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24226"/>
  <mc:AlternateContent xmlns:mc="http://schemas.openxmlformats.org/markup-compatibility/2006">
    <mc:Choice Requires="x15">
      <x15ac:absPath xmlns:x15ac="http://schemas.microsoft.com/office/spreadsheetml/2010/11/ac" url="C:\Users\admin\Desktop\burgeon complted april 22\8 BURGEON -BANGLORE-STP-APRIL22\"/>
    </mc:Choice>
  </mc:AlternateContent>
  <xr:revisionPtr revIDLastSave="0" documentId="13_ncr:1_{E3EBD4F0-56D9-4373-BAB8-44ED197AB1C3}" xr6:coauthVersionLast="46" xr6:coauthVersionMax="46" xr10:uidLastSave="{00000000-0000-0000-0000-000000000000}"/>
  <bookViews>
    <workbookView xWindow="-120" yWindow="-120" windowWidth="15600" windowHeight="11160" tabRatio="752" activeTab="1" xr2:uid="{00000000-000D-0000-FFFF-FFFF00000000}"/>
  </bookViews>
  <sheets>
    <sheet name="BGLR STP APRIL 22-WM Reg" sheetId="15" r:id="rId1"/>
    <sheet name="04-22Master" sheetId="1" r:id="rId2"/>
    <sheet name="04-22Eql rem" sheetId="13" r:id="rId3"/>
    <sheet name="04-22F-T ATTEN" sheetId="22" r:id="rId4"/>
    <sheet name="F F Leave" sheetId="24" r:id="rId5"/>
    <sheet name="Emp Cards" sheetId="10" r:id="rId6"/>
    <sheet name="wage sllips" sheetId="4" r:id="rId7"/>
    <sheet name="4-22Bonus" sheetId="12" r:id="rId8"/>
    <sheet name="Ded" sheetId="5" r:id="rId9"/>
    <sheet name="Fines" sheetId="7" r:id="rId10"/>
    <sheet name="Advances" sheetId="6" r:id="rId11"/>
    <sheet name="Overtime" sheetId="8" r:id="rId12"/>
    <sheet name="Accident" sheetId="9" r:id="rId13"/>
    <sheet name="FORM A" sheetId="25" r:id="rId14"/>
    <sheet name="FORM B" sheetId="26" r:id="rId15"/>
    <sheet name="FORM C" sheetId="27" r:id="rId16"/>
    <sheet name="FORM D" sheetId="28" r:id="rId17"/>
    <sheet name="Ser Cert" sheetId="21" r:id="rId18"/>
    <sheet name="ESI cards Reg" sheetId="16" r:id="rId19"/>
    <sheet name="Form-I" sheetId="19" r:id="rId20"/>
    <sheet name="Form-2" sheetId="20" r:id="rId21"/>
    <sheet name="Form 11" sheetId="17" r:id="rId22"/>
    <sheet name="Form-F" sheetId="18" r:id="rId23"/>
    <sheet name="Sheet2" sheetId="30" r:id="rId24"/>
    <sheet name="Sheet3" sheetId="31" r:id="rId25"/>
    <sheet name="Sheet1" sheetId="29" r:id="rId26"/>
  </sheets>
  <externalReferences>
    <externalReference r:id="rId27"/>
    <externalReference r:id="rId28"/>
    <externalReference r:id="rId29"/>
    <externalReference r:id="rId30"/>
    <externalReference r:id="rId31"/>
    <externalReference r:id="rId32"/>
  </externalReferences>
  <definedNames>
    <definedName name="_xlnm._FilterDatabase" localSheetId="3" hidden="1">'04-22F-T ATTEN'!$A$14:$BS$47</definedName>
    <definedName name="_xlnm._FilterDatabase" localSheetId="1" hidden="1">'04-22Master'!$A$14:$AS$15</definedName>
  </definedNames>
  <calcPr calcId="191029"/>
</workbook>
</file>

<file path=xl/calcChain.xml><?xml version="1.0" encoding="utf-8"?>
<calcChain xmlns="http://schemas.openxmlformats.org/spreadsheetml/2006/main">
  <c r="H1689" i="10" l="1"/>
  <c r="R1555" i="4"/>
  <c r="E1555" i="4"/>
  <c r="D1525" i="4"/>
  <c r="R1461" i="4"/>
  <c r="R1508" i="4"/>
  <c r="H1640" i="10"/>
  <c r="H1591" i="10"/>
  <c r="J1394" i="10"/>
  <c r="F1113" i="24"/>
  <c r="F1080" i="24"/>
  <c r="F1047" i="24"/>
  <c r="J930" i="24"/>
  <c r="J898" i="24"/>
  <c r="J831" i="24"/>
  <c r="J771" i="24"/>
  <c r="J705" i="24"/>
  <c r="J672" i="24"/>
  <c r="J639" i="24"/>
  <c r="J638" i="24"/>
  <c r="B11" i="12"/>
  <c r="C11" i="12"/>
  <c r="E11" i="12"/>
  <c r="O11" i="12"/>
  <c r="P11" i="12"/>
  <c r="Q11" i="12"/>
  <c r="B12" i="12"/>
  <c r="C12" i="12"/>
  <c r="E12" i="12"/>
  <c r="O12" i="12"/>
  <c r="P12" i="12"/>
  <c r="Q12" i="12"/>
  <c r="B13" i="12"/>
  <c r="C13" i="12"/>
  <c r="E13" i="12"/>
  <c r="O13" i="12"/>
  <c r="P13" i="12"/>
  <c r="Q13" i="12"/>
  <c r="B14" i="12"/>
  <c r="C14" i="12"/>
  <c r="E14" i="12"/>
  <c r="O14" i="12"/>
  <c r="P14" i="12"/>
  <c r="Q14" i="12"/>
  <c r="B15" i="12"/>
  <c r="C15" i="12"/>
  <c r="E15" i="12"/>
  <c r="O15" i="12"/>
  <c r="P15" i="12"/>
  <c r="Q15" i="12"/>
  <c r="B16" i="12"/>
  <c r="C16" i="12"/>
  <c r="E16" i="12"/>
  <c r="O16" i="12"/>
  <c r="P16" i="12"/>
  <c r="Q16" i="12"/>
  <c r="B17" i="12"/>
  <c r="C17" i="12"/>
  <c r="E17" i="12"/>
  <c r="O17" i="12"/>
  <c r="P17" i="12"/>
  <c r="Q17" i="12"/>
  <c r="B18" i="12"/>
  <c r="C18" i="12"/>
  <c r="E18" i="12"/>
  <c r="O18" i="12"/>
  <c r="P18" i="12"/>
  <c r="Q18" i="12"/>
  <c r="B19" i="12"/>
  <c r="C19" i="12"/>
  <c r="E19" i="12"/>
  <c r="O19" i="12"/>
  <c r="P19" i="12"/>
  <c r="Q19" i="12"/>
  <c r="B20" i="12"/>
  <c r="C20" i="12"/>
  <c r="E20" i="12"/>
  <c r="O20" i="12"/>
  <c r="P20" i="12"/>
  <c r="Q20" i="12"/>
  <c r="B21" i="12"/>
  <c r="C21" i="12"/>
  <c r="E21" i="12"/>
  <c r="O21" i="12"/>
  <c r="P21" i="12"/>
  <c r="Q21" i="12"/>
  <c r="B22" i="12"/>
  <c r="C22" i="12"/>
  <c r="E22" i="12"/>
  <c r="O22" i="12"/>
  <c r="P22" i="12"/>
  <c r="Q22" i="12"/>
  <c r="B23" i="12"/>
  <c r="C23" i="12"/>
  <c r="E23" i="12"/>
  <c r="O23" i="12"/>
  <c r="P23" i="12"/>
  <c r="Q23" i="12"/>
  <c r="B24" i="12"/>
  <c r="C24" i="12"/>
  <c r="E24" i="12"/>
  <c r="O24" i="12"/>
  <c r="P24" i="12"/>
  <c r="Q24" i="12"/>
  <c r="B25" i="12"/>
  <c r="C25" i="12"/>
  <c r="E25" i="12"/>
  <c r="O25" i="12"/>
  <c r="P25" i="12"/>
  <c r="Q25" i="12"/>
  <c r="B26" i="12"/>
  <c r="C26" i="12"/>
  <c r="E26" i="12"/>
  <c r="O26" i="12"/>
  <c r="P26" i="12"/>
  <c r="Q26" i="12"/>
  <c r="B27" i="12"/>
  <c r="C27" i="12"/>
  <c r="E27" i="12"/>
  <c r="O27" i="12"/>
  <c r="P27" i="12"/>
  <c r="Q27" i="12"/>
  <c r="B28" i="12"/>
  <c r="C28" i="12"/>
  <c r="E28" i="12"/>
  <c r="O28" i="12"/>
  <c r="P28" i="12"/>
  <c r="Q28" i="12"/>
  <c r="B29" i="12"/>
  <c r="C29" i="12"/>
  <c r="E29" i="12"/>
  <c r="O29" i="12"/>
  <c r="P29" i="12"/>
  <c r="Q29" i="12"/>
  <c r="B30" i="12"/>
  <c r="C30" i="12"/>
  <c r="E30" i="12"/>
  <c r="O30" i="12"/>
  <c r="P30" i="12"/>
  <c r="Q30" i="12"/>
  <c r="B31" i="12"/>
  <c r="C31" i="12"/>
  <c r="E31" i="12"/>
  <c r="O31" i="12"/>
  <c r="P31" i="12"/>
  <c r="Q31" i="12"/>
  <c r="B32" i="12"/>
  <c r="C32" i="12"/>
  <c r="E32" i="12"/>
  <c r="O32" i="12"/>
  <c r="P32" i="12"/>
  <c r="Q32" i="12"/>
  <c r="B33" i="12"/>
  <c r="C33" i="12"/>
  <c r="E33" i="12"/>
  <c r="O33" i="12"/>
  <c r="P33" i="12"/>
  <c r="Q33" i="12"/>
  <c r="B34" i="12"/>
  <c r="C34" i="12"/>
  <c r="E34" i="12"/>
  <c r="O34" i="12"/>
  <c r="P34" i="12"/>
  <c r="Q34" i="12"/>
  <c r="B35" i="12"/>
  <c r="C35" i="12"/>
  <c r="E35" i="12"/>
  <c r="O35" i="12"/>
  <c r="P35" i="12"/>
  <c r="Q35" i="12"/>
  <c r="B36" i="12"/>
  <c r="C36" i="12"/>
  <c r="E36" i="12"/>
  <c r="O36" i="12"/>
  <c r="P36" i="12"/>
  <c r="Q36" i="12"/>
  <c r="B37" i="12"/>
  <c r="C37" i="12"/>
  <c r="E37" i="12"/>
  <c r="O37" i="12"/>
  <c r="P37" i="12"/>
  <c r="Q37" i="12"/>
  <c r="B38" i="12"/>
  <c r="C38" i="12"/>
  <c r="E38" i="12"/>
  <c r="O38" i="12"/>
  <c r="P38" i="12"/>
  <c r="Q38" i="12"/>
  <c r="B39" i="12"/>
  <c r="C39" i="12"/>
  <c r="E39" i="12"/>
  <c r="O39" i="12"/>
  <c r="P39" i="12"/>
  <c r="Q39" i="12"/>
  <c r="B40" i="12"/>
  <c r="C40" i="12"/>
  <c r="E40" i="12"/>
  <c r="O40" i="12"/>
  <c r="P40" i="12"/>
  <c r="Q40" i="12"/>
  <c r="B41" i="12"/>
  <c r="C41" i="12"/>
  <c r="E41" i="12"/>
  <c r="O41" i="12"/>
  <c r="P41" i="12"/>
  <c r="Q41" i="12"/>
  <c r="B42" i="12"/>
  <c r="C42" i="12"/>
  <c r="E42" i="12"/>
  <c r="O42" i="12"/>
  <c r="P42" i="12"/>
  <c r="Q42" i="12"/>
  <c r="B43" i="12"/>
  <c r="C43" i="12"/>
  <c r="E43" i="12"/>
  <c r="O43" i="12"/>
  <c r="P43" i="12"/>
  <c r="Q43" i="12"/>
  <c r="H1461" i="4"/>
  <c r="E1465" i="4"/>
  <c r="H1508" i="4"/>
  <c r="H1555" i="4"/>
  <c r="E1559" i="4"/>
  <c r="E1512" i="4"/>
  <c r="E1508" i="4"/>
  <c r="E1461" i="4"/>
  <c r="H1695" i="10"/>
  <c r="H1696" i="10"/>
  <c r="J1694" i="10"/>
  <c r="H1692" i="10"/>
  <c r="H1691" i="10"/>
  <c r="H1688" i="10"/>
  <c r="J1645" i="10"/>
  <c r="J1596" i="10"/>
  <c r="H1647" i="10"/>
  <c r="H1646" i="10"/>
  <c r="H1643" i="10"/>
  <c r="H1642" i="10"/>
  <c r="H1639" i="10"/>
  <c r="H1598" i="10"/>
  <c r="H1597" i="10"/>
  <c r="H1594" i="10"/>
  <c r="H1593" i="10"/>
  <c r="H1590" i="10"/>
  <c r="J963" i="24"/>
  <c r="J1123" i="24"/>
  <c r="J1090" i="24"/>
  <c r="J1025" i="24"/>
  <c r="D1115" i="24"/>
  <c r="J1115" i="24"/>
  <c r="K1113" i="24"/>
  <c r="D1082" i="24"/>
  <c r="J1082" i="24"/>
  <c r="K1080" i="24"/>
  <c r="J1049" i="24"/>
  <c r="K1047" i="24"/>
  <c r="D1049" i="24"/>
  <c r="AT15" i="22"/>
  <c r="BF15" i="22"/>
  <c r="BR15" i="22"/>
  <c r="BS15" i="22"/>
  <c r="AT16" i="22"/>
  <c r="BF16" i="22"/>
  <c r="BR16" i="22"/>
  <c r="BS16" i="22"/>
  <c r="AT17" i="22"/>
  <c r="BF17" i="22"/>
  <c r="BR17" i="22"/>
  <c r="BS17" i="22"/>
  <c r="AT18" i="22"/>
  <c r="BF18" i="22"/>
  <c r="BR18" i="22"/>
  <c r="BS18" i="22"/>
  <c r="AT19" i="22"/>
  <c r="BF19" i="22"/>
  <c r="BR19" i="22"/>
  <c r="BS19" i="22"/>
  <c r="AT20" i="22"/>
  <c r="BF20" i="22"/>
  <c r="BR20" i="22"/>
  <c r="BS20" i="22"/>
  <c r="AT21" i="22"/>
  <c r="BF21" i="22"/>
  <c r="BR21" i="22"/>
  <c r="BS21" i="22"/>
  <c r="AT22" i="22"/>
  <c r="BF22" i="22"/>
  <c r="BR22" i="22"/>
  <c r="BS22" i="22"/>
  <c r="AT23" i="22"/>
  <c r="BF23" i="22"/>
  <c r="BR23" i="22"/>
  <c r="BS23" i="22"/>
  <c r="AT24" i="22"/>
  <c r="BF24" i="22"/>
  <c r="BR24" i="22"/>
  <c r="BS24" i="22"/>
  <c r="AT25" i="22"/>
  <c r="BF25" i="22"/>
  <c r="BR25" i="22"/>
  <c r="BS25" i="22"/>
  <c r="AT26" i="22"/>
  <c r="BF26" i="22"/>
  <c r="BR26" i="22"/>
  <c r="BS26" i="22"/>
  <c r="AT27" i="22"/>
  <c r="BF27" i="22"/>
  <c r="BR27" i="22"/>
  <c r="BS27" i="22"/>
  <c r="AT28" i="22"/>
  <c r="BF28" i="22"/>
  <c r="BR28" i="22"/>
  <c r="BS28" i="22"/>
  <c r="AT29" i="22"/>
  <c r="BF29" i="22"/>
  <c r="BR29" i="22"/>
  <c r="BS29" i="22"/>
  <c r="AT30" i="22"/>
  <c r="BF30" i="22"/>
  <c r="BR30" i="22"/>
  <c r="BS30" i="22"/>
  <c r="AT31" i="22"/>
  <c r="BF31" i="22"/>
  <c r="BR31" i="22"/>
  <c r="BS31" i="22"/>
  <c r="AS32" i="22"/>
  <c r="AT32" i="22"/>
  <c r="AU32" i="22"/>
  <c r="AY32" i="22"/>
  <c r="BF32" i="22"/>
  <c r="BR32" i="22"/>
  <c r="BS32" i="22"/>
  <c r="AT33" i="22"/>
  <c r="BF33" i="22"/>
  <c r="BR33" i="22"/>
  <c r="BS33" i="22"/>
  <c r="AT34" i="22"/>
  <c r="BF34" i="22"/>
  <c r="BR34" i="22"/>
  <c r="BS34" i="22"/>
  <c r="AT35" i="22"/>
  <c r="BF35" i="22"/>
  <c r="BR35" i="22"/>
  <c r="BS35" i="22"/>
  <c r="AT36" i="22"/>
  <c r="BF36" i="22"/>
  <c r="BR36" i="22"/>
  <c r="BS36" i="22"/>
  <c r="AT37" i="22"/>
  <c r="BF37" i="22"/>
  <c r="BR37" i="22"/>
  <c r="BS37" i="22"/>
  <c r="AT38" i="22"/>
  <c r="BF38" i="22"/>
  <c r="BR38" i="22"/>
  <c r="BS38" i="22"/>
  <c r="AT39" i="22"/>
  <c r="BF39" i="22"/>
  <c r="BR39" i="22"/>
  <c r="BS39" i="22"/>
  <c r="AT40" i="22"/>
  <c r="BF40" i="22"/>
  <c r="BR40" i="22"/>
  <c r="BS40" i="22"/>
  <c r="AT41" i="22"/>
  <c r="BF41" i="22"/>
  <c r="BR41" i="22"/>
  <c r="BS41" i="22"/>
  <c r="AT42" i="22"/>
  <c r="BF42" i="22"/>
  <c r="BR42" i="22"/>
  <c r="BS42" i="22"/>
  <c r="AT43" i="22"/>
  <c r="AU43" i="22"/>
  <c r="AY43" i="22"/>
  <c r="BF43" i="22"/>
  <c r="BG43" i="22"/>
  <c r="BI43" i="22"/>
  <c r="BR43" i="22"/>
  <c r="BS43" i="22"/>
  <c r="AT44" i="22"/>
  <c r="BF44" i="22"/>
  <c r="BR44" i="22"/>
  <c r="BS44" i="22"/>
  <c r="AT45" i="22"/>
  <c r="BF45" i="22"/>
  <c r="BR45" i="22"/>
  <c r="BS45" i="22"/>
  <c r="AT46" i="22"/>
  <c r="BF46" i="22"/>
  <c r="BR46" i="22"/>
  <c r="BS46" i="22"/>
  <c r="AT47" i="22"/>
  <c r="BF47" i="22"/>
  <c r="BR47" i="22"/>
  <c r="BS47" i="22"/>
  <c r="BR48" i="22"/>
  <c r="BS48" i="22"/>
  <c r="B15" i="22"/>
  <c r="C15" i="22"/>
  <c r="D15" i="22"/>
  <c r="E15" i="22"/>
  <c r="H15" i="22"/>
  <c r="I15" i="22"/>
  <c r="J15" i="22"/>
  <c r="K15" i="22"/>
  <c r="B16" i="22"/>
  <c r="C16" i="22"/>
  <c r="D16" i="22"/>
  <c r="E16" i="22"/>
  <c r="H16" i="22"/>
  <c r="I16" i="22"/>
  <c r="J16" i="22"/>
  <c r="K16" i="22"/>
  <c r="B17" i="22"/>
  <c r="C17" i="22"/>
  <c r="D17" i="22"/>
  <c r="E17" i="22"/>
  <c r="H17" i="22"/>
  <c r="I17" i="22"/>
  <c r="J17" i="22"/>
  <c r="K17" i="22"/>
  <c r="B18" i="22"/>
  <c r="C18" i="22"/>
  <c r="D18" i="22"/>
  <c r="E18" i="22"/>
  <c r="H18" i="22"/>
  <c r="I18" i="22"/>
  <c r="J18" i="22"/>
  <c r="K18" i="22"/>
  <c r="B19" i="22"/>
  <c r="C19" i="22"/>
  <c r="D19" i="22"/>
  <c r="E19" i="22"/>
  <c r="H19" i="22"/>
  <c r="I19" i="22"/>
  <c r="J19" i="22"/>
  <c r="K19" i="22"/>
  <c r="B20" i="22"/>
  <c r="C20" i="22"/>
  <c r="D20" i="22"/>
  <c r="E20" i="22"/>
  <c r="H20" i="22"/>
  <c r="I20" i="22"/>
  <c r="J20" i="22"/>
  <c r="K20" i="22"/>
  <c r="B21" i="22"/>
  <c r="C21" i="22"/>
  <c r="D21" i="22"/>
  <c r="E21" i="22"/>
  <c r="H21" i="22"/>
  <c r="I21" i="22"/>
  <c r="J21" i="22"/>
  <c r="K21" i="22"/>
  <c r="B22" i="22"/>
  <c r="C22" i="22"/>
  <c r="D22" i="22"/>
  <c r="E22" i="22"/>
  <c r="H22" i="22"/>
  <c r="I22" i="22"/>
  <c r="J22" i="22"/>
  <c r="K22" i="22"/>
  <c r="B23" i="22"/>
  <c r="C23" i="22"/>
  <c r="D23" i="22"/>
  <c r="E23" i="22"/>
  <c r="H23" i="22"/>
  <c r="I23" i="22"/>
  <c r="J23" i="22"/>
  <c r="K23" i="22"/>
  <c r="B24" i="22"/>
  <c r="C24" i="22"/>
  <c r="D24" i="22"/>
  <c r="E24" i="22"/>
  <c r="H24" i="22"/>
  <c r="I24" i="22"/>
  <c r="J24" i="22"/>
  <c r="K24" i="22"/>
  <c r="B25" i="22"/>
  <c r="C25" i="22"/>
  <c r="D25" i="22"/>
  <c r="E25" i="22"/>
  <c r="H25" i="22"/>
  <c r="I25" i="22"/>
  <c r="J25" i="22"/>
  <c r="K25" i="22"/>
  <c r="B26" i="22"/>
  <c r="C26" i="22"/>
  <c r="D26" i="22"/>
  <c r="E26" i="22"/>
  <c r="H26" i="22"/>
  <c r="I26" i="22"/>
  <c r="J26" i="22"/>
  <c r="K26" i="22"/>
  <c r="B27" i="22"/>
  <c r="C27" i="22"/>
  <c r="D27" i="22"/>
  <c r="E27" i="22"/>
  <c r="H27" i="22"/>
  <c r="I27" i="22"/>
  <c r="J27" i="22"/>
  <c r="K27" i="22"/>
  <c r="B28" i="22"/>
  <c r="C28" i="22"/>
  <c r="D28" i="22"/>
  <c r="E28" i="22"/>
  <c r="H28" i="22"/>
  <c r="I28" i="22"/>
  <c r="J28" i="22"/>
  <c r="K28" i="22"/>
  <c r="B29" i="22"/>
  <c r="C29" i="22"/>
  <c r="D29" i="22"/>
  <c r="E29" i="22"/>
  <c r="H29" i="22"/>
  <c r="I29" i="22"/>
  <c r="J29" i="22"/>
  <c r="K29" i="22"/>
  <c r="B30" i="22"/>
  <c r="C30" i="22"/>
  <c r="D30" i="22"/>
  <c r="E30" i="22"/>
  <c r="H30" i="22"/>
  <c r="I30" i="22"/>
  <c r="J30" i="22"/>
  <c r="K30" i="22"/>
  <c r="B31" i="22"/>
  <c r="C31" i="22"/>
  <c r="D31" i="22"/>
  <c r="E31" i="22"/>
  <c r="H31" i="22"/>
  <c r="I31" i="22"/>
  <c r="J31" i="22"/>
  <c r="K31" i="22"/>
  <c r="B32" i="22"/>
  <c r="C32" i="22"/>
  <c r="D32" i="22"/>
  <c r="E32" i="22"/>
  <c r="H32" i="22"/>
  <c r="I32" i="22"/>
  <c r="J32" i="22"/>
  <c r="K32" i="22"/>
  <c r="B33" i="22"/>
  <c r="C33" i="22"/>
  <c r="D33" i="22"/>
  <c r="E33" i="22"/>
  <c r="H33" i="22"/>
  <c r="I33" i="22"/>
  <c r="J33" i="22"/>
  <c r="K33" i="22"/>
  <c r="B34" i="22"/>
  <c r="C34" i="22"/>
  <c r="D34" i="22"/>
  <c r="E34" i="22"/>
  <c r="H34" i="22"/>
  <c r="I34" i="22"/>
  <c r="J34" i="22"/>
  <c r="K34" i="22"/>
  <c r="B35" i="22"/>
  <c r="C35" i="22"/>
  <c r="D35" i="22"/>
  <c r="E35" i="22"/>
  <c r="H35" i="22"/>
  <c r="I35" i="22"/>
  <c r="J35" i="22"/>
  <c r="K35" i="22"/>
  <c r="B36" i="22"/>
  <c r="C36" i="22"/>
  <c r="D36" i="22"/>
  <c r="E36" i="22"/>
  <c r="H36" i="22"/>
  <c r="I36" i="22"/>
  <c r="J36" i="22"/>
  <c r="K36" i="22"/>
  <c r="B37" i="22"/>
  <c r="C37" i="22"/>
  <c r="D37" i="22"/>
  <c r="E37" i="22"/>
  <c r="H37" i="22"/>
  <c r="I37" i="22"/>
  <c r="J37" i="22"/>
  <c r="K37" i="22"/>
  <c r="B38" i="22"/>
  <c r="C38" i="22"/>
  <c r="D38" i="22"/>
  <c r="E38" i="22"/>
  <c r="H38" i="22"/>
  <c r="I38" i="22"/>
  <c r="J38" i="22"/>
  <c r="K38" i="22"/>
  <c r="B39" i="22"/>
  <c r="C39" i="22"/>
  <c r="D39" i="22"/>
  <c r="E39" i="22"/>
  <c r="H39" i="22"/>
  <c r="I39" i="22"/>
  <c r="J39" i="22"/>
  <c r="K39" i="22"/>
  <c r="B40" i="22"/>
  <c r="C40" i="22"/>
  <c r="D40" i="22"/>
  <c r="E40" i="22"/>
  <c r="H40" i="22"/>
  <c r="I40" i="22"/>
  <c r="J40" i="22"/>
  <c r="K40" i="22"/>
  <c r="B41" i="22"/>
  <c r="C41" i="22"/>
  <c r="D41" i="22"/>
  <c r="E41" i="22"/>
  <c r="H41" i="22"/>
  <c r="I41" i="22"/>
  <c r="J41" i="22"/>
  <c r="K41" i="22"/>
  <c r="B42" i="22"/>
  <c r="C42" i="22"/>
  <c r="D42" i="22"/>
  <c r="E42" i="22"/>
  <c r="H42" i="22"/>
  <c r="I42" i="22"/>
  <c r="J42" i="22"/>
  <c r="K42" i="22"/>
  <c r="B43" i="22"/>
  <c r="C43" i="22"/>
  <c r="D43" i="22"/>
  <c r="E43" i="22"/>
  <c r="H43" i="22"/>
  <c r="I43" i="22"/>
  <c r="J43" i="22"/>
  <c r="K43" i="22"/>
  <c r="B44" i="22"/>
  <c r="C44" i="22"/>
  <c r="D44" i="22"/>
  <c r="E44" i="22"/>
  <c r="H44" i="22"/>
  <c r="I44" i="22"/>
  <c r="J44" i="22"/>
  <c r="K44" i="22"/>
  <c r="B45" i="22"/>
  <c r="C45" i="22"/>
  <c r="D45" i="22"/>
  <c r="E45" i="22"/>
  <c r="H45" i="22"/>
  <c r="I45" i="22"/>
  <c r="J45" i="22"/>
  <c r="K45" i="22"/>
  <c r="B46" i="22"/>
  <c r="C46" i="22"/>
  <c r="D46" i="22"/>
  <c r="E46" i="22"/>
  <c r="H46" i="22"/>
  <c r="I46" i="22"/>
  <c r="J46" i="22"/>
  <c r="K46" i="22"/>
  <c r="B47" i="22"/>
  <c r="C47" i="22"/>
  <c r="D47" i="22"/>
  <c r="E47" i="22"/>
  <c r="H47" i="22"/>
  <c r="I47" i="22"/>
  <c r="J47" i="22"/>
  <c r="K47" i="22"/>
  <c r="C54" i="13"/>
  <c r="C16" i="13" s="1"/>
  <c r="D54" i="13"/>
  <c r="C14" i="13" s="1"/>
  <c r="A51" i="13"/>
  <c r="E51" i="13"/>
  <c r="A52" i="13"/>
  <c r="E52" i="13"/>
  <c r="A53" i="13"/>
  <c r="E53" i="13"/>
  <c r="P118" i="15"/>
  <c r="R118" i="15"/>
  <c r="U118" i="15"/>
  <c r="Y118" i="15"/>
  <c r="Z118" i="15"/>
  <c r="AA118" i="15"/>
  <c r="AB118" i="15"/>
  <c r="AD118" i="15"/>
  <c r="AE118" i="15"/>
  <c r="AF118" i="15"/>
  <c r="AG118" i="15"/>
  <c r="AJ118" i="15"/>
  <c r="AK118" i="15"/>
  <c r="AL118" i="15"/>
  <c r="AM118" i="15"/>
  <c r="P119" i="15"/>
  <c r="R119" i="15"/>
  <c r="U119" i="15"/>
  <c r="Y119" i="15"/>
  <c r="Z119" i="15"/>
  <c r="AA119" i="15"/>
  <c r="AB119" i="15"/>
  <c r="AD119" i="15"/>
  <c r="AE119" i="15"/>
  <c r="AF119" i="15"/>
  <c r="AG119" i="15"/>
  <c r="AJ119" i="15"/>
  <c r="AK119" i="15"/>
  <c r="AL119" i="15"/>
  <c r="AN119" i="15" s="1"/>
  <c r="AM119" i="15"/>
  <c r="P120" i="15"/>
  <c r="R120" i="15"/>
  <c r="U120" i="15"/>
  <c r="Y120" i="15"/>
  <c r="Z120" i="15"/>
  <c r="AA120" i="15"/>
  <c r="AB120" i="15"/>
  <c r="AD120" i="15"/>
  <c r="AE120" i="15"/>
  <c r="AF120" i="15"/>
  <c r="AG120" i="15"/>
  <c r="AJ120" i="15"/>
  <c r="AK120" i="15"/>
  <c r="AL120" i="15"/>
  <c r="AM120" i="15"/>
  <c r="P121" i="15"/>
  <c r="R121" i="15"/>
  <c r="U121" i="15"/>
  <c r="Y121" i="15"/>
  <c r="Z121" i="15"/>
  <c r="AA121" i="15"/>
  <c r="AB121" i="15"/>
  <c r="AD121" i="15"/>
  <c r="AE121" i="15"/>
  <c r="AF121" i="15"/>
  <c r="AG121" i="15"/>
  <c r="AJ121" i="15"/>
  <c r="AK121" i="15"/>
  <c r="AL121" i="15"/>
  <c r="AM121" i="15"/>
  <c r="AN121" i="15" s="1"/>
  <c r="R122" i="15"/>
  <c r="U122" i="15"/>
  <c r="Y122" i="15"/>
  <c r="X122" i="15" s="1"/>
  <c r="AC122" i="15" s="1"/>
  <c r="Z122" i="15"/>
  <c r="AA122" i="15"/>
  <c r="AB122" i="15"/>
  <c r="AD122" i="15"/>
  <c r="AE122" i="15"/>
  <c r="AF122" i="15"/>
  <c r="AG122" i="15"/>
  <c r="AJ122" i="15"/>
  <c r="AK122" i="15"/>
  <c r="AL122" i="15"/>
  <c r="AM122" i="15"/>
  <c r="AN122" i="15"/>
  <c r="AL17" i="1"/>
  <c r="BI15" i="22" s="1"/>
  <c r="AL18" i="1"/>
  <c r="BI16" i="22" s="1"/>
  <c r="AL19" i="1"/>
  <c r="BI17" i="22" s="1"/>
  <c r="AL20" i="1"/>
  <c r="BI18" i="22" s="1"/>
  <c r="AL21" i="1"/>
  <c r="BI19" i="22" s="1"/>
  <c r="AL22" i="1"/>
  <c r="BI20" i="22" s="1"/>
  <c r="AL23" i="1"/>
  <c r="BI21" i="22" s="1"/>
  <c r="AL24" i="1"/>
  <c r="BI22" i="22" s="1"/>
  <c r="AL25" i="1"/>
  <c r="BI23" i="22" s="1"/>
  <c r="AL26" i="1"/>
  <c r="BI24" i="22" s="1"/>
  <c r="AL27" i="1"/>
  <c r="BI25" i="22" s="1"/>
  <c r="AL28" i="1"/>
  <c r="BI26" i="22" s="1"/>
  <c r="AL29" i="1"/>
  <c r="BI27" i="22" s="1"/>
  <c r="AL30" i="1"/>
  <c r="BI28" i="22" s="1"/>
  <c r="AL31" i="1"/>
  <c r="BI29" i="22" s="1"/>
  <c r="AL32" i="1"/>
  <c r="BI30" i="22" s="1"/>
  <c r="AL33" i="1"/>
  <c r="BI31" i="22" s="1"/>
  <c r="AL34" i="1"/>
  <c r="BI32" i="22" s="1"/>
  <c r="AL35" i="1"/>
  <c r="BI33" i="22" s="1"/>
  <c r="AL36" i="1"/>
  <c r="BI34" i="22" s="1"/>
  <c r="AL37" i="1"/>
  <c r="BI35" i="22" s="1"/>
  <c r="AL38" i="1"/>
  <c r="BI36" i="22" s="1"/>
  <c r="AL39" i="1"/>
  <c r="BI37" i="22" s="1"/>
  <c r="AL40" i="1"/>
  <c r="BI38" i="22" s="1"/>
  <c r="AL41" i="1"/>
  <c r="BI39" i="22" s="1"/>
  <c r="AL42" i="1"/>
  <c r="BI40" i="22" s="1"/>
  <c r="AL43" i="1"/>
  <c r="BI41" i="22" s="1"/>
  <c r="AL44" i="1"/>
  <c r="BI42" i="22" s="1"/>
  <c r="AL46" i="1"/>
  <c r="BI44" i="22" s="1"/>
  <c r="AL47" i="1"/>
  <c r="AL48" i="1"/>
  <c r="AL49" i="1"/>
  <c r="AL16" i="1"/>
  <c r="AJ32" i="1"/>
  <c r="BG30" i="22" s="1"/>
  <c r="AK32" i="1"/>
  <c r="BH30" i="22" s="1"/>
  <c r="AM32" i="1"/>
  <c r="AJ33" i="1"/>
  <c r="BG31" i="22" s="1"/>
  <c r="AK33" i="1"/>
  <c r="BH31" i="22" s="1"/>
  <c r="AM33" i="1"/>
  <c r="AJ34" i="1"/>
  <c r="BG32" i="22" s="1"/>
  <c r="AK34" i="1"/>
  <c r="BH32" i="22" s="1"/>
  <c r="AJ35" i="1"/>
  <c r="BG33" i="22" s="1"/>
  <c r="AK35" i="1"/>
  <c r="BH33" i="22" s="1"/>
  <c r="AM35" i="1"/>
  <c r="AJ36" i="1"/>
  <c r="BG34" i="22" s="1"/>
  <c r="AK36" i="1"/>
  <c r="BH34" i="22" s="1"/>
  <c r="AM36" i="1"/>
  <c r="AJ37" i="1"/>
  <c r="BG35" i="22" s="1"/>
  <c r="AK37" i="1"/>
  <c r="BH35" i="22" s="1"/>
  <c r="AM37" i="1"/>
  <c r="AJ38" i="1"/>
  <c r="BG36" i="22" s="1"/>
  <c r="AK38" i="1"/>
  <c r="BH36" i="22" s="1"/>
  <c r="AM38" i="1"/>
  <c r="AJ39" i="1"/>
  <c r="BG37" i="22" s="1"/>
  <c r="AK39" i="1"/>
  <c r="BH37" i="22" s="1"/>
  <c r="AM39" i="1"/>
  <c r="AJ40" i="1"/>
  <c r="BG38" i="22" s="1"/>
  <c r="AK40" i="1"/>
  <c r="BH38" i="22" s="1"/>
  <c r="AM40" i="1"/>
  <c r="AJ41" i="1"/>
  <c r="BG39" i="22" s="1"/>
  <c r="AK41" i="1"/>
  <c r="BH39" i="22" s="1"/>
  <c r="AM41" i="1"/>
  <c r="AJ42" i="1"/>
  <c r="BG40" i="22" s="1"/>
  <c r="AK42" i="1"/>
  <c r="BH40" i="22" s="1"/>
  <c r="AM42" i="1"/>
  <c r="AJ43" i="1"/>
  <c r="BG41" i="22" s="1"/>
  <c r="AK43" i="1"/>
  <c r="BH41" i="22" s="1"/>
  <c r="AM43" i="1"/>
  <c r="AJ44" i="1"/>
  <c r="BG42" i="22" s="1"/>
  <c r="AK44" i="1"/>
  <c r="BH42" i="22" s="1"/>
  <c r="AM44" i="1"/>
  <c r="AK45" i="1"/>
  <c r="BH43" i="22" s="1"/>
  <c r="AM45" i="1"/>
  <c r="AJ46" i="1"/>
  <c r="BG44" i="22" s="1"/>
  <c r="AK46" i="1"/>
  <c r="BH44" i="22" s="1"/>
  <c r="AM46" i="1"/>
  <c r="AJ47" i="1"/>
  <c r="AK47" i="1"/>
  <c r="AM47" i="1"/>
  <c r="AJ48" i="1"/>
  <c r="AK48" i="1"/>
  <c r="AM48" i="1"/>
  <c r="L1654" i="10" s="1"/>
  <c r="AJ49" i="1"/>
  <c r="AN49" i="1" s="1"/>
  <c r="BP47" i="22" s="1"/>
  <c r="AK49" i="1"/>
  <c r="AM49" i="1"/>
  <c r="AM31" i="1"/>
  <c r="AK31" i="1"/>
  <c r="BH29" i="22" s="1"/>
  <c r="AJ31" i="1"/>
  <c r="BG29" i="22" s="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D17" i="1"/>
  <c r="AE17" i="1"/>
  <c r="AF17" i="1"/>
  <c r="AD18" i="1"/>
  <c r="AE18" i="1"/>
  <c r="AF18" i="1"/>
  <c r="AD19" i="1"/>
  <c r="AE19" i="1"/>
  <c r="AF19" i="1"/>
  <c r="AD20" i="1"/>
  <c r="AE20" i="1"/>
  <c r="AF20" i="1"/>
  <c r="AD21" i="1"/>
  <c r="AE21" i="1"/>
  <c r="AF21" i="1"/>
  <c r="AD22" i="1"/>
  <c r="AE22" i="1"/>
  <c r="AF22" i="1"/>
  <c r="AD23" i="1"/>
  <c r="AE23" i="1"/>
  <c r="AF23" i="1"/>
  <c r="AD24" i="1"/>
  <c r="AE24" i="1"/>
  <c r="AF24" i="1"/>
  <c r="AD25" i="1"/>
  <c r="AE25" i="1"/>
  <c r="AF25" i="1"/>
  <c r="AD26" i="1"/>
  <c r="AE26" i="1"/>
  <c r="AF26" i="1"/>
  <c r="AD27" i="1"/>
  <c r="AE27" i="1"/>
  <c r="AF27" i="1"/>
  <c r="AD28" i="1"/>
  <c r="AE28" i="1"/>
  <c r="AF28" i="1"/>
  <c r="AD29" i="1"/>
  <c r="AE29" i="1"/>
  <c r="AF29" i="1"/>
  <c r="AD30" i="1"/>
  <c r="AE30" i="1"/>
  <c r="AF30" i="1"/>
  <c r="AD31" i="1"/>
  <c r="AE31" i="1"/>
  <c r="AF31" i="1"/>
  <c r="AD32" i="1"/>
  <c r="AE32" i="1"/>
  <c r="AF32" i="1"/>
  <c r="AD33" i="1"/>
  <c r="AE33" i="1"/>
  <c r="AF33" i="1"/>
  <c r="AD34" i="1"/>
  <c r="AD35" i="1"/>
  <c r="AE35" i="1"/>
  <c r="AF35" i="1"/>
  <c r="AD36" i="1"/>
  <c r="AE36" i="1"/>
  <c r="AF36" i="1"/>
  <c r="AD37" i="1"/>
  <c r="AE37" i="1"/>
  <c r="AF37" i="1"/>
  <c r="AD38" i="1"/>
  <c r="AE38" i="1"/>
  <c r="AF38" i="1"/>
  <c r="AD39" i="1"/>
  <c r="AE39" i="1"/>
  <c r="AF39" i="1"/>
  <c r="AD40" i="1"/>
  <c r="AE40" i="1"/>
  <c r="AF40" i="1"/>
  <c r="AD41" i="1"/>
  <c r="AE41" i="1"/>
  <c r="AF41" i="1"/>
  <c r="AD42" i="1"/>
  <c r="AE42" i="1"/>
  <c r="AF42" i="1"/>
  <c r="AD43" i="1"/>
  <c r="AE43" i="1"/>
  <c r="AF43" i="1"/>
  <c r="AD44" i="1"/>
  <c r="AE44" i="1"/>
  <c r="AF44" i="1"/>
  <c r="AD45" i="1"/>
  <c r="AD46" i="1"/>
  <c r="AE46" i="1"/>
  <c r="AF46" i="1"/>
  <c r="AD47" i="1"/>
  <c r="AE47" i="1"/>
  <c r="AF47" i="1"/>
  <c r="AD48" i="1"/>
  <c r="AE48" i="1"/>
  <c r="AF48" i="1"/>
  <c r="AD49" i="1"/>
  <c r="AE49" i="1"/>
  <c r="AF49" i="1"/>
  <c r="AG16" i="1"/>
  <c r="AF16" i="1"/>
  <c r="AE16" i="1"/>
  <c r="AD16" i="1"/>
  <c r="Z17" i="1"/>
  <c r="AV15" i="22" s="1"/>
  <c r="AA17" i="1"/>
  <c r="AW15" i="22" s="1"/>
  <c r="AB17" i="1"/>
  <c r="AY15" i="22" s="1"/>
  <c r="Z18" i="1"/>
  <c r="AV16" i="22" s="1"/>
  <c r="AA18" i="1"/>
  <c r="AW16" i="22" s="1"/>
  <c r="AB18" i="1"/>
  <c r="AY16" i="22" s="1"/>
  <c r="Z19" i="1"/>
  <c r="AV17" i="22" s="1"/>
  <c r="AA19" i="1"/>
  <c r="AW17" i="22" s="1"/>
  <c r="AB19" i="1"/>
  <c r="AY17" i="22" s="1"/>
  <c r="Z20" i="1"/>
  <c r="AV18" i="22" s="1"/>
  <c r="AA20" i="1"/>
  <c r="AW18" i="22" s="1"/>
  <c r="AB20" i="1"/>
  <c r="AY18" i="22" s="1"/>
  <c r="Z21" i="1"/>
  <c r="AV19" i="22" s="1"/>
  <c r="AA21" i="1"/>
  <c r="AW19" i="22" s="1"/>
  <c r="AB21" i="1"/>
  <c r="AY19" i="22" s="1"/>
  <c r="Z22" i="1"/>
  <c r="AV20" i="22" s="1"/>
  <c r="AA22" i="1"/>
  <c r="AW20" i="22" s="1"/>
  <c r="AB22" i="1"/>
  <c r="AY20" i="22" s="1"/>
  <c r="Z23" i="1"/>
  <c r="AV21" i="22" s="1"/>
  <c r="AA23" i="1"/>
  <c r="AW21" i="22" s="1"/>
  <c r="AB23" i="1"/>
  <c r="AY21" i="22" s="1"/>
  <c r="Z24" i="1"/>
  <c r="AV22" i="22" s="1"/>
  <c r="AA24" i="1"/>
  <c r="AW22" i="22" s="1"/>
  <c r="AB24" i="1"/>
  <c r="AY22" i="22" s="1"/>
  <c r="Z25" i="1"/>
  <c r="AV23" i="22" s="1"/>
  <c r="AA25" i="1"/>
  <c r="AW23" i="22" s="1"/>
  <c r="AB25" i="1"/>
  <c r="AY23" i="22" s="1"/>
  <c r="Z26" i="1"/>
  <c r="AV24" i="22" s="1"/>
  <c r="AA26" i="1"/>
  <c r="AW24" i="22" s="1"/>
  <c r="AB26" i="1"/>
  <c r="AY24" i="22" s="1"/>
  <c r="Z27" i="1"/>
  <c r="AV25" i="22" s="1"/>
  <c r="AA27" i="1"/>
  <c r="AW25" i="22" s="1"/>
  <c r="AB27" i="1"/>
  <c r="AY25" i="22" s="1"/>
  <c r="Z28" i="1"/>
  <c r="AV26" i="22" s="1"/>
  <c r="AA28" i="1"/>
  <c r="AW26" i="22" s="1"/>
  <c r="AB28" i="1"/>
  <c r="AY26" i="22" s="1"/>
  <c r="Z29" i="1"/>
  <c r="AV27" i="22" s="1"/>
  <c r="AA29" i="1"/>
  <c r="AW27" i="22" s="1"/>
  <c r="AB29" i="1"/>
  <c r="AY27" i="22" s="1"/>
  <c r="Z30" i="1"/>
  <c r="AV28" i="22" s="1"/>
  <c r="AA30" i="1"/>
  <c r="AW28" i="22" s="1"/>
  <c r="AB30" i="1"/>
  <c r="AY28" i="22" s="1"/>
  <c r="Z31" i="1"/>
  <c r="AV29" i="22" s="1"/>
  <c r="AA31" i="1"/>
  <c r="AW29" i="22" s="1"/>
  <c r="AB31" i="1"/>
  <c r="AY29" i="22" s="1"/>
  <c r="Z32" i="1"/>
  <c r="AV30" i="22" s="1"/>
  <c r="AA32" i="1"/>
  <c r="AW30" i="22" s="1"/>
  <c r="AB32" i="1"/>
  <c r="AY30" i="22" s="1"/>
  <c r="Z33" i="1"/>
  <c r="AV31" i="22" s="1"/>
  <c r="AA33" i="1"/>
  <c r="AW31" i="22" s="1"/>
  <c r="AB33" i="1"/>
  <c r="AY31" i="22" s="1"/>
  <c r="Z34" i="1"/>
  <c r="AV32" i="22" s="1"/>
  <c r="AA34" i="1"/>
  <c r="AW32" i="22" s="1"/>
  <c r="Z35" i="1"/>
  <c r="AV33" i="22" s="1"/>
  <c r="AA35" i="1"/>
  <c r="AW33" i="22" s="1"/>
  <c r="AB35" i="1"/>
  <c r="AY33" i="22" s="1"/>
  <c r="Z36" i="1"/>
  <c r="AV34" i="22" s="1"/>
  <c r="AA36" i="1"/>
  <c r="AW34" i="22" s="1"/>
  <c r="AB36" i="1"/>
  <c r="AY34" i="22" s="1"/>
  <c r="Z37" i="1"/>
  <c r="AV35" i="22" s="1"/>
  <c r="AA37" i="1"/>
  <c r="AW35" i="22" s="1"/>
  <c r="AB37" i="1"/>
  <c r="AY35" i="22" s="1"/>
  <c r="Z38" i="1"/>
  <c r="AV36" i="22" s="1"/>
  <c r="AA38" i="1"/>
  <c r="AW36" i="22" s="1"/>
  <c r="AB38" i="1"/>
  <c r="AY36" i="22" s="1"/>
  <c r="Z39" i="1"/>
  <c r="AV37" i="22" s="1"/>
  <c r="AA39" i="1"/>
  <c r="AW37" i="22" s="1"/>
  <c r="AB39" i="1"/>
  <c r="AY37" i="22" s="1"/>
  <c r="Z40" i="1"/>
  <c r="AV38" i="22" s="1"/>
  <c r="AA40" i="1"/>
  <c r="AW38" i="22" s="1"/>
  <c r="AB40" i="1"/>
  <c r="AY38" i="22" s="1"/>
  <c r="Z41" i="1"/>
  <c r="AV39" i="22" s="1"/>
  <c r="AA41" i="1"/>
  <c r="AW39" i="22" s="1"/>
  <c r="AB41" i="1"/>
  <c r="AY39" i="22" s="1"/>
  <c r="Z42" i="1"/>
  <c r="AV40" i="22" s="1"/>
  <c r="AA42" i="1"/>
  <c r="AW40" i="22" s="1"/>
  <c r="AB42" i="1"/>
  <c r="AY40" i="22" s="1"/>
  <c r="Z43" i="1"/>
  <c r="AV41" i="22" s="1"/>
  <c r="AA43" i="1"/>
  <c r="AW41" i="22" s="1"/>
  <c r="AB43" i="1"/>
  <c r="AY41" i="22" s="1"/>
  <c r="Z44" i="1"/>
  <c r="AV42" i="22" s="1"/>
  <c r="AA44" i="1"/>
  <c r="AW42" i="22" s="1"/>
  <c r="AB44" i="1"/>
  <c r="AY42" i="22" s="1"/>
  <c r="Z45" i="1"/>
  <c r="AV43" i="22" s="1"/>
  <c r="AA45" i="1"/>
  <c r="AW43" i="22" s="1"/>
  <c r="Z46" i="1"/>
  <c r="AV44" i="22" s="1"/>
  <c r="AA46" i="1"/>
  <c r="AW44" i="22" s="1"/>
  <c r="AB46" i="1"/>
  <c r="AY44" i="22" s="1"/>
  <c r="Z47" i="1"/>
  <c r="AV45" i="22" s="1"/>
  <c r="AA47" i="1"/>
  <c r="AW45" i="22" s="1"/>
  <c r="AB47" i="1"/>
  <c r="AY45" i="22" s="1"/>
  <c r="Z48" i="1"/>
  <c r="AV46" i="22" s="1"/>
  <c r="AA48" i="1"/>
  <c r="AW46" i="22" s="1"/>
  <c r="AB48" i="1"/>
  <c r="AY46" i="22" s="1"/>
  <c r="Z49" i="1"/>
  <c r="AV47" i="22" s="1"/>
  <c r="AA49" i="1"/>
  <c r="AW47" i="22" s="1"/>
  <c r="AB49" i="1"/>
  <c r="AY47" i="22" s="1"/>
  <c r="Y17" i="1"/>
  <c r="AU15" i="22" s="1"/>
  <c r="Y18" i="1"/>
  <c r="AU16" i="22" s="1"/>
  <c r="Y19" i="1"/>
  <c r="AU17" i="22" s="1"/>
  <c r="Y20" i="1"/>
  <c r="AU18" i="22" s="1"/>
  <c r="Y21" i="1"/>
  <c r="AU19" i="22" s="1"/>
  <c r="Y22" i="1"/>
  <c r="AU20" i="22" s="1"/>
  <c r="Y23" i="1"/>
  <c r="AU21" i="22" s="1"/>
  <c r="Y24" i="1"/>
  <c r="AU22" i="22" s="1"/>
  <c r="Y25" i="1"/>
  <c r="AU23" i="22" s="1"/>
  <c r="Y26" i="1"/>
  <c r="AU24" i="22" s="1"/>
  <c r="Y27" i="1"/>
  <c r="AU25" i="22" s="1"/>
  <c r="Y28" i="1"/>
  <c r="AU26" i="22" s="1"/>
  <c r="Y29" i="1"/>
  <c r="AU27" i="22" s="1"/>
  <c r="Y30" i="1"/>
  <c r="AU28" i="22" s="1"/>
  <c r="Y31" i="1"/>
  <c r="AU29" i="22" s="1"/>
  <c r="Y32" i="1"/>
  <c r="AU30" i="22" s="1"/>
  <c r="Y33" i="1"/>
  <c r="AU31" i="22" s="1"/>
  <c r="Y35" i="1"/>
  <c r="AU33" i="22" s="1"/>
  <c r="Y36" i="1"/>
  <c r="AU34" i="22" s="1"/>
  <c r="Y37" i="1"/>
  <c r="AU35" i="22" s="1"/>
  <c r="Y38" i="1"/>
  <c r="AU36" i="22" s="1"/>
  <c r="Y39" i="1"/>
  <c r="AU37" i="22" s="1"/>
  <c r="Y40" i="1"/>
  <c r="AU38" i="22" s="1"/>
  <c r="Y41" i="1"/>
  <c r="AU39" i="22" s="1"/>
  <c r="Y42" i="1"/>
  <c r="AU40" i="22" s="1"/>
  <c r="Y43" i="1"/>
  <c r="AU41" i="22" s="1"/>
  <c r="Y44" i="1"/>
  <c r="AU42" i="22" s="1"/>
  <c r="Y46" i="1"/>
  <c r="AU44" i="22" s="1"/>
  <c r="Y47" i="1"/>
  <c r="AU45" i="22" s="1"/>
  <c r="Y48" i="1"/>
  <c r="AU46" i="22" s="1"/>
  <c r="Y49" i="1"/>
  <c r="X47" i="1"/>
  <c r="AB16" i="1"/>
  <c r="AA16" i="1"/>
  <c r="AA50" i="1" s="1"/>
  <c r="AW48" i="22" s="1"/>
  <c r="Z16" i="1"/>
  <c r="Z50" i="1" s="1"/>
  <c r="AV48" i="22" s="1"/>
  <c r="Y16" i="1"/>
  <c r="S50" i="1"/>
  <c r="T50" i="1"/>
  <c r="U45" i="1"/>
  <c r="AS43" i="22" s="1"/>
  <c r="V50" i="1"/>
  <c r="AT48" i="22" s="1"/>
  <c r="W50" i="1"/>
  <c r="AB50" i="1"/>
  <c r="AY48" i="22" s="1"/>
  <c r="AD50" i="1"/>
  <c r="AX48" i="22" s="1"/>
  <c r="AE50" i="1"/>
  <c r="AF50" i="1"/>
  <c r="AG50" i="1"/>
  <c r="AI50" i="1"/>
  <c r="BF48" i="22" s="1"/>
  <c r="U47" i="1"/>
  <c r="F51" i="13" s="1"/>
  <c r="U48" i="1"/>
  <c r="U49" i="1"/>
  <c r="AS47" i="22" s="1"/>
  <c r="U17" i="1"/>
  <c r="AS15" i="22" s="1"/>
  <c r="U18" i="1"/>
  <c r="AS16" i="22" s="1"/>
  <c r="U19" i="1"/>
  <c r="AS17" i="22" s="1"/>
  <c r="U20" i="1"/>
  <c r="AS18" i="22" s="1"/>
  <c r="U21" i="1"/>
  <c r="AS19" i="22" s="1"/>
  <c r="U22" i="1"/>
  <c r="AS20" i="22" s="1"/>
  <c r="U23" i="1"/>
  <c r="AS21" i="22" s="1"/>
  <c r="U24" i="1"/>
  <c r="AS22" i="22" s="1"/>
  <c r="U25" i="1"/>
  <c r="AS23" i="22" s="1"/>
  <c r="U26" i="1"/>
  <c r="AS24" i="22" s="1"/>
  <c r="U27" i="1"/>
  <c r="AS25" i="22" s="1"/>
  <c r="U28" i="1"/>
  <c r="AS26" i="22" s="1"/>
  <c r="U29" i="1"/>
  <c r="AS27" i="22" s="1"/>
  <c r="U30" i="1"/>
  <c r="AS28" i="22" s="1"/>
  <c r="U31" i="1"/>
  <c r="AS29" i="22" s="1"/>
  <c r="U32" i="1"/>
  <c r="AS30" i="22" s="1"/>
  <c r="U33" i="1"/>
  <c r="AS31" i="22" s="1"/>
  <c r="U35" i="1"/>
  <c r="AS33" i="22" s="1"/>
  <c r="U36" i="1"/>
  <c r="AS34" i="22" s="1"/>
  <c r="U37" i="1"/>
  <c r="AS35" i="22" s="1"/>
  <c r="U38" i="1"/>
  <c r="AS36" i="22" s="1"/>
  <c r="U39" i="1"/>
  <c r="AS37" i="22" s="1"/>
  <c r="U40" i="1"/>
  <c r="AS38" i="22" s="1"/>
  <c r="U41" i="1"/>
  <c r="AS39" i="22" s="1"/>
  <c r="U42" i="1"/>
  <c r="AS40" i="22" s="1"/>
  <c r="U43" i="1"/>
  <c r="AS41" i="22" s="1"/>
  <c r="U44" i="1"/>
  <c r="AS42" i="22" s="1"/>
  <c r="U46" i="1"/>
  <c r="AS44" i="22" s="1"/>
  <c r="U16" i="1"/>
  <c r="R17" i="1"/>
  <c r="R18" i="1"/>
  <c r="F12" i="12" s="1"/>
  <c r="R19" i="1"/>
  <c r="R20" i="1"/>
  <c r="F14" i="12" s="1"/>
  <c r="R21" i="1"/>
  <c r="R22" i="1"/>
  <c r="F16" i="12" s="1"/>
  <c r="R23" i="1"/>
  <c r="R24" i="1"/>
  <c r="F18" i="12" s="1"/>
  <c r="R25" i="1"/>
  <c r="R26" i="1"/>
  <c r="F20" i="12" s="1"/>
  <c r="R27" i="1"/>
  <c r="F21" i="12" s="1"/>
  <c r="R28" i="1"/>
  <c r="F22" i="12" s="1"/>
  <c r="R29" i="1"/>
  <c r="R30" i="1"/>
  <c r="F24" i="12" s="1"/>
  <c r="R31" i="1"/>
  <c r="F25" i="12" s="1"/>
  <c r="R32" i="1"/>
  <c r="F26" i="12" s="1"/>
  <c r="R33" i="1"/>
  <c r="R34" i="1"/>
  <c r="F28" i="12" s="1"/>
  <c r="R35" i="1"/>
  <c r="F29" i="12" s="1"/>
  <c r="R36" i="1"/>
  <c r="F30" i="12" s="1"/>
  <c r="R37" i="1"/>
  <c r="F31" i="12" s="1"/>
  <c r="R38" i="1"/>
  <c r="F32" i="12" s="1"/>
  <c r="R39" i="1"/>
  <c r="F33" i="12" s="1"/>
  <c r="R40" i="1"/>
  <c r="F34" i="12" s="1"/>
  <c r="R41" i="1"/>
  <c r="F35" i="12" s="1"/>
  <c r="R42" i="1"/>
  <c r="F36" i="12" s="1"/>
  <c r="R43" i="1"/>
  <c r="F37" i="12" s="1"/>
  <c r="R44" i="1"/>
  <c r="F38" i="12" s="1"/>
  <c r="R45" i="1"/>
  <c r="F39" i="12" s="1"/>
  <c r="R46" i="1"/>
  <c r="F40" i="12" s="1"/>
  <c r="R47" i="1"/>
  <c r="R48" i="1"/>
  <c r="R49" i="1"/>
  <c r="R16" i="1"/>
  <c r="E1467" i="4" l="1"/>
  <c r="F41" i="12"/>
  <c r="J1600" i="10"/>
  <c r="R50" i="1"/>
  <c r="J1649" i="10"/>
  <c r="E1514" i="4"/>
  <c r="F42" i="12"/>
  <c r="H40" i="12"/>
  <c r="AX44" i="22"/>
  <c r="H38" i="12"/>
  <c r="AX42" i="22"/>
  <c r="H34" i="12"/>
  <c r="AX38" i="22"/>
  <c r="H30" i="12"/>
  <c r="AX34" i="22"/>
  <c r="H28" i="12"/>
  <c r="AX32" i="22"/>
  <c r="H24" i="12"/>
  <c r="AX28" i="22"/>
  <c r="H20" i="12"/>
  <c r="AX24" i="22"/>
  <c r="H16" i="12"/>
  <c r="AX20" i="22"/>
  <c r="H12" i="12"/>
  <c r="AX16" i="22"/>
  <c r="L1703" i="10"/>
  <c r="H1572" i="4"/>
  <c r="F1525" i="4"/>
  <c r="I1654" i="10"/>
  <c r="BH46" i="22"/>
  <c r="D1478" i="4"/>
  <c r="E1605" i="10"/>
  <c r="BG45" i="22"/>
  <c r="AN45" i="1"/>
  <c r="BP43" i="22" s="1"/>
  <c r="AN41" i="1"/>
  <c r="BP39" i="22" s="1"/>
  <c r="AN37" i="1"/>
  <c r="BP35" i="22" s="1"/>
  <c r="AN33" i="1"/>
  <c r="BP31" i="22" s="1"/>
  <c r="G1572" i="4"/>
  <c r="K1703" i="10"/>
  <c r="BI47" i="22"/>
  <c r="AH122" i="15"/>
  <c r="AO122" i="15" s="1"/>
  <c r="AQ46" i="22"/>
  <c r="AQ42" i="22"/>
  <c r="AQ38" i="22"/>
  <c r="AQ34" i="22"/>
  <c r="AQ29" i="22"/>
  <c r="AQ24" i="22"/>
  <c r="AQ16" i="22"/>
  <c r="F17" i="12"/>
  <c r="AQ21" i="22"/>
  <c r="F13" i="12"/>
  <c r="AQ17" i="22"/>
  <c r="X49" i="1"/>
  <c r="AU47" i="22"/>
  <c r="H41" i="12"/>
  <c r="AX45" i="22"/>
  <c r="H39" i="12"/>
  <c r="AX43" i="22"/>
  <c r="H35" i="12"/>
  <c r="AX39" i="22"/>
  <c r="H31" i="12"/>
  <c r="AX35" i="22"/>
  <c r="H25" i="12"/>
  <c r="AX29" i="22"/>
  <c r="H21" i="12"/>
  <c r="AX25" i="22"/>
  <c r="H17" i="12"/>
  <c r="AX21" i="22"/>
  <c r="H13" i="12"/>
  <c r="AX17" i="22"/>
  <c r="F1572" i="4"/>
  <c r="I1703" i="10"/>
  <c r="BH47" i="22"/>
  <c r="E1654" i="10"/>
  <c r="BG46" i="22"/>
  <c r="AN48" i="1"/>
  <c r="BP46" i="22" s="1"/>
  <c r="AN44" i="1"/>
  <c r="BP42" i="22" s="1"/>
  <c r="AN40" i="1"/>
  <c r="BP38" i="22" s="1"/>
  <c r="AN36" i="1"/>
  <c r="BP34" i="22" s="1"/>
  <c r="AN32" i="1"/>
  <c r="BP30" i="22" s="1"/>
  <c r="K1654" i="10"/>
  <c r="G1525" i="4"/>
  <c r="H1525" i="4"/>
  <c r="BI46" i="22"/>
  <c r="AQ45" i="22"/>
  <c r="AQ41" i="22"/>
  <c r="AQ37" i="22"/>
  <c r="AQ33" i="22"/>
  <c r="AQ28" i="22"/>
  <c r="AQ22" i="22"/>
  <c r="AS46" i="22"/>
  <c r="H42" i="12"/>
  <c r="AX46" i="22"/>
  <c r="H36" i="12"/>
  <c r="AX40" i="22"/>
  <c r="H32" i="12"/>
  <c r="AX36" i="22"/>
  <c r="H26" i="12"/>
  <c r="AX30" i="22"/>
  <c r="AX26" i="22"/>
  <c r="H22" i="12"/>
  <c r="H18" i="12"/>
  <c r="AX22" i="22"/>
  <c r="AX18" i="22"/>
  <c r="H14" i="12"/>
  <c r="E1703" i="10"/>
  <c r="D1572" i="4"/>
  <c r="BG47" i="22"/>
  <c r="H1478" i="4"/>
  <c r="L1605" i="10"/>
  <c r="AN47" i="1"/>
  <c r="BP45" i="22" s="1"/>
  <c r="AN43" i="1"/>
  <c r="BP41" i="22" s="1"/>
  <c r="AN39" i="1"/>
  <c r="BP37" i="22" s="1"/>
  <c r="AN35" i="1"/>
  <c r="BP33" i="22" s="1"/>
  <c r="AN31" i="1"/>
  <c r="BP29" i="22" s="1"/>
  <c r="K1605" i="10"/>
  <c r="G1478" i="4"/>
  <c r="BI45" i="22"/>
  <c r="X120" i="15"/>
  <c r="AC120" i="15" s="1"/>
  <c r="AH120" i="15" s="1"/>
  <c r="AO120" i="15" s="1"/>
  <c r="X119" i="15"/>
  <c r="AC119" i="15" s="1"/>
  <c r="AH119" i="15" s="1"/>
  <c r="AO119" i="15" s="1"/>
  <c r="AN118" i="15"/>
  <c r="X118" i="15"/>
  <c r="AC118" i="15" s="1"/>
  <c r="AH118" i="15" s="1"/>
  <c r="G53" i="13"/>
  <c r="H53" i="13" s="1"/>
  <c r="G52" i="13"/>
  <c r="AQ44" i="22"/>
  <c r="AQ40" i="22"/>
  <c r="AQ36" i="22"/>
  <c r="AQ32" i="22"/>
  <c r="AQ26" i="22"/>
  <c r="AQ20" i="22"/>
  <c r="F43" i="12"/>
  <c r="J1698" i="10"/>
  <c r="E1561" i="4"/>
  <c r="F27" i="12"/>
  <c r="AQ31" i="22"/>
  <c r="AQ27" i="22"/>
  <c r="F23" i="12"/>
  <c r="F19" i="12"/>
  <c r="AQ23" i="22"/>
  <c r="F15" i="12"/>
  <c r="AQ19" i="22"/>
  <c r="F11" i="12"/>
  <c r="AQ15" i="22"/>
  <c r="AC47" i="1"/>
  <c r="AH47" i="1" s="1"/>
  <c r="AS45" i="22"/>
  <c r="X48" i="1"/>
  <c r="AC48" i="1" s="1"/>
  <c r="AH48" i="1" s="1"/>
  <c r="H43" i="12"/>
  <c r="AX47" i="22"/>
  <c r="H37" i="12"/>
  <c r="AX41" i="22"/>
  <c r="H33" i="12"/>
  <c r="AX37" i="22"/>
  <c r="H29" i="12"/>
  <c r="AX33" i="22"/>
  <c r="H27" i="12"/>
  <c r="AX31" i="22"/>
  <c r="H23" i="12"/>
  <c r="AX27" i="22"/>
  <c r="AX23" i="22"/>
  <c r="H19" i="12"/>
  <c r="H15" i="12"/>
  <c r="AX19" i="22"/>
  <c r="H11" i="12"/>
  <c r="AX15" i="22"/>
  <c r="I1605" i="10"/>
  <c r="F1478" i="4"/>
  <c r="BH45" i="22"/>
  <c r="AN46" i="1"/>
  <c r="BP44" i="22" s="1"/>
  <c r="AN42" i="1"/>
  <c r="BP40" i="22" s="1"/>
  <c r="AN38" i="1"/>
  <c r="BP36" i="22" s="1"/>
  <c r="AN34" i="1"/>
  <c r="BP32" i="22" s="1"/>
  <c r="X121" i="15"/>
  <c r="AC121" i="15" s="1"/>
  <c r="AH121" i="15" s="1"/>
  <c r="AO121" i="15" s="1"/>
  <c r="AN120" i="15"/>
  <c r="F53" i="13"/>
  <c r="F52" i="13"/>
  <c r="G51" i="13"/>
  <c r="H51" i="13" s="1"/>
  <c r="AQ47" i="22"/>
  <c r="AQ43" i="22"/>
  <c r="AQ39" i="22"/>
  <c r="AQ35" i="22"/>
  <c r="AQ30" i="22"/>
  <c r="AQ25" i="22"/>
  <c r="AQ18" i="22"/>
  <c r="AO118" i="15"/>
  <c r="AC49" i="1"/>
  <c r="AH49" i="1" s="1"/>
  <c r="U50" i="1"/>
  <c r="AS48" i="22" s="1"/>
  <c r="Y50" i="1"/>
  <c r="AU48" i="22" s="1"/>
  <c r="H1540" i="10"/>
  <c r="H1484" i="10"/>
  <c r="H1435" i="10"/>
  <c r="H1389" i="10"/>
  <c r="E1420" i="4"/>
  <c r="H1416" i="4"/>
  <c r="R1416" i="4" s="1"/>
  <c r="E1416" i="4"/>
  <c r="D1385" i="4"/>
  <c r="E1372" i="4"/>
  <c r="H1368" i="4"/>
  <c r="R1368" i="4" s="1"/>
  <c r="E1368" i="4"/>
  <c r="E1323" i="4"/>
  <c r="H1319" i="4"/>
  <c r="R1319" i="4" s="1"/>
  <c r="E1319" i="4"/>
  <c r="G1286" i="4"/>
  <c r="E1273" i="4"/>
  <c r="H1269" i="4"/>
  <c r="R1269" i="4" s="1"/>
  <c r="E1269" i="4"/>
  <c r="H2290" i="4"/>
  <c r="R2290" i="4" s="1"/>
  <c r="G2290" i="4"/>
  <c r="Q2290" i="4" s="1"/>
  <c r="F2290" i="4"/>
  <c r="P2290" i="4" s="1"/>
  <c r="E2290" i="4"/>
  <c r="O2290" i="4" s="1"/>
  <c r="D2290" i="4"/>
  <c r="E2288" i="4"/>
  <c r="O2284" i="4"/>
  <c r="E2279" i="4"/>
  <c r="O2279" i="4" s="1"/>
  <c r="E2277" i="4"/>
  <c r="O2277" i="4" s="1"/>
  <c r="O2275" i="4"/>
  <c r="H2273" i="4"/>
  <c r="E2273" i="4"/>
  <c r="O2273" i="4" s="1"/>
  <c r="L2270" i="4"/>
  <c r="N2269" i="4"/>
  <c r="H2240" i="4"/>
  <c r="R2240" i="4" s="1"/>
  <c r="G2240" i="4"/>
  <c r="Q2240" i="4" s="1"/>
  <c r="F2240" i="4"/>
  <c r="P2240" i="4" s="1"/>
  <c r="E2240" i="4"/>
  <c r="O2240" i="4" s="1"/>
  <c r="D2240" i="4"/>
  <c r="N2240" i="4" s="1"/>
  <c r="E2238" i="4"/>
  <c r="O2238" i="4" s="1"/>
  <c r="O2234" i="4"/>
  <c r="E2229" i="4"/>
  <c r="O2229" i="4" s="1"/>
  <c r="E2227" i="4"/>
  <c r="O2227" i="4" s="1"/>
  <c r="O2225" i="4"/>
  <c r="H2223" i="4"/>
  <c r="E2223" i="4"/>
  <c r="O2223" i="4" s="1"/>
  <c r="L2220" i="4"/>
  <c r="N2219" i="4"/>
  <c r="H2193" i="4"/>
  <c r="R2193" i="4" s="1"/>
  <c r="G2193" i="4"/>
  <c r="Q2193" i="4" s="1"/>
  <c r="F2193" i="4"/>
  <c r="P2193" i="4" s="1"/>
  <c r="E2193" i="4"/>
  <c r="O2193" i="4" s="1"/>
  <c r="D2193" i="4"/>
  <c r="N2193" i="4" s="1"/>
  <c r="E2191" i="4"/>
  <c r="O2191" i="4" s="1"/>
  <c r="O2187" i="4"/>
  <c r="E2182" i="4"/>
  <c r="O2182" i="4" s="1"/>
  <c r="E2180" i="4"/>
  <c r="O2180" i="4" s="1"/>
  <c r="O2178" i="4"/>
  <c r="H2176" i="4"/>
  <c r="E2176" i="4"/>
  <c r="O2176" i="4" s="1"/>
  <c r="L2173" i="4"/>
  <c r="N2172" i="4"/>
  <c r="H2146" i="4"/>
  <c r="R2146" i="4" s="1"/>
  <c r="G2146" i="4"/>
  <c r="F2146" i="4"/>
  <c r="P2146" i="4" s="1"/>
  <c r="E2146" i="4"/>
  <c r="O2146" i="4" s="1"/>
  <c r="D2146" i="4"/>
  <c r="N2146" i="4" s="1"/>
  <c r="E2144" i="4"/>
  <c r="O2144" i="4" s="1"/>
  <c r="O2140" i="4"/>
  <c r="E2135" i="4"/>
  <c r="O2135" i="4" s="1"/>
  <c r="E2133" i="4"/>
  <c r="O2133" i="4" s="1"/>
  <c r="O2131" i="4"/>
  <c r="H2129" i="4"/>
  <c r="E2129" i="4"/>
  <c r="O2129" i="4" s="1"/>
  <c r="L2126" i="4"/>
  <c r="N2125" i="4"/>
  <c r="H2099" i="4"/>
  <c r="R2099" i="4" s="1"/>
  <c r="G2099" i="4"/>
  <c r="Q2099" i="4" s="1"/>
  <c r="F2099" i="4"/>
  <c r="P2099" i="4" s="1"/>
  <c r="E2099" i="4"/>
  <c r="O2099" i="4" s="1"/>
  <c r="D2099" i="4"/>
  <c r="N2099" i="4" s="1"/>
  <c r="E2097" i="4"/>
  <c r="O2097" i="4" s="1"/>
  <c r="O2093" i="4"/>
  <c r="E2088" i="4"/>
  <c r="O2088" i="4" s="1"/>
  <c r="E2086" i="4"/>
  <c r="O2086" i="4" s="1"/>
  <c r="O2084" i="4"/>
  <c r="H2082" i="4"/>
  <c r="E2082" i="4"/>
  <c r="O2082" i="4" s="1"/>
  <c r="L2079" i="4"/>
  <c r="N2078" i="4"/>
  <c r="H2052" i="4"/>
  <c r="R2052" i="4" s="1"/>
  <c r="G2052" i="4"/>
  <c r="Q2052" i="4" s="1"/>
  <c r="F2052" i="4"/>
  <c r="P2052" i="4" s="1"/>
  <c r="E2052" i="4"/>
  <c r="O2052" i="4" s="1"/>
  <c r="D2052" i="4"/>
  <c r="N2052" i="4" s="1"/>
  <c r="E2050" i="4"/>
  <c r="O2050" i="4" s="1"/>
  <c r="O2046" i="4"/>
  <c r="E2041" i="4"/>
  <c r="O2041" i="4" s="1"/>
  <c r="E2039" i="4"/>
  <c r="O2039" i="4" s="1"/>
  <c r="O2037" i="4"/>
  <c r="H2035" i="4"/>
  <c r="E2035" i="4"/>
  <c r="O2035" i="4" s="1"/>
  <c r="L2032" i="4"/>
  <c r="N2031" i="4"/>
  <c r="H2005" i="4"/>
  <c r="R2005" i="4" s="1"/>
  <c r="G2005" i="4"/>
  <c r="Q2005" i="4" s="1"/>
  <c r="F2005" i="4"/>
  <c r="P2005" i="4" s="1"/>
  <c r="E2005" i="4"/>
  <c r="O2005" i="4" s="1"/>
  <c r="D2005" i="4"/>
  <c r="N2005" i="4" s="1"/>
  <c r="E2003" i="4"/>
  <c r="O2003" i="4" s="1"/>
  <c r="O1999" i="4"/>
  <c r="E1994" i="4"/>
  <c r="O1994" i="4" s="1"/>
  <c r="E1992" i="4"/>
  <c r="O1992" i="4" s="1"/>
  <c r="O1990" i="4"/>
  <c r="H1988" i="4"/>
  <c r="E1988" i="4"/>
  <c r="O1988" i="4" s="1"/>
  <c r="L1985" i="4"/>
  <c r="N1984" i="4"/>
  <c r="H1957" i="4"/>
  <c r="R1957" i="4" s="1"/>
  <c r="G1957" i="4"/>
  <c r="Q1957" i="4" s="1"/>
  <c r="F1957" i="4"/>
  <c r="P1957" i="4" s="1"/>
  <c r="E1957" i="4"/>
  <c r="O1957" i="4" s="1"/>
  <c r="D1957" i="4"/>
  <c r="E1955" i="4"/>
  <c r="O1955" i="4" s="1"/>
  <c r="O1951" i="4"/>
  <c r="E1946" i="4"/>
  <c r="O1946" i="4" s="1"/>
  <c r="E1944" i="4"/>
  <c r="O1944" i="4" s="1"/>
  <c r="O1942" i="4"/>
  <c r="H1940" i="4"/>
  <c r="E1940" i="4"/>
  <c r="O1940" i="4" s="1"/>
  <c r="L1937" i="4"/>
  <c r="N1936" i="4"/>
  <c r="H1909" i="4"/>
  <c r="R1909" i="4" s="1"/>
  <c r="G1909" i="4"/>
  <c r="F1909" i="4"/>
  <c r="P1909" i="4" s="1"/>
  <c r="E1909" i="4"/>
  <c r="O1909" i="4" s="1"/>
  <c r="D1909" i="4"/>
  <c r="N1909" i="4" s="1"/>
  <c r="E1907" i="4"/>
  <c r="O1903" i="4"/>
  <c r="E1898" i="4"/>
  <c r="O1898" i="4" s="1"/>
  <c r="E1896" i="4"/>
  <c r="O1896" i="4" s="1"/>
  <c r="O1894" i="4"/>
  <c r="H1892" i="4"/>
  <c r="E1892" i="4"/>
  <c r="O1892" i="4" s="1"/>
  <c r="L1889" i="4"/>
  <c r="N1888" i="4"/>
  <c r="H1860" i="4"/>
  <c r="R1860" i="4" s="1"/>
  <c r="G1860" i="4"/>
  <c r="Q1860" i="4" s="1"/>
  <c r="F1860" i="4"/>
  <c r="P1860" i="4" s="1"/>
  <c r="E1860" i="4"/>
  <c r="O1860" i="4" s="1"/>
  <c r="D1860" i="4"/>
  <c r="N1860" i="4" s="1"/>
  <c r="E1858" i="4"/>
  <c r="O1858" i="4" s="1"/>
  <c r="O1854" i="4"/>
  <c r="E1849" i="4"/>
  <c r="O1849" i="4" s="1"/>
  <c r="E1847" i="4"/>
  <c r="O1847" i="4" s="1"/>
  <c r="O1845" i="4"/>
  <c r="H1843" i="4"/>
  <c r="E1843" i="4"/>
  <c r="O1843" i="4" s="1"/>
  <c r="L1840" i="4"/>
  <c r="N1839" i="4"/>
  <c r="H1810" i="4"/>
  <c r="R1810" i="4" s="1"/>
  <c r="G1810" i="4"/>
  <c r="Q1810" i="4" s="1"/>
  <c r="F1810" i="4"/>
  <c r="P1810" i="4" s="1"/>
  <c r="E1810" i="4"/>
  <c r="O1810" i="4" s="1"/>
  <c r="D1810" i="4"/>
  <c r="N1810" i="4" s="1"/>
  <c r="E1808" i="4"/>
  <c r="O1808" i="4" s="1"/>
  <c r="O1804" i="4"/>
  <c r="E1799" i="4"/>
  <c r="O1799" i="4" s="1"/>
  <c r="E1797" i="4"/>
  <c r="O1797" i="4" s="1"/>
  <c r="O1795" i="4"/>
  <c r="H1793" i="4"/>
  <c r="E1793" i="4"/>
  <c r="O1793" i="4" s="1"/>
  <c r="L1790" i="4"/>
  <c r="N1789" i="4"/>
  <c r="H1546" i="10"/>
  <c r="H1547" i="10"/>
  <c r="J1545" i="10"/>
  <c r="H1543" i="10"/>
  <c r="H1542" i="10"/>
  <c r="H1539" i="10"/>
  <c r="E1498" i="10"/>
  <c r="H1491" i="10"/>
  <c r="H1490" i="10"/>
  <c r="J1489" i="10"/>
  <c r="H1487" i="10"/>
  <c r="H1486" i="10"/>
  <c r="H1483" i="10"/>
  <c r="H1441" i="10"/>
  <c r="H1442" i="10"/>
  <c r="J1440" i="10"/>
  <c r="H1438" i="10"/>
  <c r="H1437" i="10"/>
  <c r="H1434" i="10"/>
  <c r="H1395" i="10"/>
  <c r="H1396" i="10"/>
  <c r="H1392" i="10"/>
  <c r="H1391" i="10"/>
  <c r="H1388" i="10"/>
  <c r="K2501" i="10"/>
  <c r="J2501" i="10"/>
  <c r="H2501" i="10"/>
  <c r="F2501" i="10"/>
  <c r="D2501" i="10"/>
  <c r="I2500" i="10"/>
  <c r="I2496" i="10"/>
  <c r="G2494" i="10"/>
  <c r="G2493" i="10"/>
  <c r="I2492" i="10"/>
  <c r="I2491" i="10"/>
  <c r="G2490" i="10"/>
  <c r="G2489" i="10"/>
  <c r="G2488" i="10"/>
  <c r="G2487" i="10"/>
  <c r="G2486" i="10"/>
  <c r="K2452" i="10"/>
  <c r="J2452" i="10"/>
  <c r="H2452" i="10"/>
  <c r="F2452" i="10"/>
  <c r="D2452" i="10"/>
  <c r="I2451" i="10"/>
  <c r="I2447" i="10"/>
  <c r="G2445" i="10"/>
  <c r="G2444" i="10"/>
  <c r="I2443" i="10"/>
  <c r="I2442" i="10"/>
  <c r="G2441" i="10"/>
  <c r="G2440" i="10"/>
  <c r="G2439" i="10"/>
  <c r="G2438" i="10"/>
  <c r="G2437" i="10"/>
  <c r="K2403" i="10"/>
  <c r="J2403" i="10"/>
  <c r="H2403" i="10"/>
  <c r="F2403" i="10"/>
  <c r="D2403" i="10"/>
  <c r="I2402" i="10"/>
  <c r="I2398" i="10"/>
  <c r="G2396" i="10"/>
  <c r="G2395" i="10"/>
  <c r="I2394" i="10"/>
  <c r="I2393" i="10"/>
  <c r="G2392" i="10"/>
  <c r="G2391" i="10"/>
  <c r="G2390" i="10"/>
  <c r="G2389" i="10"/>
  <c r="G2388" i="10"/>
  <c r="K2353" i="10"/>
  <c r="J2353" i="10"/>
  <c r="H2353" i="10"/>
  <c r="F2353" i="10"/>
  <c r="D2353" i="10"/>
  <c r="I2352" i="10"/>
  <c r="I2348" i="10"/>
  <c r="G2346" i="10"/>
  <c r="G2345" i="10"/>
  <c r="I2344" i="10"/>
  <c r="I2343" i="10"/>
  <c r="G2342" i="10"/>
  <c r="G2341" i="10"/>
  <c r="G2340" i="10"/>
  <c r="G2339" i="10"/>
  <c r="G2338" i="10"/>
  <c r="K2304" i="10"/>
  <c r="J2304" i="10"/>
  <c r="H2304" i="10"/>
  <c r="F2304" i="10"/>
  <c r="D2304" i="10"/>
  <c r="I2303" i="10"/>
  <c r="I2299" i="10"/>
  <c r="G2297" i="10"/>
  <c r="G2296" i="10"/>
  <c r="I2295" i="10"/>
  <c r="I2294" i="10"/>
  <c r="G2293" i="10"/>
  <c r="G2292" i="10"/>
  <c r="G2291" i="10"/>
  <c r="G2290" i="10"/>
  <c r="G2289" i="10"/>
  <c r="K2255" i="10"/>
  <c r="J2255" i="10"/>
  <c r="H2255" i="10"/>
  <c r="F2255" i="10"/>
  <c r="D2255" i="10"/>
  <c r="I2254" i="10"/>
  <c r="I2250" i="10"/>
  <c r="G2248" i="10"/>
  <c r="G2247" i="10"/>
  <c r="I2246" i="10"/>
  <c r="I2245" i="10"/>
  <c r="G2244" i="10"/>
  <c r="G2243" i="10"/>
  <c r="G2242" i="10"/>
  <c r="G2241" i="10"/>
  <c r="G2240" i="10"/>
  <c r="K2206" i="10"/>
  <c r="J2206" i="10"/>
  <c r="H2206" i="10"/>
  <c r="F2206" i="10"/>
  <c r="D2206" i="10"/>
  <c r="I2205" i="10"/>
  <c r="I2201" i="10"/>
  <c r="G2199" i="10"/>
  <c r="G2198" i="10"/>
  <c r="I2197" i="10"/>
  <c r="I2196" i="10"/>
  <c r="G2195" i="10"/>
  <c r="G2194" i="10"/>
  <c r="G2193" i="10"/>
  <c r="G2192" i="10"/>
  <c r="G2191" i="10"/>
  <c r="K2156" i="10"/>
  <c r="J2156" i="10"/>
  <c r="H2156" i="10"/>
  <c r="F2156" i="10"/>
  <c r="D2156" i="10"/>
  <c r="I2155" i="10"/>
  <c r="I2151" i="10"/>
  <c r="G2149" i="10"/>
  <c r="G2148" i="10"/>
  <c r="I2147" i="10"/>
  <c r="I2146" i="10"/>
  <c r="G2145" i="10"/>
  <c r="G2144" i="10"/>
  <c r="G2143" i="10"/>
  <c r="G2142" i="10"/>
  <c r="G2141" i="10"/>
  <c r="K2107" i="10"/>
  <c r="J2107" i="10"/>
  <c r="H2107" i="10"/>
  <c r="F2107" i="10"/>
  <c r="D2107" i="10"/>
  <c r="I2106" i="10"/>
  <c r="I2102" i="10"/>
  <c r="G2100" i="10"/>
  <c r="G2099" i="10"/>
  <c r="I2098" i="10"/>
  <c r="I2097" i="10"/>
  <c r="G2096" i="10"/>
  <c r="G2095" i="10"/>
  <c r="G2094" i="10"/>
  <c r="G2093" i="10"/>
  <c r="G2092" i="10"/>
  <c r="K2058" i="10"/>
  <c r="J2058" i="10"/>
  <c r="H2058" i="10"/>
  <c r="F2058" i="10"/>
  <c r="D2058" i="10"/>
  <c r="I2057" i="10"/>
  <c r="I2053" i="10"/>
  <c r="G2051" i="10"/>
  <c r="G2050" i="10"/>
  <c r="I2049" i="10"/>
  <c r="I2048" i="10"/>
  <c r="G2047" i="10"/>
  <c r="G2046" i="10"/>
  <c r="G2045" i="10"/>
  <c r="G2044" i="10"/>
  <c r="G2043" i="10"/>
  <c r="K2009" i="10"/>
  <c r="J2009" i="10"/>
  <c r="H2009" i="10"/>
  <c r="F2009" i="10"/>
  <c r="D2009" i="10"/>
  <c r="I2008" i="10"/>
  <c r="I2004" i="10"/>
  <c r="G2002" i="10"/>
  <c r="G2001" i="10"/>
  <c r="I2000" i="10"/>
  <c r="I1999" i="10"/>
  <c r="G1998" i="10"/>
  <c r="G1997" i="10"/>
  <c r="G1996" i="10"/>
  <c r="G1995" i="10"/>
  <c r="G1994" i="10"/>
  <c r="K1959" i="10"/>
  <c r="J1959" i="10"/>
  <c r="H1959" i="10"/>
  <c r="F1959" i="10"/>
  <c r="D1959" i="10"/>
  <c r="I1958" i="10"/>
  <c r="I1954" i="10"/>
  <c r="G1952" i="10"/>
  <c r="G1951" i="10"/>
  <c r="I1950" i="10"/>
  <c r="I1949" i="10"/>
  <c r="G1948" i="10"/>
  <c r="G1947" i="10"/>
  <c r="G1946" i="10"/>
  <c r="G1945" i="10"/>
  <c r="G1944" i="10"/>
  <c r="J864" i="24"/>
  <c r="J865" i="24" s="1"/>
  <c r="K1014" i="24"/>
  <c r="J1016" i="24"/>
  <c r="D1016" i="24"/>
  <c r="G1024" i="24"/>
  <c r="J983" i="24"/>
  <c r="K981" i="24"/>
  <c r="D983" i="24"/>
  <c r="J954" i="24"/>
  <c r="K952" i="24"/>
  <c r="D954" i="24"/>
  <c r="G962" i="24"/>
  <c r="J921" i="24"/>
  <c r="J919" i="24"/>
  <c r="D921" i="24"/>
  <c r="J1298" i="24"/>
  <c r="J1276" i="24"/>
  <c r="D1276" i="24"/>
  <c r="K1274" i="24"/>
  <c r="F1274" i="24"/>
  <c r="J1265" i="24"/>
  <c r="J1243" i="24"/>
  <c r="D1243" i="24"/>
  <c r="K1241" i="24"/>
  <c r="F1241" i="24"/>
  <c r="J1232" i="24"/>
  <c r="J1210" i="24"/>
  <c r="D1210" i="24"/>
  <c r="K1208" i="24"/>
  <c r="F1208" i="24"/>
  <c r="J1199" i="24"/>
  <c r="J1177" i="24"/>
  <c r="D1177" i="24"/>
  <c r="K1175" i="24"/>
  <c r="F1175" i="24"/>
  <c r="J1170" i="24"/>
  <c r="J1148" i="24"/>
  <c r="D1148" i="24"/>
  <c r="K1146" i="24"/>
  <c r="F1146" i="24"/>
  <c r="J1137" i="24"/>
  <c r="A49" i="13"/>
  <c r="E49" i="13"/>
  <c r="G49" i="13"/>
  <c r="A50" i="13"/>
  <c r="E50" i="13"/>
  <c r="A47" i="13"/>
  <c r="E47" i="13"/>
  <c r="A48" i="13"/>
  <c r="E48" i="13"/>
  <c r="H1286" i="4"/>
  <c r="H1336" i="4"/>
  <c r="L1498" i="10"/>
  <c r="L1554" i="10"/>
  <c r="AM17" i="1"/>
  <c r="AM18" i="1"/>
  <c r="AM19" i="1"/>
  <c r="AM20" i="1"/>
  <c r="AM21" i="1"/>
  <c r="AM22" i="1"/>
  <c r="AM23" i="1"/>
  <c r="AM24" i="1"/>
  <c r="AM25" i="1"/>
  <c r="AM26" i="1"/>
  <c r="AM27" i="1"/>
  <c r="AM28" i="1"/>
  <c r="AM29" i="1"/>
  <c r="AM30" i="1"/>
  <c r="AJ17" i="1"/>
  <c r="BG15" i="22" s="1"/>
  <c r="AK17" i="1"/>
  <c r="BH15" i="22" s="1"/>
  <c r="AJ18" i="1"/>
  <c r="AK18" i="1"/>
  <c r="BH16" i="22" s="1"/>
  <c r="AJ19" i="1"/>
  <c r="BG17" i="22" s="1"/>
  <c r="AK19" i="1"/>
  <c r="BH17" i="22" s="1"/>
  <c r="AJ20" i="1"/>
  <c r="BG18" i="22" s="1"/>
  <c r="AK20" i="1"/>
  <c r="BH18" i="22" s="1"/>
  <c r="AJ21" i="1"/>
  <c r="BG19" i="22" s="1"/>
  <c r="AK21" i="1"/>
  <c r="BH19" i="22" s="1"/>
  <c r="AJ22" i="1"/>
  <c r="AK22" i="1"/>
  <c r="BH20" i="22" s="1"/>
  <c r="AJ23" i="1"/>
  <c r="BG21" i="22" s="1"/>
  <c r="AK23" i="1"/>
  <c r="BH21" i="22" s="1"/>
  <c r="AJ24" i="1"/>
  <c r="BG22" i="22" s="1"/>
  <c r="AK24" i="1"/>
  <c r="BH22" i="22" s="1"/>
  <c r="AJ25" i="1"/>
  <c r="BG23" i="22" s="1"/>
  <c r="AK25" i="1"/>
  <c r="BH23" i="22" s="1"/>
  <c r="AJ26" i="1"/>
  <c r="BG24" i="22" s="1"/>
  <c r="AK26" i="1"/>
  <c r="BH24" i="22" s="1"/>
  <c r="AJ27" i="1"/>
  <c r="BG25" i="22" s="1"/>
  <c r="AK27" i="1"/>
  <c r="BH25" i="22" s="1"/>
  <c r="AJ28" i="1"/>
  <c r="BG26" i="22" s="1"/>
  <c r="AK28" i="1"/>
  <c r="BH26" i="22" s="1"/>
  <c r="AJ29" i="1"/>
  <c r="AK29" i="1"/>
  <c r="BH27" i="22" s="1"/>
  <c r="AJ30" i="1"/>
  <c r="BG28" i="22" s="1"/>
  <c r="AK30" i="1"/>
  <c r="BH28" i="22" s="1"/>
  <c r="D1336" i="4"/>
  <c r="AM16" i="1"/>
  <c r="AM50" i="1" s="1"/>
  <c r="AL50" i="1"/>
  <c r="BI48" i="22" s="1"/>
  <c r="AK16" i="1"/>
  <c r="AJ16" i="1"/>
  <c r="G48" i="13"/>
  <c r="G50" i="13"/>
  <c r="F48" i="13"/>
  <c r="F50" i="13"/>
  <c r="J1653" i="10" l="1"/>
  <c r="G42" i="12"/>
  <c r="BE46" i="22"/>
  <c r="E1523" i="4"/>
  <c r="AO48" i="1"/>
  <c r="BQ46" i="22" s="1"/>
  <c r="AK50" i="1"/>
  <c r="BH48" i="22" s="1"/>
  <c r="M15" i="12"/>
  <c r="N15" i="12"/>
  <c r="M23" i="12"/>
  <c r="N23" i="12"/>
  <c r="M29" i="12"/>
  <c r="N29" i="12"/>
  <c r="M37" i="12"/>
  <c r="N37" i="12"/>
  <c r="M14" i="12"/>
  <c r="N14" i="12"/>
  <c r="M22" i="12"/>
  <c r="N22" i="12"/>
  <c r="N17" i="12"/>
  <c r="M17" i="12"/>
  <c r="N25" i="12"/>
  <c r="M25" i="12"/>
  <c r="N35" i="12"/>
  <c r="M35" i="12"/>
  <c r="N41" i="12"/>
  <c r="M41" i="12"/>
  <c r="AJ50" i="1"/>
  <c r="BG48" i="22" s="1"/>
  <c r="AO49" i="1"/>
  <c r="BQ47" i="22" s="1"/>
  <c r="G43" i="12"/>
  <c r="J1702" i="10"/>
  <c r="E1570" i="4"/>
  <c r="BE47" i="22"/>
  <c r="N19" i="12"/>
  <c r="M19" i="12"/>
  <c r="G41" i="12"/>
  <c r="E1476" i="4"/>
  <c r="J1604" i="10"/>
  <c r="BE45" i="22"/>
  <c r="H52" i="13"/>
  <c r="M32" i="12"/>
  <c r="N32" i="12"/>
  <c r="M42" i="12"/>
  <c r="N42" i="12"/>
  <c r="M16" i="12"/>
  <c r="N16" i="12"/>
  <c r="M24" i="12"/>
  <c r="N24" i="12"/>
  <c r="M30" i="12"/>
  <c r="N30" i="12"/>
  <c r="M38" i="12"/>
  <c r="N38" i="12"/>
  <c r="N11" i="12"/>
  <c r="M11" i="12"/>
  <c r="N27" i="12"/>
  <c r="M27" i="12"/>
  <c r="N33" i="12"/>
  <c r="M33" i="12"/>
  <c r="N43" i="12"/>
  <c r="M43" i="12"/>
  <c r="M13" i="12"/>
  <c r="N13" i="12"/>
  <c r="M21" i="12"/>
  <c r="N21" i="12"/>
  <c r="M31" i="12"/>
  <c r="N31" i="12"/>
  <c r="M39" i="12"/>
  <c r="N39" i="12"/>
  <c r="AO47" i="1"/>
  <c r="BQ45" i="22" s="1"/>
  <c r="M18" i="12"/>
  <c r="N18" i="12"/>
  <c r="M26" i="12"/>
  <c r="N26" i="12"/>
  <c r="M36" i="12"/>
  <c r="N36" i="12"/>
  <c r="M12" i="12"/>
  <c r="N12" i="12"/>
  <c r="M20" i="12"/>
  <c r="N20" i="12"/>
  <c r="M28" i="12"/>
  <c r="N28" i="12"/>
  <c r="M34" i="12"/>
  <c r="N34" i="12"/>
  <c r="M40" i="12"/>
  <c r="N40" i="12"/>
  <c r="AN29" i="1"/>
  <c r="BP27" i="22" s="1"/>
  <c r="BG27" i="22"/>
  <c r="AN22" i="1"/>
  <c r="BP20" i="22" s="1"/>
  <c r="BG20" i="22"/>
  <c r="AN18" i="1"/>
  <c r="BP16" i="22" s="1"/>
  <c r="BG16" i="22"/>
  <c r="AN27" i="1"/>
  <c r="BP25" i="22" s="1"/>
  <c r="AN24" i="1"/>
  <c r="BP22" i="22" s="1"/>
  <c r="AN20" i="1"/>
  <c r="BP18" i="22" s="1"/>
  <c r="AN30" i="1"/>
  <c r="BP28" i="22" s="1"/>
  <c r="AN28" i="1"/>
  <c r="BP26" i="22" s="1"/>
  <c r="AN26" i="1"/>
  <c r="BP24" i="22" s="1"/>
  <c r="AN25" i="1"/>
  <c r="BP23" i="22" s="1"/>
  <c r="AN21" i="1"/>
  <c r="BP19" i="22" s="1"/>
  <c r="AN19" i="1"/>
  <c r="BP17" i="22" s="1"/>
  <c r="AN23" i="1"/>
  <c r="BP21" i="22" s="1"/>
  <c r="AN17" i="1"/>
  <c r="BP15" i="22" s="1"/>
  <c r="I2305" i="10"/>
  <c r="I2354" i="10"/>
  <c r="I1957" i="4"/>
  <c r="S1957" i="4" s="1"/>
  <c r="I2290" i="4"/>
  <c r="S2290" i="4" s="1"/>
  <c r="I1403" i="10"/>
  <c r="I1449" i="10"/>
  <c r="I1498" i="10"/>
  <c r="J1549" i="10"/>
  <c r="I1554" i="10"/>
  <c r="I2052" i="4"/>
  <c r="E2054" i="4" s="1"/>
  <c r="O2054" i="4" s="1"/>
  <c r="F1286" i="4"/>
  <c r="H1385" i="4"/>
  <c r="E1422" i="4"/>
  <c r="G1433" i="4"/>
  <c r="I2453" i="10"/>
  <c r="J1398" i="10"/>
  <c r="K1403" i="10"/>
  <c r="J1444" i="10"/>
  <c r="K1449" i="10"/>
  <c r="J1493" i="10"/>
  <c r="K1554" i="10"/>
  <c r="N1957" i="4"/>
  <c r="N2290" i="4"/>
  <c r="E1275" i="4"/>
  <c r="F1336" i="4"/>
  <c r="H1433" i="4"/>
  <c r="L1403" i="10"/>
  <c r="L1449" i="10"/>
  <c r="K1498" i="10"/>
  <c r="E1325" i="4"/>
  <c r="G1336" i="4"/>
  <c r="F1385" i="4"/>
  <c r="D1433" i="4"/>
  <c r="X36" i="1"/>
  <c r="E1403" i="10"/>
  <c r="E1449" i="10"/>
  <c r="E1554" i="10"/>
  <c r="I1909" i="4"/>
  <c r="S1909" i="4" s="1"/>
  <c r="I2146" i="4"/>
  <c r="S2146" i="4" s="1"/>
  <c r="I2193" i="4"/>
  <c r="S2193" i="4" s="1"/>
  <c r="D1286" i="4"/>
  <c r="E1374" i="4"/>
  <c r="G1385" i="4"/>
  <c r="F1433" i="4"/>
  <c r="I1810" i="4"/>
  <c r="O1907" i="4"/>
  <c r="O2288" i="4"/>
  <c r="Q2146" i="4"/>
  <c r="Q1909" i="4"/>
  <c r="I2099" i="4"/>
  <c r="S2099" i="4" s="1"/>
  <c r="I1860" i="4"/>
  <c r="S1860" i="4" s="1"/>
  <c r="I2240" i="4"/>
  <c r="S2240" i="4" s="1"/>
  <c r="I2005" i="4"/>
  <c r="S2005" i="4" s="1"/>
  <c r="S2052" i="4"/>
  <c r="I2157" i="10"/>
  <c r="I1960" i="10"/>
  <c r="I2059" i="10"/>
  <c r="I2108" i="10"/>
  <c r="I2010" i="10"/>
  <c r="I2502" i="10"/>
  <c r="I2256" i="10"/>
  <c r="I2404" i="10"/>
  <c r="I2207" i="10"/>
  <c r="X34" i="1"/>
  <c r="H50" i="13"/>
  <c r="G47" i="13"/>
  <c r="F47" i="13"/>
  <c r="F49" i="13"/>
  <c r="H49" i="13" s="1"/>
  <c r="X45" i="1"/>
  <c r="AC45" i="1" s="1"/>
  <c r="AH45" i="1" s="1"/>
  <c r="X32" i="1"/>
  <c r="H48" i="13"/>
  <c r="X46" i="1"/>
  <c r="AC46" i="1" s="1"/>
  <c r="AH46" i="1" s="1"/>
  <c r="X42" i="1"/>
  <c r="X40" i="1"/>
  <c r="X38" i="1"/>
  <c r="X35" i="1"/>
  <c r="X28" i="1"/>
  <c r="X30" i="1"/>
  <c r="X29" i="1"/>
  <c r="X27" i="1"/>
  <c r="X24" i="1"/>
  <c r="X22" i="1"/>
  <c r="X21" i="1"/>
  <c r="X19" i="1"/>
  <c r="X17" i="1"/>
  <c r="X44" i="1"/>
  <c r="AC44" i="1" s="1"/>
  <c r="AH44" i="1" s="1"/>
  <c r="X33" i="1"/>
  <c r="X31" i="1"/>
  <c r="X26" i="1"/>
  <c r="X25" i="1"/>
  <c r="X23" i="1"/>
  <c r="X20" i="1"/>
  <c r="X18" i="1"/>
  <c r="X43" i="1"/>
  <c r="AC43" i="1" s="1"/>
  <c r="AH43" i="1" s="1"/>
  <c r="X41" i="1"/>
  <c r="X39" i="1"/>
  <c r="X37" i="1"/>
  <c r="AO43" i="1" l="1"/>
  <c r="BQ41" i="22" s="1"/>
  <c r="BE41" i="22"/>
  <c r="G37" i="12"/>
  <c r="AO46" i="1"/>
  <c r="BQ44" i="22" s="1"/>
  <c r="G40" i="12"/>
  <c r="BE44" i="22"/>
  <c r="E2148" i="4"/>
  <c r="O2148" i="4" s="1"/>
  <c r="E2195" i="4"/>
  <c r="O2195" i="4" s="1"/>
  <c r="AO44" i="1"/>
  <c r="BQ42" i="22" s="1"/>
  <c r="G38" i="12"/>
  <c r="BE42" i="22"/>
  <c r="AO45" i="1"/>
  <c r="BQ43" i="22" s="1"/>
  <c r="G39" i="12"/>
  <c r="BE43" i="22"/>
  <c r="E2242" i="4"/>
  <c r="O2242" i="4" s="1"/>
  <c r="E2007" i="4"/>
  <c r="O2007" i="4" s="1"/>
  <c r="E2292" i="4"/>
  <c r="O2292" i="4" s="1"/>
  <c r="E1959" i="4"/>
  <c r="O1959" i="4" s="1"/>
  <c r="E1911" i="4"/>
  <c r="O1911" i="4" s="1"/>
  <c r="E1284" i="4"/>
  <c r="J1402" i="10"/>
  <c r="J1553" i="10"/>
  <c r="E1431" i="4"/>
  <c r="J1497" i="10"/>
  <c r="E1383" i="4"/>
  <c r="E1334" i="4"/>
  <c r="J1448" i="10"/>
  <c r="S1810" i="4"/>
  <c r="E1812" i="4"/>
  <c r="O1812" i="4" s="1"/>
  <c r="E1862" i="4"/>
  <c r="O1862" i="4" s="1"/>
  <c r="E2101" i="4"/>
  <c r="O2101" i="4" s="1"/>
  <c r="H47" i="13"/>
  <c r="H1338" i="10"/>
  <c r="H1289" i="10"/>
  <c r="H1240" i="10"/>
  <c r="H1190" i="10"/>
  <c r="H1141" i="10"/>
  <c r="H1097" i="10"/>
  <c r="H1048" i="10"/>
  <c r="H999" i="10"/>
  <c r="H955" i="10"/>
  <c r="H906" i="10"/>
  <c r="H857" i="10"/>
  <c r="H808" i="10"/>
  <c r="H759" i="10"/>
  <c r="H707" i="10"/>
  <c r="H655" i="10"/>
  <c r="H602" i="10"/>
  <c r="H550" i="10"/>
  <c r="H498" i="10"/>
  <c r="H446" i="10"/>
  <c r="H395" i="10"/>
  <c r="H326" i="10"/>
  <c r="H274" i="10"/>
  <c r="J888" i="24"/>
  <c r="D888" i="24"/>
  <c r="K886" i="24"/>
  <c r="F886" i="24"/>
  <c r="J829" i="24"/>
  <c r="J830" i="24" s="1"/>
  <c r="J670" i="24"/>
  <c r="J671" i="24" s="1"/>
  <c r="J637" i="24"/>
  <c r="J604" i="24"/>
  <c r="J605" i="24" s="1"/>
  <c r="J571" i="24"/>
  <c r="J572" i="24" s="1"/>
  <c r="J538" i="24"/>
  <c r="J539" i="24" s="1"/>
  <c r="J540" i="24" s="1"/>
  <c r="J505" i="24"/>
  <c r="J506" i="24" s="1"/>
  <c r="J507" i="24" s="1"/>
  <c r="J472" i="24"/>
  <c r="J473" i="24" s="1"/>
  <c r="J474" i="24" s="1"/>
  <c r="J439" i="24"/>
  <c r="J440" i="24" s="1"/>
  <c r="J441" i="24" s="1"/>
  <c r="J406" i="24"/>
  <c r="J407" i="24" s="1"/>
  <c r="J408" i="24" s="1"/>
  <c r="J373" i="24"/>
  <c r="J374" i="24" s="1"/>
  <c r="J375" i="24" s="1"/>
  <c r="J339" i="24"/>
  <c r="J340" i="24" s="1"/>
  <c r="J341" i="24" s="1"/>
  <c r="J303" i="24"/>
  <c r="J304" i="24" s="1"/>
  <c r="J305" i="24" s="1"/>
  <c r="J270" i="24"/>
  <c r="J271" i="24" s="1"/>
  <c r="J272" i="24" s="1"/>
  <c r="J237" i="24"/>
  <c r="J238" i="24" s="1"/>
  <c r="J239" i="24" s="1"/>
  <c r="J204" i="24"/>
  <c r="J205" i="24" s="1"/>
  <c r="J206" i="24" s="1"/>
  <c r="J168" i="24"/>
  <c r="J169" i="24" s="1"/>
  <c r="J170" i="24" s="1"/>
  <c r="J132" i="24"/>
  <c r="J133" i="24" s="1"/>
  <c r="J134" i="24" s="1"/>
  <c r="J96" i="24"/>
  <c r="J97" i="24" s="1"/>
  <c r="J98" i="24" s="1"/>
  <c r="J58" i="24"/>
  <c r="J59" i="24" s="1"/>
  <c r="J60" i="24" s="1"/>
  <c r="J16" i="24"/>
  <c r="J17" i="24" s="1"/>
  <c r="J18" i="24" s="1"/>
  <c r="E1225" i="4"/>
  <c r="H1221" i="4"/>
  <c r="R1221" i="4" s="1"/>
  <c r="E1221" i="4"/>
  <c r="E1178" i="4"/>
  <c r="H1174" i="4"/>
  <c r="R1174" i="4" s="1"/>
  <c r="E1174" i="4"/>
  <c r="H1125" i="4"/>
  <c r="R1125" i="4" s="1"/>
  <c r="E1129" i="4"/>
  <c r="E1125" i="4"/>
  <c r="E1083" i="4"/>
  <c r="H1079" i="4"/>
  <c r="R1079" i="4" s="1"/>
  <c r="E1079" i="4"/>
  <c r="J1294" i="10"/>
  <c r="H1345" i="10"/>
  <c r="H1344" i="10"/>
  <c r="J1343" i="10"/>
  <c r="H1341" i="10"/>
  <c r="H1340" i="10"/>
  <c r="H1337" i="10"/>
  <c r="H1295" i="10"/>
  <c r="H1296" i="10"/>
  <c r="H1292" i="10"/>
  <c r="H1291" i="10"/>
  <c r="H1288" i="10"/>
  <c r="H1247" i="10"/>
  <c r="H1246" i="10"/>
  <c r="J1245" i="10"/>
  <c r="H1243" i="10"/>
  <c r="H1242" i="10"/>
  <c r="H1239" i="10"/>
  <c r="H1196" i="10"/>
  <c r="H1197" i="10"/>
  <c r="J1195" i="10"/>
  <c r="H1193" i="10"/>
  <c r="H1192" i="10"/>
  <c r="H1189" i="10"/>
  <c r="L1908" i="10"/>
  <c r="K1908" i="10"/>
  <c r="I1908" i="10"/>
  <c r="G1908" i="10"/>
  <c r="E1908" i="10"/>
  <c r="J1907" i="10"/>
  <c r="J1903" i="10"/>
  <c r="H1901" i="10"/>
  <c r="H1900" i="10"/>
  <c r="J1899" i="10"/>
  <c r="J1898" i="10"/>
  <c r="H1897" i="10"/>
  <c r="H1896" i="10"/>
  <c r="H1895" i="10"/>
  <c r="H1894" i="10"/>
  <c r="H1893" i="10"/>
  <c r="L1859" i="10"/>
  <c r="K1859" i="10"/>
  <c r="I1859" i="10"/>
  <c r="G1859" i="10"/>
  <c r="E1859" i="10"/>
  <c r="J1858" i="10"/>
  <c r="J1854" i="10"/>
  <c r="H1852" i="10"/>
  <c r="H1851" i="10"/>
  <c r="J1850" i="10"/>
  <c r="J1849" i="10"/>
  <c r="H1848" i="10"/>
  <c r="H1847" i="10"/>
  <c r="H1846" i="10"/>
  <c r="H1845" i="10"/>
  <c r="H1844" i="10"/>
  <c r="L1810" i="10"/>
  <c r="K1810" i="10"/>
  <c r="I1810" i="10"/>
  <c r="G1810" i="10"/>
  <c r="E1810" i="10"/>
  <c r="J1809" i="10"/>
  <c r="J1805" i="10"/>
  <c r="H1803" i="10"/>
  <c r="H1802" i="10"/>
  <c r="J1801" i="10"/>
  <c r="J1800" i="10"/>
  <c r="H1799" i="10"/>
  <c r="H1798" i="10"/>
  <c r="H1797" i="10"/>
  <c r="H1796" i="10"/>
  <c r="H1795" i="10"/>
  <c r="L1760" i="10"/>
  <c r="K1760" i="10"/>
  <c r="I1760" i="10"/>
  <c r="G1760" i="10"/>
  <c r="E1760" i="10"/>
  <c r="J1759" i="10"/>
  <c r="J1755" i="10"/>
  <c r="H1753" i="10"/>
  <c r="H1752" i="10"/>
  <c r="J1751" i="10"/>
  <c r="J1750" i="10"/>
  <c r="H1749" i="10"/>
  <c r="H1748" i="10"/>
  <c r="H1747" i="10"/>
  <c r="H1746" i="10"/>
  <c r="H1745" i="10"/>
  <c r="G1703" i="10"/>
  <c r="J1693" i="10"/>
  <c r="G1654" i="10"/>
  <c r="J1644" i="10"/>
  <c r="G1605" i="10"/>
  <c r="J1595" i="10"/>
  <c r="G1554" i="10"/>
  <c r="J1544" i="10"/>
  <c r="G1498" i="10"/>
  <c r="J1488" i="10"/>
  <c r="G1449" i="10"/>
  <c r="J1439" i="10"/>
  <c r="G1403" i="10"/>
  <c r="J1393" i="10"/>
  <c r="F896" i="24"/>
  <c r="J896" i="24" s="1"/>
  <c r="J897" i="24" s="1"/>
  <c r="F863" i="24"/>
  <c r="J863" i="24" s="1"/>
  <c r="K820" i="24"/>
  <c r="K853" i="24"/>
  <c r="J855" i="24"/>
  <c r="D855" i="24"/>
  <c r="J822" i="24"/>
  <c r="D822" i="24"/>
  <c r="F801" i="24"/>
  <c r="J801" i="24" s="1"/>
  <c r="J802" i="24" s="1"/>
  <c r="J803" i="24" s="1"/>
  <c r="F768" i="24"/>
  <c r="J768" i="24" s="1"/>
  <c r="J769" i="24" s="1"/>
  <c r="J770" i="24" s="1"/>
  <c r="D793" i="24"/>
  <c r="J793" i="24"/>
  <c r="K791" i="24"/>
  <c r="J1104" i="24"/>
  <c r="J1071" i="24"/>
  <c r="J1038" i="24"/>
  <c r="J1005" i="24"/>
  <c r="J976" i="24"/>
  <c r="J1057" i="24" s="1"/>
  <c r="A43" i="13"/>
  <c r="E43" i="13"/>
  <c r="A44" i="13"/>
  <c r="E44" i="13"/>
  <c r="A45" i="13"/>
  <c r="E45" i="13"/>
  <c r="A46" i="13"/>
  <c r="E46" i="13"/>
  <c r="H1096" i="4"/>
  <c r="H1142" i="4"/>
  <c r="L1303" i="10"/>
  <c r="L1352" i="10"/>
  <c r="J606" i="24" l="1"/>
  <c r="J1404" i="10"/>
  <c r="J1450" i="10"/>
  <c r="J1499" i="10"/>
  <c r="J1555" i="10"/>
  <c r="J1606" i="10"/>
  <c r="J1655" i="10"/>
  <c r="J1704" i="10"/>
  <c r="J1761" i="10"/>
  <c r="J1811" i="10"/>
  <c r="J1860" i="10"/>
  <c r="J1909" i="10"/>
  <c r="L1204" i="10"/>
  <c r="L1254" i="10"/>
  <c r="J1298" i="10"/>
  <c r="K1303" i="10"/>
  <c r="J1347" i="10"/>
  <c r="K1352" i="10"/>
  <c r="E1085" i="4"/>
  <c r="G1096" i="4"/>
  <c r="E1131" i="4"/>
  <c r="E1180" i="4"/>
  <c r="H1191" i="4"/>
  <c r="H1238" i="4"/>
  <c r="J1199" i="10"/>
  <c r="K1204" i="10"/>
  <c r="J1249" i="10"/>
  <c r="K1254" i="10"/>
  <c r="G1142" i="4"/>
  <c r="G1191" i="4"/>
  <c r="G1238" i="4"/>
  <c r="E1227" i="4"/>
  <c r="H9" i="4" l="1"/>
  <c r="R9" i="4" s="1"/>
  <c r="E1037" i="4"/>
  <c r="O1037" i="4" s="1"/>
  <c r="H1033" i="4"/>
  <c r="R1033" i="4" s="1"/>
  <c r="E1033" i="4"/>
  <c r="O1033" i="4" s="1"/>
  <c r="E991" i="4"/>
  <c r="O991" i="4" s="1"/>
  <c r="H987" i="4"/>
  <c r="R987" i="4" s="1"/>
  <c r="E987" i="4"/>
  <c r="O987" i="4" s="1"/>
  <c r="E946" i="4"/>
  <c r="O946" i="4" s="1"/>
  <c r="H942" i="4"/>
  <c r="R942" i="4" s="1"/>
  <c r="E942" i="4"/>
  <c r="O942" i="4" s="1"/>
  <c r="H1763" i="4"/>
  <c r="R1763" i="4" s="1"/>
  <c r="G1763" i="4"/>
  <c r="Q1763" i="4" s="1"/>
  <c r="F1763" i="4"/>
  <c r="P1763" i="4" s="1"/>
  <c r="E1763" i="4"/>
  <c r="O1763" i="4" s="1"/>
  <c r="D1763" i="4"/>
  <c r="N1763" i="4" s="1"/>
  <c r="E1761" i="4"/>
  <c r="O1761" i="4" s="1"/>
  <c r="O1757" i="4"/>
  <c r="E1752" i="4"/>
  <c r="O1752" i="4" s="1"/>
  <c r="E1750" i="4"/>
  <c r="O1750" i="4" s="1"/>
  <c r="O1748" i="4"/>
  <c r="H1746" i="4"/>
  <c r="E1746" i="4"/>
  <c r="O1746" i="4" s="1"/>
  <c r="L1743" i="4"/>
  <c r="N1742" i="4"/>
  <c r="H1713" i="4"/>
  <c r="R1713" i="4" s="1"/>
  <c r="G1713" i="4"/>
  <c r="Q1713" i="4" s="1"/>
  <c r="F1713" i="4"/>
  <c r="P1713" i="4" s="1"/>
  <c r="E1713" i="4"/>
  <c r="O1713" i="4" s="1"/>
  <c r="D1713" i="4"/>
  <c r="E1711" i="4"/>
  <c r="O1707" i="4"/>
  <c r="E1702" i="4"/>
  <c r="O1702" i="4" s="1"/>
  <c r="E1700" i="4"/>
  <c r="O1700" i="4" s="1"/>
  <c r="O1698" i="4"/>
  <c r="H1696" i="4"/>
  <c r="E1696" i="4"/>
  <c r="O1696" i="4" s="1"/>
  <c r="L1693" i="4"/>
  <c r="N1692" i="4"/>
  <c r="H1666" i="4"/>
  <c r="R1666" i="4" s="1"/>
  <c r="G1666" i="4"/>
  <c r="Q1666" i="4" s="1"/>
  <c r="F1666" i="4"/>
  <c r="P1666" i="4" s="1"/>
  <c r="E1666" i="4"/>
  <c r="O1666" i="4" s="1"/>
  <c r="D1666" i="4"/>
  <c r="N1666" i="4" s="1"/>
  <c r="E1664" i="4"/>
  <c r="O1664" i="4" s="1"/>
  <c r="O1660" i="4"/>
  <c r="E1655" i="4"/>
  <c r="O1655" i="4" s="1"/>
  <c r="E1653" i="4"/>
  <c r="O1653" i="4" s="1"/>
  <c r="O1651" i="4"/>
  <c r="H1649" i="4"/>
  <c r="E1649" i="4"/>
  <c r="O1649" i="4" s="1"/>
  <c r="L1646" i="4"/>
  <c r="N1645" i="4"/>
  <c r="H1619" i="4"/>
  <c r="R1619" i="4" s="1"/>
  <c r="G1619" i="4"/>
  <c r="Q1619" i="4" s="1"/>
  <c r="F1619" i="4"/>
  <c r="P1619" i="4" s="1"/>
  <c r="E1619" i="4"/>
  <c r="O1619" i="4" s="1"/>
  <c r="D1619" i="4"/>
  <c r="E1617" i="4"/>
  <c r="O1617" i="4" s="1"/>
  <c r="O1613" i="4"/>
  <c r="E1608" i="4"/>
  <c r="O1608" i="4" s="1"/>
  <c r="E1606" i="4"/>
  <c r="O1606" i="4" s="1"/>
  <c r="O1604" i="4"/>
  <c r="H1602" i="4"/>
  <c r="E1602" i="4"/>
  <c r="O1602" i="4" s="1"/>
  <c r="L1599" i="4"/>
  <c r="N1598" i="4"/>
  <c r="R1572" i="4"/>
  <c r="Q1572" i="4"/>
  <c r="P1572" i="4"/>
  <c r="E1572" i="4"/>
  <c r="O1572" i="4" s="1"/>
  <c r="N1572" i="4"/>
  <c r="O1566" i="4"/>
  <c r="O1561" i="4"/>
  <c r="O1559" i="4"/>
  <c r="O1557" i="4"/>
  <c r="O1555" i="4"/>
  <c r="L1552" i="4"/>
  <c r="N1551" i="4"/>
  <c r="R1525" i="4"/>
  <c r="Q1525" i="4"/>
  <c r="P1525" i="4"/>
  <c r="E1525" i="4"/>
  <c r="O1525" i="4" s="1"/>
  <c r="O1519" i="4"/>
  <c r="O1514" i="4"/>
  <c r="O1512" i="4"/>
  <c r="O1510" i="4"/>
  <c r="O1508" i="4"/>
  <c r="L1505" i="4"/>
  <c r="N1504" i="4"/>
  <c r="R1478" i="4"/>
  <c r="Q1478" i="4"/>
  <c r="P1478" i="4"/>
  <c r="E1478" i="4"/>
  <c r="O1478" i="4" s="1"/>
  <c r="N1478" i="4"/>
  <c r="O1472" i="4"/>
  <c r="O1467" i="4"/>
  <c r="O1465" i="4"/>
  <c r="O1463" i="4"/>
  <c r="O1461" i="4"/>
  <c r="L1458" i="4"/>
  <c r="N1457" i="4"/>
  <c r="R1433" i="4"/>
  <c r="Q1433" i="4"/>
  <c r="P1433" i="4"/>
  <c r="E1433" i="4"/>
  <c r="O1433" i="4" s="1"/>
  <c r="O1431" i="4"/>
  <c r="O1427" i="4"/>
  <c r="O1422" i="4"/>
  <c r="O1420" i="4"/>
  <c r="O1418" i="4"/>
  <c r="O1416" i="4"/>
  <c r="L1413" i="4"/>
  <c r="N1412" i="4"/>
  <c r="R1385" i="4"/>
  <c r="Q1385" i="4"/>
  <c r="P1385" i="4"/>
  <c r="E1385" i="4"/>
  <c r="O1385" i="4" s="1"/>
  <c r="N1385" i="4"/>
  <c r="O1383" i="4"/>
  <c r="O1379" i="4"/>
  <c r="O1374" i="4"/>
  <c r="O1372" i="4"/>
  <c r="O1370" i="4"/>
  <c r="O1368" i="4"/>
  <c r="L1365" i="4"/>
  <c r="N1364" i="4"/>
  <c r="R1336" i="4"/>
  <c r="Q1336" i="4"/>
  <c r="P1336" i="4"/>
  <c r="E1336" i="4"/>
  <c r="O1336" i="4" s="1"/>
  <c r="N1336" i="4"/>
  <c r="O1330" i="4"/>
  <c r="O1325" i="4"/>
  <c r="O1323" i="4"/>
  <c r="O1321" i="4"/>
  <c r="O1319" i="4"/>
  <c r="L1316" i="4"/>
  <c r="N1315" i="4"/>
  <c r="R1286" i="4"/>
  <c r="Q1286" i="4"/>
  <c r="P1286" i="4"/>
  <c r="E1286" i="4"/>
  <c r="O1286" i="4" s="1"/>
  <c r="O1284" i="4"/>
  <c r="O1280" i="4"/>
  <c r="O1275" i="4"/>
  <c r="O1273" i="4"/>
  <c r="O1271" i="4"/>
  <c r="O1269" i="4"/>
  <c r="L1266" i="4"/>
  <c r="N1265" i="4"/>
  <c r="R1238" i="4"/>
  <c r="Q1238" i="4"/>
  <c r="E1238" i="4"/>
  <c r="O1238" i="4" s="1"/>
  <c r="O1232" i="4"/>
  <c r="O1227" i="4"/>
  <c r="O1225" i="4"/>
  <c r="O1223" i="4"/>
  <c r="O1221" i="4"/>
  <c r="L1218" i="4"/>
  <c r="N1217" i="4"/>
  <c r="R1191" i="4"/>
  <c r="Q1191" i="4"/>
  <c r="E1191" i="4"/>
  <c r="O1191" i="4" s="1"/>
  <c r="O1185" i="4"/>
  <c r="O1180" i="4"/>
  <c r="O1178" i="4"/>
  <c r="O1176" i="4"/>
  <c r="O1174" i="4"/>
  <c r="L1171" i="4"/>
  <c r="N1170" i="4"/>
  <c r="R1142" i="4"/>
  <c r="Q1142" i="4"/>
  <c r="E1142" i="4"/>
  <c r="O1142" i="4" s="1"/>
  <c r="O1136" i="4"/>
  <c r="O1131" i="4"/>
  <c r="O1129" i="4"/>
  <c r="O1127" i="4"/>
  <c r="O1125" i="4"/>
  <c r="L1122" i="4"/>
  <c r="N1121" i="4"/>
  <c r="R1096" i="4"/>
  <c r="Q1096" i="4"/>
  <c r="E1096" i="4"/>
  <c r="O1096" i="4" s="1"/>
  <c r="O1090" i="4"/>
  <c r="O1085" i="4"/>
  <c r="O1083" i="4"/>
  <c r="O1081" i="4"/>
  <c r="O1079" i="4"/>
  <c r="L1076" i="4"/>
  <c r="N1075" i="4"/>
  <c r="E1050" i="4"/>
  <c r="O1050" i="4" s="1"/>
  <c r="O1044" i="4"/>
  <c r="O1035" i="4"/>
  <c r="L1030" i="4"/>
  <c r="N1029" i="4"/>
  <c r="E1004" i="4"/>
  <c r="O1004" i="4" s="1"/>
  <c r="O998" i="4"/>
  <c r="O989" i="4"/>
  <c r="L984" i="4"/>
  <c r="N983" i="4"/>
  <c r="E959" i="4"/>
  <c r="O959" i="4" s="1"/>
  <c r="O953" i="4"/>
  <c r="O944" i="4"/>
  <c r="L939" i="4"/>
  <c r="N938" i="4"/>
  <c r="I1619" i="4" l="1"/>
  <c r="S1619" i="4" s="1"/>
  <c r="I1525" i="4"/>
  <c r="S1525" i="4" s="1"/>
  <c r="I1713" i="4"/>
  <c r="S1713" i="4" s="1"/>
  <c r="I1286" i="4"/>
  <c r="S1286" i="4" s="1"/>
  <c r="I1433" i="4"/>
  <c r="S1433" i="4" s="1"/>
  <c r="O1523" i="4"/>
  <c r="O1711" i="4"/>
  <c r="I1385" i="4"/>
  <c r="S1385" i="4" s="1"/>
  <c r="N1433" i="4"/>
  <c r="O1476" i="4"/>
  <c r="I1478" i="4"/>
  <c r="S1478" i="4" s="1"/>
  <c r="N1525" i="4"/>
  <c r="O1570" i="4"/>
  <c r="I1572" i="4"/>
  <c r="S1572" i="4" s="1"/>
  <c r="N1619" i="4"/>
  <c r="I1666" i="4"/>
  <c r="S1666" i="4" s="1"/>
  <c r="N1713" i="4"/>
  <c r="I1763" i="4"/>
  <c r="S1763" i="4" s="1"/>
  <c r="N1286" i="4"/>
  <c r="O1334" i="4"/>
  <c r="I1336" i="4"/>
  <c r="S1336" i="4" s="1"/>
  <c r="E1621" i="4" l="1"/>
  <c r="O1621" i="4" s="1"/>
  <c r="E1527" i="4"/>
  <c r="O1527" i="4" s="1"/>
  <c r="E1288" i="4"/>
  <c r="O1288" i="4" s="1"/>
  <c r="E1715" i="4"/>
  <c r="O1715" i="4" s="1"/>
  <c r="E1338" i="4"/>
  <c r="O1338" i="4" s="1"/>
  <c r="E1435" i="4"/>
  <c r="O1435" i="4" s="1"/>
  <c r="E1480" i="4"/>
  <c r="O1480" i="4" s="1"/>
  <c r="E1765" i="4"/>
  <c r="O1765" i="4" s="1"/>
  <c r="E1574" i="4"/>
  <c r="O1574" i="4" s="1"/>
  <c r="E1387" i="4"/>
  <c r="O1387" i="4" s="1"/>
  <c r="E1668" i="4"/>
  <c r="O1668" i="4" s="1"/>
  <c r="H1147" i="10" l="1"/>
  <c r="H1148" i="10"/>
  <c r="J1146" i="10"/>
  <c r="H1144" i="10"/>
  <c r="H1143" i="10"/>
  <c r="H1140" i="10"/>
  <c r="H1104" i="10"/>
  <c r="H1103" i="10"/>
  <c r="J1102" i="10"/>
  <c r="H1100" i="10"/>
  <c r="H1099" i="10"/>
  <c r="H1096" i="10"/>
  <c r="J1053" i="10"/>
  <c r="H1054" i="10"/>
  <c r="H1055" i="10"/>
  <c r="H1051" i="10"/>
  <c r="H1050" i="10"/>
  <c r="H1047" i="10"/>
  <c r="F735" i="24"/>
  <c r="J735" i="24" s="1"/>
  <c r="J736" i="24" s="1"/>
  <c r="J737" i="24" s="1"/>
  <c r="J702" i="24"/>
  <c r="J703" i="24" s="1"/>
  <c r="J704" i="24" s="1"/>
  <c r="J760" i="24"/>
  <c r="D760" i="24"/>
  <c r="J727" i="24"/>
  <c r="D727" i="24"/>
  <c r="J694" i="24"/>
  <c r="K692" i="24"/>
  <c r="D694" i="24"/>
  <c r="J943" i="24"/>
  <c r="J910" i="24"/>
  <c r="J991" i="24" s="1"/>
  <c r="J877" i="24"/>
  <c r="J844" i="24"/>
  <c r="J738" i="24" l="1"/>
  <c r="E21" i="13"/>
  <c r="E22" i="13"/>
  <c r="E23" i="13"/>
  <c r="E24" i="13"/>
  <c r="E25" i="13"/>
  <c r="E26" i="13"/>
  <c r="E27" i="13"/>
  <c r="E28" i="13"/>
  <c r="E29" i="13"/>
  <c r="E30" i="13"/>
  <c r="E31" i="13"/>
  <c r="E32" i="13"/>
  <c r="E33" i="13"/>
  <c r="E34" i="13"/>
  <c r="E35" i="13"/>
  <c r="E36" i="13"/>
  <c r="E37" i="13"/>
  <c r="E38" i="13"/>
  <c r="G38" i="13"/>
  <c r="E39" i="13"/>
  <c r="E40" i="13"/>
  <c r="E41" i="13"/>
  <c r="E42" i="13"/>
  <c r="A21" i="13"/>
  <c r="A22" i="13"/>
  <c r="A23" i="13"/>
  <c r="A24" i="13"/>
  <c r="A25" i="13"/>
  <c r="A26" i="13"/>
  <c r="A27" i="13"/>
  <c r="A28" i="13"/>
  <c r="A29" i="13"/>
  <c r="A30" i="13"/>
  <c r="A31" i="13"/>
  <c r="A32" i="13"/>
  <c r="A33" i="13"/>
  <c r="A34" i="13"/>
  <c r="A35" i="13"/>
  <c r="A36" i="13"/>
  <c r="A37" i="13"/>
  <c r="A38" i="13"/>
  <c r="A39" i="13"/>
  <c r="A40" i="13"/>
  <c r="A41" i="13"/>
  <c r="A42" i="13"/>
  <c r="E1039" i="4" l="1"/>
  <c r="O1039" i="4" s="1"/>
  <c r="E948" i="4"/>
  <c r="O948" i="4" s="1"/>
  <c r="K1155" i="10"/>
  <c r="G1050" i="4"/>
  <c r="Q1050" i="4" s="1"/>
  <c r="K1062" i="10"/>
  <c r="G959" i="4"/>
  <c r="Q959" i="4" s="1"/>
  <c r="L1155" i="10"/>
  <c r="H1050" i="4"/>
  <c r="R1050" i="4" s="1"/>
  <c r="L1062" i="10"/>
  <c r="H959" i="4"/>
  <c r="R959" i="4" s="1"/>
  <c r="J1106" i="10"/>
  <c r="E993" i="4"/>
  <c r="O993" i="4" s="1"/>
  <c r="K1111" i="10"/>
  <c r="G1004" i="4"/>
  <c r="Q1004" i="4" s="1"/>
  <c r="L1111" i="10"/>
  <c r="H1004" i="4"/>
  <c r="R1004" i="4" s="1"/>
  <c r="J1150" i="10"/>
  <c r="J1057" i="10"/>
  <c r="E900" i="4" l="1"/>
  <c r="H896" i="4"/>
  <c r="R896" i="4" s="1"/>
  <c r="E896" i="4"/>
  <c r="H1006" i="10"/>
  <c r="J1004" i="10"/>
  <c r="H1002" i="10"/>
  <c r="H1001" i="10"/>
  <c r="H998" i="10"/>
  <c r="K659" i="24"/>
  <c r="J661" i="24"/>
  <c r="D661" i="24"/>
  <c r="F659" i="24"/>
  <c r="L773" i="10"/>
  <c r="AQ14" i="22"/>
  <c r="AP48" i="22" s="1"/>
  <c r="G913" i="4" l="1"/>
  <c r="K1013" i="10"/>
  <c r="L1013" i="10"/>
  <c r="H913" i="4"/>
  <c r="E902" i="4"/>
  <c r="O902" i="4" s="1"/>
  <c r="J1008" i="10"/>
  <c r="H173" i="10" l="1"/>
  <c r="P34" i="1" l="1"/>
  <c r="P33" i="1"/>
  <c r="H867" i="4"/>
  <c r="H850" i="4"/>
  <c r="R850" i="4" s="1"/>
  <c r="E850" i="4"/>
  <c r="H804" i="4"/>
  <c r="R804" i="4" s="1"/>
  <c r="E804" i="4"/>
  <c r="E808" i="4"/>
  <c r="E854" i="4"/>
  <c r="L969" i="10"/>
  <c r="H961" i="10"/>
  <c r="H962" i="10"/>
  <c r="J960" i="10"/>
  <c r="H958" i="10"/>
  <c r="H957" i="10"/>
  <c r="H954" i="10"/>
  <c r="H912" i="10"/>
  <c r="H913" i="10"/>
  <c r="J911" i="10"/>
  <c r="H909" i="10"/>
  <c r="H908" i="10"/>
  <c r="H905" i="10"/>
  <c r="K626" i="24" l="1"/>
  <c r="J628" i="24"/>
  <c r="D628" i="24"/>
  <c r="F626" i="24"/>
  <c r="F593" i="24"/>
  <c r="J595" i="24"/>
  <c r="K593" i="24"/>
  <c r="D595" i="24"/>
  <c r="H775" i="4" l="1"/>
  <c r="K721" i="10"/>
  <c r="G775" i="4"/>
  <c r="L920" i="10" l="1"/>
  <c r="H821" i="4"/>
  <c r="J964" i="10"/>
  <c r="E856" i="4"/>
  <c r="E810" i="4"/>
  <c r="J915" i="10"/>
  <c r="G867" i="4"/>
  <c r="K969" i="10"/>
  <c r="K920" i="10"/>
  <c r="G821" i="4"/>
  <c r="Q10" i="12" l="1"/>
  <c r="P10" i="12"/>
  <c r="O10" i="12"/>
  <c r="F10" i="12"/>
  <c r="E10" i="12"/>
  <c r="C10" i="12"/>
  <c r="B10" i="12"/>
  <c r="H863" i="10" l="1"/>
  <c r="J862" i="10"/>
  <c r="H859" i="10"/>
  <c r="J813" i="10"/>
  <c r="H761" i="10"/>
  <c r="J764" i="10"/>
  <c r="H662" i="10"/>
  <c r="H505" i="10"/>
  <c r="G73" i="4"/>
  <c r="Q73" i="4" s="1"/>
  <c r="E73" i="4"/>
  <c r="O73" i="4" s="1"/>
  <c r="E62" i="4"/>
  <c r="O62" i="4" s="1"/>
  <c r="H56" i="4"/>
  <c r="R56" i="4" s="1"/>
  <c r="E56" i="4"/>
  <c r="O56" i="4" s="1"/>
  <c r="D52" i="4"/>
  <c r="N52" i="4" s="1"/>
  <c r="B53" i="4"/>
  <c r="L53" i="4" s="1"/>
  <c r="B54" i="4"/>
  <c r="L54" i="4" s="1"/>
  <c r="E58" i="4"/>
  <c r="O58" i="4" s="1"/>
  <c r="E60" i="4"/>
  <c r="O60" i="4" s="1"/>
  <c r="O67" i="4"/>
  <c r="BS14" i="22"/>
  <c r="BR14" i="22"/>
  <c r="E764" i="4" l="1"/>
  <c r="H758" i="4"/>
  <c r="R758" i="4" s="1"/>
  <c r="E758" i="4"/>
  <c r="E762" i="4"/>
  <c r="L871" i="10"/>
  <c r="K871" i="10"/>
  <c r="J866" i="10"/>
  <c r="H864" i="10"/>
  <c r="H860" i="10"/>
  <c r="H858" i="10"/>
  <c r="H856" i="10"/>
  <c r="K560" i="24" l="1"/>
  <c r="J562" i="24"/>
  <c r="D562" i="24"/>
  <c r="F560" i="24"/>
  <c r="P32" i="1"/>
  <c r="H725" i="4" l="1"/>
  <c r="G725" i="4"/>
  <c r="H679" i="4"/>
  <c r="G679" i="4"/>
  <c r="E712" i="4"/>
  <c r="E666" i="4"/>
  <c r="E714" i="4"/>
  <c r="H708" i="4"/>
  <c r="R708" i="4" s="1"/>
  <c r="E708" i="4"/>
  <c r="E668" i="4"/>
  <c r="H662" i="4"/>
  <c r="R662" i="4" s="1"/>
  <c r="E662" i="4"/>
  <c r="H583" i="4"/>
  <c r="G583" i="4"/>
  <c r="H537" i="4"/>
  <c r="G537" i="4"/>
  <c r="H491" i="4"/>
  <c r="G491" i="4"/>
  <c r="H441" i="4"/>
  <c r="G441" i="4"/>
  <c r="L822" i="10"/>
  <c r="K822" i="10"/>
  <c r="K773" i="10"/>
  <c r="H815" i="10"/>
  <c r="H766" i="10"/>
  <c r="J817" i="10"/>
  <c r="H811" i="10"/>
  <c r="H810" i="10"/>
  <c r="H809" i="10"/>
  <c r="H807" i="10"/>
  <c r="J768" i="10"/>
  <c r="H762" i="10"/>
  <c r="H760" i="10"/>
  <c r="H758" i="10"/>
  <c r="G1352" i="10"/>
  <c r="J1342" i="10"/>
  <c r="G1303" i="10"/>
  <c r="J1293" i="10"/>
  <c r="G1254" i="10"/>
  <c r="J1244" i="10"/>
  <c r="G1204" i="10"/>
  <c r="J1194" i="10"/>
  <c r="G1155" i="10"/>
  <c r="J1145" i="10"/>
  <c r="G1111" i="10"/>
  <c r="J1101" i="10"/>
  <c r="G1062" i="10"/>
  <c r="J1052" i="10"/>
  <c r="G1013" i="10"/>
  <c r="J1003" i="10"/>
  <c r="G969" i="10"/>
  <c r="J959" i="10"/>
  <c r="G920" i="10"/>
  <c r="J910" i="10"/>
  <c r="G871" i="10"/>
  <c r="J861" i="10"/>
  <c r="D496" i="24"/>
  <c r="J815" i="24"/>
  <c r="J782" i="24"/>
  <c r="J749" i="24"/>
  <c r="J716" i="24"/>
  <c r="J529" i="24"/>
  <c r="K527" i="24"/>
  <c r="D529" i="24"/>
  <c r="F527" i="24"/>
  <c r="J496" i="24"/>
  <c r="K494" i="24"/>
  <c r="F494" i="24"/>
  <c r="H710" i="10"/>
  <c r="H713" i="10"/>
  <c r="J712" i="10"/>
  <c r="H661" i="10"/>
  <c r="J660" i="10"/>
  <c r="H608" i="10"/>
  <c r="J607" i="10"/>
  <c r="H556" i="10"/>
  <c r="J555" i="10"/>
  <c r="H504" i="10"/>
  <c r="J503" i="10"/>
  <c r="H452" i="10"/>
  <c r="J451" i="10"/>
  <c r="H401" i="10"/>
  <c r="J400" i="10"/>
  <c r="J227" i="10"/>
  <c r="H395" i="4" l="1"/>
  <c r="G395" i="4"/>
  <c r="E395" i="4"/>
  <c r="H349" i="4"/>
  <c r="G349" i="4"/>
  <c r="G303" i="4"/>
  <c r="G257" i="4"/>
  <c r="G211" i="4"/>
  <c r="G165" i="4"/>
  <c r="G119" i="4"/>
  <c r="E616" i="4" l="1"/>
  <c r="O616" i="4" s="1"/>
  <c r="H629" i="4"/>
  <c r="R629" i="4" s="1"/>
  <c r="G629" i="4"/>
  <c r="Q629" i="4" s="1"/>
  <c r="E618" i="4"/>
  <c r="O618" i="4" s="1"/>
  <c r="H612" i="4"/>
  <c r="R612" i="4" s="1"/>
  <c r="E612" i="4"/>
  <c r="O612" i="4" s="1"/>
  <c r="N754" i="4"/>
  <c r="L755" i="4"/>
  <c r="B756" i="4"/>
  <c r="L756" i="4" s="1"/>
  <c r="O758" i="4"/>
  <c r="O760" i="4"/>
  <c r="O762" i="4"/>
  <c r="O764" i="4"/>
  <c r="O769" i="4"/>
  <c r="E775" i="4"/>
  <c r="O775" i="4" s="1"/>
  <c r="Q775" i="4"/>
  <c r="R775" i="4"/>
  <c r="N800" i="4"/>
  <c r="L801" i="4"/>
  <c r="B802" i="4"/>
  <c r="L802" i="4" s="1"/>
  <c r="O804" i="4"/>
  <c r="O806" i="4"/>
  <c r="O808" i="4"/>
  <c r="O810" i="4"/>
  <c r="O815" i="4"/>
  <c r="E821" i="4"/>
  <c r="O821" i="4" s="1"/>
  <c r="Q821" i="4"/>
  <c r="R821" i="4"/>
  <c r="N846" i="4"/>
  <c r="L847" i="4"/>
  <c r="B848" i="4"/>
  <c r="L848" i="4" s="1"/>
  <c r="O850" i="4"/>
  <c r="O852" i="4"/>
  <c r="O854" i="4"/>
  <c r="O856" i="4"/>
  <c r="O861" i="4"/>
  <c r="Q867" i="4"/>
  <c r="R867" i="4"/>
  <c r="N892" i="4"/>
  <c r="L893" i="4"/>
  <c r="B894" i="4"/>
  <c r="L894" i="4" s="1"/>
  <c r="O896" i="4"/>
  <c r="O900" i="4"/>
  <c r="O907" i="4"/>
  <c r="E913" i="4"/>
  <c r="O913" i="4" s="1"/>
  <c r="R913" i="4"/>
  <c r="R725" i="4"/>
  <c r="Q725" i="4"/>
  <c r="E725" i="4"/>
  <c r="O725" i="4" s="1"/>
  <c r="O719" i="4"/>
  <c r="O714" i="4"/>
  <c r="O712" i="4"/>
  <c r="O710" i="4"/>
  <c r="O708" i="4"/>
  <c r="L705" i="4"/>
  <c r="N704" i="4"/>
  <c r="R679" i="4"/>
  <c r="Q679" i="4"/>
  <c r="E679" i="4"/>
  <c r="O679" i="4" s="1"/>
  <c r="O673" i="4"/>
  <c r="O668" i="4"/>
  <c r="O666" i="4"/>
  <c r="O664" i="4"/>
  <c r="O662" i="4"/>
  <c r="L659" i="4"/>
  <c r="N658" i="4"/>
  <c r="E629" i="4"/>
  <c r="O629" i="4" s="1"/>
  <c r="O623" i="4"/>
  <c r="O614" i="4"/>
  <c r="L609" i="4"/>
  <c r="N608" i="4"/>
  <c r="Q913" i="4" l="1"/>
  <c r="L721" i="10" l="1"/>
  <c r="J716" i="10"/>
  <c r="H657" i="10"/>
  <c r="H604" i="10"/>
  <c r="H552" i="10"/>
  <c r="H500" i="10"/>
  <c r="H448" i="10"/>
  <c r="H397" i="10"/>
  <c r="H714" i="10"/>
  <c r="H709" i="10"/>
  <c r="H706" i="10"/>
  <c r="L669" i="10"/>
  <c r="K669" i="10"/>
  <c r="L616" i="10"/>
  <c r="K616" i="10"/>
  <c r="L564" i="10"/>
  <c r="K564" i="10"/>
  <c r="L512" i="10"/>
  <c r="K512" i="10"/>
  <c r="L460" i="10"/>
  <c r="K460" i="10"/>
  <c r="L409" i="10"/>
  <c r="K409" i="10"/>
  <c r="K340" i="10"/>
  <c r="K288" i="10"/>
  <c r="K236" i="10"/>
  <c r="K184" i="10"/>
  <c r="K132" i="10"/>
  <c r="K80" i="10"/>
  <c r="G822" i="10"/>
  <c r="J812" i="10"/>
  <c r="G773" i="10"/>
  <c r="J763" i="10"/>
  <c r="J683" i="24"/>
  <c r="J650" i="24"/>
  <c r="J617" i="24"/>
  <c r="J584" i="24"/>
  <c r="J551" i="24"/>
  <c r="J518" i="24"/>
  <c r="J463" i="24"/>
  <c r="K461" i="24"/>
  <c r="F461" i="24"/>
  <c r="D463" i="24"/>
  <c r="P29" i="1"/>
  <c r="H566" i="4" l="1"/>
  <c r="R566" i="4" s="1"/>
  <c r="H520" i="4"/>
  <c r="R520" i="4" s="1"/>
  <c r="H474" i="4"/>
  <c r="R474" i="4" s="1"/>
  <c r="H424" i="4"/>
  <c r="R424" i="4" s="1"/>
  <c r="H378" i="4"/>
  <c r="R378" i="4" s="1"/>
  <c r="H332" i="4"/>
  <c r="R332" i="4" s="1"/>
  <c r="E570" i="4"/>
  <c r="E568" i="4"/>
  <c r="B563" i="4"/>
  <c r="D562" i="4"/>
  <c r="E572" i="4"/>
  <c r="E566" i="4"/>
  <c r="E526" i="4"/>
  <c r="E520" i="4"/>
  <c r="E480" i="4"/>
  <c r="E474" i="4"/>
  <c r="E430" i="4"/>
  <c r="E424" i="4"/>
  <c r="E384" i="4"/>
  <c r="E378" i="4"/>
  <c r="E338" i="4"/>
  <c r="E332" i="4"/>
  <c r="E428" i="4"/>
  <c r="E382" i="4"/>
  <c r="E336" i="4"/>
  <c r="E524" i="4"/>
  <c r="E522" i="4"/>
  <c r="B517" i="4"/>
  <c r="D516" i="4"/>
  <c r="E478" i="4"/>
  <c r="E476" i="4"/>
  <c r="B471" i="4"/>
  <c r="D470" i="4"/>
  <c r="J664" i="10"/>
  <c r="J611" i="10"/>
  <c r="J559" i="10"/>
  <c r="J507" i="10"/>
  <c r="J455" i="10"/>
  <c r="J404" i="10"/>
  <c r="H658" i="10"/>
  <c r="H654" i="10"/>
  <c r="H656" i="10"/>
  <c r="H609" i="10"/>
  <c r="H605" i="10"/>
  <c r="H601" i="10"/>
  <c r="H603" i="10"/>
  <c r="H557" i="10"/>
  <c r="H549" i="10"/>
  <c r="H553" i="10"/>
  <c r="H551" i="10"/>
  <c r="H501" i="10"/>
  <c r="H499" i="10"/>
  <c r="H497" i="10"/>
  <c r="H453" i="10"/>
  <c r="H449" i="10"/>
  <c r="H447" i="10"/>
  <c r="H445" i="10"/>
  <c r="H402" i="10"/>
  <c r="H398" i="10"/>
  <c r="H396" i="10"/>
  <c r="H394" i="10"/>
  <c r="K428" i="24"/>
  <c r="J430" i="24"/>
  <c r="D430" i="24"/>
  <c r="F428" i="24"/>
  <c r="K395" i="24"/>
  <c r="J397" i="24"/>
  <c r="D397" i="24"/>
  <c r="F395" i="24"/>
  <c r="K362" i="24"/>
  <c r="J364" i="24"/>
  <c r="D364" i="24"/>
  <c r="F362" i="24"/>
  <c r="K328" i="24"/>
  <c r="J330" i="24"/>
  <c r="D330" i="24"/>
  <c r="F328" i="24"/>
  <c r="K292" i="24"/>
  <c r="J294" i="24"/>
  <c r="D294" i="24"/>
  <c r="F292" i="24"/>
  <c r="J261" i="24"/>
  <c r="K259" i="24"/>
  <c r="D261" i="24"/>
  <c r="F259" i="24"/>
  <c r="G721" i="10"/>
  <c r="J711" i="10"/>
  <c r="G669" i="10"/>
  <c r="J659" i="10"/>
  <c r="G616" i="10"/>
  <c r="J606" i="10"/>
  <c r="G564" i="10"/>
  <c r="J554" i="10"/>
  <c r="G512" i="10"/>
  <c r="J502" i="10"/>
  <c r="G460" i="10"/>
  <c r="J450" i="10"/>
  <c r="G409" i="10"/>
  <c r="J485" i="24"/>
  <c r="J452" i="24"/>
  <c r="J419" i="24"/>
  <c r="J386" i="24"/>
  <c r="P25" i="1" l="1"/>
  <c r="P26" i="1"/>
  <c r="P27" i="1"/>
  <c r="P28" i="1"/>
  <c r="P23" i="1"/>
  <c r="P24" i="1"/>
  <c r="E292" i="4"/>
  <c r="E290" i="4"/>
  <c r="H286" i="4"/>
  <c r="R286" i="4" s="1"/>
  <c r="E286" i="4"/>
  <c r="E246" i="4"/>
  <c r="E244" i="4"/>
  <c r="H240" i="4"/>
  <c r="R240" i="4" s="1"/>
  <c r="E240" i="4"/>
  <c r="E426" i="4"/>
  <c r="D421" i="4"/>
  <c r="D420" i="4"/>
  <c r="E380" i="4"/>
  <c r="D375" i="4"/>
  <c r="D374" i="4"/>
  <c r="E334" i="4"/>
  <c r="D329" i="4"/>
  <c r="D328" i="4"/>
  <c r="E288" i="4"/>
  <c r="D283" i="4"/>
  <c r="D282" i="4"/>
  <c r="E242" i="4"/>
  <c r="D237" i="4"/>
  <c r="D236" i="4"/>
  <c r="J335" i="10" l="1"/>
  <c r="J283" i="10"/>
  <c r="J127" i="10" l="1"/>
  <c r="H120" i="10"/>
  <c r="H333" i="10"/>
  <c r="J331" i="10"/>
  <c r="J330" i="10"/>
  <c r="H329" i="10"/>
  <c r="H328" i="10"/>
  <c r="H327" i="10"/>
  <c r="H325" i="10"/>
  <c r="H281" i="10"/>
  <c r="J278" i="10"/>
  <c r="J279" i="10"/>
  <c r="H277" i="10"/>
  <c r="H276" i="10"/>
  <c r="H275" i="10"/>
  <c r="H273" i="10"/>
  <c r="B315" i="10"/>
  <c r="B313" i="10"/>
  <c r="B322" i="10"/>
  <c r="H323" i="10"/>
  <c r="H321" i="10"/>
  <c r="B270" i="10"/>
  <c r="B263" i="10"/>
  <c r="B261" i="10"/>
  <c r="H271" i="10"/>
  <c r="H269" i="10"/>
  <c r="R583" i="4"/>
  <c r="Q583" i="4"/>
  <c r="E583" i="4"/>
  <c r="O583" i="4" s="1"/>
  <c r="O577" i="4"/>
  <c r="O572" i="4"/>
  <c r="O570" i="4"/>
  <c r="O568" i="4"/>
  <c r="O566" i="4"/>
  <c r="B564" i="4"/>
  <c r="L564" i="4" s="1"/>
  <c r="L563" i="4"/>
  <c r="N562" i="4"/>
  <c r="R537" i="4"/>
  <c r="Q537" i="4"/>
  <c r="E537" i="4"/>
  <c r="O537" i="4" s="1"/>
  <c r="O531" i="4"/>
  <c r="O526" i="4"/>
  <c r="O524" i="4"/>
  <c r="O522" i="4"/>
  <c r="O520" i="4"/>
  <c r="B518" i="4"/>
  <c r="L518" i="4" s="1"/>
  <c r="L517" i="4"/>
  <c r="N516" i="4"/>
  <c r="R491" i="4"/>
  <c r="Q491" i="4"/>
  <c r="E491" i="4"/>
  <c r="O491" i="4" s="1"/>
  <c r="O485" i="4"/>
  <c r="O480" i="4"/>
  <c r="O478" i="4"/>
  <c r="O476" i="4"/>
  <c r="O474" i="4"/>
  <c r="B472" i="4"/>
  <c r="L472" i="4" s="1"/>
  <c r="L471" i="4"/>
  <c r="N470" i="4"/>
  <c r="R441" i="4"/>
  <c r="Q441" i="4"/>
  <c r="E441" i="4"/>
  <c r="O441" i="4" s="1"/>
  <c r="O435" i="4"/>
  <c r="O430" i="4"/>
  <c r="O428" i="4"/>
  <c r="O426" i="4"/>
  <c r="O424" i="4"/>
  <c r="N421" i="4"/>
  <c r="N420" i="4"/>
  <c r="G340" i="10"/>
  <c r="R395" i="4"/>
  <c r="Q395" i="4"/>
  <c r="O395" i="4"/>
  <c r="O389" i="4"/>
  <c r="O384" i="4"/>
  <c r="O382" i="4"/>
  <c r="O380" i="4"/>
  <c r="O378" i="4"/>
  <c r="N375" i="4"/>
  <c r="N374" i="4"/>
  <c r="R349" i="4"/>
  <c r="Q349" i="4"/>
  <c r="E349" i="4"/>
  <c r="O349" i="4" s="1"/>
  <c r="O343" i="4"/>
  <c r="O338" i="4"/>
  <c r="O336" i="4"/>
  <c r="O334" i="4"/>
  <c r="O332" i="4"/>
  <c r="N329" i="4"/>
  <c r="N328" i="4"/>
  <c r="Q303" i="4"/>
  <c r="E303" i="4"/>
  <c r="O303" i="4" s="1"/>
  <c r="O297" i="4"/>
  <c r="O292" i="4"/>
  <c r="O290" i="4"/>
  <c r="O288" i="4"/>
  <c r="O286" i="4"/>
  <c r="N283" i="4"/>
  <c r="N282" i="4"/>
  <c r="Q257" i="4"/>
  <c r="E257" i="4"/>
  <c r="O257" i="4" s="1"/>
  <c r="O251" i="4"/>
  <c r="O246" i="4"/>
  <c r="O244" i="4"/>
  <c r="O242" i="4"/>
  <c r="O240" i="4"/>
  <c r="N237" i="4"/>
  <c r="N236" i="4"/>
  <c r="J228" i="24"/>
  <c r="K226" i="24"/>
  <c r="D228" i="24"/>
  <c r="F226" i="24"/>
  <c r="J195" i="24"/>
  <c r="K193" i="24"/>
  <c r="D195" i="24"/>
  <c r="F193" i="24"/>
  <c r="J352" i="24"/>
  <c r="J319" i="24"/>
  <c r="J283" i="24"/>
  <c r="J250" i="24"/>
  <c r="J217" i="24"/>
  <c r="H332" i="10"/>
  <c r="P22" i="1"/>
  <c r="P21" i="1"/>
  <c r="H280" i="10" l="1"/>
  <c r="E196" i="4" l="1"/>
  <c r="O196" i="4" s="1"/>
  <c r="E150" i="4"/>
  <c r="O150" i="4" s="1"/>
  <c r="E108" i="4"/>
  <c r="O108" i="4" s="1"/>
  <c r="E104" i="4"/>
  <c r="O104" i="4" s="1"/>
  <c r="J159" i="24"/>
  <c r="K157" i="24"/>
  <c r="F157" i="24"/>
  <c r="D159" i="24"/>
  <c r="J123" i="24"/>
  <c r="K121" i="24"/>
  <c r="F121" i="24"/>
  <c r="D123" i="24"/>
  <c r="J87" i="24"/>
  <c r="K85" i="24"/>
  <c r="F85" i="24"/>
  <c r="D87" i="24"/>
  <c r="J49" i="24"/>
  <c r="K47" i="24"/>
  <c r="F47" i="24"/>
  <c r="D49" i="24"/>
  <c r="E200" i="4"/>
  <c r="O200" i="4" s="1"/>
  <c r="E198" i="4"/>
  <c r="O198" i="4" s="1"/>
  <c r="H194" i="4"/>
  <c r="R194" i="4" s="1"/>
  <c r="E194" i="4"/>
  <c r="O194" i="4" s="1"/>
  <c r="B191" i="4"/>
  <c r="L191" i="4" s="1"/>
  <c r="D190" i="4"/>
  <c r="N190" i="4" s="1"/>
  <c r="Q211" i="4"/>
  <c r="E211" i="4"/>
  <c r="O211" i="4" s="1"/>
  <c r="O205" i="4"/>
  <c r="B192" i="4"/>
  <c r="L192" i="4" s="1"/>
  <c r="E154" i="4"/>
  <c r="O154" i="4" s="1"/>
  <c r="E152" i="4"/>
  <c r="O152" i="4" s="1"/>
  <c r="H148" i="4"/>
  <c r="R148" i="4" s="1"/>
  <c r="E148" i="4"/>
  <c r="O148" i="4" s="1"/>
  <c r="B145" i="4"/>
  <c r="L145" i="4" s="1"/>
  <c r="D144" i="4"/>
  <c r="N144" i="4" s="1"/>
  <c r="E106" i="4"/>
  <c r="O106" i="4" s="1"/>
  <c r="H102" i="4"/>
  <c r="R102" i="4" s="1"/>
  <c r="E102" i="4"/>
  <c r="O102" i="4" s="1"/>
  <c r="B99" i="4"/>
  <c r="L99" i="4" s="1"/>
  <c r="D98" i="4"/>
  <c r="N98" i="4" s="1"/>
  <c r="Q165" i="4"/>
  <c r="E165" i="4"/>
  <c r="O165" i="4" s="1"/>
  <c r="O159" i="4"/>
  <c r="B146" i="4"/>
  <c r="L146" i="4" s="1"/>
  <c r="Q119" i="4"/>
  <c r="E119" i="4"/>
  <c r="O113" i="4"/>
  <c r="B100" i="4"/>
  <c r="L100" i="4" s="1"/>
  <c r="J231" i="10"/>
  <c r="H229" i="10"/>
  <c r="H228" i="10"/>
  <c r="J226" i="10"/>
  <c r="H225" i="10"/>
  <c r="H224" i="10"/>
  <c r="H222" i="10"/>
  <c r="H221" i="10"/>
  <c r="H219" i="10"/>
  <c r="H217" i="10"/>
  <c r="B218" i="10"/>
  <c r="B211" i="10"/>
  <c r="B209" i="10"/>
  <c r="G236" i="10"/>
  <c r="J175" i="10"/>
  <c r="H172" i="10"/>
  <c r="H170" i="10"/>
  <c r="H169" i="10"/>
  <c r="J179" i="10"/>
  <c r="H177" i="10"/>
  <c r="H167" i="10"/>
  <c r="H165" i="10"/>
  <c r="B166" i="10"/>
  <c r="B159" i="10"/>
  <c r="B157" i="10"/>
  <c r="H125" i="10"/>
  <c r="J123" i="10"/>
  <c r="J122" i="10"/>
  <c r="H121" i="10"/>
  <c r="H118" i="10"/>
  <c r="H117" i="10"/>
  <c r="H115" i="10"/>
  <c r="H113" i="10"/>
  <c r="B114" i="10"/>
  <c r="B107" i="10"/>
  <c r="B105" i="10"/>
  <c r="J75" i="10"/>
  <c r="H73" i="10"/>
  <c r="H72" i="10"/>
  <c r="J71" i="10"/>
  <c r="J70" i="10"/>
  <c r="H69" i="10"/>
  <c r="H68" i="10"/>
  <c r="H66" i="10"/>
  <c r="H65" i="10"/>
  <c r="H63" i="10"/>
  <c r="H61" i="10"/>
  <c r="B62" i="10"/>
  <c r="B55" i="10"/>
  <c r="B53" i="10"/>
  <c r="G184" i="10"/>
  <c r="G132" i="10"/>
  <c r="G80" i="10"/>
  <c r="J184" i="24"/>
  <c r="J148" i="24"/>
  <c r="O119" i="4" l="1"/>
  <c r="J112" i="24"/>
  <c r="J76" i="24"/>
  <c r="P20" i="1"/>
  <c r="P19" i="1"/>
  <c r="P18" i="1"/>
  <c r="P17" i="1"/>
  <c r="H223" i="10"/>
  <c r="H171" i="10"/>
  <c r="H119" i="10"/>
  <c r="H67" i="10" l="1"/>
  <c r="F25" i="26"/>
  <c r="E3" i="26"/>
  <c r="D3" i="26"/>
  <c r="F20" i="27"/>
  <c r="E4" i="27"/>
  <c r="D4" i="27"/>
  <c r="F25" i="28"/>
  <c r="E4" i="28"/>
  <c r="D4" i="28"/>
  <c r="F36" i="25"/>
  <c r="E4" i="25"/>
  <c r="D4" i="25"/>
  <c r="G22" i="26" l="1"/>
  <c r="G17" i="27"/>
  <c r="G22" i="28"/>
  <c r="G34" i="25"/>
  <c r="F12" i="9" l="1"/>
  <c r="E20" i="13" l="1"/>
  <c r="A20" i="13" l="1"/>
  <c r="B14" i="22" l="1"/>
  <c r="C14" i="22"/>
  <c r="D14" i="22"/>
  <c r="E14" i="22"/>
  <c r="H14" i="22"/>
  <c r="I14" i="22"/>
  <c r="J14" i="22"/>
  <c r="K14" i="22"/>
  <c r="AT14" i="22"/>
  <c r="BF14" i="22"/>
  <c r="BI14" i="22"/>
  <c r="P16" i="1"/>
  <c r="G42" i="21" l="1"/>
  <c r="E42" i="21"/>
  <c r="C42" i="21"/>
  <c r="B42" i="21"/>
  <c r="F35" i="21"/>
  <c r="F31" i="21"/>
  <c r="F27" i="21"/>
  <c r="F26" i="21"/>
  <c r="H26" i="4" l="1"/>
  <c r="G26" i="4"/>
  <c r="E26" i="4"/>
  <c r="E15" i="4"/>
  <c r="E9" i="4"/>
  <c r="L34" i="10"/>
  <c r="K34" i="10"/>
  <c r="G34" i="10"/>
  <c r="J29" i="10"/>
  <c r="H27" i="10"/>
  <c r="H26" i="10"/>
  <c r="J25" i="10"/>
  <c r="J24" i="10"/>
  <c r="H23" i="10"/>
  <c r="H22" i="10"/>
  <c r="H21" i="10"/>
  <c r="H20" i="10"/>
  <c r="H19" i="10"/>
  <c r="H17" i="10"/>
  <c r="H15" i="10"/>
  <c r="B16" i="10"/>
  <c r="B9" i="10"/>
  <c r="B7" i="10"/>
  <c r="E13" i="4" l="1"/>
  <c r="O13" i="4" s="1"/>
  <c r="E11" i="4"/>
  <c r="O11" i="4" s="1"/>
  <c r="B6" i="4"/>
  <c r="L6" i="4" s="1"/>
  <c r="D5" i="4"/>
  <c r="N5" i="4" s="1"/>
  <c r="R26" i="4"/>
  <c r="O26" i="4"/>
  <c r="Q26" i="4"/>
  <c r="O20" i="4"/>
  <c r="O15" i="4"/>
  <c r="O9" i="4"/>
  <c r="B7" i="4"/>
  <c r="L7" i="4" s="1"/>
  <c r="J7" i="24"/>
  <c r="K5" i="24"/>
  <c r="D7" i="24"/>
  <c r="F5" i="24"/>
  <c r="J40" i="24"/>
  <c r="F16" i="8" l="1"/>
  <c r="F16" i="6"/>
  <c r="H16" i="7"/>
  <c r="H16" i="5"/>
  <c r="C5" i="16" l="1"/>
  <c r="D5" i="16"/>
  <c r="D4" i="16" l="1"/>
  <c r="C6" i="16"/>
  <c r="D6" i="16"/>
  <c r="C7" i="16"/>
  <c r="D7" i="16"/>
  <c r="C8" i="16"/>
  <c r="D8" i="16"/>
  <c r="C9" i="16"/>
  <c r="D9" i="16"/>
  <c r="C10" i="16"/>
  <c r="D10" i="16"/>
  <c r="C11" i="16"/>
  <c r="D11" i="16"/>
  <c r="C12" i="16"/>
  <c r="D12" i="16"/>
  <c r="C13" i="16"/>
  <c r="D13" i="16"/>
  <c r="C14" i="16"/>
  <c r="D14" i="16"/>
  <c r="C15" i="16"/>
  <c r="D15" i="16"/>
  <c r="C16" i="16"/>
  <c r="D16" i="16"/>
  <c r="C17" i="16"/>
  <c r="D17" i="16"/>
  <c r="C18" i="16"/>
  <c r="D18" i="16"/>
  <c r="C4" i="16" l="1"/>
  <c r="I19" i="15" l="1"/>
  <c r="D19" i="15"/>
  <c r="B19" i="15"/>
  <c r="I17" i="15"/>
  <c r="F17" i="15"/>
  <c r="E17" i="15"/>
  <c r="D17" i="15"/>
  <c r="C17" i="15"/>
  <c r="B17" i="15"/>
  <c r="A17" i="15"/>
  <c r="I16" i="15"/>
  <c r="F16" i="15"/>
  <c r="E16" i="15"/>
  <c r="D16" i="15"/>
  <c r="C16" i="15"/>
  <c r="B16" i="15"/>
  <c r="A16" i="15"/>
  <c r="I14" i="15"/>
  <c r="F14" i="15"/>
  <c r="E14" i="15"/>
  <c r="D14" i="15"/>
  <c r="C14" i="15"/>
  <c r="B14" i="15"/>
  <c r="A14" i="15"/>
  <c r="P10" i="22" l="1"/>
  <c r="L4" i="12" l="1"/>
  <c r="A6" i="12" l="1"/>
  <c r="BJ12" i="22"/>
  <c r="AA10" i="22"/>
  <c r="AA9" i="22"/>
  <c r="A11" i="22"/>
  <c r="A10" i="22"/>
  <c r="A9" i="22"/>
  <c r="B6" i="8" l="1"/>
  <c r="B6" i="6"/>
  <c r="B6" i="7"/>
  <c r="B5" i="5"/>
  <c r="AK7" i="1"/>
  <c r="AK6" i="1"/>
  <c r="AK5" i="1"/>
  <c r="H313" i="10" l="1"/>
  <c r="H261" i="10"/>
  <c r="H315" i="10"/>
  <c r="H263" i="10"/>
  <c r="H209" i="10"/>
  <c r="H105" i="10"/>
  <c r="H53" i="10"/>
  <c r="H157" i="10"/>
  <c r="H7" i="10"/>
  <c r="H55" i="10"/>
  <c r="H159" i="10"/>
  <c r="H211" i="10"/>
  <c r="H107" i="10"/>
  <c r="H9" i="10"/>
  <c r="G21" i="21"/>
  <c r="G19" i="21"/>
  <c r="B21" i="21"/>
  <c r="A617" i="18"/>
  <c r="B603" i="18"/>
  <c r="B587" i="18"/>
  <c r="B604" i="18" s="1"/>
  <c r="B607" i="18" s="1"/>
  <c r="C585" i="18"/>
  <c r="C584" i="18"/>
  <c r="C583" i="18"/>
  <c r="C581" i="18"/>
  <c r="C580" i="18"/>
  <c r="C579" i="18"/>
  <c r="C576" i="18"/>
  <c r="C575" i="18"/>
  <c r="A569" i="18"/>
  <c r="C552" i="18"/>
  <c r="A550" i="18"/>
  <c r="A549" i="18"/>
  <c r="C535" i="18"/>
  <c r="C534" i="18"/>
  <c r="B535" i="18"/>
  <c r="B519" i="18"/>
  <c r="B536" i="18" s="1"/>
  <c r="B539" i="18" s="1"/>
  <c r="C517" i="18"/>
  <c r="C516" i="18"/>
  <c r="C515" i="18"/>
  <c r="C513" i="18"/>
  <c r="C512" i="18"/>
  <c r="C511" i="18"/>
  <c r="C508" i="18"/>
  <c r="C507" i="18"/>
  <c r="A501" i="18"/>
  <c r="C484" i="18"/>
  <c r="A482" i="18"/>
  <c r="A481" i="18"/>
  <c r="C467" i="18"/>
  <c r="C466" i="18"/>
  <c r="B467" i="18"/>
  <c r="B451" i="18"/>
  <c r="B468" i="18" s="1"/>
  <c r="B471" i="18" s="1"/>
  <c r="C449" i="18"/>
  <c r="C448" i="18"/>
  <c r="C447" i="18"/>
  <c r="C445" i="18"/>
  <c r="C444" i="18"/>
  <c r="C443" i="18"/>
  <c r="C440" i="18"/>
  <c r="C439" i="18"/>
  <c r="A433" i="18"/>
  <c r="C416" i="18"/>
  <c r="A414" i="18"/>
  <c r="A413" i="18"/>
  <c r="C399" i="18"/>
  <c r="C398" i="18"/>
  <c r="B399" i="18"/>
  <c r="B383" i="18"/>
  <c r="B400" i="18" s="1"/>
  <c r="B403" i="18" s="1"/>
  <c r="C381" i="18"/>
  <c r="C380" i="18"/>
  <c r="C379" i="18"/>
  <c r="C377" i="18"/>
  <c r="C376" i="18"/>
  <c r="C375" i="18"/>
  <c r="C372" i="18"/>
  <c r="C371" i="18"/>
  <c r="A365" i="18"/>
  <c r="C348" i="18"/>
  <c r="A346" i="18"/>
  <c r="A345" i="18"/>
  <c r="C331" i="18"/>
  <c r="C330" i="18"/>
  <c r="B331" i="18"/>
  <c r="B315" i="18"/>
  <c r="B332" i="18" s="1"/>
  <c r="B335" i="18" s="1"/>
  <c r="C313" i="18"/>
  <c r="C312" i="18"/>
  <c r="C311" i="18"/>
  <c r="C309" i="18"/>
  <c r="C308" i="18"/>
  <c r="C307" i="18"/>
  <c r="C304" i="18"/>
  <c r="C303" i="18"/>
  <c r="A297" i="18"/>
  <c r="C280" i="18"/>
  <c r="A278" i="18"/>
  <c r="A277" i="18"/>
  <c r="C263" i="18"/>
  <c r="C262" i="18"/>
  <c r="B263" i="18"/>
  <c r="B247" i="18"/>
  <c r="B264" i="18" s="1"/>
  <c r="B267" i="18" s="1"/>
  <c r="C245" i="18"/>
  <c r="C244" i="18"/>
  <c r="C243" i="18"/>
  <c r="C241" i="18"/>
  <c r="C240" i="18"/>
  <c r="C239" i="18"/>
  <c r="C236" i="18"/>
  <c r="C235" i="18"/>
  <c r="A229" i="18"/>
  <c r="C212" i="18"/>
  <c r="A210" i="18"/>
  <c r="A209" i="18"/>
  <c r="C195" i="18"/>
  <c r="C194" i="18"/>
  <c r="B195" i="18"/>
  <c r="B179" i="18"/>
  <c r="B196" i="18" s="1"/>
  <c r="B199" i="18" s="1"/>
  <c r="C177" i="18"/>
  <c r="C176" i="18"/>
  <c r="C175" i="18"/>
  <c r="C173" i="18"/>
  <c r="C172" i="18"/>
  <c r="C171" i="18"/>
  <c r="C168" i="18"/>
  <c r="A161" i="18"/>
  <c r="C167" i="18"/>
  <c r="C144" i="18"/>
  <c r="A142" i="18"/>
  <c r="A141" i="18"/>
  <c r="C127" i="18"/>
  <c r="C126" i="18"/>
  <c r="B127" i="18"/>
  <c r="B111" i="18"/>
  <c r="B128" i="18" s="1"/>
  <c r="B131" i="18" s="1"/>
  <c r="C109" i="18"/>
  <c r="C108" i="18"/>
  <c r="C107" i="18"/>
  <c r="C105" i="18"/>
  <c r="C104" i="18"/>
  <c r="C103" i="18"/>
  <c r="C100" i="18"/>
  <c r="C99" i="18"/>
  <c r="A93" i="18"/>
  <c r="C76" i="18"/>
  <c r="A74" i="18"/>
  <c r="A73" i="18"/>
  <c r="B59" i="18"/>
  <c r="B43" i="18"/>
  <c r="B60" i="18" s="1"/>
  <c r="B63" i="18" s="1"/>
  <c r="C41" i="18"/>
  <c r="C40" i="18"/>
  <c r="C39" i="18"/>
  <c r="C37" i="18"/>
  <c r="C36" i="18"/>
  <c r="C35" i="18"/>
  <c r="C32" i="18"/>
  <c r="C31" i="18"/>
  <c r="A25" i="18"/>
  <c r="C503" i="17"/>
  <c r="B489" i="17"/>
  <c r="J488" i="17"/>
  <c r="E488" i="17"/>
  <c r="D485" i="17"/>
  <c r="H460" i="17"/>
  <c r="H459" i="17"/>
  <c r="H457" i="17"/>
  <c r="H456" i="17"/>
  <c r="I455" i="17"/>
  <c r="J454" i="17"/>
  <c r="K453" i="17"/>
  <c r="C449" i="17"/>
  <c r="B435" i="17"/>
  <c r="J434" i="17"/>
  <c r="E434" i="17"/>
  <c r="D431" i="17"/>
  <c r="H406" i="17"/>
  <c r="H405" i="17"/>
  <c r="H403" i="17"/>
  <c r="H402" i="17"/>
  <c r="I400" i="17"/>
  <c r="J399" i="17"/>
  <c r="K398" i="17"/>
  <c r="C393" i="17"/>
  <c r="B379" i="17"/>
  <c r="J378" i="17"/>
  <c r="E378" i="17"/>
  <c r="D375" i="17"/>
  <c r="H514" i="17"/>
  <c r="H513" i="17"/>
  <c r="H350" i="17"/>
  <c r="H349" i="17"/>
  <c r="H347" i="17"/>
  <c r="H346" i="17"/>
  <c r="I344" i="17"/>
  <c r="J343" i="17"/>
  <c r="K342" i="17"/>
  <c r="C338" i="17"/>
  <c r="B324" i="17"/>
  <c r="J323" i="17"/>
  <c r="E323" i="17"/>
  <c r="D319" i="17"/>
  <c r="H294" i="17"/>
  <c r="H293" i="17"/>
  <c r="H291" i="17"/>
  <c r="H290" i="17"/>
  <c r="I288" i="17"/>
  <c r="J287" i="17"/>
  <c r="K286" i="17"/>
  <c r="C282" i="17"/>
  <c r="B268" i="17"/>
  <c r="J267" i="17"/>
  <c r="E267" i="17"/>
  <c r="D263" i="17"/>
  <c r="H238" i="17"/>
  <c r="H237" i="17"/>
  <c r="H235" i="17"/>
  <c r="H234" i="17"/>
  <c r="I232" i="17"/>
  <c r="J231" i="17"/>
  <c r="K230" i="17"/>
  <c r="B212" i="17"/>
  <c r="J211" i="17"/>
  <c r="E211" i="17"/>
  <c r="D207" i="17"/>
  <c r="C226" i="17" s="1"/>
  <c r="H182" i="17"/>
  <c r="H181" i="17"/>
  <c r="H179" i="17"/>
  <c r="H178" i="17"/>
  <c r="I176" i="17"/>
  <c r="J175" i="17"/>
  <c r="K174" i="17"/>
  <c r="B156" i="17"/>
  <c r="J155" i="17"/>
  <c r="E155" i="17"/>
  <c r="D151" i="17"/>
  <c r="C170" i="17" s="1"/>
  <c r="H126" i="17"/>
  <c r="H125" i="17"/>
  <c r="H123" i="17"/>
  <c r="H122" i="17"/>
  <c r="I120" i="17"/>
  <c r="J119" i="17"/>
  <c r="K118" i="17"/>
  <c r="B99" i="17"/>
  <c r="J98" i="17"/>
  <c r="E98" i="17"/>
  <c r="D94" i="17"/>
  <c r="C113" i="17" s="1"/>
  <c r="H69" i="17"/>
  <c r="H68" i="17"/>
  <c r="H66" i="17"/>
  <c r="H65" i="17"/>
  <c r="I63" i="17"/>
  <c r="J62" i="17"/>
  <c r="K61" i="17"/>
  <c r="K3" i="17"/>
  <c r="D37" i="17"/>
  <c r="C56" i="17" s="1"/>
  <c r="H12" i="17"/>
  <c r="H9" i="17"/>
  <c r="H11" i="17"/>
  <c r="H8" i="17"/>
  <c r="H490" i="20"/>
  <c r="F485" i="20"/>
  <c r="F484" i="20"/>
  <c r="B485" i="20"/>
  <c r="K481" i="20"/>
  <c r="C479" i="20"/>
  <c r="B452" i="20"/>
  <c r="H446" i="20"/>
  <c r="H445" i="20"/>
  <c r="H444" i="20"/>
  <c r="H441" i="20"/>
  <c r="H440" i="20"/>
  <c r="H439" i="20"/>
  <c r="H438" i="20"/>
  <c r="F432" i="20"/>
  <c r="F431" i="20"/>
  <c r="B432" i="20"/>
  <c r="K427" i="20"/>
  <c r="C425" i="20"/>
  <c r="B398" i="20"/>
  <c r="H392" i="20"/>
  <c r="H391" i="20"/>
  <c r="H390" i="20"/>
  <c r="H387" i="20"/>
  <c r="H386" i="20"/>
  <c r="H385" i="20"/>
  <c r="H384" i="20"/>
  <c r="F378" i="20"/>
  <c r="F377" i="20"/>
  <c r="B378" i="20"/>
  <c r="K373" i="20"/>
  <c r="C371" i="20"/>
  <c r="B344" i="20"/>
  <c r="H338" i="20"/>
  <c r="H337" i="20"/>
  <c r="H336" i="20"/>
  <c r="H333" i="20"/>
  <c r="H332" i="20"/>
  <c r="H331" i="20"/>
  <c r="H330" i="20"/>
  <c r="F323" i="20"/>
  <c r="F322" i="20"/>
  <c r="B323" i="20"/>
  <c r="K318" i="20"/>
  <c r="C316" i="20"/>
  <c r="B289" i="20"/>
  <c r="H283" i="20"/>
  <c r="H282" i="20"/>
  <c r="H281" i="20"/>
  <c r="H278" i="20"/>
  <c r="H277" i="20"/>
  <c r="H276" i="20"/>
  <c r="H275" i="20"/>
  <c r="F270" i="20"/>
  <c r="F269" i="20"/>
  <c r="B270" i="20"/>
  <c r="K265" i="20"/>
  <c r="C263" i="20"/>
  <c r="B236" i="20"/>
  <c r="H230" i="20"/>
  <c r="H229" i="20"/>
  <c r="H228" i="20"/>
  <c r="H225" i="20"/>
  <c r="H224" i="20"/>
  <c r="H223" i="20"/>
  <c r="H222" i="20"/>
  <c r="F216" i="20"/>
  <c r="F215" i="20"/>
  <c r="B216" i="20"/>
  <c r="K211" i="20"/>
  <c r="C209" i="20"/>
  <c r="B182" i="20"/>
  <c r="H176" i="20"/>
  <c r="H175" i="20"/>
  <c r="H174" i="20"/>
  <c r="H171" i="20"/>
  <c r="H170" i="20"/>
  <c r="H169" i="20"/>
  <c r="H168" i="20"/>
  <c r="F162" i="20"/>
  <c r="F161" i="20"/>
  <c r="B162" i="20"/>
  <c r="C155" i="20"/>
  <c r="B128" i="20"/>
  <c r="H121" i="20"/>
  <c r="H122" i="20"/>
  <c r="H120" i="20"/>
  <c r="H117" i="20"/>
  <c r="H116" i="20"/>
  <c r="H115" i="20"/>
  <c r="H114" i="20"/>
  <c r="K103" i="20"/>
  <c r="C101" i="20"/>
  <c r="F108" i="20"/>
  <c r="F107" i="20"/>
  <c r="B108" i="20"/>
  <c r="B74" i="20"/>
  <c r="H68" i="20"/>
  <c r="H67" i="20"/>
  <c r="H66" i="20"/>
  <c r="H63" i="20"/>
  <c r="H62" i="20"/>
  <c r="H61" i="20"/>
  <c r="H60" i="20"/>
  <c r="B54" i="20"/>
  <c r="K49" i="20"/>
  <c r="C47" i="20"/>
  <c r="B20" i="20"/>
  <c r="B597" i="17"/>
  <c r="J596" i="17"/>
  <c r="E596" i="17"/>
  <c r="I563" i="17"/>
  <c r="J562" i="17"/>
  <c r="B543" i="17"/>
  <c r="J542" i="17"/>
  <c r="E542" i="17"/>
  <c r="I509" i="17"/>
  <c r="J508" i="17"/>
  <c r="F587" i="20"/>
  <c r="F586" i="20"/>
  <c r="H549" i="20"/>
  <c r="H548" i="20"/>
  <c r="H547" i="20"/>
  <c r="H544" i="20"/>
  <c r="H543" i="20"/>
  <c r="H542" i="20"/>
  <c r="H541" i="20"/>
  <c r="F536" i="20"/>
  <c r="F535" i="20"/>
  <c r="H498" i="20"/>
  <c r="H497" i="20"/>
  <c r="H496" i="20"/>
  <c r="H493" i="20"/>
  <c r="H492" i="20"/>
  <c r="H491" i="20"/>
  <c r="C739" i="18"/>
  <c r="C738" i="18"/>
  <c r="C688" i="18"/>
  <c r="A686" i="18"/>
  <c r="A685" i="18"/>
  <c r="C671" i="18"/>
  <c r="C670" i="18"/>
  <c r="C620" i="18"/>
  <c r="A618" i="18"/>
  <c r="C603" i="18"/>
  <c r="C602" i="18"/>
  <c r="F474" i="19"/>
  <c r="F473" i="19"/>
  <c r="B474" i="19"/>
  <c r="K468" i="19"/>
  <c r="B458" i="19"/>
  <c r="H453" i="19"/>
  <c r="H452" i="19"/>
  <c r="H451" i="19"/>
  <c r="H450" i="19"/>
  <c r="H449" i="19"/>
  <c r="H448" i="19"/>
  <c r="H445" i="19"/>
  <c r="H444" i="19"/>
  <c r="H443" i="19"/>
  <c r="H442" i="19"/>
  <c r="H440" i="19"/>
  <c r="H438" i="19"/>
  <c r="H432" i="19"/>
  <c r="B439" i="19"/>
  <c r="B432" i="19"/>
  <c r="B430" i="19"/>
  <c r="F421" i="19"/>
  <c r="F420" i="19"/>
  <c r="B421" i="19"/>
  <c r="K415" i="19"/>
  <c r="B406" i="19"/>
  <c r="H401" i="19"/>
  <c r="H400" i="19"/>
  <c r="H399" i="19"/>
  <c r="H398" i="19"/>
  <c r="H397" i="19"/>
  <c r="H396" i="19"/>
  <c r="H393" i="19"/>
  <c r="H392" i="19"/>
  <c r="H391" i="19"/>
  <c r="H390" i="19"/>
  <c r="H388" i="19"/>
  <c r="H386" i="19"/>
  <c r="H380" i="19"/>
  <c r="B387" i="19"/>
  <c r="B380" i="19"/>
  <c r="B378" i="19"/>
  <c r="F369" i="19"/>
  <c r="F368" i="19"/>
  <c r="B369" i="19"/>
  <c r="K363" i="19"/>
  <c r="B353" i="19"/>
  <c r="H348" i="19"/>
  <c r="H347" i="19"/>
  <c r="H346" i="19"/>
  <c r="H345" i="19"/>
  <c r="H344" i="19"/>
  <c r="H343" i="19"/>
  <c r="H340" i="19"/>
  <c r="H339" i="19"/>
  <c r="H338" i="19"/>
  <c r="H337" i="19"/>
  <c r="H335" i="19"/>
  <c r="H333" i="19"/>
  <c r="H327" i="19"/>
  <c r="B334" i="19"/>
  <c r="B327" i="19"/>
  <c r="B325" i="19"/>
  <c r="F316" i="19"/>
  <c r="F315" i="19"/>
  <c r="B316" i="19"/>
  <c r="K310" i="19"/>
  <c r="B300" i="19"/>
  <c r="H295" i="19"/>
  <c r="H294" i="19"/>
  <c r="H293" i="19"/>
  <c r="H292" i="19"/>
  <c r="H291" i="19"/>
  <c r="H290" i="19"/>
  <c r="H287" i="19"/>
  <c r="H286" i="19"/>
  <c r="H285" i="19"/>
  <c r="H284" i="19"/>
  <c r="H282" i="19"/>
  <c r="H280" i="19"/>
  <c r="H274" i="19"/>
  <c r="B281" i="19"/>
  <c r="B274" i="19"/>
  <c r="B272" i="19"/>
  <c r="F263" i="19"/>
  <c r="F262" i="19"/>
  <c r="B263" i="19"/>
  <c r="K257" i="19"/>
  <c r="B247" i="19"/>
  <c r="H242" i="19"/>
  <c r="H241" i="19"/>
  <c r="H240" i="19"/>
  <c r="H239" i="19"/>
  <c r="H238" i="19"/>
  <c r="H237" i="19"/>
  <c r="H234" i="19"/>
  <c r="H233" i="19"/>
  <c r="H232" i="19"/>
  <c r="H231" i="19"/>
  <c r="H229" i="19"/>
  <c r="H227" i="19"/>
  <c r="H221" i="19"/>
  <c r="B228" i="19"/>
  <c r="B221" i="19"/>
  <c r="B219" i="19"/>
  <c r="F210" i="19"/>
  <c r="F209" i="19"/>
  <c r="B210" i="19"/>
  <c r="K204" i="19"/>
  <c r="B194" i="19"/>
  <c r="H189" i="19"/>
  <c r="H188" i="19"/>
  <c r="H187" i="19"/>
  <c r="H186" i="19"/>
  <c r="H185" i="19"/>
  <c r="H184" i="19"/>
  <c r="H181" i="19"/>
  <c r="H180" i="19"/>
  <c r="H179" i="19"/>
  <c r="H178" i="19"/>
  <c r="H176" i="19"/>
  <c r="H174" i="19"/>
  <c r="H168" i="19"/>
  <c r="B175" i="19"/>
  <c r="B168" i="19"/>
  <c r="B166" i="19"/>
  <c r="F157" i="19"/>
  <c r="F156" i="19"/>
  <c r="B157" i="19"/>
  <c r="K151" i="19"/>
  <c r="B141" i="19"/>
  <c r="H136" i="19"/>
  <c r="H135" i="19"/>
  <c r="H134" i="19"/>
  <c r="H133" i="19"/>
  <c r="H132" i="19"/>
  <c r="H131" i="19"/>
  <c r="H128" i="19"/>
  <c r="H127" i="19"/>
  <c r="H126" i="19"/>
  <c r="H125" i="19"/>
  <c r="H123" i="19"/>
  <c r="H121" i="19"/>
  <c r="H115" i="19"/>
  <c r="B122" i="19"/>
  <c r="B115" i="19"/>
  <c r="B113" i="19"/>
  <c r="F103" i="19"/>
  <c r="F102" i="19"/>
  <c r="B103" i="19"/>
  <c r="K97" i="19"/>
  <c r="B87" i="19"/>
  <c r="H82" i="19"/>
  <c r="H81" i="19"/>
  <c r="H80" i="19"/>
  <c r="H79" i="19"/>
  <c r="H78" i="19"/>
  <c r="H77" i="19"/>
  <c r="H74" i="19"/>
  <c r="H73" i="19"/>
  <c r="H72" i="19"/>
  <c r="H71" i="19"/>
  <c r="H69" i="19"/>
  <c r="H67" i="19"/>
  <c r="H61" i="19"/>
  <c r="B68" i="19"/>
  <c r="B61" i="19"/>
  <c r="B59" i="19"/>
  <c r="F525" i="19"/>
  <c r="B525" i="19"/>
  <c r="F524" i="19"/>
  <c r="K521" i="19"/>
  <c r="B512" i="19"/>
  <c r="H507" i="19"/>
  <c r="H506" i="19"/>
  <c r="H505" i="19"/>
  <c r="H504" i="19"/>
  <c r="H503" i="19"/>
  <c r="H502" i="19"/>
  <c r="H499" i="19"/>
  <c r="H498" i="19"/>
  <c r="H497" i="19"/>
  <c r="H496" i="19"/>
  <c r="H494" i="19"/>
  <c r="B493" i="19"/>
  <c r="H492" i="19"/>
  <c r="H486" i="19"/>
  <c r="B486" i="19"/>
  <c r="H484" i="19"/>
  <c r="B484" i="19"/>
  <c r="F576" i="19"/>
  <c r="B576" i="19"/>
  <c r="F575" i="19"/>
  <c r="K570" i="19"/>
  <c r="B561" i="19"/>
  <c r="H556" i="19"/>
  <c r="H555" i="19"/>
  <c r="H554" i="19"/>
  <c r="H553" i="19"/>
  <c r="H552" i="19"/>
  <c r="H551" i="19"/>
  <c r="H548" i="19"/>
  <c r="H547" i="19"/>
  <c r="H546" i="19"/>
  <c r="H545" i="19"/>
  <c r="H543" i="19"/>
  <c r="B542" i="19"/>
  <c r="H541" i="19"/>
  <c r="H535" i="19"/>
  <c r="B535" i="19"/>
  <c r="H533" i="19"/>
  <c r="B533" i="19"/>
  <c r="K45" i="19"/>
  <c r="B35" i="19"/>
  <c r="B51" i="19"/>
  <c r="G13" i="21"/>
  <c r="B13" i="21"/>
  <c r="B11" i="21"/>
  <c r="F54" i="20"/>
  <c r="F53" i="20"/>
  <c r="H14" i="20"/>
  <c r="H13" i="20"/>
  <c r="H12" i="20"/>
  <c r="H9" i="20"/>
  <c r="H8" i="20"/>
  <c r="H7" i="20"/>
  <c r="H6" i="20"/>
  <c r="F51" i="19"/>
  <c r="H30" i="19"/>
  <c r="H29" i="19"/>
  <c r="H28" i="19"/>
  <c r="H27" i="19"/>
  <c r="H26" i="19"/>
  <c r="H25" i="19"/>
  <c r="H22" i="19"/>
  <c r="H21" i="19"/>
  <c r="H20" i="19"/>
  <c r="H19" i="19"/>
  <c r="C59" i="18"/>
  <c r="C58" i="18"/>
  <c r="C8" i="18"/>
  <c r="A6" i="18"/>
  <c r="A5" i="18"/>
  <c r="I5" i="17" l="1"/>
  <c r="J4" i="17"/>
  <c r="E41" i="17"/>
  <c r="B42" i="17"/>
  <c r="J41" i="17"/>
  <c r="C1" i="16" l="1"/>
  <c r="D3" i="16"/>
  <c r="L5" i="15"/>
  <c r="F6" i="15"/>
  <c r="F5" i="15"/>
  <c r="F4" i="15"/>
  <c r="L9" i="15"/>
  <c r="L8" i="15"/>
  <c r="F13" i="13"/>
  <c r="F12" i="13"/>
  <c r="F10" i="13"/>
  <c r="F8" i="13"/>
  <c r="D6" i="13"/>
  <c r="C3" i="16" l="1"/>
  <c r="L4" i="15"/>
  <c r="H430" i="19"/>
  <c r="H378" i="19"/>
  <c r="H325" i="19"/>
  <c r="H272" i="19"/>
  <c r="H219" i="19"/>
  <c r="H166" i="19"/>
  <c r="H113" i="19"/>
  <c r="H59" i="19"/>
  <c r="G11" i="21"/>
  <c r="F50" i="19"/>
  <c r="F11" i="13"/>
  <c r="D5" i="12"/>
  <c r="F6" i="8" l="1"/>
  <c r="F5" i="8"/>
  <c r="F9" i="8"/>
  <c r="B5" i="8"/>
  <c r="D4" i="8"/>
  <c r="F8" i="8"/>
  <c r="D7" i="8"/>
  <c r="E9" i="6"/>
  <c r="E8" i="6"/>
  <c r="D7" i="6"/>
  <c r="E6" i="6"/>
  <c r="E5" i="6"/>
  <c r="B5" i="6"/>
  <c r="D4" i="6"/>
  <c r="E9" i="7"/>
  <c r="E8" i="7"/>
  <c r="D7" i="7"/>
  <c r="E6" i="7"/>
  <c r="E5" i="7"/>
  <c r="B5" i="7"/>
  <c r="D4" i="7"/>
  <c r="E6" i="5"/>
  <c r="E5" i="5"/>
  <c r="E9" i="5"/>
  <c r="E8" i="5"/>
  <c r="D4" i="5"/>
  <c r="D7" i="5"/>
  <c r="H17" i="19" l="1"/>
  <c r="H15" i="19"/>
  <c r="B16" i="19"/>
  <c r="B9" i="19" l="1"/>
  <c r="H9" i="19"/>
  <c r="B7" i="19"/>
  <c r="H7" i="19"/>
  <c r="D1142" i="4" l="1"/>
  <c r="E1254" i="10"/>
  <c r="E1204" i="10"/>
  <c r="D1096" i="4"/>
  <c r="D1238" i="4"/>
  <c r="E1352" i="10"/>
  <c r="D1191" i="4"/>
  <c r="E1303" i="10"/>
  <c r="G45" i="13"/>
  <c r="F44" i="13"/>
  <c r="F43" i="13"/>
  <c r="F46" i="13"/>
  <c r="F45" i="13"/>
  <c r="AC41" i="1" l="1"/>
  <c r="AH41" i="1" s="1"/>
  <c r="H45" i="13"/>
  <c r="N1191" i="4"/>
  <c r="N1238" i="4"/>
  <c r="N1142" i="4"/>
  <c r="N1096" i="4"/>
  <c r="G43" i="13"/>
  <c r="H43" i="13" s="1"/>
  <c r="AC39" i="1"/>
  <c r="AH39" i="1" s="1"/>
  <c r="G44" i="13"/>
  <c r="H44" i="13" s="1"/>
  <c r="AC40" i="1"/>
  <c r="AH40" i="1" s="1"/>
  <c r="G46" i="13"/>
  <c r="H46" i="13" s="1"/>
  <c r="AC42" i="1"/>
  <c r="AH42" i="1" s="1"/>
  <c r="AO39" i="1" l="1"/>
  <c r="BQ37" i="22" s="1"/>
  <c r="G33" i="12"/>
  <c r="BE37" i="22"/>
  <c r="AO42" i="1"/>
  <c r="BQ40" i="22" s="1"/>
  <c r="G36" i="12"/>
  <c r="BE40" i="22"/>
  <c r="AO40" i="1"/>
  <c r="BQ38" i="22" s="1"/>
  <c r="G34" i="12"/>
  <c r="BE38" i="22"/>
  <c r="G35" i="12"/>
  <c r="BE39" i="22"/>
  <c r="E1189" i="4"/>
  <c r="O1189" i="4" s="1"/>
  <c r="AO41" i="1"/>
  <c r="BQ39" i="22" s="1"/>
  <c r="J1302" i="10"/>
  <c r="I1303" i="10"/>
  <c r="F1191" i="4"/>
  <c r="J1351" i="10"/>
  <c r="E1236" i="4"/>
  <c r="E1140" i="4"/>
  <c r="J1253" i="10"/>
  <c r="E1094" i="4"/>
  <c r="J1203" i="10"/>
  <c r="F1096" i="4"/>
  <c r="J1304" i="10" l="1"/>
  <c r="P1096" i="4"/>
  <c r="I1096" i="4"/>
  <c r="S1096" i="4" s="1"/>
  <c r="F1142" i="4"/>
  <c r="E1144" i="4" s="1"/>
  <c r="O1144" i="4" s="1"/>
  <c r="I1254" i="10"/>
  <c r="J1255" i="10" s="1"/>
  <c r="I1204" i="10"/>
  <c r="J1205" i="10" s="1"/>
  <c r="I1352" i="10"/>
  <c r="J1353" i="10" s="1"/>
  <c r="F1238" i="4"/>
  <c r="O1094" i="4"/>
  <c r="O1140" i="4"/>
  <c r="O1236" i="4"/>
  <c r="P1191" i="4"/>
  <c r="I1191" i="4"/>
  <c r="E1098" i="4" l="1"/>
  <c r="O1098" i="4" s="1"/>
  <c r="S1191" i="4"/>
  <c r="E1193" i="4"/>
  <c r="O1193" i="4" s="1"/>
  <c r="P1238" i="4"/>
  <c r="I1238" i="4"/>
  <c r="P1142" i="4"/>
  <c r="I1142" i="4"/>
  <c r="S1142" i="4" s="1"/>
  <c r="S1238" i="4" l="1"/>
  <c r="E1240" i="4"/>
  <c r="O1240" i="4" s="1"/>
  <c r="F42" i="13"/>
  <c r="F40" i="13"/>
  <c r="F41" i="13"/>
  <c r="G41" i="13" l="1"/>
  <c r="H41" i="13" s="1"/>
  <c r="G40" i="13" l="1"/>
  <c r="H40" i="13" s="1"/>
  <c r="E1111" i="10"/>
  <c r="D1004" i="4"/>
  <c r="G42" i="13"/>
  <c r="H42" i="13" s="1"/>
  <c r="D1050" i="4"/>
  <c r="E1155" i="10"/>
  <c r="D959" i="4"/>
  <c r="E1062" i="10"/>
  <c r="I1062" i="10" l="1"/>
  <c r="F959" i="4"/>
  <c r="P959" i="4" s="1"/>
  <c r="I1155" i="10"/>
  <c r="F1050" i="4"/>
  <c r="P1050" i="4" s="1"/>
  <c r="N959" i="4"/>
  <c r="N1050" i="4"/>
  <c r="N1004" i="4"/>
  <c r="AC36" i="1"/>
  <c r="AH36" i="1" s="1"/>
  <c r="AC37" i="1"/>
  <c r="AH37" i="1" s="1"/>
  <c r="AC38" i="1"/>
  <c r="AH38" i="1" s="1"/>
  <c r="G30" i="12" l="1"/>
  <c r="BE34" i="22"/>
  <c r="G32" i="12"/>
  <c r="BE36" i="22"/>
  <c r="G31" i="12"/>
  <c r="BE35" i="22"/>
  <c r="AO36" i="1"/>
  <c r="BQ34" i="22" s="1"/>
  <c r="AO37" i="1"/>
  <c r="BQ35" i="22" s="1"/>
  <c r="AO38" i="1"/>
  <c r="BQ36" i="22" s="1"/>
  <c r="I959" i="4"/>
  <c r="S959" i="4" s="1"/>
  <c r="E1002" i="4"/>
  <c r="J1110" i="10"/>
  <c r="E957" i="4"/>
  <c r="J1061" i="10"/>
  <c r="J1063" i="10" s="1"/>
  <c r="I1050" i="4"/>
  <c r="S1050" i="4" s="1"/>
  <c r="J1154" i="10"/>
  <c r="J1156" i="10" s="1"/>
  <c r="E1048" i="4"/>
  <c r="O1048" i="4" l="1"/>
  <c r="E1052" i="4"/>
  <c r="O1052" i="4" s="1"/>
  <c r="E961" i="4"/>
  <c r="O961" i="4" s="1"/>
  <c r="O957" i="4"/>
  <c r="F1004" i="4"/>
  <c r="I1111" i="10"/>
  <c r="J1112" i="10" s="1"/>
  <c r="O1002" i="4"/>
  <c r="P1004" i="4" l="1"/>
  <c r="I1004" i="4"/>
  <c r="F39" i="13"/>
  <c r="G39" i="13" l="1"/>
  <c r="H39" i="13" s="1"/>
  <c r="S1004" i="4"/>
  <c r="E1006" i="4"/>
  <c r="O1006" i="4" s="1"/>
  <c r="E1013" i="10" l="1"/>
  <c r="D913" i="4"/>
  <c r="F913" i="4" l="1"/>
  <c r="P913" i="4" s="1"/>
  <c r="I1013" i="10"/>
  <c r="N913" i="4"/>
  <c r="AC35" i="1"/>
  <c r="AH35" i="1" s="1"/>
  <c r="BE33" i="22" l="1"/>
  <c r="G29" i="12"/>
  <c r="AO35" i="1"/>
  <c r="BQ33" i="22" s="1"/>
  <c r="I913" i="4"/>
  <c r="S913" i="4" s="1"/>
  <c r="H1005" i="10"/>
  <c r="E911" i="4"/>
  <c r="J1012" i="10"/>
  <c r="J1014" i="10" s="1"/>
  <c r="O911" i="4" l="1"/>
  <c r="E915" i="4"/>
  <c r="O915" i="4" s="1"/>
  <c r="F38" i="13" l="1"/>
  <c r="H38" i="13" s="1"/>
  <c r="F22" i="13" l="1"/>
  <c r="F27" i="13"/>
  <c r="F29" i="13"/>
  <c r="F31" i="13"/>
  <c r="F32" i="13"/>
  <c r="F33" i="13"/>
  <c r="F34" i="13"/>
  <c r="F36" i="13"/>
  <c r="F20" i="13"/>
  <c r="AS14" i="22"/>
  <c r="F21" i="13"/>
  <c r="F23" i="13"/>
  <c r="F24" i="13"/>
  <c r="F25" i="13"/>
  <c r="F26" i="13"/>
  <c r="F28" i="13"/>
  <c r="F30" i="13"/>
  <c r="F35" i="13"/>
  <c r="F37" i="13" l="1"/>
  <c r="G37" i="13" l="1"/>
  <c r="H37" i="13" s="1"/>
  <c r="E920" i="10"/>
  <c r="D821" i="4"/>
  <c r="N821" i="4" l="1"/>
  <c r="AC33" i="1" l="1"/>
  <c r="AH33" i="1" s="1"/>
  <c r="G27" i="12" l="1"/>
  <c r="BE31" i="22"/>
  <c r="AO33" i="1"/>
  <c r="BQ31" i="22" s="1"/>
  <c r="E819" i="4"/>
  <c r="J919" i="10"/>
  <c r="O819" i="4" l="1"/>
  <c r="I920" i="10"/>
  <c r="J921" i="10" s="1"/>
  <c r="F821" i="4"/>
  <c r="P821" i="4" l="1"/>
  <c r="I821" i="4"/>
  <c r="S821" i="4" l="1"/>
  <c r="E823" i="4"/>
  <c r="O823" i="4" s="1"/>
  <c r="H303" i="4" l="1"/>
  <c r="R303" i="4" s="1"/>
  <c r="L340" i="10"/>
  <c r="H211" i="4"/>
  <c r="R211" i="4" s="1"/>
  <c r="L236" i="10"/>
  <c r="H165" i="4"/>
  <c r="R165" i="4" s="1"/>
  <c r="L184" i="10"/>
  <c r="H119" i="4"/>
  <c r="R119" i="4" s="1"/>
  <c r="L132" i="10"/>
  <c r="H257" i="4"/>
  <c r="R257" i="4" s="1"/>
  <c r="L288" i="10"/>
  <c r="H10" i="12"/>
  <c r="H44" i="12" s="1"/>
  <c r="AX14" i="22"/>
  <c r="H73" i="4"/>
  <c r="R73" i="4" s="1"/>
  <c r="L80" i="10"/>
  <c r="G31" i="13"/>
  <c r="H31" i="13" s="1"/>
  <c r="G29" i="13"/>
  <c r="H29" i="13" s="1"/>
  <c r="G27" i="13"/>
  <c r="H27" i="13" s="1"/>
  <c r="G20" i="13"/>
  <c r="H20" i="13" s="1"/>
  <c r="AU14" i="22"/>
  <c r="G21" i="13"/>
  <c r="H21" i="13" s="1"/>
  <c r="G26" i="13"/>
  <c r="H26" i="13" s="1"/>
  <c r="AW14" i="22"/>
  <c r="AC34" i="1"/>
  <c r="G30" i="13"/>
  <c r="H30" i="13" s="1"/>
  <c r="G28" i="13"/>
  <c r="H28" i="13" s="1"/>
  <c r="G25" i="13"/>
  <c r="H25" i="13" s="1"/>
  <c r="G23" i="13"/>
  <c r="H23" i="13" s="1"/>
  <c r="AV14" i="22"/>
  <c r="AH34" i="1" l="1"/>
  <c r="M10" i="12"/>
  <c r="N10" i="12"/>
  <c r="D303" i="4"/>
  <c r="E340" i="10"/>
  <c r="D867" i="4"/>
  <c r="E969" i="10"/>
  <c r="D395" i="4"/>
  <c r="E460" i="10"/>
  <c r="D537" i="4"/>
  <c r="E616" i="10"/>
  <c r="E669" i="10"/>
  <c r="D583" i="4"/>
  <c r="D725" i="4"/>
  <c r="E822" i="10"/>
  <c r="D775" i="4"/>
  <c r="E871" i="10"/>
  <c r="G33" i="13"/>
  <c r="H33" i="13" s="1"/>
  <c r="G35" i="13"/>
  <c r="H35" i="13" s="1"/>
  <c r="AC31" i="1"/>
  <c r="AH31" i="1" s="1"/>
  <c r="G36" i="13"/>
  <c r="H36" i="13" s="1"/>
  <c r="D629" i="4"/>
  <c r="E721" i="10"/>
  <c r="G34" i="13"/>
  <c r="H34" i="13" s="1"/>
  <c r="BG14" i="22"/>
  <c r="E34" i="10"/>
  <c r="D26" i="4"/>
  <c r="N26" i="4" s="1"/>
  <c r="E236" i="10"/>
  <c r="D211" i="4"/>
  <c r="G24" i="13"/>
  <c r="H24" i="13" s="1"/>
  <c r="AC20" i="1"/>
  <c r="AH20" i="1" s="1"/>
  <c r="D349" i="4"/>
  <c r="E409" i="10"/>
  <c r="E564" i="10"/>
  <c r="D491" i="4"/>
  <c r="D165" i="4"/>
  <c r="E184" i="10"/>
  <c r="D73" i="4"/>
  <c r="G32" i="13"/>
  <c r="H32" i="13" s="1"/>
  <c r="E773" i="10"/>
  <c r="D679" i="4"/>
  <c r="D119" i="4"/>
  <c r="E132" i="10"/>
  <c r="G22" i="13"/>
  <c r="H22" i="13" s="1"/>
  <c r="AC18" i="1"/>
  <c r="AH18" i="1" s="1"/>
  <c r="D257" i="4"/>
  <c r="E288" i="10"/>
  <c r="E512" i="10"/>
  <c r="D441" i="4"/>
  <c r="G12" i="12" l="1"/>
  <c r="BE16" i="22"/>
  <c r="G14" i="12"/>
  <c r="BE18" i="22"/>
  <c r="G25" i="12"/>
  <c r="BE29" i="22"/>
  <c r="G28" i="12"/>
  <c r="BE32" i="22"/>
  <c r="AO18" i="1"/>
  <c r="BQ16" i="22" s="1"/>
  <c r="AO20" i="1"/>
  <c r="BQ18" i="22" s="1"/>
  <c r="J968" i="10"/>
  <c r="AO34" i="1"/>
  <c r="BQ32" i="22" s="1"/>
  <c r="AO31" i="1"/>
  <c r="BQ29" i="22" s="1"/>
  <c r="E865" i="4"/>
  <c r="O865" i="4" s="1"/>
  <c r="AC29" i="1"/>
  <c r="AH29" i="1" s="1"/>
  <c r="F441" i="4"/>
  <c r="P441" i="4" s="1"/>
  <c r="I512" i="10"/>
  <c r="N257" i="4"/>
  <c r="N679" i="4"/>
  <c r="N491" i="4"/>
  <c r="E209" i="4"/>
  <c r="J235" i="10"/>
  <c r="N629" i="4"/>
  <c r="E723" i="4"/>
  <c r="H814" i="10"/>
  <c r="J821" i="10"/>
  <c r="N537" i="4"/>
  <c r="N395" i="4"/>
  <c r="AC27" i="1"/>
  <c r="AH27" i="1" s="1"/>
  <c r="AC24" i="1"/>
  <c r="AH24" i="1" s="1"/>
  <c r="AC28" i="1"/>
  <c r="AH28" i="1" s="1"/>
  <c r="AC26" i="1"/>
  <c r="AH26" i="1" s="1"/>
  <c r="AC25" i="1"/>
  <c r="AH25" i="1" s="1"/>
  <c r="AC23" i="1"/>
  <c r="AH23" i="1" s="1"/>
  <c r="AC21" i="1"/>
  <c r="AH21" i="1" s="1"/>
  <c r="AC17" i="1"/>
  <c r="AC22" i="1"/>
  <c r="AH22" i="1" s="1"/>
  <c r="AC30" i="1"/>
  <c r="AH30" i="1" s="1"/>
  <c r="F629" i="4"/>
  <c r="P629" i="4" s="1"/>
  <c r="I721" i="10"/>
  <c r="F679" i="4"/>
  <c r="P679" i="4" s="1"/>
  <c r="I773" i="10"/>
  <c r="N441" i="4"/>
  <c r="H124" i="10"/>
  <c r="J131" i="10"/>
  <c r="E117" i="4"/>
  <c r="N119" i="4"/>
  <c r="N73" i="4"/>
  <c r="N165" i="4"/>
  <c r="N349" i="4"/>
  <c r="N211" i="4"/>
  <c r="N775" i="4"/>
  <c r="N725" i="4"/>
  <c r="N583" i="4"/>
  <c r="N867" i="4"/>
  <c r="N303" i="4"/>
  <c r="AC19" i="1"/>
  <c r="AH19" i="1" s="1"/>
  <c r="AY14" i="22"/>
  <c r="X16" i="1"/>
  <c r="X50" i="1" s="1"/>
  <c r="AC32" i="1"/>
  <c r="AH32" i="1" s="1"/>
  <c r="BE30" i="22" l="1"/>
  <c r="G26" i="12"/>
  <c r="BE19" i="22"/>
  <c r="G15" i="12"/>
  <c r="G22" i="12"/>
  <c r="BE26" i="22"/>
  <c r="BE28" i="22"/>
  <c r="G24" i="12"/>
  <c r="G17" i="12"/>
  <c r="BE21" i="22"/>
  <c r="BE22" i="22"/>
  <c r="G18" i="12"/>
  <c r="BE27" i="22"/>
  <c r="G23" i="12"/>
  <c r="BE20" i="22"/>
  <c r="G16" i="12"/>
  <c r="G19" i="12"/>
  <c r="BE23" i="22"/>
  <c r="BE25" i="22"/>
  <c r="G21" i="12"/>
  <c r="BE17" i="22"/>
  <c r="G13" i="12"/>
  <c r="G20" i="12"/>
  <c r="BE24" i="22"/>
  <c r="AO32" i="1"/>
  <c r="BQ30" i="22" s="1"/>
  <c r="AO30" i="1"/>
  <c r="BQ28" i="22" s="1"/>
  <c r="AO21" i="1"/>
  <c r="BQ19" i="22" s="1"/>
  <c r="AO25" i="1"/>
  <c r="BQ23" i="22" s="1"/>
  <c r="AO28" i="1"/>
  <c r="BQ26" i="22" s="1"/>
  <c r="AO19" i="1"/>
  <c r="BQ17" i="22" s="1"/>
  <c r="AO22" i="1"/>
  <c r="BQ20" i="22" s="1"/>
  <c r="AO23" i="1"/>
  <c r="BQ21" i="22" s="1"/>
  <c r="AO26" i="1"/>
  <c r="BQ24" i="22" s="1"/>
  <c r="AO24" i="1"/>
  <c r="BQ22" i="22" s="1"/>
  <c r="AO27" i="1"/>
  <c r="BQ25" i="22" s="1"/>
  <c r="AO29" i="1"/>
  <c r="BQ27" i="22" s="1"/>
  <c r="J720" i="10"/>
  <c r="J722" i="10" s="1"/>
  <c r="AH17" i="1"/>
  <c r="I441" i="4"/>
  <c r="S441" i="4" s="1"/>
  <c r="E627" i="4"/>
  <c r="O627" i="4" s="1"/>
  <c r="AC16" i="1"/>
  <c r="F119" i="4"/>
  <c r="I132" i="10"/>
  <c r="J133" i="10" s="1"/>
  <c r="F395" i="4"/>
  <c r="I460" i="10"/>
  <c r="F491" i="4"/>
  <c r="I564" i="10"/>
  <c r="F537" i="4"/>
  <c r="I616" i="10"/>
  <c r="J870" i="10"/>
  <c r="E773" i="4"/>
  <c r="H176" i="10"/>
  <c r="E163" i="4"/>
  <c r="J183" i="10"/>
  <c r="H765" i="10"/>
  <c r="J772" i="10"/>
  <c r="J774" i="10" s="1"/>
  <c r="E677" i="4"/>
  <c r="J339" i="10"/>
  <c r="E301" i="4"/>
  <c r="E71" i="4"/>
  <c r="E255" i="4"/>
  <c r="J287" i="10"/>
  <c r="J408" i="10"/>
  <c r="J410" i="10" s="1"/>
  <c r="E347" i="4"/>
  <c r="J511" i="10"/>
  <c r="J513" i="10" s="1"/>
  <c r="E439" i="4"/>
  <c r="J563" i="10"/>
  <c r="E489" i="4"/>
  <c r="J668" i="10"/>
  <c r="E581" i="4"/>
  <c r="J459" i="10"/>
  <c r="E393" i="4"/>
  <c r="E535" i="4"/>
  <c r="J615" i="10"/>
  <c r="I629" i="4"/>
  <c r="S629" i="4" s="1"/>
  <c r="I679" i="4"/>
  <c r="S679" i="4" s="1"/>
  <c r="F211" i="4"/>
  <c r="I236" i="10"/>
  <c r="J237" i="10" s="1"/>
  <c r="F303" i="4"/>
  <c r="I340" i="10"/>
  <c r="F73" i="4"/>
  <c r="F165" i="4"/>
  <c r="I184" i="10"/>
  <c r="F257" i="4"/>
  <c r="I288" i="10"/>
  <c r="F349" i="4"/>
  <c r="O117" i="4"/>
  <c r="O723" i="4"/>
  <c r="O209" i="4"/>
  <c r="G11" i="12" l="1"/>
  <c r="BE15" i="22"/>
  <c r="AO17" i="1"/>
  <c r="BQ15" i="22" s="1"/>
  <c r="AH16" i="1"/>
  <c r="AH50" i="1" s="1"/>
  <c r="BE48" i="22" s="1"/>
  <c r="AC50" i="1"/>
  <c r="J79" i="10"/>
  <c r="J81" i="10" s="1"/>
  <c r="J565" i="10"/>
  <c r="J617" i="10"/>
  <c r="J461" i="10"/>
  <c r="E631" i="4"/>
  <c r="O631" i="4" s="1"/>
  <c r="BH14" i="22"/>
  <c r="F26" i="4"/>
  <c r="P26" i="4" s="1"/>
  <c r="I34" i="10"/>
  <c r="AN16" i="1"/>
  <c r="F867" i="4"/>
  <c r="I969" i="10"/>
  <c r="J970" i="10" s="1"/>
  <c r="P73" i="4"/>
  <c r="I73" i="4"/>
  <c r="S73" i="4" s="1"/>
  <c r="P303" i="4"/>
  <c r="I303" i="4"/>
  <c r="S303" i="4" s="1"/>
  <c r="P211" i="4"/>
  <c r="I211" i="4"/>
  <c r="O535" i="4"/>
  <c r="O581" i="4"/>
  <c r="O439" i="4"/>
  <c r="E443" i="4"/>
  <c r="O443" i="4" s="1"/>
  <c r="O71" i="4"/>
  <c r="O677" i="4"/>
  <c r="E681" i="4"/>
  <c r="O681" i="4" s="1"/>
  <c r="O773" i="4"/>
  <c r="J289" i="10"/>
  <c r="J341" i="10"/>
  <c r="J185" i="10"/>
  <c r="P349" i="4"/>
  <c r="I349" i="4"/>
  <c r="S349" i="4" s="1"/>
  <c r="P257" i="4"/>
  <c r="I257" i="4"/>
  <c r="S257" i="4" s="1"/>
  <c r="P165" i="4"/>
  <c r="I165" i="4"/>
  <c r="S165" i="4" s="1"/>
  <c r="O393" i="4"/>
  <c r="O489" i="4"/>
  <c r="O347" i="4"/>
  <c r="O255" i="4"/>
  <c r="O301" i="4"/>
  <c r="O163" i="4"/>
  <c r="F775" i="4"/>
  <c r="I871" i="10"/>
  <c r="J872" i="10" s="1"/>
  <c r="F725" i="4"/>
  <c r="I822" i="10"/>
  <c r="J823" i="10" s="1"/>
  <c r="F583" i="4"/>
  <c r="I669" i="10"/>
  <c r="J670" i="10" s="1"/>
  <c r="P537" i="4"/>
  <c r="I537" i="4"/>
  <c r="S537" i="4" s="1"/>
  <c r="P491" i="4"/>
  <c r="I491" i="4"/>
  <c r="S491" i="4" s="1"/>
  <c r="P395" i="4"/>
  <c r="I395" i="4"/>
  <c r="S395" i="4" s="1"/>
  <c r="P119" i="4"/>
  <c r="I119" i="4"/>
  <c r="J33" i="10" l="1"/>
  <c r="J35" i="10" s="1"/>
  <c r="AO16" i="1"/>
  <c r="AN50" i="1"/>
  <c r="BP48" i="22" s="1"/>
  <c r="BE14" i="22"/>
  <c r="E24" i="4"/>
  <c r="O24" i="4" s="1"/>
  <c r="G10" i="12"/>
  <c r="E167" i="4"/>
  <c r="O167" i="4" s="1"/>
  <c r="E305" i="4"/>
  <c r="O305" i="4" s="1"/>
  <c r="E259" i="4"/>
  <c r="O259" i="4" s="1"/>
  <c r="E351" i="4"/>
  <c r="O351" i="4" s="1"/>
  <c r="E75" i="4"/>
  <c r="O75" i="4" s="1"/>
  <c r="S119" i="4"/>
  <c r="E121" i="4"/>
  <c r="O121" i="4" s="1"/>
  <c r="P583" i="4"/>
  <c r="I583" i="4"/>
  <c r="P725" i="4"/>
  <c r="I725" i="4"/>
  <c r="P775" i="4"/>
  <c r="I775" i="4"/>
  <c r="S211" i="4"/>
  <c r="E213" i="4"/>
  <c r="O213" i="4" s="1"/>
  <c r="P867" i="4"/>
  <c r="I867" i="4"/>
  <c r="BP14" i="22"/>
  <c r="I26" i="4"/>
  <c r="S26" i="4" s="1"/>
  <c r="E493" i="4"/>
  <c r="O493" i="4" s="1"/>
  <c r="E397" i="4"/>
  <c r="O397" i="4" s="1"/>
  <c r="E539" i="4"/>
  <c r="O539" i="4" s="1"/>
  <c r="AO50" i="1" l="1"/>
  <c r="BQ48" i="22" s="1"/>
  <c r="BQ14" i="22"/>
  <c r="E28" i="4"/>
  <c r="O28" i="4" s="1"/>
  <c r="S867" i="4"/>
  <c r="E869" i="4"/>
  <c r="O869" i="4" s="1"/>
  <c r="S775" i="4"/>
  <c r="E777" i="4"/>
  <c r="O777" i="4" s="1"/>
  <c r="S725" i="4"/>
  <c r="E727" i="4"/>
  <c r="O727" i="4" s="1"/>
  <c r="S583" i="4"/>
  <c r="E585" i="4"/>
  <c r="O585" i="4" s="1"/>
</calcChain>
</file>

<file path=xl/sharedStrings.xml><?xml version="1.0" encoding="utf-8"?>
<sst xmlns="http://schemas.openxmlformats.org/spreadsheetml/2006/main" count="10726" uniqueCount="1116">
  <si>
    <t>Name and address of Contractor:</t>
  </si>
  <si>
    <t>Name and address of Establishemnt in/
under which contract is carried on:</t>
  </si>
  <si>
    <t>Nature and location of work:</t>
  </si>
  <si>
    <t>Name and address of Principal Employer:</t>
  </si>
  <si>
    <t>S.No</t>
  </si>
  <si>
    <t>Name of 
Workman</t>
  </si>
  <si>
    <t>Serial No. in the
 Register of Workmen</t>
  </si>
  <si>
    <t>Designation /
 Nature of Work 
Done</t>
  </si>
  <si>
    <t>Unit of 
work done</t>
  </si>
  <si>
    <t>Basic
 wages</t>
  </si>
  <si>
    <t>Dearness 
Allowances</t>
  </si>
  <si>
    <t>Over
time</t>
  </si>
  <si>
    <t>Other cash payments      (Nature of payments
 to be indicated)</t>
  </si>
  <si>
    <t>HRA</t>
  </si>
  <si>
    <t>CONVEYANCE</t>
  </si>
  <si>
    <t>MEDICAL ALLOWANCES</t>
  </si>
  <si>
    <t>SPECIAL ALLOWNANCES</t>
  </si>
  <si>
    <t>Total</t>
  </si>
  <si>
    <t>BONUS</t>
  </si>
  <si>
    <t>GRATUITY</t>
  </si>
  <si>
    <t>LTA/L.E</t>
  </si>
  <si>
    <t>TOTAL AMOUNT</t>
  </si>
  <si>
    <t>Deductions, if any, 
(Indicate nature)</t>
  </si>
  <si>
    <t>Net Amount 
paid</t>
  </si>
  <si>
    <t>Time and Date of Payment</t>
  </si>
  <si>
    <t>Place of Payment</t>
  </si>
  <si>
    <t>Signature/Thumb
Impression of workman</t>
  </si>
  <si>
    <t>Initial of Contractor
 or his representative</t>
  </si>
  <si>
    <t>ESI</t>
  </si>
  <si>
    <t>PF</t>
  </si>
  <si>
    <t>PT</t>
  </si>
  <si>
    <t>TDS</t>
  </si>
  <si>
    <t>MED</t>
  </si>
  <si>
    <t>Total Deductions</t>
  </si>
  <si>
    <t>N/A</t>
  </si>
  <si>
    <t xml:space="preserve">Signature of the Contractor with Seal </t>
  </si>
  <si>
    <t>Sex</t>
  </si>
  <si>
    <t>Remarks</t>
  </si>
  <si>
    <t>Father's /Husband Name</t>
  </si>
  <si>
    <t>Permanent Address</t>
  </si>
  <si>
    <t>Local Address</t>
  </si>
  <si>
    <t>Date of Commencement of Employment</t>
  </si>
  <si>
    <t>Signature or thumb impression of Workman</t>
  </si>
  <si>
    <t>Date of termination of Employment</t>
  </si>
  <si>
    <t>Reasons for termination</t>
  </si>
  <si>
    <t xml:space="preserve">Age </t>
  </si>
  <si>
    <t>Form XIX - WAGE SLIP</t>
  </si>
  <si>
    <t>[Vide rule 78 (1) (b) of the Contract Labour (Regulation and Abolition) Central and A.P Rules, 1971]</t>
  </si>
  <si>
    <t>Name and address of Contractor</t>
  </si>
  <si>
    <t>Name and Father's / Husband's name of the workman</t>
  </si>
  <si>
    <t>Nature and location of work</t>
  </si>
  <si>
    <t>For the Week / Fortnight / Month ending</t>
  </si>
  <si>
    <t>No. of days worked</t>
  </si>
  <si>
    <t>No. of units worked in case of piece rate workers :</t>
  </si>
  <si>
    <t>Rate of daily wages / piece rate</t>
  </si>
  <si>
    <t>Amount of overtime wages</t>
  </si>
  <si>
    <t>Nil</t>
  </si>
  <si>
    <t>Gross wages payble</t>
  </si>
  <si>
    <t>EPF</t>
  </si>
  <si>
    <t>Deductions, if any</t>
  </si>
  <si>
    <t>Net amount of wages paid</t>
  </si>
  <si>
    <t>Initial of the Contractor or his representative</t>
  </si>
  <si>
    <t>FORM XX- REGISTER OF DEDUCTIONS FOR DAMAGE OR LOSS</t>
  </si>
  <si>
    <r>
      <t xml:space="preserve">Name and address of Contractor: </t>
    </r>
    <r>
      <rPr>
        <b/>
        <sz val="9"/>
        <rFont val="Arial"/>
        <family val="2"/>
      </rPr>
      <t xml:space="preserve">GROTECH LANDSCAPE DEVELOPERS PVT.LTD. </t>
    </r>
  </si>
  <si>
    <t xml:space="preserve">Name and address of principal employer: </t>
  </si>
  <si>
    <t>Name of workman</t>
  </si>
  <si>
    <t>Father's / Husband's Name</t>
  </si>
  <si>
    <t>Designation / Nature of employment</t>
  </si>
  <si>
    <t>Particulars of damage or loss</t>
  </si>
  <si>
    <t>Date of Damage or loss</t>
  </si>
  <si>
    <t>Whether workman showed cause against deduction</t>
  </si>
  <si>
    <t>Name of person in whose presence employee's explanation was heard</t>
  </si>
  <si>
    <t>Amount of deduction impossed</t>
  </si>
  <si>
    <t>Date of recovery</t>
  </si>
  <si>
    <t>No.of Instalments</t>
  </si>
  <si>
    <t>First Instalment</t>
  </si>
  <si>
    <t>Last instalment</t>
  </si>
  <si>
    <t xml:space="preserve">Nature and Location of Work: </t>
  </si>
  <si>
    <t xml:space="preserve">Name and address of the establishment in  / under which contract is carried on:                             </t>
  </si>
  <si>
    <t>FORM XXI- REGISTER OF FINES</t>
  </si>
  <si>
    <t>Act/Omission for which fine imposed</t>
  </si>
  <si>
    <t>Date of offence</t>
  </si>
  <si>
    <t>Whether workman showed cause against fine</t>
  </si>
  <si>
    <t>Wage-period and wge payable</t>
  </si>
  <si>
    <t>Amount of fine Imposed</t>
  </si>
  <si>
    <t>Date on which fine realised</t>
  </si>
  <si>
    <t xml:space="preserve">NO EMPLOYEE WAS IMPOSED FINESFOR THE MONTH OF </t>
  </si>
  <si>
    <t>FORM XXII- REGISTER OF ADVANCES</t>
  </si>
  <si>
    <t>Wage period and wages payable</t>
  </si>
  <si>
    <t>Date and amount of advance given</t>
  </si>
  <si>
    <t>Purpose(s) for which advance made</t>
  </si>
  <si>
    <t>Number of instalments by which advance to be repaid</t>
  </si>
  <si>
    <t>Date and amount of each instalment repaid</t>
  </si>
  <si>
    <t>Date on which last instalment was repaid</t>
  </si>
  <si>
    <t xml:space="preserve">NO EMPLOYEE TAKEN ADVANCE FOR THE MONTH OF </t>
  </si>
  <si>
    <t>FORM XXIII- REGISTER OF OVERTIME</t>
  </si>
  <si>
    <r>
      <t xml:space="preserve">Name and address of Contractor: </t>
    </r>
    <r>
      <rPr>
        <b/>
        <sz val="10"/>
        <rFont val="Arial"/>
        <family val="2"/>
      </rPr>
      <t xml:space="preserve">GROTECH LANDSCAPE DEVELOPERS PVT.LTD.    </t>
    </r>
    <r>
      <rPr>
        <sz val="10"/>
        <rFont val="Arial"/>
        <family val="2"/>
      </rPr>
      <t xml:space="preserve">                                                                                                                                                                    E-35 GREATER KAILASH ENCLAVE-1 NEW DELHI</t>
    </r>
  </si>
  <si>
    <t>Date on which overtime worked</t>
  </si>
  <si>
    <t>Total overtime worked or production in case of piece-rates</t>
  </si>
  <si>
    <t>Normal rate of wages</t>
  </si>
  <si>
    <t>Overtime rate of wages</t>
  </si>
  <si>
    <t>overtime earnings</t>
  </si>
  <si>
    <t>Date on which overtime wages paid</t>
  </si>
  <si>
    <t xml:space="preserve">NO EMPLOYEE DONE OVERTIME FOR THE MONTH OF </t>
  </si>
  <si>
    <t xml:space="preserve">Name and address of the establishment in  which under contract is carried on: </t>
  </si>
  <si>
    <t>Age</t>
  </si>
  <si>
    <t>Insurance Number</t>
  </si>
  <si>
    <t>Shift,Department and occupation of employee</t>
  </si>
  <si>
    <t>Name,address and occupation of the two witnesses</t>
  </si>
  <si>
    <t xml:space="preserve">               NO ACCIDENT OCCURRED  FOR THE MONTH OF </t>
  </si>
  <si>
    <t>FORM XIV</t>
  </si>
  <si>
    <t>EMPLOYMENT CUM WAGE CARD</t>
  </si>
  <si>
    <t>Name and Address of the Contractor</t>
  </si>
  <si>
    <t>Name and Address of the Establishment in/under which Contract is carried on:</t>
  </si>
  <si>
    <t xml:space="preserve">                          </t>
  </si>
  <si>
    <t>Nature of work and location of work:</t>
  </si>
  <si>
    <t>1. Name of the Workman and address</t>
  </si>
  <si>
    <t>2. S.No. in the Register of Workmen
     Employed</t>
  </si>
  <si>
    <t>3. Nature of Employment /Designation</t>
  </si>
  <si>
    <t>4. Date of entry into service</t>
  </si>
  <si>
    <t>5. ESI No.</t>
  </si>
  <si>
    <t>6.PF No.</t>
  </si>
  <si>
    <t>7. Wage rate (With particulars of unit in
     case of piece - work)</t>
  </si>
  <si>
    <t>8. Wage period</t>
  </si>
  <si>
    <t>9. Tenure of Employment</t>
  </si>
  <si>
    <t>AS PER CONTRACT</t>
  </si>
  <si>
    <t>10.No. of days worked in a month</t>
  </si>
  <si>
    <t>11. No. of units worked in case of piece rate workers</t>
  </si>
  <si>
    <t>12. Rate of daily wages / piece rate</t>
  </si>
  <si>
    <t>13. Amount of overtime wages</t>
  </si>
  <si>
    <t>14. Gross wages payable</t>
  </si>
  <si>
    <t>15. Deductions, if any,</t>
  </si>
  <si>
    <t>16. Net amount of wages paid</t>
  </si>
  <si>
    <t>Signature of the Representative</t>
  </si>
  <si>
    <t>of Contractor</t>
  </si>
  <si>
    <t>EPF Number</t>
  </si>
  <si>
    <t>ESI Number</t>
  </si>
  <si>
    <t>To</t>
  </si>
  <si>
    <t>Signature of the Employee</t>
  </si>
  <si>
    <t>BONUS REGISTER</t>
  </si>
  <si>
    <t>FORM "c" ( See rule 4 [c] )</t>
  </si>
  <si>
    <t>Name of the Establishment : _____________________________</t>
  </si>
  <si>
    <r>
      <t xml:space="preserve">Financial  year </t>
    </r>
    <r>
      <rPr>
        <sz val="12"/>
        <rFont val="Times New Roman"/>
        <family val="1"/>
      </rPr>
      <t>_____</t>
    </r>
  </si>
  <si>
    <t>Sr. No</t>
  </si>
  <si>
    <t>Name of the Employee</t>
  </si>
  <si>
    <t>Father's Name / Husband's Name</t>
  </si>
  <si>
    <t>Whether he has completed 15 yrs of age at the beginning of the accounting year</t>
  </si>
  <si>
    <t>Designation</t>
  </si>
  <si>
    <t>No. of days worked in the year</t>
  </si>
  <si>
    <t>Total Salary or wages in the year</t>
  </si>
  <si>
    <t>Amt. of bonus payable under section 10 or section 11 as the case may be Ex gratia</t>
  </si>
  <si>
    <t>DEDUCTIONS</t>
  </si>
  <si>
    <t>Total Sum Deducted (Col. 9,10 and 11)</t>
  </si>
  <si>
    <t>Net Amount payable (Col. 8 minus Col. 12)</t>
  </si>
  <si>
    <t>Amount Actually paid</t>
  </si>
  <si>
    <t>Date on which paid</t>
  </si>
  <si>
    <t>Signature / Thumb impression of the employee</t>
  </si>
  <si>
    <t>Puja Bonus or other customary bonus paid during the accounting year</t>
  </si>
  <si>
    <t>Interim Bonus or bonus paid in advance</t>
  </si>
  <si>
    <t>Deduction on account of financial loss if any caused by misconduct of the employee</t>
  </si>
  <si>
    <t>Account Number</t>
  </si>
  <si>
    <t>YES</t>
  </si>
  <si>
    <t>Form D</t>
  </si>
  <si>
    <t xml:space="preserve">(See rule 6) </t>
  </si>
  <si>
    <t xml:space="preserve">Register to be maintained by the employer under rule 6 of the Equal Remuneration Rules, 1976 </t>
  </si>
  <si>
    <t>Name and address of Contractor :</t>
  </si>
  <si>
    <t xml:space="preserve">Name and address of establishment in/under which contract is carried on : </t>
  </si>
  <si>
    <t xml:space="preserve">Name and address of Principal Employer : </t>
  </si>
  <si>
    <t>Total number of men workers employed</t>
  </si>
  <si>
    <t>Total number of women workers employed</t>
  </si>
  <si>
    <t>Components of remuneration</t>
  </si>
  <si>
    <t>Category of workers</t>
  </si>
  <si>
    <t>Brief Description of work</t>
  </si>
  <si>
    <t>No of women employed</t>
  </si>
  <si>
    <t>No. of men employed</t>
  </si>
  <si>
    <t>Rate or remuneration paid</t>
  </si>
  <si>
    <t>Basic wage &amp; Dearness Allowance</t>
  </si>
  <si>
    <t>House Rent allowance</t>
  </si>
  <si>
    <t>Other allowances</t>
  </si>
  <si>
    <t>Cash value of concessional supply of essential commodities</t>
  </si>
  <si>
    <t xml:space="preserve">Name of the Client         </t>
  </si>
  <si>
    <t>Primary Work Place/ Location</t>
  </si>
  <si>
    <t>Name and address of Establishemnt in/ under which conctract is carried on:</t>
  </si>
  <si>
    <t>Issue Date</t>
  </si>
  <si>
    <t>Signature</t>
  </si>
  <si>
    <t>ESI PAHECHAN CARDS ISSUE REGISTER</t>
  </si>
  <si>
    <t>Monthly rate of wages/
piece rate</t>
  </si>
  <si>
    <t>FORM I</t>
  </si>
  <si>
    <t>NOMINATION AND DECLARATION FORM</t>
  </si>
  <si>
    <t>(Vide Rule 3 of Payment of wages Act  Central &amp; A.P Rules, 1936)</t>
  </si>
  <si>
    <t>1. Name of the person making nomination</t>
  </si>
  <si>
    <t xml:space="preserve">2. Father's/Husband name
     </t>
  </si>
  <si>
    <t>3. Date of Birth</t>
  </si>
  <si>
    <t>4. Sex</t>
  </si>
  <si>
    <t>5. Marital Status</t>
  </si>
  <si>
    <t>Un-Married</t>
  </si>
  <si>
    <t>6.Address</t>
  </si>
  <si>
    <t>Permanent</t>
  </si>
  <si>
    <t>Temporary</t>
  </si>
  <si>
    <t>CERTIFCATE BY EMPLOYER</t>
  </si>
  <si>
    <t xml:space="preserve"> Certified that the above declaration and nomination has been signed/thumb impressed before me by Shri/Smt/Kum</t>
  </si>
  <si>
    <t>employed in my establishment after he/she has read the entry/entries have been read over to him/her by me and got confirmed by him/her.</t>
  </si>
  <si>
    <t>Signature or the employer or other authorized officer of the establiment and Designation</t>
  </si>
  <si>
    <t>Place</t>
  </si>
  <si>
    <t>Date</t>
  </si>
  <si>
    <t xml:space="preserve">I hereby nominate the person(s)/cancel the nomination made by me previously and nominate the person(s) mentioned below to </t>
  </si>
  <si>
    <t>receive any amount due to me from the employer,in the event to my death.</t>
  </si>
  <si>
    <t>Date of Birth</t>
  </si>
  <si>
    <t>If the nominee is minor,name,relationship and address of the guardian</t>
  </si>
  <si>
    <t>Name of the Nominee/nominees</t>
  </si>
  <si>
    <t>Nominee's relationship With the member</t>
  </si>
  <si>
    <t>Address</t>
  </si>
  <si>
    <t>Total amount of Share of accumulations</t>
  </si>
  <si>
    <t>1.Certified that I have no family and should I acquire a family hereafter,the above nomination shall be deemed as cancelled.</t>
  </si>
  <si>
    <t>2.Certified that my father/mother is/ are dependent upon me.</t>
  </si>
  <si>
    <t>3.Strike out whichever is not applicable.</t>
  </si>
  <si>
    <t>Signature or the thumb impression of the employed person</t>
  </si>
  <si>
    <t>NOMINATION AND DECLARATION FORM FOR UNEXEMPTED/EXEMPTED ESTABLISHMENTS</t>
  </si>
  <si>
    <t>(FORM 2 REVISED)</t>
  </si>
  <si>
    <t>Declaration and Nomination Form under the Employees Provident Funds and Employees Pension Schemes</t>
  </si>
  <si>
    <t xml:space="preserve">                        (Paragraph 33 and 61(1) of the Employees Provident Fund Scheme 1952 and Paragraph 18 of the Employees Pension Scheme 1995)</t>
  </si>
  <si>
    <t>PART-A(EPF)</t>
  </si>
  <si>
    <t>PART (EPS)</t>
  </si>
  <si>
    <t>Para 18</t>
  </si>
  <si>
    <t>Signature/or thumb impression of the subscriber</t>
  </si>
  <si>
    <t>Strike out whichever is not applicable</t>
  </si>
  <si>
    <t xml:space="preserve">I hereby furnish below particulars of the members of my family who would be eligible to receive Widow/Children Pension in the event of </t>
  </si>
  <si>
    <t>my premature death in service</t>
  </si>
  <si>
    <t>Name &amp; Address of the Family Member</t>
  </si>
  <si>
    <t>Relationship with the member</t>
  </si>
  <si>
    <t xml:space="preserve">                                             </t>
  </si>
  <si>
    <t>Name and Address of the nominee</t>
  </si>
  <si>
    <t>Relationship with member</t>
  </si>
  <si>
    <t>Signature or thumb impression of the subscriber</t>
  </si>
  <si>
    <t>Certified that I have no family as defined in para 2 (vii) of the Employees's Family Pension Scheme 1995 and should I acquire a family hereafter</t>
  </si>
  <si>
    <t>I shall furnish Particulars there on in the above form.</t>
  </si>
  <si>
    <t>I hereby nominate the following person for receiving the monthly widow pension (admissible under para 16 2 (a) (1) &amp; (ii) in the even of my death</t>
  </si>
  <si>
    <t>without leaving any eligible member for receiving pension.</t>
  </si>
  <si>
    <t xml:space="preserve">New Form No. 11 - Declaration Form  </t>
  </si>
  <si>
    <t xml:space="preserve"> </t>
  </si>
  <si>
    <t>EMPLOYEES' PROVIDENT FUND ORGANIZATION</t>
  </si>
  <si>
    <t>Employees' Provident Funds Scheme, 1952 (Paragraph 34 &amp; 57) &amp;</t>
  </si>
  <si>
    <t>The Employees' Pension Scheme, 1995 (Paragraph 24)</t>
  </si>
  <si>
    <t>Name of the Member</t>
  </si>
  <si>
    <t>Fathers' Name</t>
  </si>
  <si>
    <t>Husband's Name</t>
  </si>
  <si>
    <t>(Please tick whichever is applicable)</t>
  </si>
  <si>
    <t>Date of Birth (DD/MM/YYYY)</t>
  </si>
  <si>
    <t>Gender (Male/Female/Transgender)</t>
  </si>
  <si>
    <t>(a)</t>
  </si>
  <si>
    <t>Email Id</t>
  </si>
  <si>
    <t>(b)</t>
  </si>
  <si>
    <t>Mobile No.</t>
  </si>
  <si>
    <t>Whether earlier a member of the Employees' Provident Fund Scheme, 1952 ?</t>
  </si>
  <si>
    <t>Yes</t>
  </si>
  <si>
    <t>No</t>
  </si>
  <si>
    <r>
      <rPr>
        <b/>
        <sz val="7"/>
        <rFont val="Tahoma"/>
        <family val="2"/>
      </rPr>
      <t>Previous employment details</t>
    </r>
    <r>
      <rPr>
        <b/>
        <sz val="6"/>
        <rFont val="Tahoma"/>
        <family val="2"/>
      </rPr>
      <t xml:space="preserve"> [if Yes to 7 &amp;/or 8 above] </t>
    </r>
  </si>
  <si>
    <t>a)</t>
  </si>
  <si>
    <t>Universal Account Number</t>
  </si>
  <si>
    <t>b)</t>
  </si>
  <si>
    <t>Previous PF Account Number</t>
  </si>
  <si>
    <t>c)</t>
  </si>
  <si>
    <t>d)</t>
  </si>
  <si>
    <t>Scheme Certificate No. (if issued)</t>
  </si>
  <si>
    <t>e)</t>
  </si>
  <si>
    <t>Pension Payment Order (PPO) No. (if issued)</t>
  </si>
  <si>
    <t>Passport No.</t>
  </si>
  <si>
    <t>Bank Account No. &amp; IFS Code</t>
  </si>
  <si>
    <t>AADHAR No.</t>
  </si>
  <si>
    <t>Permanent Account No. (PAN), if available</t>
  </si>
  <si>
    <t>UNDERTAKING</t>
  </si>
  <si>
    <t>1)</t>
  </si>
  <si>
    <t>Certified that the particulars are true to the best of my knowledge.</t>
  </si>
  <si>
    <t>2)</t>
  </si>
  <si>
    <t>I authorize EPFO to use my Aadhar for verification/authentication/eKYC purpose for service delivery.</t>
  </si>
  <si>
    <t>3)</t>
  </si>
  <si>
    <t>4)</t>
  </si>
  <si>
    <t>In case of changes in above details, the same will be intimated to employer at the earliest.</t>
  </si>
  <si>
    <t>Place:</t>
  </si>
  <si>
    <t>DECLARATION BY PRESENT EMPLOYER</t>
  </si>
  <si>
    <t>The member Mr./Ms./Mrs.</t>
  </si>
  <si>
    <t>has joined on</t>
  </si>
  <si>
    <t>and has been allotted PF Number</t>
  </si>
  <si>
    <t>In case the person was earlier not a member of EPF Scheme, 1952 and EPS, 1995:</t>
  </si>
  <si>
    <t>Please Tick the Appropriate Option:</t>
  </si>
  <si>
    <t>The KYC details of the above member in the UAN database</t>
  </si>
  <si>
    <t>Have not been uploaded</t>
  </si>
  <si>
    <t>Have been uploaded but not approved</t>
  </si>
  <si>
    <t>Have been uploaded and approved with DSC</t>
  </si>
  <si>
    <t>In case the person was earlier a member of EPF Scheme, 1952 and EPS, 1995:</t>
  </si>
  <si>
    <t>The KYC details of the above member in the UAN database have been approved with DSC and transfer request has been generated on portal.</t>
  </si>
  <si>
    <t>As the DSC of establishment are not registered with EPFO, the member has been informed to file physical claim (Form 13) for transfer of funds</t>
  </si>
  <si>
    <t>from his previous establishment.</t>
  </si>
  <si>
    <t xml:space="preserve">                                                                                                                                 (To be retained by t he employer for future reference)</t>
  </si>
  <si>
    <t>Emp Code:</t>
  </si>
  <si>
    <t>Company</t>
  </si>
  <si>
    <t>Marital Status(married / Unmarried / Widow/divorce)</t>
  </si>
  <si>
    <t>Whether earlier a member of the Employees' Pension  Scheme, 1995?</t>
  </si>
  <si>
    <t>C)</t>
  </si>
  <si>
    <t xml:space="preserve">Date of exit from previous employment (DD/MM/YYYY) </t>
  </si>
  <si>
    <t>International Worker</t>
  </si>
  <si>
    <t>If yes, state country of origin(India/Name of other country)</t>
  </si>
  <si>
    <t>Validity of passport [(DD/MM/YYYY) to (DD/MM/YYYY)]</t>
  </si>
  <si>
    <t>KYC Details (attach self attested copies of following KYCs)</t>
  </si>
  <si>
    <t>Kindly transfer the funds and service details, if applicable from the previous PF account as declared above to the present P.F.  Account (The Transfer would be possible  only if the identified KYC details approved by previous employer has been verified by present employer</t>
  </si>
  <si>
    <t>Date :</t>
  </si>
  <si>
    <t>Signature of Member</t>
  </si>
  <si>
    <t>A)</t>
  </si>
  <si>
    <t>(Post allotment of UAN) The UAN allotted for the member is</t>
  </si>
  <si>
    <t>B)</t>
  </si>
  <si>
    <t>The above PF Account Number/ UAN of the member as mentioned in (A) above has been tagged with his/her UAN/Previous Member ID as declared by member.</t>
  </si>
  <si>
    <t>Signature of Employer with seal of Establishment</t>
  </si>
  <si>
    <t>F O R M – F</t>
  </si>
  <si>
    <t>[See sub-Rule (1) of Rule 6] The Payment of Gratuity Rules, 1973:</t>
  </si>
  <si>
    <t>NOMINATION</t>
  </si>
  <si>
    <t>1. I, Shri / Shrimati / Kumari</t>
  </si>
  <si>
    <t>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</si>
  <si>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 a /are member(s) of my family within the meaning of clause (h) of Section 2 of the Payment of Gratuity Act, 1972.</t>
  </si>
  <si>
    <t>3. I hereby declare that I have no family within the meaning of clause (h) of Section 2 of the said Act.</t>
  </si>
  <si>
    <t>4. (a) My father/mother/parents is/are not dependent on me</t>
  </si>
  <si>
    <t xml:space="preserve">    (b) My husband’s father/mother/parents is/are not dependent on my husband.</t>
  </si>
  <si>
    <t>5. I have excluded my husband from my family by a notice dated the ……………. to the Controlling Authority in terms of the proviso to clause (h) of Section 2 of the said Act.</t>
  </si>
  <si>
    <t>6. Nomination made herein invalidates my previous nomination.</t>
  </si>
  <si>
    <t>NOMINEE(S)</t>
  </si>
  <si>
    <t>Name in full with full address of nominee(s):</t>
  </si>
  <si>
    <t>Relationship with the empliyee</t>
  </si>
  <si>
    <t>Age of
nominee:</t>
  </si>
  <si>
    <t>Proportion by which the gratuity will be shared:</t>
  </si>
  <si>
    <t>STATEMENT</t>
  </si>
  <si>
    <t>1. Name of employee in full:</t>
  </si>
  <si>
    <t>2. Sex:</t>
  </si>
  <si>
    <t>3. Religion:</t>
  </si>
  <si>
    <t>4. Whether unmarried/married/widow/widower:</t>
  </si>
  <si>
    <t>5. Department/Branch/Section where employed:</t>
  </si>
  <si>
    <t>6. Post held with Ticket No. or Serial No. if any:</t>
  </si>
  <si>
    <t>7. Date of appointment:</t>
  </si>
  <si>
    <t>8. Permanent address:</t>
  </si>
  <si>
    <t xml:space="preserve">Date: </t>
  </si>
  <si>
    <t>Signature/Thumb impression of the employee</t>
  </si>
  <si>
    <t>Declaration by witnesses:</t>
  </si>
  <si>
    <t>Nomination signed/thumb impressed before me:</t>
  </si>
  <si>
    <t>Name in full and full address of witnesses:</t>
  </si>
  <si>
    <t>Signature of witnesses:</t>
  </si>
  <si>
    <t>Certified that the particulars of the above nomination have been verified and recorded in t his establishment</t>
  </si>
  <si>
    <t>Employer's reference No, if any</t>
  </si>
  <si>
    <t xml:space="preserve">Signature of the employer/Officer authorized </t>
  </si>
  <si>
    <t xml:space="preserve">Name address of the establishment or rubber stamp there of </t>
  </si>
  <si>
    <t>Certificate by the Employer</t>
  </si>
  <si>
    <t>Received the duplicate of the nomination in Form 'F'Filled by me and duly certified by  the employer</t>
  </si>
  <si>
    <t>Note: Strike out words/paragraph not applicable</t>
  </si>
  <si>
    <t xml:space="preserve">                                                                     Acknowledgment by the Employee</t>
  </si>
  <si>
    <t>FORM XV</t>
  </si>
  <si>
    <t>[Vide rule 77 of Contract Labour (Regul. &amp; Abolition) Central &amp; A.P. Rules, 1971]</t>
  </si>
  <si>
    <t>SERVICE CERTIFICATE</t>
  </si>
  <si>
    <t>Name and address of establishment in /
under which contract is caried on :</t>
  </si>
  <si>
    <t>Nature and Location of work:</t>
  </si>
  <si>
    <t>Name and address of Principal Employer :</t>
  </si>
  <si>
    <t>Name and address of the workman :</t>
  </si>
  <si>
    <t>Age or date of Birth                         :</t>
  </si>
  <si>
    <t>Identification Marks                         :</t>
  </si>
  <si>
    <t>Father's / Husband's Name              :</t>
  </si>
  <si>
    <t>Sl.No.</t>
  </si>
  <si>
    <t>Total period for which employed</t>
  </si>
  <si>
    <t>Nature of work done</t>
  </si>
  <si>
    <t>Rate of wage ( with particulars of units in case of piece work)</t>
  </si>
  <si>
    <t>From</t>
  </si>
  <si>
    <t>Signature of the Employer with Seal</t>
  </si>
  <si>
    <t>Hyderabad</t>
  </si>
  <si>
    <t>Same as permanant address</t>
  </si>
  <si>
    <t>Father</t>
  </si>
  <si>
    <t>54 years</t>
  </si>
  <si>
    <t>Same as Permanant Address</t>
  </si>
  <si>
    <t>55 Years</t>
  </si>
  <si>
    <t>UNMARRIED</t>
  </si>
  <si>
    <t>Unmarried</t>
  </si>
  <si>
    <t>Un married</t>
  </si>
  <si>
    <t>54 Years</t>
  </si>
  <si>
    <t>Hindu</t>
  </si>
  <si>
    <t>Muslim</t>
  </si>
  <si>
    <t>IT SUPPORTIVE SERVICES</t>
  </si>
  <si>
    <r>
      <t xml:space="preserve">Name and address of Contractor: </t>
    </r>
    <r>
      <rPr>
        <b/>
        <sz val="9"/>
        <rFont val="Arial"/>
        <family val="2"/>
      </rPr>
      <t xml:space="preserve"> </t>
    </r>
  </si>
  <si>
    <t xml:space="preserve">Name and address of Contractor: </t>
  </si>
  <si>
    <t xml:space="preserve">                    NO EMPLOYEE WAS IMPOSED DEDUCTIONS FOR DAMAGE OR LOSS FOR THE MONTH OF </t>
  </si>
  <si>
    <t>MEDICAL</t>
  </si>
  <si>
    <t>TOTAL</t>
  </si>
  <si>
    <t>FORM T</t>
  </si>
  <si>
    <t>[See Rule 24(9-B)]</t>
  </si>
  <si>
    <t>Combined Muster Roll-cum-Register of Wages in lieu of</t>
  </si>
  <si>
    <t>1. Forms I and II of Rule 22(4); Form IV of Rule 2R(2) and Forms V and VII of Rule 29(1) and (5) of Minimum Wages (Karnataka)  Rules, 1958.</t>
  </si>
  <si>
    <t xml:space="preserve">2. Form I of Rule 3(1) of Payment of Wages (Karnataka) Rules, 1963. </t>
  </si>
  <si>
    <t xml:space="preserve">3. Form XIII of Rule 75 and Forms XV, XVII,.XX, XXI, XXII and XXIII of Rule 78(1)(a)(i), (ii) and (iii) of Contract Labour (Regulation and Abolition) (Karnataka) Rules, 1974. </t>
  </si>
  <si>
    <t>4. Form XIII of Rule 43 and Forms XVII, XVIII, XIX, XX, XXI and XXII of Rule 46(2)(a), (c) and (d) of Inter-State Migrant Workmen (Regulation of Employment and Conditions of Service) (Karnataka) Rules, 1981.</t>
  </si>
  <si>
    <t xml:space="preserve">Name &amp; address of the Establishment: </t>
  </si>
  <si>
    <t>Name and Address of Principal employer:</t>
  </si>
  <si>
    <t>Month &amp; Year</t>
  </si>
  <si>
    <t xml:space="preserve">Sl. No. </t>
  </si>
  <si>
    <t xml:space="preserve">Name of the Employee 
Father/Husband Name 
</t>
  </si>
  <si>
    <t xml:space="preserve">
Father/Husband Name 
</t>
  </si>
  <si>
    <t>Male / Female</t>
  </si>
  <si>
    <t xml:space="preserve">Designation
</t>
  </si>
  <si>
    <t>Department</t>
  </si>
  <si>
    <t>Site Address</t>
  </si>
  <si>
    <t xml:space="preserve">Date of 
joining 
</t>
  </si>
  <si>
    <t xml:space="preserve">ESI No. </t>
  </si>
  <si>
    <t>PF No.</t>
  </si>
  <si>
    <t>Wages fixed including VDA</t>
  </si>
  <si>
    <t>(9) Attendance</t>
  </si>
  <si>
    <t>No. of Payable Days</t>
  </si>
  <si>
    <t xml:space="preserve">Total OT hours worked </t>
  </si>
  <si>
    <t>Net Payable</t>
  </si>
  <si>
    <t>Mode of payment Cash/Cheque No</t>
  </si>
  <si>
    <t>Employee Signature</t>
  </si>
  <si>
    <t>(2)</t>
  </si>
  <si>
    <t>(2A)</t>
  </si>
  <si>
    <t>(3)</t>
  </si>
  <si>
    <t>(4A)</t>
  </si>
  <si>
    <t>(4B)</t>
  </si>
  <si>
    <t>(4C)</t>
  </si>
  <si>
    <t>(5)</t>
  </si>
  <si>
    <t>(6)</t>
  </si>
  <si>
    <t>(7)</t>
  </si>
  <si>
    <t>(8)</t>
  </si>
  <si>
    <t xml:space="preserve"> please mention the date of suspension of the employees if any</t>
  </si>
  <si>
    <t>(10)</t>
  </si>
  <si>
    <t>(11)</t>
  </si>
  <si>
    <t>Basic(12)</t>
  </si>
  <si>
    <t>DA / VDA                        (13)</t>
  </si>
  <si>
    <t>HRA                        (15)</t>
  </si>
  <si>
    <t>Conv                        (15)</t>
  </si>
  <si>
    <t>Med. Allow                        (16)</t>
  </si>
  <si>
    <t>Attendance Bonus                        (17)</t>
  </si>
  <si>
    <t>Special Allow                        (18)</t>
  </si>
  <si>
    <t>OT                        (19)</t>
  </si>
  <si>
    <t>NFH                        (20)</t>
  </si>
  <si>
    <t>Maternity Benefit                       (21)</t>
  </si>
  <si>
    <t>Others                       (22)</t>
  </si>
  <si>
    <t>Subsistence 
allowance, 
if any                         (23)</t>
  </si>
  <si>
    <t>Total                       (24)</t>
  </si>
  <si>
    <t>ESI                       (25)</t>
  </si>
  <si>
    <t>PF                       (26)</t>
  </si>
  <si>
    <t>PT                       (27)</t>
  </si>
  <si>
    <t>TOS                       (28)</t>
  </si>
  <si>
    <t>Society                       (29)</t>
  </si>
  <si>
    <t>Insurance                       (30)</t>
  </si>
  <si>
    <t>Salary Adv                       (31)</t>
  </si>
  <si>
    <t>Fines                       (32)</t>
  </si>
  <si>
    <t>Damages / Loss                       (33)</t>
  </si>
  <si>
    <t>Others                    (34)</t>
  </si>
  <si>
    <t>(36)</t>
  </si>
  <si>
    <t>(37)</t>
  </si>
  <si>
    <t>(38)</t>
  </si>
  <si>
    <t xml:space="preserve">Month / Year                                                                                                                                                                      </t>
  </si>
  <si>
    <t>Deductions</t>
  </si>
  <si>
    <t>FORM F</t>
  </si>
  <si>
    <t xml:space="preserve">REGISTER OF LEAVE WITH WAGES </t>
  </si>
  <si>
    <t>Sl No in the Register of Adult/young person:</t>
  </si>
  <si>
    <t>Date of entry into service:</t>
  </si>
  <si>
    <t xml:space="preserve">Name of the person : </t>
  </si>
  <si>
    <t>Father's Name :</t>
  </si>
  <si>
    <t>PART I EARNED LEAVE</t>
  </si>
  <si>
    <t>No of Days worked</t>
  </si>
  <si>
    <t>Leave earned</t>
  </si>
  <si>
    <t>Leave at credit (incl balance if any, on return from leave on last occasion)</t>
  </si>
  <si>
    <t>leave availed</t>
  </si>
  <si>
    <t>Balance on return from leave</t>
  </si>
  <si>
    <t>Date on which wages for leave paid and amount paid</t>
  </si>
  <si>
    <t xml:space="preserve">To </t>
  </si>
  <si>
    <t>Total days worked</t>
  </si>
  <si>
    <t>No. of days</t>
  </si>
  <si>
    <t>PART II - Sick/Accident Leave (with pay)</t>
  </si>
  <si>
    <t>Year</t>
  </si>
  <si>
    <t>Sick/Accident leave</t>
  </si>
  <si>
    <t>Balance at the end of the year</t>
  </si>
  <si>
    <t>of credit</t>
  </si>
  <si>
    <t>Availed</t>
  </si>
  <si>
    <t>(Vide Rule 75 of Contract Labour (Regulation and Abolition) Central/Karnataka Rules 1974)</t>
  </si>
  <si>
    <t>(SEE RULE 8 under Shops&amp; Establishment Karnataka Rules 1974)</t>
  </si>
  <si>
    <t>(Vide Rule 76 of Contract Labour (R&amp;A) Central &amp; Karnataka Rules, 1974)</t>
  </si>
  <si>
    <t>(Vide Rule 78(1) (a) (i) of Contract Labour (Regulation and Abolition) Central /Karnataka Rules 1974.</t>
  </si>
  <si>
    <t>(Vide Rule 78(1) (a) (i) of Contract Labour (Regulation and Abolition) Central /Karnataka Rules 1974</t>
  </si>
  <si>
    <t xml:space="preserve">IT Supportive </t>
  </si>
  <si>
    <t>P</t>
  </si>
  <si>
    <t>Burgeon IT Services Pvt.Ltd.</t>
  </si>
  <si>
    <t>INFOSYS  LTD.IL Bangalore STP Park - I</t>
  </si>
  <si>
    <t>No.45&amp;46,3rd Cross,Electronic City,BANGALORE,KARNATAKA</t>
  </si>
  <si>
    <t>Yogesh Rao</t>
  </si>
  <si>
    <t>M</t>
  </si>
  <si>
    <t>Bhaskar Rao</t>
  </si>
  <si>
    <t>TECHNICAL CONSULTATNT</t>
  </si>
  <si>
    <t>21.05.2018</t>
  </si>
  <si>
    <t>09.05.1983</t>
  </si>
  <si>
    <t>Siri Mansion LIGB 436 Dr.A S Rao Nagar,Hyderabad</t>
  </si>
  <si>
    <t>Wage Period</t>
  </si>
  <si>
    <t>Avishek Singh Rathaur</t>
  </si>
  <si>
    <t>01.04.1991</t>
  </si>
  <si>
    <t>Rama Shankar Singh</t>
  </si>
  <si>
    <t>25.03.2019</t>
  </si>
  <si>
    <t>NO.OF DAYS</t>
  </si>
  <si>
    <t>VENKATA SAI NILAYAM,OPP:LIG-1-39,APHB COLONY,SRIKAKULAM,A.P. 582001</t>
  </si>
  <si>
    <t>874, 2ND C MAIN 8TH BLOCK,KORAMANGALA,BANGALORE</t>
  </si>
  <si>
    <t>KARTHIKA KB NAGAR,72 WEST ADIKADU TEMPLE ERAVIPURAM POST KOLLAM,KERALA 691011</t>
  </si>
  <si>
    <t>VICE- PACHRUKHIYA,POHS-EKHA,DIST CHAPARA,BIHAR 841208</t>
  </si>
  <si>
    <t>204, 2ND FLOOR,JPARVATHI BLK,SHRI TIRUMALA APPTS.SINGA SANDRA,BANGALAORE,KARNATAKA STATE</t>
  </si>
  <si>
    <t>SHANTHI APPRTS.PLOT NO 25/4 KUMARAN STREET,SELAIVUR ,CHENNAI,TAMILNADU</t>
  </si>
  <si>
    <t>04.09.2019</t>
  </si>
  <si>
    <t>10.07.1991</t>
  </si>
  <si>
    <t>Mubarak Ali</t>
  </si>
  <si>
    <t>6-106, small mosque street, Rompicherla, Chittoor, AP 517192</t>
  </si>
  <si>
    <t xml:space="preserve">Meenasri PG Electronic city Bangalore </t>
  </si>
  <si>
    <t>GROUND FLOOR,NAGAPA ROY ,BLOCK NO 3 THUMBALA HALDI, BANGALORE, KARNATAKA STATE</t>
  </si>
  <si>
    <t>30.01.2019</t>
  </si>
  <si>
    <t>17.05.2019</t>
  </si>
  <si>
    <t>Meena Glory B 5/A , Dasadrone, Kolkata 700136</t>
  </si>
  <si>
    <t>123 PVR Building 5th Cross KEB road Vittal Nagar  Bangalore 560078</t>
  </si>
  <si>
    <t>14.12.2018</t>
  </si>
  <si>
    <t>RZH -745,Flat no -102,Street-14,H Block RajnagarII,Palam colony,Bangalore Karnataka</t>
  </si>
  <si>
    <t>13.05.2019</t>
  </si>
  <si>
    <t>Anil Kumar.B</t>
  </si>
  <si>
    <t>02.13.2020</t>
  </si>
  <si>
    <t>FORM 11</t>
  </si>
  <si>
    <t>ACCIDENT BOOK</t>
  </si>
  <si>
    <t>EMPLOYEE STATE INSURANCE CORPORATION</t>
  </si>
  <si>
    <t>(Regulation 66)</t>
  </si>
  <si>
    <t>Date of Notice</t>
  </si>
  <si>
    <t>Time of Notice</t>
  </si>
  <si>
    <t>Name and Address of the Injured Person</t>
  </si>
  <si>
    <t>Details of Injury</t>
  </si>
  <si>
    <t>Signature and designation of the person who makes the entry in the accident book</t>
  </si>
  <si>
    <t>Remarks if any</t>
  </si>
  <si>
    <t>What exactly was the injured person doing at the time of accident</t>
  </si>
  <si>
    <t>Name,Occupation,address and signature or the thumb impression of the person(s) giving notice</t>
  </si>
  <si>
    <t>Cause</t>
  </si>
  <si>
    <t>Nature</t>
  </si>
  <si>
    <t xml:space="preserve">Date </t>
  </si>
  <si>
    <t>Time</t>
  </si>
  <si>
    <t>Pitchaiah</t>
  </si>
  <si>
    <t xml:space="preserve">#28, Deccon Flats, Flat no.G11,LIC Colony, East Tambaram, Chennai-59 </t>
  </si>
  <si>
    <t>2-194, Machavaram, Ponnur(MD), Guntur(DT), AP - 522315</t>
  </si>
  <si>
    <t>Yateesh Kumar</t>
  </si>
  <si>
    <t>Senior Consultant</t>
  </si>
  <si>
    <t>Senior Associate</t>
  </si>
  <si>
    <t>17.06.1989</t>
  </si>
  <si>
    <t>K. Amaranatha Reddy</t>
  </si>
  <si>
    <t>No 36a, Chokkanathan Nagar, 3rd Street, Maduravoyal,Ch-95</t>
  </si>
  <si>
    <t>31.12.2019</t>
  </si>
  <si>
    <t xml:space="preserve">Nagarjuna Animireddy </t>
  </si>
  <si>
    <t>SRILATHA P</t>
  </si>
  <si>
    <t>Support Lead</t>
  </si>
  <si>
    <t>H.No 2-40,Ravigunta Palli Village,
Pamuru Mandal,
Prakasam District,
Andhra Pradesh
Pin -523230</t>
  </si>
  <si>
    <t>H.NO 2209,Vaddarapet,
doddaballapur,
Bangalore Rural,
Karnataka
PIN-561203</t>
  </si>
  <si>
    <t>29.05.2020</t>
  </si>
  <si>
    <t xml:space="preserve">RAMESH DHAYALAN </t>
  </si>
  <si>
    <t xml:space="preserve">AKASH DEEP CHUNAP </t>
  </si>
  <si>
    <t>21-03-1984</t>
  </si>
  <si>
    <t>Nagaraju J</t>
  </si>
  <si>
    <t>F.No-101, Mayura E-city Apartment, Doddathogur, Electronic city Ph-1, Opp. Four Points Super market, Bangalore - 560100</t>
  </si>
  <si>
    <t>H.No-14/405, kamalanagar,  S.L.V garments, Anantapur - 515001</t>
  </si>
  <si>
    <t>ICICI</t>
  </si>
  <si>
    <t>Dhayalan. D</t>
  </si>
  <si>
    <t>No 180, 3rd Cross st, MGR St, Bharathi Nagar, Mettuthandalam, Thiruporur, Chengalpattu District Pincode=603110</t>
  </si>
  <si>
    <t>Priyanka Chunap</t>
  </si>
  <si>
    <t>Selene Court, Sree Vensai Projects, Flat 404, Kompally, 500014</t>
  </si>
  <si>
    <t>H.No 4-3-216/2A,Narasimha Nagar, Bhainsa, Nirmal District, 504 103</t>
  </si>
  <si>
    <t>A/C 621 732 836 92</t>
  </si>
  <si>
    <t>SBIN</t>
  </si>
  <si>
    <t>Associate Manager</t>
  </si>
  <si>
    <t xml:space="preserve">Senior Windows Administration </t>
  </si>
  <si>
    <t>Network security engineer</t>
  </si>
  <si>
    <t>Kotravel Balasubramaniam</t>
  </si>
  <si>
    <t>Parteek Arora</t>
  </si>
  <si>
    <t>Senior Technical Specialist</t>
  </si>
  <si>
    <t>Sr Solaris Administrator</t>
  </si>
  <si>
    <t>HDFC</t>
  </si>
  <si>
    <t>Active Directory Architect</t>
  </si>
  <si>
    <t>Balasubramaniam K</t>
  </si>
  <si>
    <t>#195 TRC Paradise, 6stage,5th mainBEML Layout ,Bangalore</t>
  </si>
  <si>
    <t>3/442,Vasantha Nagar,Nathakadaiyur,Kangeyam(TK),Tirupur(DT),TamilNadu</t>
  </si>
  <si>
    <t>Mohandass T</t>
  </si>
  <si>
    <t>83. 8th Cross, 2nd Main Road, Manjunath Nagar, Chikkalsandra, Uttarahalli - 560061, Bangalore - Karnataka</t>
  </si>
  <si>
    <t>449/6 Selva Nagar Main Road, LRG Nagar backside, Vadivel Nagar, Karur -639008. Tamilnadu</t>
  </si>
  <si>
    <t>Lovejeet Kour</t>
  </si>
  <si>
    <t>A-207, Sainik Colony, Sector 49, Faridabad, Haryana, 121001</t>
  </si>
  <si>
    <t>BNG.STP</t>
  </si>
  <si>
    <t>Resignation</t>
  </si>
  <si>
    <t>Aniket Shankar Bamane</t>
  </si>
  <si>
    <t xml:space="preserve">Solution Architect </t>
  </si>
  <si>
    <t>01.12.20</t>
  </si>
  <si>
    <t>30.12.20</t>
  </si>
  <si>
    <t>Roshan Ravinder Vannam</t>
  </si>
  <si>
    <t>Naveena Kura</t>
  </si>
  <si>
    <t>SantoshKumar KA</t>
  </si>
  <si>
    <t>Damodar Medara</t>
  </si>
  <si>
    <t>F</t>
  </si>
  <si>
    <t>RESIGNED</t>
  </si>
  <si>
    <t>25/7/1990</t>
  </si>
  <si>
    <t>M.Rajgopal</t>
  </si>
  <si>
    <t>s/o Rajgopal medara, 16/21, Mohammediya, cowal Bazar, 1st gate, bellary-583102</t>
  </si>
  <si>
    <t>A.Rajesh</t>
  </si>
  <si>
    <t>2-72,Rompicherls cross,Challavaripalle(p),Rompicherla(M),Chittoor(dt),Andhrapradesh-517192</t>
  </si>
  <si>
    <t>102,1st floor,K.L.Regency,Sai Brindavana Layout,3rd cross,Medahalli,Bangalore-560049</t>
  </si>
  <si>
    <t>29/6/1986</t>
  </si>
  <si>
    <t>Ravinder Vannam</t>
  </si>
  <si>
    <t>Flat#501, KBR Sai Akshaya Residency,2-2-18/15, DD Colony, Hyderabad-500013,TS</t>
  </si>
  <si>
    <t>1-8-700/29, Padma Colony,Hydebad- 500044, Telangana</t>
  </si>
  <si>
    <t>K J Arunachalam</t>
  </si>
  <si>
    <t>No.13, Flat F-1, Kurinji Flats, Mahalakshmi Nagar 2nd Street, Madipakkam, Chennai - 600091</t>
  </si>
  <si>
    <t>G Abdul Hameed</t>
  </si>
  <si>
    <t>Senior Software Engineer</t>
  </si>
  <si>
    <t>Flat 311,Hyder Chand Plaza,Vadeegeri,Kurnool.A.P</t>
  </si>
  <si>
    <t>H.No.12-2-790/11,Flat G2,Span Nest Appartments,Ayodha Nagar Colony,Mehdipatnam,Hyderabad.</t>
  </si>
  <si>
    <t>SHANKAR BAMANE</t>
  </si>
  <si>
    <t>101, LAXMI KRUPA SADAN, NEAR GAONDEVI MANDIR, TALAVALI NAKA, NAVI MUMBAI - 400708</t>
  </si>
  <si>
    <t>G-3, MATRUCHAYA BUILDING, NEAR RAM MARATHE BUNGLOW, KOPARI COLONY, THANE (E) - 400603</t>
  </si>
  <si>
    <t>Senior Technial Consultant</t>
  </si>
  <si>
    <t>Senior Manager-Projects</t>
  </si>
  <si>
    <t>Associate Consultant</t>
  </si>
  <si>
    <t>Shaikmahaboob vali</t>
  </si>
  <si>
    <t>Kuldeep Singh</t>
  </si>
  <si>
    <t>Technical Consultant</t>
  </si>
  <si>
    <t>Client Delievary Manager</t>
  </si>
  <si>
    <t>shaik mahaboob basha</t>
  </si>
  <si>
    <t>3-16,uppalapdu owk mandal banaganapalli taluk kurnool ap 51812</t>
  </si>
  <si>
    <t>30/1/1990</t>
  </si>
  <si>
    <t>Ankita Singh</t>
  </si>
  <si>
    <t>Flat no 302, Sai park Phase 1, Keshav nagar, Pune 4110136</t>
  </si>
  <si>
    <t xml:space="preserve">VarunKumar AVS </t>
  </si>
  <si>
    <t>Akhila  Surineni</t>
  </si>
  <si>
    <t xml:space="preserve">Obulreddy Desam </t>
  </si>
  <si>
    <t xml:space="preserve">Aiesha Nabi </t>
  </si>
  <si>
    <t>Nikath Banu</t>
  </si>
  <si>
    <t>RAMBABU PYDI</t>
  </si>
  <si>
    <t>Srinivasulu Boyapati</t>
  </si>
  <si>
    <t>Windows VMware Engineer</t>
  </si>
  <si>
    <t>Linux System Administrator</t>
  </si>
  <si>
    <t>Major Incident Manager</t>
  </si>
  <si>
    <t>Salesforce Vlocity Consultant</t>
  </si>
  <si>
    <t>29/3/1988</t>
  </si>
  <si>
    <t>Aida Krishna Rao</t>
  </si>
  <si>
    <t>H.No.8-2-310/A/76/1, IbrahimNagar, Banjara Hills Road No.10 Hyderabad 500034</t>
  </si>
  <si>
    <t>25/6/1990</t>
  </si>
  <si>
    <t>Srinivasa Rao Surineni</t>
  </si>
  <si>
    <t>Plot no: 149, Road No:7 Harivillu township, Patelguda, Ameenpur, Sangareddy- 502319</t>
  </si>
  <si>
    <t>Plot no: 149, Road No:7,Plot no: 149, Road No:7,Harivillu township, Patelguda,Ameenpur, Sangareddy- 502319</t>
  </si>
  <si>
    <t>Ramakrishna Reddy</t>
  </si>
  <si>
    <t>D-NO 1-7, Polepalli post,Durgi mondal,Guntur dist,Andhrapradesh 522612</t>
  </si>
  <si>
    <t>22/07/1994</t>
  </si>
  <si>
    <t>D P Nabirasool</t>
  </si>
  <si>
    <t>9-246, Hindupur,kirikera, Ananthapur, AP-515211</t>
  </si>
  <si>
    <t>107, 1st floor, Sri Shravya PG, 6th cross, thulasi theater road, Marathahalli -560037</t>
  </si>
  <si>
    <t>ABDUL KADAR</t>
  </si>
  <si>
    <t xml:space="preserve">112B Ist Floor, manohar nagar, </t>
  </si>
  <si>
    <t>PYDI. DHANA LAKSHMI</t>
  </si>
  <si>
    <t>H.NO - 20-72/3. GOUTHAM NAGAR, MALKAJGIRI., MEDCHAL - 500047</t>
  </si>
  <si>
    <t>Flat no#301,ss Fecility homes, Berewell Road, White field, Bangloor</t>
  </si>
  <si>
    <t>Sanjeeva Nagar, Gowraram, anatnthsagaram, TS</t>
  </si>
  <si>
    <t>Subbarayudu</t>
  </si>
  <si>
    <t>HDFC BANK</t>
  </si>
  <si>
    <t>Sales force Business Analyst</t>
  </si>
  <si>
    <t>Vijay kola</t>
  </si>
  <si>
    <t>Venkadesh Pounraj</t>
  </si>
  <si>
    <t>Aftabuddin Ahmed</t>
  </si>
  <si>
    <t>BadriNarayana Mandla</t>
  </si>
  <si>
    <t>17-06-1993</t>
  </si>
  <si>
    <t>30-06-1992</t>
  </si>
  <si>
    <t>Male</t>
  </si>
  <si>
    <t>Kola Sathish babu</t>
  </si>
  <si>
    <t>Pounraj</t>
  </si>
  <si>
    <t>Abdul Latif</t>
  </si>
  <si>
    <t>M.Rukhmangadudu</t>
  </si>
  <si>
    <t>Senior Network Security Engineer</t>
  </si>
  <si>
    <t>Windows Admin</t>
  </si>
  <si>
    <t>11-139/6, Yogimallavaram, Tiruchanoor, Tirupati, 517503</t>
  </si>
  <si>
    <t>1/242A, Perumal Kovil street, Thalai vasal street, Salem,Tamil Nadu 636112</t>
  </si>
  <si>
    <t>Ghilakuri, Barampur,Darrang,Assam,784144</t>
  </si>
  <si>
    <t>1-112 , Yadawada, Allagadda (M),
Kurnool (Dt),Andra Pradesh.
PIN : 518543</t>
  </si>
  <si>
    <t>7th April 2021</t>
  </si>
  <si>
    <t>AXIS BANK</t>
  </si>
  <si>
    <t>FORM A</t>
  </si>
  <si>
    <t>[See Rule 3 of Maternity Act Rules, 1965]</t>
  </si>
  <si>
    <t>MUSTER ROLL</t>
  </si>
  <si>
    <r>
      <rPr>
        <b/>
        <sz val="10"/>
        <rFont val="Book Antiqua"/>
        <family val="1"/>
      </rPr>
      <t>Name of [mine or circus]</t>
    </r>
    <r>
      <rPr>
        <sz val="10"/>
        <rFont val="Book Antiqua"/>
        <family val="1"/>
      </rPr>
      <t xml:space="preserve">: </t>
    </r>
  </si>
  <si>
    <t xml:space="preserve">Serial Number. </t>
  </si>
  <si>
    <t>Name of woman and her father's (or, if married, husband's) name.</t>
  </si>
  <si>
    <t>Date of appointment.</t>
  </si>
  <si>
    <t>Nature of work.</t>
  </si>
  <si>
    <t>Dates with month and year in which she is employed, laid off and not employed.</t>
  </si>
  <si>
    <t>Month</t>
  </si>
  <si>
    <t>No.of days employed</t>
  </si>
  <si>
    <t>No.of days laid off</t>
  </si>
  <si>
    <t>No.of days not employed</t>
  </si>
  <si>
    <t>Date on which the woman gives notice under section 6.</t>
  </si>
  <si>
    <t>Date of discharge/dismissal, if any.</t>
  </si>
  <si>
    <t>Date of production of proof of pregnancy under section 6.</t>
  </si>
  <si>
    <t>Date of birth of child.</t>
  </si>
  <si>
    <r>
      <t>Date of production of proof of delivery/miscarriage/ </t>
    </r>
    <r>
      <rPr>
        <vertAlign val="superscript"/>
        <sz val="11.5"/>
        <rFont val="Times New Roman"/>
        <family val="1"/>
      </rPr>
      <t>1</t>
    </r>
    <r>
      <rPr>
        <sz val="12"/>
        <rFont val="Times New Roman"/>
        <family val="1"/>
      </rPr>
      <t>[Medical Termination of pregnancy/ tubectomy operation/death.]</t>
    </r>
  </si>
  <si>
    <t>Date of production of proof of illness referred to in section 10.</t>
  </si>
  <si>
    <t>Date with the amount of maternity benefit paid in advance of expected delivery.</t>
  </si>
  <si>
    <t>Date with the amount of subsequent payment of maternity benefit.</t>
  </si>
  <si>
    <t>Date with the amount of bonus, if paid, under section 8.</t>
  </si>
  <si>
    <t>Date with the amount of wages paid on account of leave under section 9.</t>
  </si>
  <si>
    <t>15A</t>
  </si>
  <si>
    <t>Date with the amount of wages paid on account of leave under section 9A</t>
  </si>
  <si>
    <t>Date with the amount of wages paid on account of leave under section 10 and period of leave granted</t>
  </si>
  <si>
    <t>Name of the person nominated by the woman under section 6.</t>
  </si>
  <si>
    <t>If the woman dies, the date of her death, the name of the person to whom maternity benefit and/or other amount was paid, the amount thereof, and the date of payment.</t>
  </si>
  <si>
    <t>If the woman dies and the child survives, the name of the person to whom the amount of maternity benefit was paid on behalf of the child and the period for which it was paid.</t>
  </si>
  <si>
    <r>
      <t>Signature of the employer of </t>
    </r>
    <r>
      <rPr>
        <vertAlign val="superscript"/>
        <sz val="11.5"/>
        <rFont val="Times New Roman"/>
        <family val="1"/>
      </rPr>
      <t>3</t>
    </r>
    <r>
      <rPr>
        <sz val="12"/>
        <rFont val="Times New Roman"/>
        <family val="1"/>
      </rPr>
      <t>[the mine or circus] authenticating the entries in the muster-roll.</t>
    </r>
  </si>
  <si>
    <t>Remarks column for the use of the Inspector.</t>
  </si>
  <si>
    <t xml:space="preserve">Certifited that no pregnant employee worked for the month of </t>
  </si>
  <si>
    <t>For</t>
  </si>
  <si>
    <t>Authorized Signatory</t>
  </si>
  <si>
    <t>FORM D</t>
  </si>
  <si>
    <t>[See Rule 4(5) of Maternity Act Rules, 1965]</t>
  </si>
  <si>
    <t>This is to certify that I examined……………..wife/daughter of ……….a woman employed in ………..(name of [Mine or Circus ]</t>
  </si>
  <si>
    <t>and found that she has been delivered of a child/has undergone miscarriage on ….(date)</t>
  </si>
  <si>
    <t xml:space="preserve">Signature of registered Midwife </t>
  </si>
  <si>
    <t>Date….</t>
  </si>
  <si>
    <t>Definitions of "child" and "miscarriage" as in the Maternity Benefit Act, 1961-</t>
  </si>
  <si>
    <t>1. "Child" includes a still-born child.</t>
  </si>
  <si>
    <t xml:space="preserve">2. "Miscarriage" means expulsion of the contents of a pregnant uterus at any period prior to or during the twenty-sixth </t>
  </si>
  <si>
    <t>week of pregnancy but does not include any miscarriage, the causing of which is punishable under the Indian Penal Code.</t>
  </si>
  <si>
    <t>Subs. by G.S.R. 59(E), dated 27th February, 1975 (w.e.f. 1-3-1975).</t>
  </si>
  <si>
    <t>FORM C</t>
  </si>
  <si>
    <t>[See Rule 4(4) of Maternity Act Rules, 1965]</t>
  </si>
  <si>
    <t>This is to certify that</t>
  </si>
  <si>
    <t>Smt……………………………….wife/daughter of ……………………….employed in ……………….(name of [Mine or Circus]</t>
  </si>
  <si>
    <t>expired on ……………………..before/during/after confinement. The child died on …./survives her.</t>
  </si>
  <si>
    <t xml:space="preserve">Signature, qualifications and designation of Medical Officer/Medical Practitioner. </t>
  </si>
  <si>
    <t>Ins. by G.S.R. 70(E), dated 31st January, 1996 (w.e.f. 31-1-1996).</t>
  </si>
  <si>
    <t>FORM B</t>
  </si>
  <si>
    <t>[See Rule 4(1) of Maternity Act Rules, 1965]</t>
  </si>
  <si>
    <t>This is to certify that I examined…. wife /daughter of ….. a woman employee in  name of Mine or Circus on (Date)</t>
  </si>
  <si>
    <t xml:space="preserve">                                                  and found/ cannot discover that she is pregnant and is expected to be delivered of a child within (month/days) from the above </t>
  </si>
  <si>
    <t xml:space="preserve">mentioned date date/has undergone miscarriage/[Medical termination of pregnancy or tubectomy operation]/has been delivered </t>
  </si>
  <si>
    <t>of a child on….. (date) or is suffering from…..(date) from illness arising out of pregnancy/delivery/premature birth of a child or miscarriage/</t>
  </si>
  <si>
    <t>[Medical termination of pregnancy or tubectomy operation ].</t>
  </si>
  <si>
    <t>Date…..</t>
  </si>
  <si>
    <t>Definitions of "child" and "miscarriage" as in the Maternity Benefit Act, 1961.-</t>
  </si>
  <si>
    <t xml:space="preserve">2. "Miscarriage" means expulsion of the contents of a pregnant uterus at any period prior to or during the twenty-sixth week of pregnancy </t>
  </si>
  <si>
    <t>but does not include any miscarriage,the causing of which is punishable under the Indian Penal Code.</t>
  </si>
  <si>
    <r>
      <t>Ins. by G.S.R. 70(E), dated 31st January, 1996 (w.e.f. 31-1-1996</t>
    </r>
    <r>
      <rPr>
        <sz val="11"/>
        <color theme="1"/>
        <rFont val="Calibri"/>
        <family val="2"/>
        <scheme val="minor"/>
      </rPr>
      <t>).</t>
    </r>
  </si>
  <si>
    <t>Naresh Jampala</t>
  </si>
  <si>
    <t>Reddiyappa Shanmugam</t>
  </si>
  <si>
    <t>RajasekharReddy KN</t>
  </si>
  <si>
    <t>Moulika GM</t>
  </si>
  <si>
    <t>AsokKumar J</t>
  </si>
  <si>
    <t>Yugandhar</t>
  </si>
  <si>
    <t>Srikanth Chodapaneedi</t>
  </si>
  <si>
    <t>Majed Khan</t>
  </si>
  <si>
    <t>Mahesh Kadtan</t>
  </si>
  <si>
    <t>Swetha Moluguru</t>
  </si>
  <si>
    <t>31-07-1986</t>
  </si>
  <si>
    <t>Venkateswarlu</t>
  </si>
  <si>
    <t>Shanmugam</t>
  </si>
  <si>
    <t>Narayana Reddy</t>
  </si>
  <si>
    <t>Maniganda Charan Kumar</t>
  </si>
  <si>
    <t>J.Prabhakar Reddt</t>
  </si>
  <si>
    <t>M SAMBA SIVA RAO</t>
  </si>
  <si>
    <t>CVN.UMAMAHESWARA RAO</t>
  </si>
  <si>
    <t>Habeeb Khan</t>
  </si>
  <si>
    <t>Narayan Gangadhar</t>
  </si>
  <si>
    <t>Sampath Kumar</t>
  </si>
  <si>
    <t>Sr.System Administrator</t>
  </si>
  <si>
    <t>Citrix  Administrator</t>
  </si>
  <si>
    <t>Citrix Administrator</t>
  </si>
  <si>
    <t>Ansible Developer</t>
  </si>
  <si>
    <t>Senior Middleware Administrator (MQ &amp; Kafka)</t>
  </si>
  <si>
    <t>Network Security Consultant</t>
  </si>
  <si>
    <t>IT Service Manager</t>
  </si>
  <si>
    <t>Oracle/SAP DBA</t>
  </si>
  <si>
    <t>Flat No 304, Arvind Apts, Manjunatha Layout, Devasandra, Kuvempulayout, Krishnarajapuram, Bengaluru, KA 560036</t>
  </si>
  <si>
    <t>46/682 F3, Budhwarpet, Kurnool, AP 518001</t>
  </si>
  <si>
    <t>106 A-block, Garden residency, Kanchanayakanahalli,Bommasandra Ind. area,jigani, Bangalore-560099</t>
  </si>
  <si>
    <t>3-48, Boorlapalli, PTM Madalam, Tamballapalli, Boorlapalle, Chittoor, AP 517370</t>
  </si>
  <si>
    <t>12A/22A,METTU,TIRUTTANI</t>
  </si>
  <si>
    <t>BANGALORE, ELECTRONIC CITY,PHASE1</t>
  </si>
  <si>
    <t xml:space="preserve">#303,
Dhanunjaya Apartment,
Dasarahalli Main Road,
Hebbal,Bangalore-560024.
</t>
  </si>
  <si>
    <t>2-88, 
S/o Juturu Prabhakar Reddy, 
Gunipalli, 
Bukkapatnam, 
Anantapur, 
Andra Pradesh-515154</t>
  </si>
  <si>
    <t>20-14-38/1,Devabakthuni vaari veedi, Chinnaravuru, Tenali</t>
  </si>
  <si>
    <t>FNO-301, PNO-15, ANANTHA SAI RESIDENCY, RAGHAVENDRA SHELTERS, KMR ESTATES, KONDAPUR, HYDERABAD 500084</t>
  </si>
  <si>
    <t>H NO 4-11-44/1, Kareem colony, OP, Narsa Hotel,Roshan Gate, Aurangabad, MH 431001</t>
  </si>
  <si>
    <t>1-7-65, Vimantal Road, Near Hanuman Temple, Sahayog Nagar, Nanded, MH 431605</t>
  </si>
  <si>
    <t>1-8-518/16/2/1,Street No 9, Chikkadapalli,Hyderabad Telangana 500020</t>
  </si>
  <si>
    <t>101695261774</t>
  </si>
  <si>
    <t>50100397382442</t>
  </si>
  <si>
    <t>Female</t>
  </si>
  <si>
    <t>IT SUPPORTIVE SERVICES &amp; BANGALORE STP</t>
  </si>
  <si>
    <t>LESS DAYS</t>
  </si>
  <si>
    <t>ACTIVE</t>
  </si>
  <si>
    <t>Reno Vijayan</t>
  </si>
  <si>
    <t>MALE</t>
  </si>
  <si>
    <t>OOOO</t>
  </si>
  <si>
    <t>SathishKumar V</t>
  </si>
  <si>
    <t>MADAN DH</t>
  </si>
  <si>
    <t>Kutagolla Mohazzer</t>
  </si>
  <si>
    <t>Sachin</t>
  </si>
  <si>
    <t> Sunny Singh</t>
  </si>
  <si>
    <t xml:space="preserve">SUDALAI KANNAN M  </t>
  </si>
  <si>
    <t>Lead Administrator</t>
  </si>
  <si>
    <t>Principal Storage Consultant</t>
  </si>
  <si>
    <t>Sr. Software Engineer</t>
  </si>
  <si>
    <t>Windows Administrator</t>
  </si>
  <si>
    <t>SAP Consultant</t>
  </si>
  <si>
    <t xml:space="preserve">VMware Administrator </t>
  </si>
  <si>
    <t>100312757617</t>
  </si>
  <si>
    <t>Kotak Mahindra</t>
  </si>
  <si>
    <t>6712401159</t>
  </si>
  <si>
    <t>HDFC Bank</t>
  </si>
  <si>
    <t>STATE BANK OF INDIA</t>
  </si>
  <si>
    <t>FEMALE</t>
  </si>
  <si>
    <r>
      <t xml:space="preserve">                                                                                         </t>
    </r>
    <r>
      <rPr>
        <b/>
        <sz val="25"/>
        <rFont val="Calibri"/>
        <family val="2"/>
      </rPr>
      <t xml:space="preserve">FORM - XIII REGISTER OF WORKMEN EMPLOYED BY CONTRACTOR
</t>
    </r>
  </si>
  <si>
    <r>
      <t xml:space="preserve">                                                                                  </t>
    </r>
    <r>
      <rPr>
        <b/>
        <sz val="25"/>
        <rFont val="Arial Black"/>
        <family val="2"/>
      </rPr>
      <t xml:space="preserve">FORM - XIII REGISTER OF WORKMEN EMPLOYED BY CONTRACTOR
</t>
    </r>
  </si>
  <si>
    <t>Santhosh Mandla</t>
  </si>
  <si>
    <t>Barathiyar A</t>
  </si>
  <si>
    <t>Kumaravel M</t>
  </si>
  <si>
    <t>Janakiraman C</t>
  </si>
  <si>
    <t>CHANDRASEHARAN GERORGE</t>
  </si>
  <si>
    <t>Kannan Selvakumar</t>
  </si>
  <si>
    <t>VISHNUPRASATH T</t>
  </si>
  <si>
    <t>Nagaranjan S</t>
  </si>
  <si>
    <t>ELAMPARITHI SB</t>
  </si>
  <si>
    <t>ARREAR AMOUNT</t>
  </si>
  <si>
    <t>TOTAL EMPLOYESIN JULY 21</t>
  </si>
  <si>
    <t>GauriSankara Padhy</t>
  </si>
  <si>
    <t>Karthick G</t>
  </si>
  <si>
    <t>Venkatesham Kamtam</t>
  </si>
  <si>
    <t>Ramarao Kongara</t>
  </si>
  <si>
    <t>Database Administrator</t>
  </si>
  <si>
    <t>VMware &amp; Wintel Admin</t>
  </si>
  <si>
    <t>Sr. Network Administrator</t>
  </si>
  <si>
    <t>Sr.Vmware Administrator</t>
  </si>
  <si>
    <t>SENIOR TECHNICAL SPECIALIST</t>
  </si>
  <si>
    <t>Senior Associate consultant</t>
  </si>
  <si>
    <t>Sr. Network Engineer</t>
  </si>
  <si>
    <t>Linux Administrator</t>
  </si>
  <si>
    <t>Senior Network Engineer</t>
  </si>
  <si>
    <t xml:space="preserve">Senior EUC Analyst </t>
  </si>
  <si>
    <t>EUC Analyst</t>
  </si>
  <si>
    <t>Senior Storage Administrator</t>
  </si>
  <si>
    <t>ICICI BANK</t>
  </si>
  <si>
    <t>602601522530</t>
  </si>
  <si>
    <t>50100173957961</t>
  </si>
  <si>
    <t>270401504431</t>
  </si>
  <si>
    <t>IDBI BANK</t>
  </si>
  <si>
    <t>005104000198752</t>
  </si>
  <si>
    <t>NO OF DAYS PAYABLE</t>
  </si>
  <si>
    <t>272601504387</t>
  </si>
  <si>
    <t>060701514623</t>
  </si>
  <si>
    <t>50100072083437</t>
  </si>
  <si>
    <t>25-05-1988</t>
  </si>
  <si>
    <t>14/06/1996</t>
  </si>
  <si>
    <t>21/09/1983</t>
  </si>
  <si>
    <t>24-05-1992</t>
  </si>
  <si>
    <t>03.05.1981</t>
  </si>
  <si>
    <t>22/03/1987</t>
  </si>
  <si>
    <t>19.06.1981</t>
  </si>
  <si>
    <t>20-02-1986</t>
  </si>
  <si>
    <t>M Venkatesam</t>
  </si>
  <si>
    <t>Dayanand H</t>
  </si>
  <si>
    <t>Khaleel Saheb</t>
  </si>
  <si>
    <t xml:space="preserve">POONAM SACHIN MESHRAM </t>
  </si>
  <si>
    <t>Mrs. Malti S Singh</t>
  </si>
  <si>
    <t>Ramreddy Mandla</t>
  </si>
  <si>
    <t>Arumugam</t>
  </si>
  <si>
    <t>Madhavaraj</t>
  </si>
  <si>
    <t>Chitrao</t>
  </si>
  <si>
    <t>George</t>
  </si>
  <si>
    <t>SELVA KUMAR.S</t>
  </si>
  <si>
    <t>Thavamani</t>
  </si>
  <si>
    <t>SUBBIAH G</t>
  </si>
  <si>
    <t>Balasubramanian.S</t>
  </si>
  <si>
    <t>#789, Balaji Nager Tirumala, Tirupathi(M), Chittoor(Dist) AP-517504</t>
  </si>
  <si>
    <t>#402, Supreme Sunrise, Wellington Layout, Singasandra, Hosur road, Bangalore-68</t>
  </si>
  <si>
    <t>2-99,MBT Road,Angallu,Andhra Pradesh -517325</t>
  </si>
  <si>
    <t>T4 KUNAL RESIDENCY 2 BEHIND VITTHAL 
MANDIR BELTARODI NAGPUR 441108</t>
  </si>
  <si>
    <t>403 BHAKTI HEIGHTS ADHIRAJ CLUSTER 2 
BEHIND DAWLAT PETROL PUMP BHUGAON PUNE 411023</t>
  </si>
  <si>
    <t>D13-3, S.G. Barvenager, Ghatkopar West, Mumbai 400084</t>
  </si>
  <si>
    <t>17/7, JPM Co Op Hsg Society, Mulund East, Mumbai 400081</t>
  </si>
  <si>
    <t>H NO 239, Jalavayuvihar colony, Kukatpally, Hyderabad, Telangana, 500082</t>
  </si>
  <si>
    <t>3/148,New Street,Mundiyampakkam &amp; PO,Vikkravandi Taluk,Villupuram Dist,PIN 605601</t>
  </si>
  <si>
    <t>NO 88, Arvind Nagar, 5th Street, Madambakkam, Chennai, 600126</t>
  </si>
  <si>
    <t>No 5, Thaneer Pandhal Colony, Vayalur Village, Kalpakkam, Chengalpattu dist</t>
  </si>
  <si>
    <t>PLOT NO.88, KAMALALAYAM 2, M.G.NAGAR 2, URAPAKKAM - 603211</t>
  </si>
  <si>
    <t>KANNAN. S 
NO 20C, ROAD ST, NAINAMPATTI,
VELLANDIVALASU (PO),
EDAPPADI, SALEM (Dt)
PIN- 637101</t>
  </si>
  <si>
    <t>NO 2 2ND FLOOR,
NARAYANAN ST, LORD SRINIVASA COLONY,
PALLAVARAM,CHENNAI.
PIN : 600043</t>
  </si>
  <si>
    <t>1/97, Kilmettu st, Villvarani PO, Kalasapakkam taluk, Tiruvannamalai dt, Tamilnadu PIN-606906</t>
  </si>
  <si>
    <t>4\122,V.Sundaralingapuram,Pavali(PO),Virudhunagar(DT)-626103</t>
  </si>
  <si>
    <t>5\1, 1st floor,3rd cross street,BalajiNagar,Kolathur,Chennai-600099</t>
  </si>
  <si>
    <t>77 - Mela Dhasappa Nayakkan Street , Kanagam Thottam ,East Gate,Thanjavur-613001</t>
  </si>
  <si>
    <t>C5 - Orchid Screne Moovendar Nagar Extension, Old Perungalathur , Chennai - 600063</t>
  </si>
  <si>
    <t>HARIHAR PADHY</t>
  </si>
  <si>
    <t>Ganesan</t>
  </si>
  <si>
    <t>Sadula NIROOPA</t>
  </si>
  <si>
    <t>Venkateshwarlu kongara</t>
  </si>
  <si>
    <t>47A,Vallaneri,Koothandan Post,Melavaniyankudi,Sivaganga,Tamil Nadu-630561</t>
  </si>
  <si>
    <t>2-32/a Rahimkhanpet  mdl- Ellanthakunta Dist- Karimnagar</t>
  </si>
  <si>
    <t>6-472, adigoppula, Guntur, AP 522612</t>
  </si>
  <si>
    <t>PALURBUNGLOW 1ST LANE, BERHAMPUR,ODISHAPALURBUNGLOW 1ST LANE, BERHAMPUR,ODISHA</t>
  </si>
  <si>
    <t>G-02,Teja Residency-01,Coconut Garden Layout,Kodigehalli Main Road, Ayyappa Nagar,KR Puram, Bangalore-560036</t>
  </si>
  <si>
    <t>1-5-426/11 Suryanagar old alwal Hyderabad</t>
  </si>
  <si>
    <t xml:space="preserve">Aswartha Narayana Guptha </t>
  </si>
  <si>
    <t>100583941709</t>
  </si>
  <si>
    <t>101273936714</t>
  </si>
  <si>
    <t>100123005976</t>
  </si>
  <si>
    <t>100894069398</t>
  </si>
  <si>
    <t>100910953478</t>
  </si>
  <si>
    <t>100363582963</t>
  </si>
  <si>
    <t>100500123608</t>
  </si>
  <si>
    <t>101130825899</t>
  </si>
  <si>
    <t>100874601152</t>
  </si>
  <si>
    <t>Vijayan IR</t>
  </si>
  <si>
    <t>Iyrada House,Anchery post,Trissul,Kerala 680006</t>
  </si>
  <si>
    <t>Sambasivarao M</t>
  </si>
  <si>
    <t>K V Kannan</t>
  </si>
  <si>
    <t>Thanigaivel.J</t>
  </si>
  <si>
    <t>Suprity Chandra</t>
  </si>
  <si>
    <t>Anil kumar Redd kusam</t>
  </si>
  <si>
    <t>Balne Kishore</t>
  </si>
  <si>
    <t xml:space="preserve">Wage period: Monthly </t>
  </si>
  <si>
    <t>Perayya</t>
  </si>
  <si>
    <t>K C Venkata Kumar</t>
  </si>
  <si>
    <t>Jayavelu</t>
  </si>
  <si>
    <t>Subratha chandra</t>
  </si>
  <si>
    <t>Pullareddy</t>
  </si>
  <si>
    <t>B Pandurangam</t>
  </si>
  <si>
    <t>Sr Devops Engineers</t>
  </si>
  <si>
    <t>Windows and Assure Administrator</t>
  </si>
  <si>
    <t>Network Engineer</t>
  </si>
  <si>
    <t>HR Recruiter</t>
  </si>
  <si>
    <t>Sr Software Engineer</t>
  </si>
  <si>
    <t>H No 11-7-6/42,Navodaya nagar,narsarao pet,Guntur,AP 522601</t>
  </si>
  <si>
    <t>New No.1,old no 43/351,Jyothi ramalingam street,Rajajipuram,Thiruvallur,TN 602001</t>
  </si>
  <si>
    <t>No 6,Load man street,varadharajan nagar,changalpet,chengalpattu,kanchipuram,TN 603002</t>
  </si>
  <si>
    <t>near nirsakalimandir,ganbadh,jarkhand 828205</t>
  </si>
  <si>
    <t>H No 2-36,Jalalapuram,Singanamel mandal,Ananthpur district,AP 515425</t>
  </si>
  <si>
    <t>24-3/48/A,Street no.8,Vimaladevi nagar,vishnupuri ext,Malkajgiri,Hyderabad,TS 500047</t>
  </si>
  <si>
    <t>Gudipati Ravi Teja</t>
  </si>
  <si>
    <t>Manzoor Ahamed</t>
  </si>
  <si>
    <t>Lead Devops Engineer</t>
  </si>
  <si>
    <t>CITI Bank</t>
  </si>
  <si>
    <t xml:space="preserve"> INDUSIND BANK </t>
  </si>
  <si>
    <t>100062052877</t>
  </si>
  <si>
    <t>50100302195870</t>
  </si>
  <si>
    <t>917010045864654</t>
  </si>
  <si>
    <t>07941610141597</t>
  </si>
  <si>
    <t>Indian Bank</t>
  </si>
  <si>
    <t>443843855</t>
  </si>
  <si>
    <t>Standard Charter Bank</t>
  </si>
  <si>
    <t>42610387037</t>
  </si>
  <si>
    <t>101380564421</t>
  </si>
  <si>
    <t>101275235803</t>
  </si>
  <si>
    <t>101131863380</t>
  </si>
  <si>
    <t>100551348435</t>
  </si>
  <si>
    <t>Syed Rahim</t>
  </si>
  <si>
    <t>D No 426,Karuppanannan house,T B Road,Sankari,Selam,Tamilnadu 637301</t>
  </si>
  <si>
    <t>Ground floor,Padmalayam site No 24,4th cross,Vellinganton paradise layout,singa sandra,Bangalore 560068,Karnataka</t>
  </si>
  <si>
    <t>Ramakrishna J Reddy</t>
  </si>
  <si>
    <t>BITS-485</t>
  </si>
  <si>
    <t>BITS-565</t>
  </si>
  <si>
    <t>BITS-566</t>
  </si>
  <si>
    <t>BITS-567</t>
  </si>
  <si>
    <t>BITS-575</t>
  </si>
  <si>
    <t>BITS-577</t>
  </si>
  <si>
    <t>BITS-582</t>
  </si>
  <si>
    <t>BITS-587</t>
  </si>
  <si>
    <t>BITS-588</t>
  </si>
  <si>
    <t>BITS-592</t>
  </si>
  <si>
    <t>BITS-606</t>
  </si>
  <si>
    <t>BITS-607</t>
  </si>
  <si>
    <t>BITS-609</t>
  </si>
  <si>
    <t>BITS-610</t>
  </si>
  <si>
    <t>BITS-611</t>
  </si>
  <si>
    <t>BITS-612</t>
  </si>
  <si>
    <t>BITS-613</t>
  </si>
  <si>
    <t>BITS-624</t>
  </si>
  <si>
    <t>BITS-637</t>
  </si>
  <si>
    <t>BITS-640</t>
  </si>
  <si>
    <t>BITS-641</t>
  </si>
  <si>
    <t>BITS-645</t>
  </si>
  <si>
    <t>BITS-659</t>
  </si>
  <si>
    <t>BITS-671</t>
  </si>
  <si>
    <t>SENIOR SAP ABAP CONSULTANT</t>
  </si>
  <si>
    <t>50100216035976</t>
  </si>
  <si>
    <t>WO</t>
  </si>
  <si>
    <t>Satyanarayana  Reddy</t>
  </si>
  <si>
    <t>7-20-1092/A,28th  line,Sarada colony,Guntur 522002,AP</t>
  </si>
  <si>
    <t>Pulla Reddy</t>
  </si>
  <si>
    <t>2-36,B.Jwalapuram,Singamavula Mandal,Ananthapur,AP 515435</t>
  </si>
  <si>
    <t>020201566128</t>
  </si>
  <si>
    <t>101182432317</t>
  </si>
  <si>
    <t>100453787600</t>
  </si>
  <si>
    <t>Praveen Kumar Tandra</t>
  </si>
  <si>
    <t>BITS-679</t>
  </si>
  <si>
    <t>Senior IT Analyst</t>
  </si>
  <si>
    <t>to paste on left side in  "A" column.</t>
  </si>
  <si>
    <t>Ram reddy Tandra</t>
  </si>
  <si>
    <t>303,CBR Enclave2,Road No.2,Triveni nagar,Balapur cross roads,Hyderabad,Telangana 500097</t>
  </si>
  <si>
    <t>1-156,Boinapally,Midjil,Mahabubnagar District,Telangan 509357</t>
  </si>
  <si>
    <t>Sr.Linux Admin</t>
  </si>
  <si>
    <t>100279367972</t>
  </si>
  <si>
    <t>00008099320</t>
  </si>
  <si>
    <t>KAMBADASAN KALIDASAN</t>
  </si>
  <si>
    <t>Kalidas</t>
  </si>
  <si>
    <t>No.2 Vadakkupet,Ambagaratur,Karaikar,Puducheri 609601</t>
  </si>
  <si>
    <t>NDC Engineer</t>
  </si>
  <si>
    <t xml:space="preserve">Boopathi Palani </t>
  </si>
  <si>
    <t>JNANESWARARAO G</t>
  </si>
  <si>
    <t>BITS-691</t>
  </si>
  <si>
    <t>BITS-693</t>
  </si>
  <si>
    <t>BITS-689</t>
  </si>
  <si>
    <t>Nagarjun KV</t>
  </si>
  <si>
    <t>100247870639</t>
  </si>
  <si>
    <t>20174267977</t>
  </si>
  <si>
    <t>Senior Technology Analyst</t>
  </si>
  <si>
    <t>101153836004</t>
  </si>
  <si>
    <t xml:space="preserve">ICICI BANK </t>
  </si>
  <si>
    <t>603601537940</t>
  </si>
  <si>
    <t>SENIOR SOFTWARE ENGINEER- MongoDB DBA</t>
  </si>
  <si>
    <t>100848702184</t>
  </si>
  <si>
    <t>62404945568</t>
  </si>
  <si>
    <t>v-lookkup troubling</t>
  </si>
  <si>
    <t>Arpitha R</t>
  </si>
  <si>
    <t>M.Palani</t>
  </si>
  <si>
    <t xml:space="preserve">#66\E, 3rd C Main, Raghavendra Layout, Hulimavu, Bangalore - 560076 </t>
  </si>
  <si>
    <t>kadayapatti village, Thippampatti PO, Dharmapuri Dist 635202</t>
  </si>
  <si>
    <t>Sachin Ameshram</t>
  </si>
  <si>
    <t>Subba Rao</t>
  </si>
  <si>
    <t>H No 1-57/338,Sreeram nagar,Kondapur,Hyderabad 500084</t>
  </si>
  <si>
    <t>Shridhar Madlur</t>
  </si>
  <si>
    <t>Samarjit Saha</t>
  </si>
  <si>
    <t>Narasimha rao Gurazala</t>
  </si>
  <si>
    <t>Mahanth Devasani</t>
  </si>
  <si>
    <t>BITS-701</t>
  </si>
  <si>
    <t>BITS-702</t>
  </si>
  <si>
    <t>BITS-705</t>
  </si>
  <si>
    <t>BITS-718</t>
  </si>
  <si>
    <t>KAILASAM DEVASANI</t>
  </si>
  <si>
    <t>103, Sri datta sai residency, Budhha Nagar, Boduppal,Hyderabad</t>
  </si>
  <si>
    <t>H.no: 4-69/55/5/d/6, Vidyaranyapuri-3, Near apolo reach hospital, Karimnagar</t>
  </si>
  <si>
    <t>100783978333</t>
  </si>
  <si>
    <t>Gopal Chandra Saha</t>
  </si>
  <si>
    <t>110,Sucheta Nagar-2, Rajmahal Apartment, 3rd floor,P.O:Haltu, Dist: South 24 Paraganas,City:Kolkata. State:West Bengal</t>
  </si>
  <si>
    <t>5161140000905</t>
  </si>
  <si>
    <t>100329306766</t>
  </si>
  <si>
    <t>G seshaiah</t>
  </si>
  <si>
    <t>Hno 15-21-237/1,Flat no G2,sattenapally towers,Balaji Nagar,Kukatpally,Hyderabad,500072</t>
  </si>
  <si>
    <t>100250029678</t>
  </si>
  <si>
    <t>20165946904,</t>
  </si>
  <si>
    <t>SBI</t>
  </si>
  <si>
    <t>EL</t>
  </si>
  <si>
    <t>A</t>
  </si>
  <si>
    <t>Hanamantappa Madlur</t>
  </si>
  <si>
    <t>No. 36, Hari Nivas, 1st Block, 1st Main, BEL L/O, Vidyaranyapura Bengaluru-560097.</t>
  </si>
  <si>
    <t>Devaraj Aras Colony, Behind Eshwar Park, Koppal - 583231,Bangalore</t>
  </si>
  <si>
    <t xml:space="preserve">ICICI Bank </t>
  </si>
  <si>
    <t xml:space="preserve">
09-05-1978</t>
  </si>
  <si>
    <t>Devopers Specialist</t>
  </si>
  <si>
    <t>Software Developer</t>
  </si>
  <si>
    <t>Information Security Engineer</t>
  </si>
  <si>
    <t>Anil kumar Reddy kusam</t>
  </si>
  <si>
    <t xml:space="preserve">YAMUNA S </t>
  </si>
  <si>
    <t>BITS-731</t>
  </si>
  <si>
    <t>BITS-732</t>
  </si>
  <si>
    <t>BITS-734</t>
  </si>
  <si>
    <t>BITS-739</t>
  </si>
  <si>
    <t>25/08/1992</t>
  </si>
  <si>
    <t>N VAMSI KRISHNA</t>
  </si>
  <si>
    <t xml:space="preserve">Chetan Madhukar Mundhe </t>
  </si>
  <si>
    <t>Madhukar kondiran munde</t>
  </si>
  <si>
    <t>Sathish Kumar dhandu</t>
  </si>
  <si>
    <t>G Muniratnam</t>
  </si>
  <si>
    <t>915010017171911</t>
  </si>
  <si>
    <t>Door no:22-965/6,kameshwar Nagar,Near Moruganipalli Road,
Chittoor-517001,Andhrapradesh</t>
  </si>
  <si>
    <r>
      <t>Door no:22-965/6,kameshwar Nagar,Near M</t>
    </r>
    <r>
      <rPr>
        <b/>
        <sz val="11"/>
        <color theme="1"/>
        <rFont val="Calibri"/>
        <family val="2"/>
        <scheme val="minor"/>
      </rPr>
      <t>oruganipalli Road,
Chittoor-517001,Andhrapradesh</t>
    </r>
  </si>
  <si>
    <t>30-104, Kalyanapuram,st colony, puttur, Chittoor, AP 517583</t>
  </si>
  <si>
    <t>B 41, Mahaveer Park, PUNE, satara road, Bibwewadi pune, 411037</t>
  </si>
  <si>
    <t>14 gulmohar colony,Jti Road, Shanupuri, Satara, 415002</t>
  </si>
  <si>
    <t>QQQQ</t>
  </si>
  <si>
    <t>Praveen Kumar GATTU</t>
  </si>
  <si>
    <t>less days</t>
  </si>
  <si>
    <t>32442653960</t>
  </si>
  <si>
    <t xml:space="preserve">Axis Bank </t>
  </si>
  <si>
    <t>62339873786</t>
  </si>
  <si>
    <t>Axis Bank</t>
  </si>
  <si>
    <t>922010002162775</t>
  </si>
  <si>
    <t>System Administrator</t>
  </si>
  <si>
    <t>Shiva shankar</t>
  </si>
  <si>
    <t>1/3A,BC colony,Lachannapally,Ananthapur,AP 515401</t>
  </si>
  <si>
    <t>100770453041</t>
  </si>
  <si>
    <t>100515794652</t>
  </si>
  <si>
    <t>BITS-743</t>
  </si>
  <si>
    <t xml:space="preserve">Vinoth Vairavan </t>
  </si>
  <si>
    <t>BITS-747</t>
  </si>
  <si>
    <t xml:space="preserve">Govarthanan TK </t>
  </si>
  <si>
    <t>BITS-749</t>
  </si>
  <si>
    <t xml:space="preserve">LaxmiSoujanya Mudunuri </t>
  </si>
  <si>
    <t xml:space="preserve">Laxmi Soujanya Mudunuri </t>
  </si>
  <si>
    <t>SR, NETWORK ENGINEER</t>
  </si>
  <si>
    <t>100766312722</t>
  </si>
  <si>
    <t>AXIS Bank</t>
  </si>
  <si>
    <t xml:space="preserve"> 916010024710764</t>
  </si>
  <si>
    <t>IT Project Manager</t>
  </si>
  <si>
    <t>100159339504</t>
  </si>
  <si>
    <t>5708925554</t>
  </si>
  <si>
    <t>100619683716</t>
  </si>
  <si>
    <t>Senior Middleware Consultant</t>
  </si>
  <si>
    <t>2022-2023</t>
  </si>
  <si>
    <t>No.21,Neminathal nagar,Shakthi nagar ext.,Back side Annie School,Mudichur,Chennai-48</t>
  </si>
  <si>
    <t>127/69,Anna nagar,Pattu kottal,Thanjavur district,Tamil nadu,614601</t>
  </si>
  <si>
    <t>Vairavan</t>
  </si>
  <si>
    <t>Kumaraswamy papaiya</t>
  </si>
  <si>
    <t>94A,AK Abhinayam Appts,F Block,1st floor,2nd main road,Thankikachalam nagar west,Ponniya manmedeo,chennai,Tamil nadu,600110</t>
  </si>
  <si>
    <t>Venkata Satya narayana Raju</t>
  </si>
  <si>
    <t>25-10-20,Fire station opposite road,Beside sai baba temple,NR Pet,W G Dt.,Eluru,AP 534006</t>
  </si>
  <si>
    <t>915010032166004</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</si>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</sst>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_(* #,##0.00_);_(* \(#,##0.00\);_(* &quot;-&quot;??_);_(@_)"/>
    <numFmt numFmtId="165" formatCode="mmmm/yyyy"/>
    <numFmt numFmtId="166" formatCode="[$-409]d/mmm/yy;@"/>
    <numFmt numFmtId="167" formatCode="###,##0"/>
    <numFmt numFmtId="168" formatCode="_(* #,##0_);_(* \(#,##0\);_(* &quot;-&quot;??_);_(@_)"/>
    <numFmt numFmtId="169" formatCode="0_);\(0\)"/>
    <numFmt numFmtId="170" formatCode="_ * #,##0.0_ ;_ * \-#,##0.0_ ;_ * &quot;-&quot;??_ ;_ @_ "/>
    <numFmt numFmtId="171" formatCode="_(* #,##0.0_);_(* \(#,##0.0\);_(* &quot;-&quot;?_);_(@_)"/>
    <numFmt numFmtId="172" formatCode="_(* #,##0.0_);_(* \(#,##0.0\);_(* &quot;-&quot;??_);_(@_)"/>
    <numFmt numFmtId="173" formatCode="0;[Red]0"/>
    <numFmt numFmtId="174" formatCode="[$-14009]dd/mm/yyyy;@"/>
    <numFmt numFmtId="175" formatCode="mm/dd/yyyy"/>
  </numFmts>
  <fonts count="169">
    <font>
      <sz val="11"/>
      <color theme="1"/>
      <name val="Calibri"/>
      <family val="2"/>
      <scheme val="minor"/>
    </font>
    <font>
      <sz val="11"/>
      <color theme="1"/>
      <name val="Calibri"/>
      <family val="2"/>
      <scheme val="minor"/>
    </font>
    <font>
      <b/>
      <sz val="11"/>
      <color theme="1"/>
      <name val="Calibri"/>
      <family val="2"/>
      <scheme val="minor"/>
    </font>
    <font>
      <b/>
      <sz val="10"/>
      <name val="Times New Roman"/>
      <family val="1"/>
    </font>
    <font>
      <sz val="12"/>
      <color theme="1"/>
      <name val="Calibri"/>
      <family val="2"/>
      <scheme val="minor"/>
    </font>
    <font>
      <sz val="10"/>
      <name val="Times New Roman"/>
      <family val="1"/>
    </font>
    <font>
      <sz val="25"/>
      <name val="Arial"/>
      <family val="2"/>
    </font>
    <font>
      <sz val="10"/>
      <name val="Arial"/>
      <family val="2"/>
    </font>
    <font>
      <b/>
      <sz val="10"/>
      <name val="Arial"/>
      <family val="2"/>
    </font>
    <font>
      <sz val="11"/>
      <name val="Calibri"/>
      <family val="2"/>
      <scheme val="minor"/>
    </font>
    <font>
      <b/>
      <sz val="12"/>
      <color theme="1"/>
      <name val="Calibri"/>
      <family val="2"/>
      <scheme val="minor"/>
    </font>
    <font>
      <sz val="10"/>
      <name val="Calibri"/>
      <family val="2"/>
      <scheme val="minor"/>
    </font>
    <font>
      <sz val="10"/>
      <name val="Cambria"/>
      <family val="1"/>
      <scheme val="major"/>
    </font>
    <font>
      <b/>
      <sz val="20"/>
      <name val="Arial"/>
      <family val="2"/>
    </font>
    <font>
      <sz val="9"/>
      <name val="Arial"/>
      <family val="2"/>
    </font>
    <font>
      <b/>
      <sz val="9"/>
      <name val="Arial"/>
      <family val="2"/>
    </font>
    <font>
      <sz val="10"/>
      <name val="Arial"/>
      <family val="2"/>
    </font>
    <font>
      <b/>
      <sz val="22"/>
      <name val="Arial"/>
      <family val="2"/>
    </font>
    <font>
      <sz val="11"/>
      <name val="Arial"/>
      <family val="2"/>
    </font>
    <font>
      <b/>
      <sz val="18"/>
      <name val="Arial"/>
      <family val="2"/>
    </font>
    <font>
      <b/>
      <sz val="25"/>
      <color theme="1"/>
      <name val="Calibri"/>
      <family val="2"/>
      <scheme val="minor"/>
    </font>
    <font>
      <sz val="18"/>
      <color theme="1"/>
      <name val="Calibri"/>
      <family val="2"/>
      <scheme val="minor"/>
    </font>
    <font>
      <b/>
      <sz val="11"/>
      <color rgb="FF000000"/>
      <name val="Calibri"/>
      <family val="2"/>
      <scheme val="minor"/>
    </font>
    <font>
      <b/>
      <u/>
      <sz val="14"/>
      <name val="Imprint MT Shadow"/>
      <family val="5"/>
    </font>
    <font>
      <sz val="12"/>
      <name val="Imprint MT Shadow"/>
      <family val="5"/>
    </font>
    <font>
      <b/>
      <sz val="12"/>
      <name val="Times New Roman"/>
      <family val="1"/>
    </font>
    <font>
      <sz val="12"/>
      <name val="Times New Roman"/>
      <family val="1"/>
    </font>
    <font>
      <sz val="10.5"/>
      <name val="Times New Roman"/>
      <family val="1"/>
    </font>
    <font>
      <b/>
      <sz val="10.5"/>
      <name val="Times New Roman"/>
      <family val="1"/>
    </font>
    <font>
      <sz val="9"/>
      <name val="Times New Roman"/>
      <family val="1"/>
    </font>
    <font>
      <b/>
      <sz val="9"/>
      <name val="Times New Roman"/>
      <family val="1"/>
    </font>
    <font>
      <sz val="11"/>
      <name val="Times New Roman"/>
      <family val="1"/>
    </font>
    <font>
      <b/>
      <sz val="9"/>
      <name val="VERDANA"/>
      <family val="2"/>
    </font>
    <font>
      <i/>
      <sz val="9"/>
      <name val="Verdana"/>
      <family val="2"/>
    </font>
    <font>
      <b/>
      <sz val="14"/>
      <name val="Calibri"/>
      <family val="2"/>
      <scheme val="minor"/>
    </font>
    <font>
      <b/>
      <sz val="11"/>
      <name val="Calibri"/>
      <family val="2"/>
      <scheme val="minor"/>
    </font>
    <font>
      <b/>
      <sz val="16"/>
      <name val="Calibri"/>
      <family val="2"/>
      <scheme val="minor"/>
    </font>
    <font>
      <sz val="9"/>
      <name val="VERDANA"/>
      <family val="2"/>
    </font>
    <font>
      <b/>
      <sz val="8"/>
      <name val="Verdana"/>
      <family val="2"/>
    </font>
    <font>
      <b/>
      <sz val="11"/>
      <name val="Arial"/>
      <family val="2"/>
    </font>
    <font>
      <b/>
      <sz val="12"/>
      <name val="VERDANA"/>
      <family val="2"/>
    </font>
    <font>
      <b/>
      <sz val="14"/>
      <color theme="1"/>
      <name val="Calibri"/>
      <family val="2"/>
      <scheme val="minor"/>
    </font>
    <font>
      <b/>
      <sz val="18"/>
      <color theme="1"/>
      <name val="Calibri"/>
      <family val="2"/>
      <scheme val="minor"/>
    </font>
    <font>
      <sz val="16"/>
      <color theme="1"/>
      <name val="Calibri"/>
      <family val="2"/>
      <scheme val="minor"/>
    </font>
    <font>
      <sz val="8"/>
      <name val="Tahoma"/>
      <family val="2"/>
    </font>
    <font>
      <sz val="10"/>
      <name val="Tahoma"/>
      <family val="2"/>
    </font>
    <font>
      <sz val="9"/>
      <name val="Tahoma"/>
      <family val="2"/>
    </font>
    <font>
      <b/>
      <sz val="6"/>
      <name val="Tahoma"/>
      <family val="2"/>
    </font>
    <font>
      <b/>
      <sz val="7"/>
      <name val="Tahoma"/>
      <family val="2"/>
    </font>
    <font>
      <sz val="10"/>
      <color theme="1"/>
      <name val="Calibri"/>
      <family val="2"/>
      <scheme val="minor"/>
    </font>
    <font>
      <b/>
      <u/>
      <sz val="11"/>
      <color theme="1"/>
      <name val="Calibri"/>
      <family val="2"/>
      <scheme val="minor"/>
    </font>
    <font>
      <b/>
      <sz val="9"/>
      <color theme="1"/>
      <name val="Calibri"/>
      <family val="2"/>
      <scheme val="minor"/>
    </font>
    <font>
      <b/>
      <sz val="9"/>
      <name val="Tahoma"/>
      <family val="2"/>
    </font>
    <font>
      <sz val="8"/>
      <color theme="1"/>
      <name val="Calibri"/>
      <family val="2"/>
      <scheme val="minor"/>
    </font>
    <font>
      <sz val="9"/>
      <color theme="1"/>
      <name val="Calibri"/>
      <family val="2"/>
      <scheme val="minor"/>
    </font>
    <font>
      <sz val="11"/>
      <color rgb="FF000000"/>
      <name val="Calibri"/>
      <family val="2"/>
      <scheme val="minor"/>
    </font>
    <font>
      <sz val="9.5"/>
      <color theme="1"/>
      <name val="Calibri"/>
      <family val="2"/>
      <scheme val="minor"/>
    </font>
    <font>
      <b/>
      <sz val="16"/>
      <name val="Arial"/>
      <family val="2"/>
    </font>
    <font>
      <i/>
      <sz val="10"/>
      <name val="Arial"/>
      <family val="2"/>
    </font>
    <font>
      <b/>
      <sz val="14"/>
      <name val="Arial"/>
      <family val="2"/>
    </font>
    <font>
      <sz val="8"/>
      <name val="Arial"/>
      <family val="2"/>
    </font>
    <font>
      <sz val="10"/>
      <color indexed="8"/>
      <name val="Arial1"/>
      <charset val="1"/>
    </font>
    <font>
      <sz val="10"/>
      <name val="Arial"/>
      <family val="2"/>
      <charset val="1"/>
    </font>
    <font>
      <b/>
      <sz val="20"/>
      <name val="Times New Roman"/>
      <family val="1"/>
    </font>
    <font>
      <sz val="8"/>
      <name val="Times New Roman"/>
      <family val="1"/>
    </font>
    <font>
      <b/>
      <sz val="11"/>
      <color indexed="8"/>
      <name val="Calibri"/>
      <family val="2"/>
      <charset val="134"/>
    </font>
    <font>
      <sz val="11"/>
      <name val="Calibri"/>
      <family val="2"/>
      <charset val="134"/>
    </font>
    <font>
      <b/>
      <sz val="10"/>
      <color theme="1"/>
      <name val="Calibri"/>
      <family val="2"/>
      <scheme val="minor"/>
    </font>
    <font>
      <sz val="11"/>
      <name val="Cambria"/>
      <family val="1"/>
      <scheme val="major"/>
    </font>
    <font>
      <sz val="11"/>
      <color indexed="8"/>
      <name val="Calibri"/>
      <family val="2"/>
    </font>
    <font>
      <sz val="10"/>
      <name val="Verdana"/>
      <family val="2"/>
    </font>
    <font>
      <sz val="11"/>
      <color theme="1"/>
      <name val="Calibri"/>
      <family val="2"/>
      <scheme val="minor"/>
    </font>
    <font>
      <sz val="12"/>
      <color rgb="FF000000"/>
      <name val="Times New Roman"/>
      <family val="1"/>
    </font>
    <font>
      <sz val="11"/>
      <color theme="1"/>
      <name val="Arial"/>
      <family val="2"/>
    </font>
    <font>
      <sz val="12"/>
      <name val="Calibri"/>
      <family val="2"/>
      <scheme val="minor"/>
    </font>
    <font>
      <b/>
      <sz val="12"/>
      <name val="Book Antiqua"/>
      <family val="1"/>
    </font>
    <font>
      <sz val="12"/>
      <name val="Book Antiqua"/>
      <family val="1"/>
    </font>
    <font>
      <sz val="10"/>
      <name val="Book Antiqua"/>
      <family val="1"/>
    </font>
    <font>
      <b/>
      <sz val="10"/>
      <name val="Book Antiqua"/>
      <family val="1"/>
    </font>
    <font>
      <vertAlign val="superscript"/>
      <sz val="11.5"/>
      <name val="Times New Roman"/>
      <family val="1"/>
    </font>
    <font>
      <sz val="12"/>
      <color theme="1"/>
      <name val="Times New Roman"/>
      <family val="1"/>
    </font>
    <font>
      <sz val="11"/>
      <color rgb="FF000000"/>
      <name val="Cambria"/>
      <family val="1"/>
      <scheme val="major"/>
    </font>
    <font>
      <sz val="10"/>
      <color rgb="FFFF0000"/>
      <name val="Cambria"/>
      <family val="1"/>
      <scheme val="major"/>
    </font>
    <font>
      <sz val="10"/>
      <color rgb="FFFF0000"/>
      <name val="Calibri"/>
      <family val="2"/>
      <scheme val="minor"/>
    </font>
    <font>
      <b/>
      <sz val="14"/>
      <name val="Times New Roman"/>
      <family val="1"/>
    </font>
    <font>
      <b/>
      <sz val="12"/>
      <name val="Calibri"/>
      <family val="2"/>
      <scheme val="minor"/>
    </font>
    <font>
      <b/>
      <sz val="25"/>
      <name val="Calibri"/>
      <family val="2"/>
    </font>
    <font>
      <b/>
      <sz val="11"/>
      <color rgb="FFFF0000"/>
      <name val="Calibri"/>
      <family val="2"/>
      <scheme val="minor"/>
    </font>
    <font>
      <sz val="10"/>
      <color rgb="FFFF0000"/>
      <name val="Arial"/>
      <family val="2"/>
    </font>
    <font>
      <b/>
      <sz val="10"/>
      <name val="Calibri"/>
      <family val="2"/>
      <scheme val="minor"/>
    </font>
    <font>
      <sz val="11"/>
      <name val="Arial Black"/>
      <family val="2"/>
    </font>
    <font>
      <b/>
      <sz val="25"/>
      <name val="Arial Black"/>
      <family val="2"/>
    </font>
    <font>
      <sz val="11"/>
      <color rgb="FFFF0000"/>
      <name val="Calibri"/>
      <family val="2"/>
      <scheme val="minor"/>
    </font>
    <font>
      <b/>
      <sz val="14"/>
      <color rgb="FFFF0000"/>
      <name val="Calibri"/>
      <family val="2"/>
      <scheme val="minor"/>
    </font>
    <font>
      <sz val="12"/>
      <color rgb="FFFF0000"/>
      <name val="Calibri"/>
      <family val="2"/>
      <scheme val="minor"/>
    </font>
    <font>
      <b/>
      <sz val="16"/>
      <color rgb="FFFF0000"/>
      <name val="Calibri"/>
      <family val="2"/>
      <scheme val="minor"/>
    </font>
    <font>
      <b/>
      <sz val="12"/>
      <color rgb="FFFF0000"/>
      <name val="Calibri"/>
      <family val="2"/>
      <scheme val="minor"/>
    </font>
    <font>
      <sz val="14"/>
      <name val="Calibri"/>
      <family val="2"/>
      <scheme val="minor"/>
    </font>
    <font>
      <sz val="14"/>
      <name val="Arial"/>
      <family val="2"/>
    </font>
    <font>
      <b/>
      <sz val="18"/>
      <color rgb="FFFF0000"/>
      <name val="Calibri"/>
      <family val="2"/>
      <scheme val="minor"/>
    </font>
    <font>
      <sz val="18"/>
      <color rgb="FFFF0000"/>
      <name val="Cambria"/>
      <family val="1"/>
      <scheme val="major"/>
    </font>
    <font>
      <sz val="18"/>
      <color rgb="FFFF0000"/>
      <name val="Calibri"/>
      <family val="2"/>
      <scheme val="minor"/>
    </font>
    <font>
      <sz val="18"/>
      <color rgb="FFFF0000"/>
      <name val="Arial"/>
      <family val="2"/>
    </font>
    <font>
      <sz val="18"/>
      <name val="Calibri"/>
      <family val="2"/>
      <scheme val="minor"/>
    </font>
    <font>
      <b/>
      <sz val="8"/>
      <name val="Times New Roman"/>
      <family val="1"/>
    </font>
    <font>
      <sz val="8"/>
      <name val="Calibri"/>
      <family val="2"/>
      <scheme val="minor"/>
    </font>
    <font>
      <b/>
      <sz val="8"/>
      <name val="Arial"/>
      <family val="2"/>
    </font>
    <font>
      <b/>
      <sz val="11"/>
      <name val="Calibri"/>
      <family val="2"/>
      <charset val="134"/>
    </font>
    <font>
      <b/>
      <sz val="9"/>
      <name val="Calibri"/>
      <family val="2"/>
      <scheme val="minor"/>
    </font>
    <font>
      <sz val="12"/>
      <name val="Arial Black"/>
      <family val="2"/>
    </font>
    <font>
      <sz val="12"/>
      <name val="Arial"/>
      <family val="2"/>
    </font>
    <font>
      <sz val="12"/>
      <color rgb="FFFF0000"/>
      <name val="Arial"/>
      <family val="2"/>
    </font>
    <font>
      <b/>
      <sz val="12"/>
      <name val="Arial"/>
      <family val="2"/>
    </font>
    <font>
      <b/>
      <sz val="12"/>
      <color rgb="FFFF0000"/>
      <name val="Arial"/>
      <family val="2"/>
    </font>
    <font>
      <b/>
      <i/>
      <u/>
      <sz val="18"/>
      <color rgb="FFFF0000"/>
      <name val="Arial"/>
      <family val="2"/>
    </font>
    <font>
      <b/>
      <sz val="18"/>
      <color rgb="FFFF0000"/>
      <name val="Arial"/>
      <family val="2"/>
    </font>
    <font>
      <b/>
      <sz val="18"/>
      <color theme="1"/>
      <name val="Arial"/>
      <family val="2"/>
    </font>
    <font>
      <b/>
      <sz val="18"/>
      <color rgb="FF32363A"/>
      <name val="Arial"/>
      <family val="2"/>
    </font>
    <font>
      <sz val="6"/>
      <name val="Calibri"/>
      <family val="2"/>
      <scheme val="minor"/>
    </font>
    <font>
      <sz val="6"/>
      <name val="Arial"/>
      <family val="2"/>
    </font>
    <font>
      <b/>
      <sz val="8"/>
      <color rgb="FFFF0000"/>
      <name val="Arial"/>
      <family val="2"/>
    </font>
    <font>
      <b/>
      <sz val="14"/>
      <color theme="3" tint="0.39997558519241921"/>
      <name val="Calibri"/>
      <family val="2"/>
      <scheme val="minor"/>
    </font>
    <font>
      <b/>
      <i/>
      <u/>
      <sz val="16"/>
      <name val="Calibri"/>
      <family val="2"/>
      <scheme val="minor"/>
    </font>
    <font>
      <sz val="12"/>
      <name val="Verdana"/>
      <family val="2"/>
    </font>
    <font>
      <b/>
      <sz val="14"/>
      <name val="Arial Black"/>
      <family val="2"/>
    </font>
    <font>
      <b/>
      <i/>
      <sz val="10"/>
      <name val="Arial"/>
      <family val="2"/>
    </font>
    <font>
      <sz val="10"/>
      <color theme="1"/>
      <name val="Arial"/>
      <family val="2"/>
    </font>
    <font>
      <b/>
      <sz val="8"/>
      <name val="Calibri"/>
      <family val="2"/>
      <scheme val="minor"/>
    </font>
    <font>
      <b/>
      <sz val="11"/>
      <color rgb="FFFF0000"/>
      <name val="Arial"/>
      <family val="2"/>
    </font>
    <font>
      <b/>
      <sz val="10"/>
      <color rgb="FFFF0000"/>
      <name val="Calibri"/>
      <family val="2"/>
      <scheme val="minor"/>
    </font>
    <font>
      <b/>
      <sz val="10"/>
      <color rgb="FFFF0000"/>
      <name val="Arial"/>
      <family val="2"/>
    </font>
    <font>
      <b/>
      <sz val="8"/>
      <color rgb="FFFF0000"/>
      <name val="Calibri"/>
      <family val="2"/>
      <scheme val="minor"/>
    </font>
    <font>
      <sz val="8"/>
      <color rgb="FFFF0000"/>
      <name val="Calibri"/>
      <family val="2"/>
      <scheme val="minor"/>
    </font>
    <font>
      <sz val="11"/>
      <color rgb="FFFF0000"/>
      <name val="Cambria"/>
      <family val="1"/>
      <scheme val="major"/>
    </font>
    <font>
      <sz val="11"/>
      <color rgb="FFFF0000"/>
      <name val="Arial"/>
      <family val="2"/>
    </font>
    <font>
      <sz val="10"/>
      <color rgb="FFFF0000"/>
      <name val="Times New Roman"/>
      <family val="1"/>
    </font>
    <font>
      <sz val="12"/>
      <color theme="1"/>
      <name val="Cambria"/>
      <family val="1"/>
      <scheme val="major"/>
    </font>
    <font>
      <b/>
      <sz val="12"/>
      <color theme="1"/>
      <name val="Arial"/>
      <family val="2"/>
    </font>
    <font>
      <b/>
      <sz val="14"/>
      <name val="Calibri"/>
      <family val="2"/>
    </font>
    <font>
      <b/>
      <sz val="18"/>
      <name val="Calibri"/>
      <family val="2"/>
      <scheme val="minor"/>
    </font>
    <font>
      <sz val="14"/>
      <name val="Cambria"/>
      <family val="1"/>
      <scheme val="major"/>
    </font>
    <font>
      <b/>
      <sz val="16"/>
      <color theme="1"/>
      <name val="Calibri"/>
      <family val="2"/>
      <scheme val="minor"/>
    </font>
    <font>
      <sz val="9"/>
      <color theme="1"/>
      <name val="Arial"/>
      <family val="2"/>
    </font>
    <font>
      <sz val="9"/>
      <color rgb="FFFF0000"/>
      <name val="Cambria"/>
      <family val="1"/>
      <scheme val="major"/>
    </font>
    <font>
      <sz val="12"/>
      <name val="Cambria"/>
      <family val="1"/>
      <scheme val="major"/>
    </font>
    <font>
      <sz val="18"/>
      <color rgb="FF000000"/>
      <name val="Calibri"/>
      <family val="2"/>
      <scheme val="minor"/>
    </font>
    <font>
      <b/>
      <sz val="8"/>
      <color theme="1"/>
      <name val="Calibri"/>
      <family val="2"/>
      <scheme val="minor"/>
    </font>
    <font>
      <sz val="11"/>
      <color theme="1"/>
      <name val="Calibri"/>
      <family val="2"/>
    </font>
    <font>
      <sz val="10"/>
      <color rgb="FF32363A"/>
      <name val="Arial"/>
      <family val="2"/>
    </font>
    <font>
      <sz val="10"/>
      <color rgb="FF000000"/>
      <name val="Calibri"/>
      <family val="2"/>
      <scheme val="minor"/>
    </font>
    <font>
      <b/>
      <sz val="12"/>
      <color rgb="FF32363A"/>
      <name val="Arial"/>
      <family val="2"/>
    </font>
    <font>
      <b/>
      <sz val="12"/>
      <color rgb="FF000000"/>
      <name val="Calibri"/>
      <family val="2"/>
      <scheme val="minor"/>
    </font>
    <font>
      <sz val="10"/>
      <color theme="1"/>
      <name val="Calibri"/>
      <family val="2"/>
    </font>
    <font>
      <b/>
      <sz val="14"/>
      <color rgb="FFFF0000"/>
      <name val="Arial"/>
      <family val="2"/>
    </font>
    <font>
      <sz val="12"/>
      <color rgb="FFFF0000"/>
      <name val="Times New Roman"/>
      <family val="1"/>
    </font>
    <font>
      <b/>
      <sz val="14"/>
      <color theme="1"/>
      <name val="Arial"/>
      <family val="2"/>
    </font>
    <font>
      <sz val="14"/>
      <color theme="5" tint="-0.249977111117893"/>
      <name val="Calibri"/>
      <family val="2"/>
      <scheme val="minor"/>
    </font>
    <font>
      <sz val="11"/>
      <color theme="5" tint="-0.249977111117893"/>
      <name val="Calibri"/>
      <family val="2"/>
      <scheme val="minor"/>
    </font>
    <font>
      <sz val="9"/>
      <name val="Calibri"/>
      <family val="2"/>
      <scheme val="minor"/>
    </font>
    <font>
      <sz val="9"/>
      <color rgb="FFFF0000"/>
      <name val="Arial"/>
      <family val="2"/>
    </font>
    <font>
      <b/>
      <sz val="9"/>
      <color rgb="FFFF0000"/>
      <name val="Arial"/>
      <family val="2"/>
    </font>
    <font>
      <sz val="12"/>
      <color rgb="FFFF0000"/>
      <name val="Cambria"/>
      <family val="1"/>
      <scheme val="major"/>
    </font>
    <font>
      <sz val="9"/>
      <color rgb="FFFF0000"/>
      <name val="Calibri"/>
      <family val="2"/>
      <scheme val="minor"/>
    </font>
    <font>
      <b/>
      <i/>
      <sz val="12"/>
      <color rgb="FFFF0000"/>
      <name val="Arial"/>
      <family val="2"/>
    </font>
    <font>
      <b/>
      <i/>
      <sz val="10"/>
      <color rgb="FFFF0000"/>
      <name val="Arial"/>
      <family val="2"/>
    </font>
    <font>
      <sz val="9"/>
      <color rgb="FFFF0000"/>
      <name val="Algerian"/>
      <family val="5"/>
    </font>
    <font>
      <b/>
      <sz val="9"/>
      <color rgb="FFFF0000"/>
      <name val="Algerian"/>
      <family val="5"/>
    </font>
    <font>
      <sz val="11"/>
      <color rgb="FFFF0000"/>
      <name val="Algerian"/>
      <family val="5"/>
    </font>
    <font>
      <b/>
      <sz val="16"/>
      <color rgb="FFFF0000"/>
      <name val="Arial"/>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rgb="FF33CCFF"/>
        <bgColor indexed="64"/>
      </patternFill>
    </fill>
  </fills>
  <borders count="74">
    <border>
      <left/>
      <right/>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thin">
        <color indexed="64"/>
      </left>
      <right style="medium">
        <color indexed="64"/>
      </right>
      <top/>
      <bottom/>
      <diagonal/>
    </border>
    <border>
      <left style="thin">
        <color auto="1"/>
      </left>
      <right style="thin">
        <color auto="1"/>
      </right>
      <top/>
      <bottom style="thin">
        <color auto="1"/>
      </bottom>
      <diagonal/>
    </border>
    <border>
      <left style="thin">
        <color auto="1"/>
      </left>
      <right style="medium">
        <color indexed="64"/>
      </right>
      <top style="thin">
        <color auto="1"/>
      </top>
      <bottom style="thin">
        <color auto="1"/>
      </bottom>
      <diagonal/>
    </border>
    <border>
      <left/>
      <right style="medium">
        <color indexed="64"/>
      </right>
      <top style="thin">
        <color indexed="64"/>
      </top>
      <bottom style="thin">
        <color indexed="64"/>
      </bottom>
      <diagonal/>
    </border>
    <border>
      <left style="thin">
        <color auto="1"/>
      </left>
      <right style="thin">
        <color auto="1"/>
      </right>
      <top style="thin">
        <color auto="1"/>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4">
    <xf numFmtId="0" fontId="0" fillId="0" borderId="0"/>
    <xf numFmtId="0" fontId="7" fillId="0" borderId="0" applyFont="0" applyFill="0" applyBorder="0" applyAlignment="0" applyProtection="0"/>
    <xf numFmtId="0" fontId="1" fillId="0" borderId="0"/>
    <xf numFmtId="0" fontId="7" fillId="0" borderId="0"/>
    <xf numFmtId="0" fontId="1" fillId="0" borderId="0"/>
    <xf numFmtId="9" fontId="1" fillId="0" borderId="0" applyFont="0" applyFill="0" applyBorder="0" applyAlignment="0" applyProtection="0"/>
    <xf numFmtId="0" fontId="61" fillId="0" borderId="0"/>
    <xf numFmtId="0" fontId="62" fillId="0" borderId="0"/>
    <xf numFmtId="164" fontId="1" fillId="0" borderId="0" applyFont="0" applyFill="0" applyBorder="0" applyAlignment="0" applyProtection="0"/>
    <xf numFmtId="0" fontId="1" fillId="0" borderId="0"/>
    <xf numFmtId="0" fontId="69" fillId="0" borderId="0" applyNumberFormat="0" applyFill="0" applyBorder="0" applyProtection="0"/>
    <xf numFmtId="0" fontId="71" fillId="0" borderId="0"/>
    <xf numFmtId="0" fontId="7" fillId="0" borderId="0" applyFont="0" applyFill="0" applyBorder="0" applyAlignment="0" applyProtection="0"/>
    <xf numFmtId="168" fontId="7" fillId="0" borderId="0" applyFont="0" applyFill="0" applyBorder="0" applyAlignment="0" applyProtection="0"/>
  </cellStyleXfs>
  <cellXfs count="1849">
    <xf numFmtId="0" fontId="0" fillId="0" borderId="0" xfId="0"/>
    <xf numFmtId="0" fontId="4" fillId="0" borderId="0" xfId="0" applyFont="1"/>
    <xf numFmtId="0" fontId="2" fillId="0" borderId="0" xfId="0" applyFont="1"/>
    <xf numFmtId="0" fontId="7" fillId="0" borderId="0" xfId="0" applyFont="1"/>
    <xf numFmtId="0" fontId="0" fillId="0" borderId="0" xfId="0" applyAlignment="1">
      <alignment horizontal="left"/>
    </xf>
    <xf numFmtId="0" fontId="0" fillId="0" borderId="0" xfId="0" applyAlignment="1">
      <alignment horizontal="center"/>
    </xf>
    <xf numFmtId="0" fontId="8" fillId="0" borderId="0" xfId="0" applyFont="1"/>
    <xf numFmtId="17" fontId="2" fillId="0" borderId="0" xfId="0" applyNumberFormat="1" applyFont="1"/>
    <xf numFmtId="0" fontId="9" fillId="0" borderId="0" xfId="0" applyFont="1"/>
    <xf numFmtId="0" fontId="0" fillId="2" borderId="0" xfId="0" applyFill="1"/>
    <xf numFmtId="0" fontId="0" fillId="0" borderId="0" xfId="0" applyAlignment="1">
      <alignment vertical="center"/>
    </xf>
    <xf numFmtId="0" fontId="0" fillId="0" borderId="9" xfId="0" applyBorder="1"/>
    <xf numFmtId="0" fontId="0" fillId="0" borderId="0" xfId="0" applyAlignment="1">
      <alignment wrapText="1"/>
    </xf>
    <xf numFmtId="0" fontId="0" fillId="0" borderId="28" xfId="0" applyBorder="1"/>
    <xf numFmtId="0" fontId="0" fillId="0" borderId="29" xfId="0" applyBorder="1"/>
    <xf numFmtId="0" fontId="7" fillId="0" borderId="28" xfId="0" applyFont="1" applyBorder="1"/>
    <xf numFmtId="0" fontId="7" fillId="0" borderId="25" xfId="0" applyFont="1" applyBorder="1"/>
    <xf numFmtId="0" fontId="0" fillId="0" borderId="25" xfId="0" applyBorder="1"/>
    <xf numFmtId="17" fontId="8" fillId="0" borderId="25" xfId="0" applyNumberFormat="1" applyFont="1" applyBorder="1"/>
    <xf numFmtId="0" fontId="8" fillId="0" borderId="28" xfId="0" applyFont="1" applyBorder="1"/>
    <xf numFmtId="2" fontId="7" fillId="0" borderId="25" xfId="0" applyNumberFormat="1" applyFont="1" applyBorder="1"/>
    <xf numFmtId="0" fontId="8" fillId="0" borderId="25" xfId="0" applyFont="1" applyBorder="1"/>
    <xf numFmtId="1" fontId="7" fillId="0" borderId="25" xfId="0" applyNumberFormat="1" applyFont="1" applyBorder="1"/>
    <xf numFmtId="0" fontId="0" fillId="0" borderId="31" xfId="0" applyBorder="1"/>
    <xf numFmtId="0" fontId="0" fillId="0" borderId="32" xfId="0" applyBorder="1"/>
    <xf numFmtId="0" fontId="0" fillId="0" borderId="33" xfId="0" applyBorder="1"/>
    <xf numFmtId="1" fontId="0" fillId="0" borderId="9" xfId="0" applyNumberFormat="1" applyBorder="1"/>
    <xf numFmtId="0" fontId="0" fillId="0" borderId="16" xfId="0" applyBorder="1"/>
    <xf numFmtId="0" fontId="0" fillId="0" borderId="17" xfId="0" applyBorder="1"/>
    <xf numFmtId="0" fontId="14" fillId="0" borderId="34" xfId="0" applyFont="1" applyBorder="1" applyAlignment="1">
      <alignment vertical="top"/>
    </xf>
    <xf numFmtId="0" fontId="7" fillId="0" borderId="35" xfId="0" applyFont="1" applyBorder="1" applyAlignment="1">
      <alignment vertical="top"/>
    </xf>
    <xf numFmtId="0" fontId="7" fillId="0" borderId="36" xfId="0" applyFont="1" applyBorder="1" applyAlignment="1">
      <alignment vertical="top"/>
    </xf>
    <xf numFmtId="0" fontId="7" fillId="0" borderId="22" xfId="0" applyFont="1" applyBorder="1" applyAlignment="1">
      <alignment vertical="top"/>
    </xf>
    <xf numFmtId="0" fontId="7" fillId="0" borderId="0" xfId="0" applyFont="1" applyAlignment="1">
      <alignment vertical="top"/>
    </xf>
    <xf numFmtId="0" fontId="7" fillId="0" borderId="37" xfId="0" applyFont="1" applyBorder="1" applyAlignment="1">
      <alignment vertical="top"/>
    </xf>
    <xf numFmtId="0" fontId="7" fillId="0" borderId="13" xfId="0" applyFont="1" applyBorder="1" applyAlignment="1">
      <alignment vertical="top"/>
    </xf>
    <xf numFmtId="0" fontId="7" fillId="0" borderId="25" xfId="0" applyFont="1" applyBorder="1" applyAlignment="1">
      <alignment vertical="top"/>
    </xf>
    <xf numFmtId="0" fontId="7" fillId="0" borderId="18" xfId="0" applyFont="1" applyBorder="1" applyAlignment="1">
      <alignment vertical="top"/>
    </xf>
    <xf numFmtId="0" fontId="7" fillId="0" borderId="34" xfId="0" applyFont="1" applyBorder="1" applyAlignment="1">
      <alignment vertical="top"/>
    </xf>
    <xf numFmtId="0" fontId="8" fillId="0" borderId="22" xfId="0" applyFont="1" applyBorder="1" applyAlignment="1">
      <alignment vertical="top"/>
    </xf>
    <xf numFmtId="0" fontId="8" fillId="3" borderId="38" xfId="0" applyFont="1" applyFill="1" applyBorder="1" applyAlignment="1">
      <alignment horizontal="center" vertical="top" wrapText="1"/>
    </xf>
    <xf numFmtId="0" fontId="8" fillId="3" borderId="9" xfId="0" applyFont="1" applyFill="1" applyBorder="1" applyAlignment="1">
      <alignment vertical="top" wrapText="1"/>
    </xf>
    <xf numFmtId="0" fontId="8" fillId="3" borderId="8" xfId="0" applyFont="1" applyFill="1" applyBorder="1" applyAlignment="1">
      <alignment vertical="top"/>
    </xf>
    <xf numFmtId="0" fontId="8" fillId="3" borderId="9" xfId="0" applyFont="1" applyFill="1" applyBorder="1" applyAlignment="1">
      <alignment horizontal="center" vertical="top" wrapText="1"/>
    </xf>
    <xf numFmtId="0" fontId="8" fillId="3" borderId="9" xfId="0" applyFont="1" applyFill="1" applyBorder="1" applyAlignment="1">
      <alignment vertical="top"/>
    </xf>
    <xf numFmtId="0" fontId="8" fillId="3" borderId="9" xfId="0" applyFont="1" applyFill="1" applyBorder="1" applyAlignment="1">
      <alignment horizontal="center" vertical="top"/>
    </xf>
    <xf numFmtId="0" fontId="16" fillId="0" borderId="9" xfId="0" applyFont="1" applyBorder="1" applyAlignment="1">
      <alignment vertical="top"/>
    </xf>
    <xf numFmtId="0" fontId="7" fillId="0" borderId="9" xfId="0" applyFont="1" applyBorder="1" applyAlignment="1">
      <alignment vertical="top"/>
    </xf>
    <xf numFmtId="0" fontId="16" fillId="0" borderId="21" xfId="0" applyFont="1" applyBorder="1" applyAlignment="1">
      <alignment vertical="top"/>
    </xf>
    <xf numFmtId="0" fontId="16" fillId="0" borderId="38" xfId="0" applyFont="1" applyBorder="1" applyAlignment="1">
      <alignment vertical="top"/>
    </xf>
    <xf numFmtId="0" fontId="16" fillId="0" borderId="8" xfId="0" applyFont="1" applyBorder="1" applyAlignment="1">
      <alignment vertical="top"/>
    </xf>
    <xf numFmtId="0" fontId="7" fillId="0" borderId="15" xfId="0" applyFont="1" applyBorder="1" applyAlignment="1">
      <alignment vertical="top"/>
    </xf>
    <xf numFmtId="0" fontId="8" fillId="3" borderId="8" xfId="0" applyFont="1" applyFill="1" applyBorder="1" applyAlignment="1">
      <alignment horizontal="center" vertical="top"/>
    </xf>
    <xf numFmtId="0" fontId="8" fillId="3" borderId="20" xfId="0" applyFont="1" applyFill="1" applyBorder="1" applyAlignment="1">
      <alignment horizontal="center" vertical="top" wrapText="1"/>
    </xf>
    <xf numFmtId="0" fontId="8" fillId="3" borderId="19" xfId="0" applyFont="1" applyFill="1" applyBorder="1" applyAlignment="1">
      <alignment horizontal="center" vertical="top" wrapText="1"/>
    </xf>
    <xf numFmtId="0" fontId="8" fillId="3" borderId="13" xfId="0" applyFont="1" applyFill="1" applyBorder="1" applyAlignment="1">
      <alignment horizontal="center" vertical="top"/>
    </xf>
    <xf numFmtId="0" fontId="8" fillId="3" borderId="8" xfId="0" applyFont="1" applyFill="1" applyBorder="1" applyAlignment="1">
      <alignment vertical="top" wrapText="1"/>
    </xf>
    <xf numFmtId="0" fontId="8" fillId="3" borderId="18" xfId="0" applyFont="1" applyFill="1" applyBorder="1" applyAlignment="1">
      <alignment horizontal="center" vertical="top"/>
    </xf>
    <xf numFmtId="0" fontId="8" fillId="3" borderId="20" xfId="0" applyFont="1" applyFill="1" applyBorder="1" applyAlignment="1">
      <alignment vertical="top"/>
    </xf>
    <xf numFmtId="0" fontId="0" fillId="0" borderId="36" xfId="0" applyBorder="1"/>
    <xf numFmtId="0" fontId="7" fillId="0" borderId="38" xfId="0" applyFont="1" applyBorder="1" applyAlignment="1">
      <alignment vertical="top"/>
    </xf>
    <xf numFmtId="0" fontId="0" fillId="0" borderId="37" xfId="0" applyBorder="1"/>
    <xf numFmtId="0" fontId="7" fillId="0" borderId="8" xfId="0" applyFont="1" applyBorder="1" applyAlignment="1">
      <alignment vertical="top"/>
    </xf>
    <xf numFmtId="0" fontId="0" fillId="0" borderId="30" xfId="0" applyBorder="1"/>
    <xf numFmtId="0" fontId="0" fillId="0" borderId="23" xfId="0" applyBorder="1"/>
    <xf numFmtId="0" fontId="7" fillId="0" borderId="21" xfId="0" applyFont="1" applyBorder="1" applyAlignment="1">
      <alignment vertical="top"/>
    </xf>
    <xf numFmtId="0" fontId="7" fillId="0" borderId="30" xfId="0" applyFont="1" applyBorder="1" applyAlignment="1">
      <alignment vertical="top"/>
    </xf>
    <xf numFmtId="0" fontId="7" fillId="0" borderId="23" xfId="0" applyFont="1" applyBorder="1" applyAlignment="1">
      <alignment vertical="top"/>
    </xf>
    <xf numFmtId="0" fontId="18" fillId="0" borderId="9" xfId="0" applyFont="1" applyBorder="1" applyAlignment="1">
      <alignment vertical="top"/>
    </xf>
    <xf numFmtId="0" fontId="8" fillId="3" borderId="8" xfId="0" applyFont="1" applyFill="1" applyBorder="1" applyAlignment="1">
      <alignment horizontal="center" vertical="top" wrapText="1"/>
    </xf>
    <xf numFmtId="0" fontId="0" fillId="0" borderId="22" xfId="0" applyBorder="1"/>
    <xf numFmtId="0" fontId="0" fillId="0" borderId="13" xfId="0" applyBorder="1"/>
    <xf numFmtId="0" fontId="0" fillId="0" borderId="18" xfId="0" applyBorder="1"/>
    <xf numFmtId="0" fontId="0" fillId="0" borderId="26" xfId="0" applyBorder="1"/>
    <xf numFmtId="0" fontId="0" fillId="0" borderId="14" xfId="0" applyBorder="1"/>
    <xf numFmtId="0" fontId="0" fillId="0" borderId="27" xfId="0" applyBorder="1"/>
    <xf numFmtId="0" fontId="2" fillId="0" borderId="28" xfId="0" applyFont="1" applyBorder="1"/>
    <xf numFmtId="0" fontId="2" fillId="0" borderId="26" xfId="0" applyFont="1" applyBorder="1"/>
    <xf numFmtId="0" fontId="2" fillId="0" borderId="14" xfId="0" applyFont="1" applyBorder="1"/>
    <xf numFmtId="0" fontId="2" fillId="0" borderId="27" xfId="0" applyFont="1" applyBorder="1"/>
    <xf numFmtId="0" fontId="2" fillId="0" borderId="29" xfId="0" applyFont="1" applyBorder="1"/>
    <xf numFmtId="0" fontId="2" fillId="0" borderId="33" xfId="0" applyFont="1" applyBorder="1"/>
    <xf numFmtId="0" fontId="2" fillId="0" borderId="31" xfId="0" applyFont="1" applyBorder="1"/>
    <xf numFmtId="0" fontId="2" fillId="0" borderId="32" xfId="0" applyFont="1" applyBorder="1"/>
    <xf numFmtId="0" fontId="0" fillId="0" borderId="28" xfId="0" applyBorder="1" applyAlignment="1">
      <alignment vertical="center"/>
    </xf>
    <xf numFmtId="0" fontId="22" fillId="0" borderId="21" xfId="0" applyFont="1" applyBorder="1"/>
    <xf numFmtId="0" fontId="2" fillId="0" borderId="30" xfId="0" applyFont="1" applyBorder="1" applyAlignment="1">
      <alignment horizontal="left" vertical="center"/>
    </xf>
    <xf numFmtId="0" fontId="2" fillId="0" borderId="21" xfId="0" applyFont="1" applyBorder="1" applyAlignment="1">
      <alignment horizontal="center" vertical="center"/>
    </xf>
    <xf numFmtId="0" fontId="2" fillId="0" borderId="30" xfId="0" applyFont="1" applyBorder="1" applyAlignment="1">
      <alignment horizontal="center" vertical="center"/>
    </xf>
    <xf numFmtId="0" fontId="2" fillId="0" borderId="23" xfId="0" applyFont="1" applyBorder="1" applyAlignment="1">
      <alignment horizontal="left" vertical="center"/>
    </xf>
    <xf numFmtId="0" fontId="2" fillId="0" borderId="25" xfId="0" applyFont="1" applyBorder="1" applyAlignment="1">
      <alignment horizontal="center" vertical="center"/>
    </xf>
    <xf numFmtId="0" fontId="2" fillId="0" borderId="41" xfId="0" applyFont="1" applyBorder="1" applyAlignment="1">
      <alignment horizontal="center" vertical="center"/>
    </xf>
    <xf numFmtId="0" fontId="2" fillId="0" borderId="42" xfId="0" applyFont="1" applyBorder="1" applyAlignment="1">
      <alignment horizontal="center" vertical="center"/>
    </xf>
    <xf numFmtId="1" fontId="2" fillId="0" borderId="30" xfId="0" applyNumberFormat="1" applyFont="1" applyBorder="1" applyAlignment="1">
      <alignment horizontal="center" vertical="center"/>
    </xf>
    <xf numFmtId="0" fontId="22" fillId="0" borderId="34" xfId="0" applyFont="1" applyBorder="1"/>
    <xf numFmtId="0" fontId="2" fillId="0" borderId="35" xfId="0" applyFont="1" applyBorder="1"/>
    <xf numFmtId="0" fontId="2" fillId="0" borderId="36" xfId="0" applyFont="1" applyBorder="1"/>
    <xf numFmtId="0" fontId="0" fillId="0" borderId="34" xfId="0" applyBorder="1"/>
    <xf numFmtId="0" fontId="0" fillId="0" borderId="35" xfId="0" applyBorder="1"/>
    <xf numFmtId="0" fontId="0" fillId="0" borderId="43" xfId="0" applyBorder="1"/>
    <xf numFmtId="0" fontId="2" fillId="0" borderId="25" xfId="0" applyFont="1" applyBorder="1"/>
    <xf numFmtId="0" fontId="2" fillId="0" borderId="18" xfId="0" applyFont="1" applyBorder="1"/>
    <xf numFmtId="0" fontId="0" fillId="0" borderId="41" xfId="0" applyBorder="1"/>
    <xf numFmtId="1" fontId="2" fillId="0" borderId="9" xfId="0" applyNumberFormat="1" applyFont="1" applyBorder="1" applyAlignment="1">
      <alignment horizontal="center" vertical="center"/>
    </xf>
    <xf numFmtId="0" fontId="23" fillId="0" borderId="0" xfId="0" applyFont="1" applyAlignment="1">
      <alignment horizontal="center"/>
    </xf>
    <xf numFmtId="0" fontId="24" fillId="0" borderId="0" xfId="0" applyFont="1" applyAlignment="1">
      <alignment horizontal="center"/>
    </xf>
    <xf numFmtId="0" fontId="25" fillId="0" borderId="0" xfId="0" applyFont="1"/>
    <xf numFmtId="0" fontId="26" fillId="0" borderId="0" xfId="0" applyFont="1" applyAlignment="1">
      <alignment wrapText="1"/>
    </xf>
    <xf numFmtId="0" fontId="26" fillId="0" borderId="0" xfId="0" applyFont="1"/>
    <xf numFmtId="0" fontId="27" fillId="0" borderId="0" xfId="0" applyFont="1" applyAlignment="1">
      <alignment horizontal="center"/>
    </xf>
    <xf numFmtId="0" fontId="27" fillId="0" borderId="0" xfId="0" applyFont="1" applyAlignment="1">
      <alignment wrapText="1"/>
    </xf>
    <xf numFmtId="0" fontId="27" fillId="0" borderId="0" xfId="0" applyFont="1"/>
    <xf numFmtId="0" fontId="28" fillId="0" borderId="38" xfId="0" applyFont="1" applyBorder="1" applyAlignment="1">
      <alignment horizontal="center" wrapText="1"/>
    </xf>
    <xf numFmtId="0" fontId="28" fillId="0" borderId="0" xfId="0" applyFont="1"/>
    <xf numFmtId="0" fontId="29" fillId="0" borderId="8" xfId="0" applyFont="1" applyBorder="1" applyAlignment="1">
      <alignment horizontal="center" vertical="center" wrapText="1"/>
    </xf>
    <xf numFmtId="0" fontId="28" fillId="0" borderId="11" xfId="0" applyFont="1" applyBorder="1" applyAlignment="1">
      <alignment horizontal="center" wrapText="1"/>
    </xf>
    <xf numFmtId="0" fontId="30" fillId="0" borderId="0" xfId="0" applyFont="1" applyAlignment="1">
      <alignment horizontal="center" vertical="center" wrapText="1"/>
    </xf>
    <xf numFmtId="0" fontId="0" fillId="0" borderId="38" xfId="0" applyBorder="1" applyAlignment="1">
      <alignment horizontal="center"/>
    </xf>
    <xf numFmtId="0" fontId="0" fillId="0" borderId="38" xfId="0" applyBorder="1" applyAlignment="1">
      <alignment horizontal="center" wrapText="1"/>
    </xf>
    <xf numFmtId="0" fontId="0" fillId="0" borderId="8" xfId="0" applyBorder="1" applyAlignment="1">
      <alignment horizontal="center"/>
    </xf>
    <xf numFmtId="0" fontId="0" fillId="0" borderId="9" xfId="0" applyBorder="1" applyAlignment="1">
      <alignment horizontal="center" wrapText="1"/>
    </xf>
    <xf numFmtId="0" fontId="0" fillId="0" borderId="9" xfId="0" applyBorder="1" applyAlignment="1">
      <alignment horizontal="left" wrapText="1"/>
    </xf>
    <xf numFmtId="1" fontId="31" fillId="2" borderId="9" xfId="0" applyNumberFormat="1" applyFont="1" applyFill="1" applyBorder="1"/>
    <xf numFmtId="1" fontId="4" fillId="2" borderId="9" xfId="4" applyNumberFormat="1" applyFont="1" applyFill="1" applyBorder="1" applyAlignment="1">
      <alignment horizontal="left"/>
    </xf>
    <xf numFmtId="0" fontId="32" fillId="2" borderId="14" xfId="0" applyFont="1" applyFill="1" applyBorder="1" applyAlignment="1">
      <alignment horizontal="center" vertical="top" wrapText="1"/>
    </xf>
    <xf numFmtId="0" fontId="32" fillId="2" borderId="27" xfId="0" applyFont="1" applyFill="1" applyBorder="1" applyAlignment="1">
      <alignment horizontal="center" vertical="top" wrapText="1"/>
    </xf>
    <xf numFmtId="0" fontId="32" fillId="2" borderId="0" xfId="0" applyFont="1" applyFill="1" applyAlignment="1">
      <alignment horizontal="center" vertical="top" wrapText="1"/>
    </xf>
    <xf numFmtId="0" fontId="32" fillId="2" borderId="29" xfId="0" applyFont="1" applyFill="1" applyBorder="1" applyAlignment="1">
      <alignment horizontal="center" vertical="top" wrapText="1"/>
    </xf>
    <xf numFmtId="0" fontId="0" fillId="2" borderId="0" xfId="0" applyFill="1" applyAlignment="1">
      <alignment horizontal="center" vertical="top" wrapText="1"/>
    </xf>
    <xf numFmtId="0" fontId="0" fillId="2" borderId="29" xfId="0" applyFill="1" applyBorder="1" applyAlignment="1">
      <alignment horizontal="center" vertical="top" wrapText="1"/>
    </xf>
    <xf numFmtId="0" fontId="33" fillId="2" borderId="0" xfId="0" applyFont="1" applyFill="1" applyAlignment="1">
      <alignment horizontal="center" vertical="top" wrapText="1"/>
    </xf>
    <xf numFmtId="0" fontId="33" fillId="2" borderId="29" xfId="0" applyFont="1" applyFill="1" applyBorder="1" applyAlignment="1">
      <alignment horizontal="center" vertical="top" wrapText="1"/>
    </xf>
    <xf numFmtId="0" fontId="34" fillId="2" borderId="0" xfId="0" applyFont="1" applyFill="1" applyAlignment="1">
      <alignment horizontal="center" vertical="top" wrapText="1"/>
    </xf>
    <xf numFmtId="0" fontId="34" fillId="2" borderId="29" xfId="0" applyFont="1" applyFill="1" applyBorder="1" applyAlignment="1">
      <alignment horizontal="center" vertical="top" wrapText="1"/>
    </xf>
    <xf numFmtId="0" fontId="35" fillId="2" borderId="28" xfId="0" applyFont="1" applyFill="1" applyBorder="1" applyAlignment="1">
      <alignment horizontal="left" vertical="center"/>
    </xf>
    <xf numFmtId="0" fontId="35" fillId="2" borderId="0" xfId="0" applyFont="1" applyFill="1" applyAlignment="1">
      <alignment horizontal="left" vertical="center"/>
    </xf>
    <xf numFmtId="0" fontId="9" fillId="0" borderId="0" xfId="0" applyFont="1" applyAlignment="1">
      <alignment horizontal="left" vertical="center"/>
    </xf>
    <xf numFmtId="0" fontId="35" fillId="2" borderId="0" xfId="0" applyFont="1" applyFill="1" applyAlignment="1">
      <alignment horizontal="center"/>
    </xf>
    <xf numFmtId="0" fontId="35" fillId="0" borderId="0" xfId="0" applyFont="1" applyAlignment="1">
      <alignment horizontal="center"/>
    </xf>
    <xf numFmtId="0" fontId="35" fillId="2" borderId="0" xfId="0" applyFont="1" applyFill="1" applyAlignment="1">
      <alignment horizontal="center" wrapText="1"/>
    </xf>
    <xf numFmtId="0" fontId="35" fillId="2" borderId="0" xfId="0" applyFont="1" applyFill="1" applyAlignment="1">
      <alignment horizontal="left" wrapText="1"/>
    </xf>
    <xf numFmtId="0" fontId="35" fillId="2" borderId="0" xfId="0" applyFont="1" applyFill="1"/>
    <xf numFmtId="0" fontId="35" fillId="2" borderId="29" xfId="0" applyFont="1" applyFill="1" applyBorder="1"/>
    <xf numFmtId="0" fontId="36" fillId="2" borderId="0" xfId="0" applyFont="1" applyFill="1" applyAlignment="1">
      <alignment horizontal="center"/>
    </xf>
    <xf numFmtId="0" fontId="36" fillId="2" borderId="0" xfId="0" applyFont="1" applyFill="1" applyAlignment="1">
      <alignment vertical="center"/>
    </xf>
    <xf numFmtId="0" fontId="36" fillId="2" borderId="0" xfId="0" applyFont="1" applyFill="1"/>
    <xf numFmtId="0" fontId="36" fillId="2" borderId="29" xfId="0" applyFont="1" applyFill="1" applyBorder="1"/>
    <xf numFmtId="0" fontId="32" fillId="2" borderId="0" xfId="0" applyFont="1" applyFill="1" applyAlignment="1">
      <alignment vertical="top" wrapText="1"/>
    </xf>
    <xf numFmtId="0" fontId="37" fillId="2" borderId="0" xfId="0" applyFont="1" applyFill="1" applyAlignment="1">
      <alignment vertical="top" wrapText="1"/>
    </xf>
    <xf numFmtId="0" fontId="37" fillId="2" borderId="0" xfId="0" applyFont="1" applyFill="1" applyAlignment="1">
      <alignment horizontal="justify" vertical="top" wrapText="1"/>
    </xf>
    <xf numFmtId="0" fontId="37" fillId="2" borderId="29" xfId="0" applyFont="1" applyFill="1" applyBorder="1" applyAlignment="1">
      <alignment horizontal="justify" vertical="top" wrapText="1"/>
    </xf>
    <xf numFmtId="0" fontId="37" fillId="2" borderId="0" xfId="0" applyFont="1" applyFill="1" applyAlignment="1">
      <alignment horizontal="left" vertical="top" wrapText="1"/>
    </xf>
    <xf numFmtId="0" fontId="0" fillId="2" borderId="0" xfId="0" applyFill="1" applyAlignment="1">
      <alignment horizontal="justify" vertical="top" wrapText="1"/>
    </xf>
    <xf numFmtId="0" fontId="0" fillId="2" borderId="29" xfId="0" applyFill="1" applyBorder="1" applyAlignment="1">
      <alignment horizontal="justify" vertical="top" wrapText="1"/>
    </xf>
    <xf numFmtId="0" fontId="38" fillId="2" borderId="0" xfId="0" applyFont="1" applyFill="1" applyAlignment="1">
      <alignment horizontal="center" vertical="top" wrapText="1"/>
    </xf>
    <xf numFmtId="0" fontId="38" fillId="2" borderId="29" xfId="0" applyFont="1" applyFill="1" applyBorder="1" applyAlignment="1">
      <alignment horizontal="center" vertical="top" wrapText="1"/>
    </xf>
    <xf numFmtId="0" fontId="38" fillId="2" borderId="38" xfId="0" applyFont="1" applyFill="1" applyBorder="1" applyAlignment="1">
      <alignment horizontal="center" vertical="center" wrapText="1"/>
    </xf>
    <xf numFmtId="0" fontId="38" fillId="2" borderId="40" xfId="0" applyFont="1" applyFill="1" applyBorder="1" applyAlignment="1">
      <alignment horizontal="center" vertical="center" wrapText="1"/>
    </xf>
    <xf numFmtId="0" fontId="7" fillId="2" borderId="0" xfId="0" applyFont="1" applyFill="1"/>
    <xf numFmtId="0" fontId="2" fillId="0" borderId="9" xfId="0" applyFont="1" applyBorder="1"/>
    <xf numFmtId="1" fontId="2" fillId="0" borderId="28" xfId="0" applyNumberFormat="1" applyFont="1" applyBorder="1"/>
    <xf numFmtId="0" fontId="2" fillId="0" borderId="35" xfId="0" applyFont="1" applyBorder="1" applyAlignment="1">
      <alignment horizontal="left" vertical="center"/>
    </xf>
    <xf numFmtId="0" fontId="2" fillId="0" borderId="36" xfId="0" applyFont="1" applyBorder="1" applyAlignment="1">
      <alignment horizontal="left" vertical="center"/>
    </xf>
    <xf numFmtId="0" fontId="2" fillId="0" borderId="34" xfId="0" applyFont="1" applyBorder="1" applyAlignment="1">
      <alignment horizontal="center" vertical="center"/>
    </xf>
    <xf numFmtId="0" fontId="2" fillId="0" borderId="35" xfId="0" applyFont="1" applyBorder="1" applyAlignment="1">
      <alignment horizontal="center" vertical="center"/>
    </xf>
    <xf numFmtId="1" fontId="2" fillId="0" borderId="35" xfId="0" applyNumberFormat="1" applyFont="1" applyBorder="1" applyAlignment="1">
      <alignment horizontal="center" vertical="center"/>
    </xf>
    <xf numFmtId="0" fontId="2" fillId="0" borderId="43" xfId="0" applyFont="1" applyBorder="1" applyAlignment="1">
      <alignment horizontal="center" vertical="center"/>
    </xf>
    <xf numFmtId="0" fontId="2" fillId="0" borderId="0" xfId="0" applyFont="1" applyAlignment="1">
      <alignment horizontal="center" vertical="center"/>
    </xf>
    <xf numFmtId="1" fontId="2" fillId="0" borderId="0" xfId="0" applyNumberFormat="1" applyFont="1" applyAlignment="1">
      <alignment horizontal="center" vertical="center"/>
    </xf>
    <xf numFmtId="0" fontId="7" fillId="0" borderId="0" xfId="0" applyFont="1" applyAlignment="1">
      <alignment horizontal="left" vertical="center" wrapText="1"/>
    </xf>
    <xf numFmtId="0" fontId="0" fillId="0" borderId="28" xfId="0" applyBorder="1" applyAlignment="1">
      <alignment horizontal="center"/>
    </xf>
    <xf numFmtId="0" fontId="0" fillId="0" borderId="29" xfId="0" applyBorder="1" applyAlignment="1">
      <alignment horizontal="center"/>
    </xf>
    <xf numFmtId="1" fontId="2" fillId="0" borderId="9" xfId="0" applyNumberFormat="1" applyFont="1" applyBorder="1" applyAlignment="1">
      <alignment horizontal="center" vertical="center" wrapText="1"/>
    </xf>
    <xf numFmtId="1" fontId="2" fillId="0" borderId="21" xfId="0" applyNumberFormat="1" applyFont="1" applyBorder="1" applyAlignment="1">
      <alignment horizontal="center" vertical="center"/>
    </xf>
    <xf numFmtId="1" fontId="2" fillId="0" borderId="21" xfId="0" applyNumberFormat="1" applyFont="1" applyBorder="1" applyAlignment="1">
      <alignment horizontal="center" vertical="center" wrapText="1"/>
    </xf>
    <xf numFmtId="0" fontId="2" fillId="0" borderId="9" xfId="0" applyFont="1" applyBorder="1" applyAlignment="1">
      <alignment horizontal="center" wrapText="1"/>
    </xf>
    <xf numFmtId="0" fontId="22" fillId="0" borderId="21" xfId="5" applyNumberFormat="1" applyFont="1" applyBorder="1"/>
    <xf numFmtId="1" fontId="2" fillId="0" borderId="23" xfId="0" applyNumberFormat="1" applyFont="1" applyBorder="1" applyAlignment="1">
      <alignment horizontal="center" vertical="center" wrapText="1"/>
    </xf>
    <xf numFmtId="0" fontId="2" fillId="0" borderId="0" xfId="0" applyFont="1" applyAlignment="1">
      <alignment horizontal="left" vertical="center"/>
    </xf>
    <xf numFmtId="0" fontId="2" fillId="0" borderId="21" xfId="0" applyFont="1" applyBorder="1" applyAlignment="1">
      <alignment horizontal="right" vertical="center"/>
    </xf>
    <xf numFmtId="1" fontId="0" fillId="0" borderId="30" xfId="0" applyNumberFormat="1" applyBorder="1"/>
    <xf numFmtId="0" fontId="41" fillId="0" borderId="0" xfId="0" applyFont="1"/>
    <xf numFmtId="0" fontId="22" fillId="0" borderId="0" xfId="0" applyFont="1"/>
    <xf numFmtId="1" fontId="2" fillId="0" borderId="0" xfId="0" applyNumberFormat="1" applyFont="1" applyAlignment="1">
      <alignment horizontal="center" vertical="center" wrapText="1"/>
    </xf>
    <xf numFmtId="0" fontId="2" fillId="0" borderId="0" xfId="0" applyFont="1" applyAlignment="1">
      <alignment horizontal="center" wrapText="1"/>
    </xf>
    <xf numFmtId="0" fontId="2" fillId="0" borderId="29" xfId="0" applyFont="1" applyBorder="1" applyAlignment="1">
      <alignment horizontal="center" vertical="center"/>
    </xf>
    <xf numFmtId="0" fontId="20" fillId="0" borderId="14" xfId="0" applyFont="1" applyBorder="1"/>
    <xf numFmtId="0" fontId="20" fillId="0" borderId="27" xfId="0" applyFont="1" applyBorder="1"/>
    <xf numFmtId="0" fontId="42" fillId="0" borderId="14" xfId="0" applyFont="1" applyBorder="1"/>
    <xf numFmtId="0" fontId="0" fillId="0" borderId="0" xfId="0" applyAlignment="1">
      <alignment vertical="top"/>
    </xf>
    <xf numFmtId="0" fontId="2" fillId="0" borderId="0" xfId="0" applyFont="1" applyAlignment="1">
      <alignment vertical="center" wrapText="1"/>
    </xf>
    <xf numFmtId="0" fontId="2" fillId="0" borderId="30" xfId="0" applyFont="1" applyBorder="1"/>
    <xf numFmtId="0" fontId="2" fillId="0" borderId="23" xfId="0" applyFont="1" applyBorder="1"/>
    <xf numFmtId="0" fontId="2" fillId="0" borderId="21" xfId="0" applyFont="1" applyBorder="1"/>
    <xf numFmtId="0" fontId="0" fillId="0" borderId="21" xfId="0" applyBorder="1"/>
    <xf numFmtId="0" fontId="2" fillId="0" borderId="23" xfId="0" applyFont="1" applyBorder="1" applyAlignment="1">
      <alignment horizontal="center" vertical="center"/>
    </xf>
    <xf numFmtId="0" fontId="2" fillId="0" borderId="21" xfId="0" applyFont="1" applyBorder="1" applyAlignment="1">
      <alignment horizontal="center" wrapText="1"/>
    </xf>
    <xf numFmtId="0" fontId="2" fillId="0" borderId="21" xfId="0" applyFont="1" applyBorder="1" applyAlignment="1">
      <alignment horizontal="left" wrapText="1"/>
    </xf>
    <xf numFmtId="0" fontId="2" fillId="0" borderId="29" xfId="0" applyFont="1" applyBorder="1" applyAlignment="1">
      <alignment vertical="center" wrapText="1"/>
    </xf>
    <xf numFmtId="0" fontId="0" fillId="0" borderId="42" xfId="0" applyBorder="1"/>
    <xf numFmtId="0" fontId="44" fillId="2" borderId="35" xfId="0" applyFont="1" applyFill="1" applyBorder="1" applyAlignment="1">
      <alignment vertical="center"/>
    </xf>
    <xf numFmtId="0" fontId="44" fillId="2" borderId="36" xfId="0" applyFont="1" applyFill="1" applyBorder="1" applyAlignment="1">
      <alignment vertical="center"/>
    </xf>
    <xf numFmtId="0" fontId="44" fillId="2" borderId="13" xfId="0" applyFont="1" applyFill="1" applyBorder="1" applyAlignment="1">
      <alignment vertical="center"/>
    </xf>
    <xf numFmtId="0" fontId="44" fillId="2" borderId="25" xfId="0" applyFont="1" applyFill="1" applyBorder="1" applyAlignment="1">
      <alignment vertical="center"/>
    </xf>
    <xf numFmtId="0" fontId="44" fillId="2" borderId="18" xfId="0" applyFont="1" applyFill="1" applyBorder="1" applyAlignment="1">
      <alignment vertical="center"/>
    </xf>
    <xf numFmtId="0" fontId="44" fillId="2" borderId="0" xfId="0" applyFont="1" applyFill="1" applyAlignment="1">
      <alignment vertical="center"/>
    </xf>
    <xf numFmtId="0" fontId="44" fillId="2" borderId="0" xfId="0" applyFont="1" applyFill="1" applyAlignment="1">
      <alignment horizontal="center" vertical="center"/>
    </xf>
    <xf numFmtId="0" fontId="44" fillId="2" borderId="21" xfId="0" applyFont="1" applyFill="1" applyBorder="1" applyAlignment="1">
      <alignment horizontal="center" vertical="center"/>
    </xf>
    <xf numFmtId="0" fontId="44" fillId="2" borderId="30" xfId="0" applyFont="1" applyFill="1" applyBorder="1" applyAlignment="1">
      <alignment vertical="center"/>
    </xf>
    <xf numFmtId="0" fontId="44" fillId="2" borderId="23" xfId="0" applyFont="1" applyFill="1" applyBorder="1" applyAlignment="1">
      <alignment vertical="center"/>
    </xf>
    <xf numFmtId="0" fontId="2" fillId="0" borderId="21" xfId="0" applyFont="1" applyBorder="1" applyAlignment="1">
      <alignment horizontal="left" vertical="center"/>
    </xf>
    <xf numFmtId="0" fontId="21" fillId="0" borderId="0" xfId="0" applyFont="1"/>
    <xf numFmtId="0" fontId="4" fillId="0" borderId="21" xfId="0" applyFont="1" applyBorder="1"/>
    <xf numFmtId="0" fontId="4" fillId="0" borderId="34" xfId="0" applyFont="1" applyBorder="1"/>
    <xf numFmtId="0" fontId="21" fillId="0" borderId="35" xfId="0" applyFont="1" applyBorder="1"/>
    <xf numFmtId="0" fontId="4" fillId="0" borderId="30" xfId="0" applyFont="1" applyBorder="1"/>
    <xf numFmtId="0" fontId="44" fillId="0" borderId="21" xfId="0" applyFont="1" applyBorder="1" applyAlignment="1">
      <alignment vertical="center"/>
    </xf>
    <xf numFmtId="0" fontId="45" fillId="2" borderId="35" xfId="0" applyFont="1" applyFill="1" applyBorder="1" applyAlignment="1" applyProtection="1">
      <alignment horizontal="center" vertical="center"/>
      <protection locked="0"/>
    </xf>
    <xf numFmtId="0" fontId="44" fillId="2" borderId="21" xfId="0" applyFont="1" applyFill="1" applyBorder="1" applyAlignment="1">
      <alignment vertical="center"/>
    </xf>
    <xf numFmtId="0" fontId="10" fillId="0" borderId="0" xfId="0" applyFont="1"/>
    <xf numFmtId="0" fontId="2" fillId="0" borderId="0" xfId="0" applyFont="1" applyAlignment="1">
      <alignment vertical="top"/>
    </xf>
    <xf numFmtId="0" fontId="44" fillId="2" borderId="0" xfId="0" applyFont="1" applyFill="1" applyAlignment="1">
      <alignment vertical="center" wrapText="1"/>
    </xf>
    <xf numFmtId="0" fontId="44" fillId="2" borderId="9" xfId="0" applyFont="1" applyFill="1" applyBorder="1" applyAlignment="1">
      <alignment vertical="center" wrapText="1"/>
    </xf>
    <xf numFmtId="0" fontId="44" fillId="2" borderId="21" xfId="0" applyFont="1" applyFill="1" applyBorder="1" applyAlignment="1">
      <alignment vertical="center" wrapText="1"/>
    </xf>
    <xf numFmtId="0" fontId="44" fillId="2" borderId="23" xfId="0" applyFont="1" applyFill="1" applyBorder="1" applyAlignment="1">
      <alignment vertical="center" wrapText="1"/>
    </xf>
    <xf numFmtId="0" fontId="47" fillId="2" borderId="0" xfId="0" applyFont="1" applyFill="1" applyAlignment="1">
      <alignment vertical="center"/>
    </xf>
    <xf numFmtId="0" fontId="47" fillId="2" borderId="30" xfId="0" applyFont="1" applyFill="1" applyBorder="1" applyAlignment="1">
      <alignment vertical="center"/>
    </xf>
    <xf numFmtId="0" fontId="50" fillId="0" borderId="0" xfId="0" applyFont="1" applyAlignment="1">
      <alignment horizontal="left" vertical="center"/>
    </xf>
    <xf numFmtId="0" fontId="50" fillId="0" borderId="0" xfId="0" applyFont="1"/>
    <xf numFmtId="0" fontId="46" fillId="2" borderId="0" xfId="0" applyFont="1" applyFill="1" applyAlignment="1">
      <alignment vertical="center"/>
    </xf>
    <xf numFmtId="0" fontId="51" fillId="0" borderId="0" xfId="0" applyFont="1" applyAlignment="1">
      <alignment horizontal="left" vertical="top" wrapText="1"/>
    </xf>
    <xf numFmtId="1" fontId="2" fillId="0" borderId="0" xfId="0" applyNumberFormat="1" applyFont="1"/>
    <xf numFmtId="14" fontId="2" fillId="0" borderId="0" xfId="0" applyNumberFormat="1" applyFont="1" applyAlignment="1">
      <alignment horizontal="center"/>
    </xf>
    <xf numFmtId="0" fontId="10" fillId="0" borderId="30" xfId="0" applyFont="1" applyBorder="1"/>
    <xf numFmtId="0" fontId="53" fillId="0" borderId="30" xfId="0" applyFont="1" applyBorder="1" applyAlignment="1">
      <alignment horizontal="left" vertical="center"/>
    </xf>
    <xf numFmtId="0" fontId="53" fillId="0" borderId="23" xfId="0" applyFont="1" applyBorder="1" applyAlignment="1">
      <alignment horizontal="left" vertical="center"/>
    </xf>
    <xf numFmtId="0" fontId="54" fillId="0" borderId="21" xfId="0" applyFont="1" applyBorder="1" applyAlignment="1">
      <alignment horizontal="left" vertical="center"/>
    </xf>
    <xf numFmtId="0" fontId="54" fillId="0" borderId="0" xfId="0" applyFont="1" applyAlignment="1">
      <alignment horizontal="left" vertical="center"/>
    </xf>
    <xf numFmtId="0" fontId="54" fillId="0" borderId="0" xfId="0" applyFont="1"/>
    <xf numFmtId="0" fontId="55" fillId="0" borderId="0" xfId="0" applyFont="1"/>
    <xf numFmtId="0" fontId="55" fillId="0" borderId="0" xfId="5" applyNumberFormat="1" applyFont="1"/>
    <xf numFmtId="0" fontId="56" fillId="0" borderId="0" xfId="0" applyFont="1"/>
    <xf numFmtId="0" fontId="21" fillId="0" borderId="29" xfId="0" applyFont="1" applyBorder="1"/>
    <xf numFmtId="0" fontId="53" fillId="0" borderId="0" xfId="0" applyFont="1" applyAlignment="1">
      <alignment horizontal="left" vertical="center"/>
    </xf>
    <xf numFmtId="0" fontId="21" fillId="0" borderId="43" xfId="0" applyFont="1" applyBorder="1"/>
    <xf numFmtId="0" fontId="4" fillId="0" borderId="42" xfId="0" applyFont="1" applyBorder="1"/>
    <xf numFmtId="0" fontId="44" fillId="2" borderId="42" xfId="0" applyFont="1" applyFill="1" applyBorder="1" applyAlignment="1">
      <alignment vertical="center"/>
    </xf>
    <xf numFmtId="0" fontId="44" fillId="2" borderId="39" xfId="0" applyFont="1" applyFill="1" applyBorder="1" applyAlignment="1">
      <alignment horizontal="center" vertical="center"/>
    </xf>
    <xf numFmtId="0" fontId="47" fillId="2" borderId="42" xfId="0" applyFont="1" applyFill="1" applyBorder="1" applyAlignment="1">
      <alignment vertical="center"/>
    </xf>
    <xf numFmtId="0" fontId="51" fillId="0" borderId="29" xfId="0" applyFont="1" applyBorder="1" applyAlignment="1">
      <alignment horizontal="left" vertical="top" wrapText="1"/>
    </xf>
    <xf numFmtId="0" fontId="46" fillId="2" borderId="29" xfId="0" applyFont="1" applyFill="1" applyBorder="1" applyAlignment="1">
      <alignment vertical="center"/>
    </xf>
    <xf numFmtId="1" fontId="0" fillId="0" borderId="0" xfId="0" applyNumberFormat="1"/>
    <xf numFmtId="2" fontId="2" fillId="0" borderId="0" xfId="0" applyNumberFormat="1" applyFont="1" applyAlignment="1">
      <alignment horizontal="center" vertical="center"/>
    </xf>
    <xf numFmtId="0" fontId="59" fillId="0" borderId="0" xfId="0" applyFont="1" applyAlignment="1">
      <alignment vertical="center"/>
    </xf>
    <xf numFmtId="0" fontId="18" fillId="0" borderId="28" xfId="0" applyFont="1" applyBorder="1"/>
    <xf numFmtId="0" fontId="59" fillId="0" borderId="28" xfId="0" applyFont="1" applyBorder="1" applyAlignment="1">
      <alignment horizontal="left" vertical="center" wrapText="1"/>
    </xf>
    <xf numFmtId="0" fontId="0" fillId="0" borderId="28" xfId="0" applyBorder="1" applyAlignment="1">
      <alignment vertical="center" wrapText="1"/>
    </xf>
    <xf numFmtId="0" fontId="0" fillId="0" borderId="0" xfId="0" applyAlignment="1">
      <alignment vertical="center" wrapText="1"/>
    </xf>
    <xf numFmtId="0" fontId="0" fillId="0" borderId="29" xfId="0" applyBorder="1" applyAlignment="1">
      <alignment vertical="center" wrapText="1"/>
    </xf>
    <xf numFmtId="0" fontId="18" fillId="0" borderId="0" xfId="0" applyFont="1"/>
    <xf numFmtId="0" fontId="18" fillId="0" borderId="29" xfId="0" applyFont="1" applyBorder="1"/>
    <xf numFmtId="0" fontId="18" fillId="0" borderId="46"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39" xfId="0" applyFont="1" applyBorder="1" applyAlignment="1">
      <alignment horizontal="center" vertical="center" wrapText="1"/>
    </xf>
    <xf numFmtId="0" fontId="0" fillId="0" borderId="46" xfId="0" applyBorder="1" applyAlignment="1">
      <alignment horizontal="center"/>
    </xf>
    <xf numFmtId="0" fontId="0" fillId="0" borderId="9" xfId="0" applyBorder="1" applyAlignment="1">
      <alignment horizontal="center"/>
    </xf>
    <xf numFmtId="0" fontId="0" fillId="0" borderId="39" xfId="0" applyBorder="1" applyAlignment="1">
      <alignment horizontal="center"/>
    </xf>
    <xf numFmtId="0" fontId="0" fillId="0" borderId="39" xfId="0" applyBorder="1"/>
    <xf numFmtId="0" fontId="14" fillId="0" borderId="0" xfId="0" applyFont="1"/>
    <xf numFmtId="0" fontId="0" fillId="0" borderId="28" xfId="0" applyBorder="1" applyAlignment="1">
      <alignment horizontal="left" vertical="center" wrapText="1"/>
    </xf>
    <xf numFmtId="0" fontId="0" fillId="0" borderId="0" xfId="0" applyAlignment="1">
      <alignment horizontal="left" vertical="center" wrapText="1"/>
    </xf>
    <xf numFmtId="0" fontId="0" fillId="0" borderId="29" xfId="0" applyBorder="1" applyAlignment="1">
      <alignment horizontal="left" vertical="center" wrapText="1"/>
    </xf>
    <xf numFmtId="0" fontId="7" fillId="0" borderId="28" xfId="0" applyFont="1" applyBorder="1" applyAlignment="1">
      <alignment horizontal="left" vertical="center"/>
    </xf>
    <xf numFmtId="0" fontId="7" fillId="0" borderId="0" xfId="0" applyFont="1" applyAlignment="1">
      <alignment horizontal="left" vertical="center"/>
    </xf>
    <xf numFmtId="0" fontId="7" fillId="0" borderId="29" xfId="0" applyFont="1" applyBorder="1" applyAlignment="1">
      <alignment horizontal="left" vertical="center"/>
    </xf>
    <xf numFmtId="0" fontId="0" fillId="0" borderId="29" xfId="0" applyBorder="1" applyAlignment="1">
      <alignment horizontal="left" vertical="center"/>
    </xf>
    <xf numFmtId="0" fontId="8" fillId="0" borderId="28" xfId="0" applyFont="1" applyBorder="1" applyAlignment="1">
      <alignment vertical="center"/>
    </xf>
    <xf numFmtId="0" fontId="18" fillId="0" borderId="0" xfId="0" applyFont="1" applyAlignment="1">
      <alignment horizontal="center"/>
    </xf>
    <xf numFmtId="1" fontId="10" fillId="0" borderId="0" xfId="0" applyNumberFormat="1" applyFont="1"/>
    <xf numFmtId="0" fontId="0" fillId="0" borderId="7" xfId="0" applyBorder="1"/>
    <xf numFmtId="0" fontId="18" fillId="0" borderId="15" xfId="0" applyFont="1" applyBorder="1"/>
    <xf numFmtId="0" fontId="2" fillId="0" borderId="16" xfId="0" applyFont="1" applyBorder="1"/>
    <xf numFmtId="0" fontId="0" fillId="0" borderId="46" xfId="0" applyBorder="1"/>
    <xf numFmtId="0" fontId="18" fillId="0" borderId="33" xfId="0" applyFont="1" applyBorder="1"/>
    <xf numFmtId="0" fontId="0" fillId="0" borderId="0" xfId="0" applyAlignment="1">
      <alignment horizontal="center" vertical="center"/>
    </xf>
    <xf numFmtId="0" fontId="8" fillId="0" borderId="0" xfId="0" applyFont="1" applyAlignment="1">
      <alignment horizontal="left"/>
    </xf>
    <xf numFmtId="0" fontId="0" fillId="0" borderId="9" xfId="0" applyBorder="1" applyAlignment="1">
      <alignment horizontal="center" vertical="center" wrapText="1"/>
    </xf>
    <xf numFmtId="0" fontId="60" fillId="0" borderId="46" xfId="0" applyFont="1" applyBorder="1" applyAlignment="1">
      <alignment horizontal="center"/>
    </xf>
    <xf numFmtId="0" fontId="60" fillId="0" borderId="9" xfId="0" applyFont="1" applyBorder="1" applyAlignment="1">
      <alignment horizontal="center"/>
    </xf>
    <xf numFmtId="0" fontId="60" fillId="0" borderId="39" xfId="0" applyFont="1" applyBorder="1" applyAlignment="1">
      <alignment horizontal="center"/>
    </xf>
    <xf numFmtId="0" fontId="7" fillId="0" borderId="16" xfId="0" applyFont="1" applyBorder="1"/>
    <xf numFmtId="14" fontId="0" fillId="0" borderId="0" xfId="0" applyNumberFormat="1"/>
    <xf numFmtId="9" fontId="0" fillId="0" borderId="9" xfId="0" applyNumberFormat="1" applyBorder="1"/>
    <xf numFmtId="0" fontId="55" fillId="0" borderId="21" xfId="0" applyFont="1" applyBorder="1"/>
    <xf numFmtId="14" fontId="0" fillId="0" borderId="31" xfId="0" applyNumberFormat="1" applyBorder="1"/>
    <xf numFmtId="1" fontId="21" fillId="0" borderId="35" xfId="0" applyNumberFormat="1" applyFont="1" applyBorder="1"/>
    <xf numFmtId="14" fontId="2" fillId="0" borderId="0" xfId="0" applyNumberFormat="1" applyFont="1"/>
    <xf numFmtId="1" fontId="10" fillId="0" borderId="30" xfId="0" applyNumberFormat="1" applyFont="1" applyBorder="1"/>
    <xf numFmtId="9" fontId="0" fillId="0" borderId="29" xfId="0" applyNumberFormat="1" applyBorder="1" applyAlignment="1">
      <alignment horizontal="center"/>
    </xf>
    <xf numFmtId="14" fontId="18" fillId="0" borderId="0" xfId="0" applyNumberFormat="1" applyFont="1"/>
    <xf numFmtId="1" fontId="0" fillId="0" borderId="28" xfId="0" applyNumberFormat="1" applyBorder="1"/>
    <xf numFmtId="0" fontId="0" fillId="0" borderId="48" xfId="0" applyBorder="1"/>
    <xf numFmtId="1" fontId="7" fillId="0" borderId="0" xfId="0" applyNumberFormat="1" applyFont="1"/>
    <xf numFmtId="0" fontId="7" fillId="0" borderId="48" xfId="0" applyFont="1" applyBorder="1"/>
    <xf numFmtId="1" fontId="7" fillId="0" borderId="48" xfId="0" applyNumberFormat="1" applyFont="1" applyBorder="1"/>
    <xf numFmtId="1" fontId="0" fillId="0" borderId="48" xfId="0" applyNumberFormat="1" applyBorder="1"/>
    <xf numFmtId="0" fontId="65" fillId="0" borderId="52" xfId="0" applyFont="1" applyBorder="1" applyAlignment="1">
      <alignment horizontal="center" vertical="top" wrapText="1"/>
    </xf>
    <xf numFmtId="0" fontId="0" fillId="0" borderId="48" xfId="0" applyBorder="1" applyAlignment="1">
      <alignment horizontal="center" vertical="top" wrapText="1"/>
    </xf>
    <xf numFmtId="0" fontId="0" fillId="0" borderId="49" xfId="0" applyBorder="1" applyAlignment="1">
      <alignment horizontal="center" vertical="top" wrapText="1"/>
    </xf>
    <xf numFmtId="0" fontId="0" fillId="0" borderId="52" xfId="0" applyBorder="1" applyAlignment="1">
      <alignment horizontal="center" vertical="top" wrapText="1"/>
    </xf>
    <xf numFmtId="0" fontId="0" fillId="0" borderId="51" xfId="0" applyBorder="1" applyAlignment="1">
      <alignment horizontal="center" vertical="top" wrapText="1"/>
    </xf>
    <xf numFmtId="0" fontId="0" fillId="0" borderId="48" xfId="0" applyBorder="1" applyAlignment="1">
      <alignment vertical="top" wrapText="1"/>
    </xf>
    <xf numFmtId="14" fontId="0" fillId="0" borderId="48" xfId="0" applyNumberFormat="1" applyBorder="1"/>
    <xf numFmtId="43" fontId="0" fillId="0" borderId="48" xfId="1" applyNumberFormat="1" applyFont="1" applyBorder="1"/>
    <xf numFmtId="14" fontId="66" fillId="0" borderId="48" xfId="0" applyNumberFormat="1" applyFont="1" applyBorder="1"/>
    <xf numFmtId="1" fontId="4" fillId="2" borderId="9" xfId="0" quotePrefix="1" applyNumberFormat="1" applyFont="1" applyFill="1" applyBorder="1" applyAlignment="1">
      <alignment horizontal="left"/>
    </xf>
    <xf numFmtId="167" fontId="0" fillId="0" borderId="0" xfId="0" applyNumberFormat="1"/>
    <xf numFmtId="0" fontId="63" fillId="2" borderId="0" xfId="0" applyFont="1" applyFill="1" applyAlignment="1">
      <alignment horizontal="left" vertical="center"/>
    </xf>
    <xf numFmtId="0" fontId="29" fillId="2" borderId="0" xfId="0" applyFont="1" applyFill="1" applyAlignment="1">
      <alignment vertical="center"/>
    </xf>
    <xf numFmtId="0" fontId="25" fillId="2" borderId="0" xfId="0" applyFont="1" applyFill="1" applyAlignment="1">
      <alignment horizontal="left" vertical="center"/>
    </xf>
    <xf numFmtId="0" fontId="30" fillId="2" borderId="0" xfId="0" applyFont="1" applyFill="1" applyAlignment="1">
      <alignment horizontal="left" vertical="center"/>
    </xf>
    <xf numFmtId="0" fontId="29" fillId="2" borderId="0" xfId="0" applyFont="1" applyFill="1" applyAlignment="1">
      <alignment horizontal="left" vertical="center"/>
    </xf>
    <xf numFmtId="0" fontId="26" fillId="2" borderId="0" xfId="0" applyFont="1" applyFill="1" applyAlignment="1">
      <alignment horizontal="left" vertical="center"/>
    </xf>
    <xf numFmtId="0" fontId="3" fillId="2" borderId="0" xfId="0" applyFont="1" applyFill="1"/>
    <xf numFmtId="0" fontId="30" fillId="2" borderId="0" xfId="0" applyFont="1" applyFill="1" applyAlignment="1">
      <alignment vertical="center"/>
    </xf>
    <xf numFmtId="0" fontId="9" fillId="2" borderId="0" xfId="0" applyFont="1" applyFill="1"/>
    <xf numFmtId="0" fontId="9" fillId="2" borderId="0" xfId="0" applyFont="1" applyFill="1" applyAlignment="1">
      <alignment horizontal="center"/>
    </xf>
    <xf numFmtId="0" fontId="6" fillId="2" borderId="0" xfId="0" applyFont="1" applyFill="1" applyAlignment="1">
      <alignment horizontal="center"/>
    </xf>
    <xf numFmtId="0" fontId="30" fillId="2" borderId="48" xfId="0" applyFont="1" applyFill="1" applyBorder="1" applyAlignment="1">
      <alignment horizontal="center" vertical="center" wrapText="1"/>
    </xf>
    <xf numFmtId="0" fontId="30" fillId="2" borderId="48" xfId="0" applyFont="1" applyFill="1" applyBorder="1" applyAlignment="1">
      <alignment vertical="center" wrapText="1"/>
    </xf>
    <xf numFmtId="0" fontId="30" fillId="2" borderId="48" xfId="0" applyFont="1" applyFill="1" applyBorder="1" applyAlignment="1">
      <alignment vertical="center"/>
    </xf>
    <xf numFmtId="0" fontId="30" fillId="2" borderId="49" xfId="0" applyFont="1" applyFill="1" applyBorder="1" applyAlignment="1">
      <alignment vertical="center" wrapText="1"/>
    </xf>
    <xf numFmtId="164" fontId="29" fillId="2" borderId="0" xfId="8" applyFont="1" applyFill="1" applyAlignment="1">
      <alignment vertical="center"/>
    </xf>
    <xf numFmtId="0" fontId="30" fillId="2" borderId="50" xfId="0" applyFont="1" applyFill="1" applyBorder="1" applyAlignment="1">
      <alignment vertical="center" wrapText="1"/>
    </xf>
    <xf numFmtId="17" fontId="30" fillId="2" borderId="50" xfId="0" applyNumberFormat="1" applyFont="1" applyFill="1" applyBorder="1" applyAlignment="1">
      <alignment vertical="center" wrapText="1"/>
    </xf>
    <xf numFmtId="0" fontId="30" fillId="2" borderId="51" xfId="0" applyFont="1" applyFill="1" applyBorder="1" applyAlignment="1">
      <alignment vertical="center" wrapText="1"/>
    </xf>
    <xf numFmtId="170" fontId="0" fillId="0" borderId="49" xfId="1" applyNumberFormat="1" applyFont="1" applyBorder="1"/>
    <xf numFmtId="170" fontId="0" fillId="0" borderId="51" xfId="1" applyNumberFormat="1" applyFont="1" applyBorder="1"/>
    <xf numFmtId="0" fontId="0" fillId="0" borderId="0" xfId="0" applyBorder="1"/>
    <xf numFmtId="0" fontId="0" fillId="0" borderId="0" xfId="0" applyBorder="1" applyAlignment="1">
      <alignment horizontal="left"/>
    </xf>
    <xf numFmtId="14" fontId="0" fillId="0" borderId="0" xfId="0" applyNumberFormat="1" applyBorder="1" applyAlignment="1">
      <alignment horizontal="left"/>
    </xf>
    <xf numFmtId="0" fontId="0" fillId="0" borderId="0" xfId="0" applyBorder="1" applyAlignment="1">
      <alignment horizontal="center"/>
    </xf>
    <xf numFmtId="0" fontId="0" fillId="0" borderId="28" xfId="0" applyBorder="1" applyAlignment="1">
      <alignment horizontal="center" vertical="top" wrapText="1"/>
    </xf>
    <xf numFmtId="0" fontId="0" fillId="0" borderId="56" xfId="0" applyBorder="1" applyAlignment="1">
      <alignment horizontal="center" vertical="top" wrapText="1"/>
    </xf>
    <xf numFmtId="0" fontId="0" fillId="0" borderId="28" xfId="0" applyBorder="1" applyAlignment="1">
      <alignment vertical="top" wrapText="1"/>
    </xf>
    <xf numFmtId="0" fontId="0" fillId="0" borderId="56" xfId="0" applyBorder="1" applyAlignment="1">
      <alignment vertical="top" wrapText="1"/>
    </xf>
    <xf numFmtId="0" fontId="0" fillId="0" borderId="56" xfId="0" applyBorder="1"/>
    <xf numFmtId="0" fontId="0" fillId="0" borderId="33" xfId="0" applyBorder="1" applyAlignment="1">
      <alignment horizontal="center"/>
    </xf>
    <xf numFmtId="14" fontId="0" fillId="0" borderId="58" xfId="0" applyNumberFormat="1" applyBorder="1"/>
    <xf numFmtId="0" fontId="68" fillId="2" borderId="63" xfId="0" applyFont="1" applyFill="1" applyBorder="1"/>
    <xf numFmtId="1" fontId="11" fillId="2" borderId="48" xfId="0" quotePrefix="1" applyNumberFormat="1" applyFont="1" applyFill="1" applyBorder="1" applyAlignment="1">
      <alignment wrapText="1"/>
    </xf>
    <xf numFmtId="0" fontId="7" fillId="2" borderId="63" xfId="0" applyFont="1" applyFill="1" applyBorder="1"/>
    <xf numFmtId="0" fontId="29" fillId="2" borderId="63" xfId="0" applyFont="1" applyFill="1" applyBorder="1" applyAlignment="1">
      <alignment horizontal="center" vertical="center" wrapText="1"/>
    </xf>
    <xf numFmtId="14" fontId="29" fillId="2" borderId="63" xfId="0" quotePrefix="1" applyNumberFormat="1" applyFont="1" applyFill="1" applyBorder="1" applyAlignment="1">
      <alignment horizontal="center" vertical="center" wrapText="1"/>
    </xf>
    <xf numFmtId="0" fontId="29" fillId="2" borderId="63" xfId="0" applyFont="1" applyFill="1" applyBorder="1" applyAlignment="1">
      <alignment vertical="center"/>
    </xf>
    <xf numFmtId="1" fontId="29" fillId="2" borderId="63" xfId="0" quotePrefix="1" applyNumberFormat="1" applyFont="1" applyFill="1" applyBorder="1" applyAlignment="1">
      <alignment horizontal="center" vertical="center"/>
    </xf>
    <xf numFmtId="0" fontId="11" fillId="2" borderId="63" xfId="0" applyFont="1" applyFill="1" applyBorder="1" applyAlignment="1">
      <alignment horizontal="center" vertical="center" wrapText="1"/>
    </xf>
    <xf numFmtId="0" fontId="5" fillId="2" borderId="63" xfId="0" applyFont="1" applyFill="1" applyBorder="1" applyAlignment="1">
      <alignment horizontal="center" vertical="center" wrapText="1"/>
    </xf>
    <xf numFmtId="0" fontId="0" fillId="0" borderId="63" xfId="0" applyBorder="1" applyAlignment="1">
      <alignment vertical="top" wrapText="1"/>
    </xf>
    <xf numFmtId="0" fontId="0" fillId="0" borderId="63" xfId="0" applyBorder="1"/>
    <xf numFmtId="0" fontId="0" fillId="0" borderId="63" xfId="0" applyBorder="1" applyAlignment="1">
      <alignment horizontal="center" vertical="top" wrapText="1"/>
    </xf>
    <xf numFmtId="1" fontId="49" fillId="2" borderId="9" xfId="4" applyNumberFormat="1" applyFont="1" applyFill="1" applyBorder="1" applyAlignment="1">
      <alignment horizontal="left"/>
    </xf>
    <xf numFmtId="1" fontId="12" fillId="2" borderId="9" xfId="0" applyNumberFormat="1" applyFont="1" applyFill="1" applyBorder="1" applyAlignment="1"/>
    <xf numFmtId="1" fontId="11" fillId="2" borderId="63" xfId="0" applyNumberFormat="1" applyFont="1" applyFill="1" applyBorder="1"/>
    <xf numFmtId="0" fontId="8" fillId="0" borderId="34" xfId="0" applyNumberFormat="1" applyFont="1" applyFill="1" applyBorder="1" applyAlignment="1" applyProtection="1">
      <alignment horizontal="center" vertical="top"/>
    </xf>
    <xf numFmtId="0" fontId="7" fillId="0" borderId="13" xfId="0" applyNumberFormat="1" applyFont="1" applyFill="1" applyBorder="1" applyAlignment="1" applyProtection="1">
      <alignment vertical="top"/>
    </xf>
    <xf numFmtId="0" fontId="7" fillId="0" borderId="25" xfId="0" applyNumberFormat="1" applyFont="1" applyFill="1" applyBorder="1" applyAlignment="1" applyProtection="1">
      <alignment vertical="top"/>
    </xf>
    <xf numFmtId="0" fontId="7" fillId="0" borderId="0" xfId="0" applyNumberFormat="1" applyFont="1" applyFill="1" applyBorder="1" applyAlignment="1" applyProtection="1">
      <alignment vertical="top"/>
    </xf>
    <xf numFmtId="0" fontId="7" fillId="0" borderId="18" xfId="0" applyNumberFormat="1" applyFont="1" applyFill="1" applyBorder="1" applyAlignment="1" applyProtection="1">
      <alignment vertical="top"/>
    </xf>
    <xf numFmtId="0" fontId="8" fillId="3" borderId="34" xfId="0" applyNumberFormat="1" applyFont="1" applyFill="1" applyBorder="1" applyAlignment="1" applyProtection="1">
      <alignment horizontal="left" vertical="center" textRotation="90" wrapText="1"/>
    </xf>
    <xf numFmtId="0" fontId="8" fillId="3" borderId="36" xfId="0" applyNumberFormat="1" applyFont="1" applyFill="1" applyBorder="1" applyAlignment="1" applyProtection="1">
      <alignment horizontal="center" vertical="top" wrapText="1"/>
    </xf>
    <xf numFmtId="0" fontId="8" fillId="3" borderId="18" xfId="0" applyNumberFormat="1" applyFont="1" applyFill="1" applyBorder="1" applyAlignment="1" applyProtection="1">
      <alignment horizontal="center" vertical="top" wrapText="1"/>
    </xf>
    <xf numFmtId="0" fontId="8" fillId="3" borderId="18" xfId="0" applyNumberFormat="1" applyFont="1" applyFill="1" applyBorder="1" applyAlignment="1" applyProtection="1">
      <alignment horizontal="center" vertical="top" textRotation="90" wrapText="1"/>
    </xf>
    <xf numFmtId="0" fontId="8" fillId="3" borderId="18" xfId="0" applyNumberFormat="1" applyFont="1" applyFill="1" applyBorder="1" applyAlignment="1" applyProtection="1">
      <alignment horizontal="center" vertical="top" textRotation="90"/>
    </xf>
    <xf numFmtId="0" fontId="8" fillId="3" borderId="55" xfId="0" applyNumberFormat="1" applyFont="1" applyFill="1" applyBorder="1" applyAlignment="1" applyProtection="1">
      <alignment vertical="center" textRotation="90" wrapText="1"/>
    </xf>
    <xf numFmtId="0" fontId="8" fillId="3" borderId="55" xfId="0" applyNumberFormat="1" applyFont="1" applyFill="1" applyBorder="1" applyAlignment="1" applyProtection="1">
      <alignment horizontal="center" vertical="center" textRotation="90"/>
    </xf>
    <xf numFmtId="0" fontId="8" fillId="3" borderId="63" xfId="0" applyNumberFormat="1" applyFont="1" applyFill="1" applyBorder="1" applyAlignment="1" applyProtection="1">
      <alignment horizontal="center" vertical="top"/>
    </xf>
    <xf numFmtId="0" fontId="7" fillId="4" borderId="63" xfId="0" applyNumberFormat="1" applyFont="1" applyFill="1" applyBorder="1" applyAlignment="1" applyProtection="1">
      <alignment vertical="top"/>
    </xf>
    <xf numFmtId="0" fontId="7" fillId="4" borderId="55" xfId="0" applyNumberFormat="1" applyFont="1" applyFill="1" applyBorder="1" applyAlignment="1" applyProtection="1">
      <alignment vertical="top"/>
    </xf>
    <xf numFmtId="0" fontId="7" fillId="0" borderId="63" xfId="0" applyNumberFormat="1" applyFont="1" applyFill="1" applyBorder="1" applyAlignment="1" applyProtection="1">
      <alignment vertical="top"/>
    </xf>
    <xf numFmtId="0" fontId="7" fillId="0" borderId="52" xfId="0" applyNumberFormat="1" applyFont="1" applyFill="1" applyBorder="1" applyAlignment="1" applyProtection="1">
      <alignment vertical="top"/>
    </xf>
    <xf numFmtId="0" fontId="7" fillId="0" borderId="49" xfId="0" applyNumberFormat="1" applyFont="1" applyFill="1" applyBorder="1" applyAlignment="1" applyProtection="1">
      <alignment vertical="top"/>
    </xf>
    <xf numFmtId="17" fontId="8" fillId="0" borderId="51" xfId="0" applyNumberFormat="1" applyFont="1" applyFill="1" applyBorder="1" applyAlignment="1" applyProtection="1">
      <alignment vertical="top"/>
    </xf>
    <xf numFmtId="0" fontId="2" fillId="0" borderId="0" xfId="0" applyFont="1" applyBorder="1"/>
    <xf numFmtId="0" fontId="22" fillId="0" borderId="64" xfId="0" applyFont="1" applyBorder="1"/>
    <xf numFmtId="0" fontId="2" fillId="0" borderId="50" xfId="0" applyFont="1" applyBorder="1" applyAlignment="1">
      <alignment horizontal="left" vertical="center"/>
    </xf>
    <xf numFmtId="0" fontId="2" fillId="0" borderId="49" xfId="0" applyFont="1" applyBorder="1" applyAlignment="1">
      <alignment horizontal="center" vertical="center"/>
    </xf>
    <xf numFmtId="0" fontId="0" fillId="0" borderId="50" xfId="0" applyBorder="1" applyAlignment="1">
      <alignment vertical="center"/>
    </xf>
    <xf numFmtId="1" fontId="0" fillId="0" borderId="63" xfId="0" applyNumberFormat="1" applyBorder="1"/>
    <xf numFmtId="0" fontId="2" fillId="0" borderId="57" xfId="0" applyFont="1" applyBorder="1" applyAlignment="1">
      <alignment horizontal="center" vertical="center"/>
    </xf>
    <xf numFmtId="0" fontId="2" fillId="0" borderId="51" xfId="0" applyFont="1" applyBorder="1" applyAlignment="1">
      <alignment horizontal="left" vertical="center"/>
    </xf>
    <xf numFmtId="1" fontId="2" fillId="0" borderId="50" xfId="0" applyNumberFormat="1" applyFont="1" applyBorder="1" applyAlignment="1">
      <alignment horizontal="center" vertical="center"/>
    </xf>
    <xf numFmtId="1" fontId="2" fillId="0" borderId="56" xfId="0" applyNumberFormat="1" applyFont="1" applyBorder="1" applyAlignment="1">
      <alignment horizontal="center" vertical="center"/>
    </xf>
    <xf numFmtId="0" fontId="22" fillId="0" borderId="65" xfId="0" applyFont="1" applyBorder="1"/>
    <xf numFmtId="0" fontId="22" fillId="0" borderId="66" xfId="0" applyFont="1" applyBorder="1"/>
    <xf numFmtId="0" fontId="7" fillId="0" borderId="0" xfId="0" applyFont="1" applyBorder="1" applyAlignment="1">
      <alignment vertical="top"/>
    </xf>
    <xf numFmtId="0" fontId="7" fillId="0" borderId="63" xfId="0" applyFont="1" applyBorder="1" applyAlignment="1">
      <alignment vertical="top"/>
    </xf>
    <xf numFmtId="0" fontId="70" fillId="2" borderId="0" xfId="3" applyFont="1" applyFill="1" applyBorder="1" applyAlignment="1">
      <alignment horizontal="left"/>
    </xf>
    <xf numFmtId="0" fontId="0" fillId="0" borderId="63" xfId="0" applyBorder="1" applyAlignment="1">
      <alignment horizontal="center" vertical="center"/>
    </xf>
    <xf numFmtId="167" fontId="0" fillId="0" borderId="63" xfId="0" applyNumberFormat="1" applyBorder="1" applyAlignment="1">
      <alignment horizontal="center" vertical="center"/>
    </xf>
    <xf numFmtId="0" fontId="7" fillId="0" borderId="16" xfId="0" applyFont="1" applyBorder="1" applyAlignment="1">
      <alignment vertical="top"/>
    </xf>
    <xf numFmtId="0" fontId="7" fillId="0" borderId="17" xfId="0" applyFont="1" applyBorder="1" applyAlignment="1">
      <alignment vertical="top"/>
    </xf>
    <xf numFmtId="0" fontId="7" fillId="0" borderId="55" xfId="0" applyFont="1" applyBorder="1" applyAlignment="1">
      <alignment vertical="top"/>
    </xf>
    <xf numFmtId="0" fontId="7" fillId="0" borderId="63" xfId="0" applyFont="1" applyBorder="1" applyAlignment="1" applyProtection="1">
      <alignment vertical="top"/>
      <protection locked="0"/>
    </xf>
    <xf numFmtId="17" fontId="8" fillId="0" borderId="51" xfId="0" applyNumberFormat="1" applyFont="1" applyBorder="1" applyAlignment="1">
      <alignment vertical="top"/>
    </xf>
    <xf numFmtId="16" fontId="7" fillId="0" borderId="63" xfId="0" applyNumberFormat="1" applyFont="1" applyFill="1" applyBorder="1" applyAlignment="1" applyProtection="1">
      <alignment vertical="top"/>
    </xf>
    <xf numFmtId="14" fontId="0" fillId="0" borderId="63" xfId="0" applyNumberFormat="1" applyBorder="1"/>
    <xf numFmtId="43" fontId="0" fillId="0" borderId="63" xfId="1" applyNumberFormat="1" applyFont="1" applyBorder="1"/>
    <xf numFmtId="0" fontId="16" fillId="0" borderId="49" xfId="0" applyFont="1" applyBorder="1" applyAlignment="1">
      <alignment vertical="top"/>
    </xf>
    <xf numFmtId="0" fontId="16" fillId="0" borderId="63" xfId="0" applyFont="1" applyBorder="1" applyAlignment="1">
      <alignment vertical="top"/>
    </xf>
    <xf numFmtId="17" fontId="8" fillId="0" borderId="63" xfId="0" applyNumberFormat="1" applyFont="1" applyBorder="1" applyAlignment="1">
      <alignment vertical="top"/>
    </xf>
    <xf numFmtId="0" fontId="12" fillId="2" borderId="63" xfId="0" applyFont="1" applyFill="1" applyBorder="1" applyAlignment="1">
      <alignment vertical="center"/>
    </xf>
    <xf numFmtId="1" fontId="11" fillId="2" borderId="63" xfId="0" applyNumberFormat="1" applyFont="1" applyFill="1" applyBorder="1" applyAlignment="1">
      <alignment wrapText="1"/>
    </xf>
    <xf numFmtId="0" fontId="8" fillId="0" borderId="55" xfId="0" applyFont="1" applyBorder="1" applyAlignment="1">
      <alignment vertical="top"/>
    </xf>
    <xf numFmtId="0" fontId="8" fillId="0" borderId="63" xfId="0" applyFont="1" applyBorder="1" applyAlignment="1">
      <alignment vertical="top"/>
    </xf>
    <xf numFmtId="0" fontId="16" fillId="0" borderId="34" xfId="0" applyFont="1" applyBorder="1" applyAlignment="1">
      <alignment vertical="top"/>
    </xf>
    <xf numFmtId="0" fontId="16" fillId="0" borderId="52" xfId="0" applyFont="1" applyBorder="1" applyAlignment="1">
      <alignment vertical="top"/>
    </xf>
    <xf numFmtId="0" fontId="16" fillId="0" borderId="0" xfId="0" applyFont="1" applyBorder="1" applyAlignment="1">
      <alignment vertical="top"/>
    </xf>
    <xf numFmtId="17" fontId="7" fillId="0" borderId="0" xfId="0" applyNumberFormat="1" applyFont="1" applyBorder="1" applyAlignment="1">
      <alignment vertical="top"/>
    </xf>
    <xf numFmtId="0" fontId="7" fillId="0" borderId="26" xfId="0" applyFont="1" applyBorder="1" applyAlignment="1">
      <alignment vertical="top"/>
    </xf>
    <xf numFmtId="0" fontId="7" fillId="0" borderId="14" xfId="0" applyFont="1" applyBorder="1" applyAlignment="1">
      <alignment vertical="top"/>
    </xf>
    <xf numFmtId="0" fontId="7" fillId="0" borderId="27" xfId="0" applyFont="1" applyBorder="1" applyAlignment="1">
      <alignment vertical="top"/>
    </xf>
    <xf numFmtId="17" fontId="8" fillId="0" borderId="36" xfId="0" applyNumberFormat="1" applyFont="1" applyBorder="1" applyAlignment="1">
      <alignment vertical="top"/>
    </xf>
    <xf numFmtId="1" fontId="11" fillId="2" borderId="63" xfId="0" applyNumberFormat="1" applyFont="1" applyFill="1" applyBorder="1" applyAlignment="1">
      <alignment horizontal="center" vertical="center"/>
    </xf>
    <xf numFmtId="0" fontId="65" fillId="0" borderId="28" xfId="0" applyFont="1" applyBorder="1" applyAlignment="1">
      <alignment horizontal="center"/>
    </xf>
    <xf numFmtId="0" fontId="65" fillId="0" borderId="0" xfId="0" applyFont="1" applyBorder="1" applyAlignment="1">
      <alignment horizontal="center"/>
    </xf>
    <xf numFmtId="0" fontId="65" fillId="0" borderId="48" xfId="0" applyFont="1" applyBorder="1" applyAlignment="1">
      <alignment horizontal="center" vertical="top" wrapText="1"/>
    </xf>
    <xf numFmtId="0" fontId="2" fillId="0" borderId="63" xfId="0" applyFont="1" applyBorder="1" applyAlignment="1">
      <alignment horizontal="center" vertical="center"/>
    </xf>
    <xf numFmtId="1" fontId="2" fillId="0" borderId="63" xfId="0" applyNumberFormat="1"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2" fillId="0" borderId="25" xfId="0" applyFont="1" applyBorder="1" applyAlignment="1">
      <alignment horizontal="center" vertical="center"/>
    </xf>
    <xf numFmtId="0" fontId="2" fillId="0" borderId="41" xfId="0" applyFont="1" applyBorder="1" applyAlignment="1">
      <alignment horizontal="center" vertical="center"/>
    </xf>
    <xf numFmtId="0" fontId="7" fillId="0" borderId="0" xfId="0" applyFont="1" applyAlignment="1">
      <alignment horizontal="left"/>
    </xf>
    <xf numFmtId="0" fontId="0" fillId="0" borderId="28" xfId="0" applyBorder="1" applyAlignment="1">
      <alignment horizontal="center"/>
    </xf>
    <xf numFmtId="0" fontId="2" fillId="0" borderId="13" xfId="0" applyFont="1" applyBorder="1" applyAlignment="1">
      <alignment horizontal="center" vertical="center"/>
    </xf>
    <xf numFmtId="0" fontId="2" fillId="0" borderId="25" xfId="0" applyFont="1" applyBorder="1" applyAlignment="1">
      <alignment horizontal="center" vertical="center"/>
    </xf>
    <xf numFmtId="0" fontId="2" fillId="0" borderId="41" xfId="0" applyFont="1" applyBorder="1" applyAlignment="1">
      <alignment horizontal="center" vertical="center"/>
    </xf>
    <xf numFmtId="14" fontId="0" fillId="0" borderId="63" xfId="0" applyNumberFormat="1" applyFill="1" applyBorder="1"/>
    <xf numFmtId="171" fontId="0" fillId="0" borderId="63" xfId="0" applyNumberFormat="1" applyBorder="1"/>
    <xf numFmtId="0" fontId="73" fillId="0" borderId="25" xfId="0" applyFont="1" applyBorder="1"/>
    <xf numFmtId="14" fontId="60" fillId="0" borderId="9" xfId="0" applyNumberFormat="1" applyFont="1" applyBorder="1" applyAlignment="1">
      <alignment horizontal="center"/>
    </xf>
    <xf numFmtId="15" fontId="12" fillId="2" borderId="63" xfId="0" applyNumberFormat="1" applyFont="1" applyFill="1" applyBorder="1" applyAlignment="1">
      <alignment horizontal="left"/>
    </xf>
    <xf numFmtId="14" fontId="11" fillId="2" borderId="63" xfId="0" applyNumberFormat="1" applyFont="1" applyFill="1" applyBorder="1" applyAlignment="1">
      <alignment horizontal="center" vertical="center"/>
    </xf>
    <xf numFmtId="171" fontId="0" fillId="0" borderId="63" xfId="0" applyNumberFormat="1" applyBorder="1" applyAlignment="1">
      <alignment vertical="top" wrapText="1"/>
    </xf>
    <xf numFmtId="172" fontId="0" fillId="0" borderId="63" xfId="0" applyNumberFormat="1" applyBorder="1"/>
    <xf numFmtId="0" fontId="0" fillId="0" borderId="28" xfId="0" applyBorder="1" applyAlignment="1">
      <alignment horizontal="center"/>
    </xf>
    <xf numFmtId="0" fontId="0" fillId="0" borderId="29" xfId="0" applyBorder="1" applyAlignment="1">
      <alignment horizontal="center"/>
    </xf>
    <xf numFmtId="0" fontId="77" fillId="0" borderId="65" xfId="0" applyFont="1" applyBorder="1" applyAlignment="1"/>
    <xf numFmtId="0" fontId="2" fillId="0" borderId="35" xfId="0" applyFont="1" applyBorder="1" applyAlignment="1"/>
    <xf numFmtId="0" fontId="0" fillId="0" borderId="35" xfId="0" applyBorder="1" applyAlignment="1"/>
    <xf numFmtId="0" fontId="26" fillId="0" borderId="0" xfId="0" applyFont="1" applyBorder="1"/>
    <xf numFmtId="0" fontId="78" fillId="0" borderId="46" xfId="0" applyFont="1" applyBorder="1" applyAlignment="1">
      <alignment horizontal="center"/>
    </xf>
    <xf numFmtId="0" fontId="78" fillId="0" borderId="63" xfId="0" applyFont="1" applyBorder="1" applyAlignment="1">
      <alignment horizontal="center"/>
    </xf>
    <xf numFmtId="0" fontId="78" fillId="0" borderId="56" xfId="0" applyFont="1" applyBorder="1" applyAlignment="1">
      <alignment horizontal="center"/>
    </xf>
    <xf numFmtId="0" fontId="78" fillId="0" borderId="0" xfId="0" applyFont="1" applyAlignment="1">
      <alignment horizontal="center"/>
    </xf>
    <xf numFmtId="0" fontId="26" fillId="0" borderId="49" xfId="0" applyFont="1" applyBorder="1"/>
    <xf numFmtId="0" fontId="0" fillId="0" borderId="50" xfId="0" applyBorder="1"/>
    <xf numFmtId="0" fontId="0" fillId="0" borderId="51" xfId="0" applyBorder="1"/>
    <xf numFmtId="0" fontId="0" fillId="0" borderId="56" xfId="0" applyBorder="1" applyAlignment="1">
      <alignment horizontal="center"/>
    </xf>
    <xf numFmtId="0" fontId="26" fillId="0" borderId="63" xfId="0" applyFont="1" applyBorder="1"/>
    <xf numFmtId="0" fontId="77" fillId="0" borderId="46" xfId="0" applyFont="1" applyBorder="1" applyAlignment="1">
      <alignment horizontal="center"/>
    </xf>
    <xf numFmtId="17" fontId="2" fillId="0" borderId="29" xfId="0" applyNumberFormat="1" applyFont="1" applyBorder="1" applyAlignment="1">
      <alignment horizontal="left"/>
    </xf>
    <xf numFmtId="0" fontId="0" fillId="0" borderId="0" xfId="0" applyBorder="1" applyAlignment="1">
      <alignment horizontal="right"/>
    </xf>
    <xf numFmtId="0" fontId="2" fillId="0" borderId="49" xfId="0" applyFont="1" applyBorder="1" applyAlignment="1">
      <alignment horizontal="center"/>
    </xf>
    <xf numFmtId="0" fontId="0" fillId="0" borderId="57" xfId="0" applyBorder="1" applyAlignment="1">
      <alignment horizontal="center"/>
    </xf>
    <xf numFmtId="0" fontId="0" fillId="0" borderId="31" xfId="0" applyBorder="1" applyAlignment="1">
      <alignment horizontal="right"/>
    </xf>
    <xf numFmtId="0" fontId="0" fillId="0" borderId="31" xfId="0" applyFont="1" applyBorder="1" applyAlignment="1">
      <alignment horizontal="center"/>
    </xf>
    <xf numFmtId="0" fontId="76" fillId="6" borderId="13" xfId="0" applyFont="1" applyFill="1" applyBorder="1" applyAlignment="1">
      <alignment horizontal="center"/>
    </xf>
    <xf numFmtId="0" fontId="76" fillId="6" borderId="25" xfId="0" applyFont="1" applyFill="1" applyBorder="1" applyAlignment="1">
      <alignment horizontal="center"/>
    </xf>
    <xf numFmtId="0" fontId="76" fillId="6" borderId="18" xfId="0" applyFont="1" applyFill="1" applyBorder="1" applyAlignment="1">
      <alignment horizontal="center"/>
    </xf>
    <xf numFmtId="0" fontId="77" fillId="0" borderId="28" xfId="0" applyFont="1" applyBorder="1" applyAlignment="1"/>
    <xf numFmtId="0" fontId="2" fillId="0" borderId="0" xfId="0" applyFont="1" applyBorder="1" applyAlignment="1"/>
    <xf numFmtId="0" fontId="0" fillId="0" borderId="0" xfId="0" applyBorder="1" applyAlignment="1"/>
    <xf numFmtId="0" fontId="72" fillId="0" borderId="28" xfId="0" applyFont="1" applyBorder="1" applyAlignment="1"/>
    <xf numFmtId="0" fontId="77" fillId="0" borderId="0" xfId="0" applyFont="1" applyBorder="1" applyAlignment="1"/>
    <xf numFmtId="0" fontId="0" fillId="0" borderId="29" xfId="0" applyBorder="1" applyAlignment="1"/>
    <xf numFmtId="0" fontId="26" fillId="0" borderId="28" xfId="0" applyFont="1" applyBorder="1"/>
    <xf numFmtId="0" fontId="80" fillId="0" borderId="28" xfId="0" applyFont="1" applyBorder="1" applyAlignment="1"/>
    <xf numFmtId="0" fontId="55" fillId="0" borderId="28" xfId="0" applyFont="1" applyBorder="1"/>
    <xf numFmtId="0" fontId="55" fillId="0" borderId="0" xfId="0" applyFont="1" applyBorder="1"/>
    <xf numFmtId="0" fontId="81" fillId="0" borderId="0" xfId="0" applyFont="1"/>
    <xf numFmtId="0" fontId="77" fillId="0" borderId="28" xfId="0" applyFont="1" applyBorder="1" applyAlignment="1">
      <alignment horizontal="center"/>
    </xf>
    <xf numFmtId="0" fontId="0" fillId="0" borderId="0" xfId="0" applyFont="1" applyBorder="1" applyAlignment="1">
      <alignment horizontal="center"/>
    </xf>
    <xf numFmtId="0" fontId="2" fillId="0" borderId="0" xfId="0" applyFont="1" applyBorder="1" applyAlignment="1">
      <alignment horizontal="center"/>
    </xf>
    <xf numFmtId="0" fontId="0" fillId="0" borderId="0" xfId="0" applyFont="1"/>
    <xf numFmtId="0" fontId="26" fillId="0" borderId="22" xfId="0" applyFont="1" applyBorder="1"/>
    <xf numFmtId="0" fontId="0" fillId="0" borderId="28" xfId="0" applyBorder="1" applyAlignment="1"/>
    <xf numFmtId="0" fontId="0" fillId="0" borderId="28" xfId="0" applyFont="1" applyBorder="1"/>
    <xf numFmtId="0" fontId="65" fillId="0" borderId="28" xfId="0" applyFont="1" applyBorder="1" applyAlignment="1">
      <alignment horizontal="center"/>
    </xf>
    <xf numFmtId="0" fontId="65" fillId="0" borderId="0" xfId="0" applyFont="1" applyBorder="1" applyAlignment="1">
      <alignment horizontal="center"/>
    </xf>
    <xf numFmtId="0" fontId="65" fillId="0" borderId="48" xfId="0" applyFont="1" applyBorder="1" applyAlignment="1">
      <alignment horizontal="center" vertical="top" wrapText="1"/>
    </xf>
    <xf numFmtId="0" fontId="0" fillId="0" borderId="28" xfId="0" applyBorder="1" applyAlignment="1">
      <alignment horizontal="center"/>
    </xf>
    <xf numFmtId="0" fontId="0" fillId="0" borderId="0" xfId="0" applyBorder="1" applyAlignment="1">
      <alignment horizontal="left"/>
    </xf>
    <xf numFmtId="0" fontId="65" fillId="0" borderId="28" xfId="0" applyFont="1" applyBorder="1" applyAlignment="1">
      <alignment horizontal="center"/>
    </xf>
    <xf numFmtId="0" fontId="65" fillId="0" borderId="0" xfId="0" applyFont="1" applyBorder="1" applyAlignment="1">
      <alignment horizontal="center"/>
    </xf>
    <xf numFmtId="0" fontId="65" fillId="0" borderId="48" xfId="0" applyFont="1" applyBorder="1" applyAlignment="1">
      <alignment horizontal="center" vertical="top" wrapText="1"/>
    </xf>
    <xf numFmtId="0" fontId="2" fillId="0" borderId="63" xfId="0" applyFont="1" applyBorder="1" applyAlignment="1">
      <alignment horizontal="center" vertical="center"/>
    </xf>
    <xf numFmtId="1" fontId="2" fillId="0" borderId="63" xfId="0" applyNumberFormat="1" applyFont="1" applyBorder="1" applyAlignment="1">
      <alignment horizontal="center" vertical="center"/>
    </xf>
    <xf numFmtId="0" fontId="2" fillId="0" borderId="50" xfId="0" applyFont="1" applyBorder="1" applyAlignment="1">
      <alignment horizontal="center" vertical="center"/>
    </xf>
    <xf numFmtId="0" fontId="2" fillId="0" borderId="50" xfId="0" applyFont="1" applyBorder="1" applyAlignment="1">
      <alignment horizontal="left" vertical="center"/>
    </xf>
    <xf numFmtId="0" fontId="2" fillId="0" borderId="51" xfId="0" applyFont="1" applyBorder="1" applyAlignment="1">
      <alignment horizontal="left" vertical="center"/>
    </xf>
    <xf numFmtId="0" fontId="2" fillId="0" borderId="49" xfId="0" applyFont="1" applyBorder="1" applyAlignment="1">
      <alignment horizontal="center" vertical="center"/>
    </xf>
    <xf numFmtId="0" fontId="2" fillId="0" borderId="57" xfId="0" applyFont="1" applyBorder="1" applyAlignment="1">
      <alignment horizontal="center" vertical="center"/>
    </xf>
    <xf numFmtId="1" fontId="2" fillId="0" borderId="50" xfId="0" applyNumberFormat="1" applyFont="1" applyBorder="1" applyAlignment="1">
      <alignment horizontal="center" vertical="center"/>
    </xf>
    <xf numFmtId="0" fontId="7" fillId="0" borderId="0" xfId="0" applyFont="1" applyAlignment="1">
      <alignment horizontal="left"/>
    </xf>
    <xf numFmtId="0" fontId="0" fillId="0" borderId="28" xfId="0" applyBorder="1" applyAlignment="1">
      <alignment horizontal="center"/>
    </xf>
    <xf numFmtId="0" fontId="0" fillId="0" borderId="0" xfId="0" applyBorder="1" applyAlignment="1">
      <alignment horizontal="left"/>
    </xf>
    <xf numFmtId="1" fontId="0" fillId="0" borderId="0" xfId="0" applyNumberFormat="1" applyBorder="1" applyAlignment="1">
      <alignment horizontal="left"/>
    </xf>
    <xf numFmtId="17" fontId="2" fillId="0" borderId="28" xfId="0" applyNumberFormat="1" applyFont="1" applyBorder="1"/>
    <xf numFmtId="14" fontId="0" fillId="0" borderId="0" xfId="0" applyNumberFormat="1" applyBorder="1"/>
    <xf numFmtId="0" fontId="65" fillId="0" borderId="28" xfId="0" applyFont="1" applyBorder="1" applyAlignment="1">
      <alignment horizontal="center"/>
    </xf>
    <xf numFmtId="0" fontId="65" fillId="0" borderId="0" xfId="0" applyFont="1" applyBorder="1" applyAlignment="1">
      <alignment horizontal="center"/>
    </xf>
    <xf numFmtId="0" fontId="65" fillId="0" borderId="48" xfId="0" applyFont="1" applyBorder="1" applyAlignment="1">
      <alignment horizontal="center" vertical="top" wrapText="1"/>
    </xf>
    <xf numFmtId="1" fontId="2" fillId="0" borderId="63" xfId="0" applyNumberFormat="1" applyFont="1" applyBorder="1" applyAlignment="1">
      <alignment horizontal="center" vertical="center"/>
    </xf>
    <xf numFmtId="0" fontId="2" fillId="0" borderId="63" xfId="0" applyFont="1" applyBorder="1" applyAlignment="1">
      <alignment horizontal="center" vertical="center"/>
    </xf>
    <xf numFmtId="0" fontId="2" fillId="0" borderId="50" xfId="0" applyFont="1" applyBorder="1" applyAlignment="1">
      <alignment horizontal="center" vertical="center"/>
    </xf>
    <xf numFmtId="0" fontId="2" fillId="0" borderId="50" xfId="0" applyFont="1" applyBorder="1" applyAlignment="1">
      <alignment horizontal="left" vertical="center"/>
    </xf>
    <xf numFmtId="0" fontId="2" fillId="0" borderId="51" xfId="0" applyFont="1" applyBorder="1" applyAlignment="1">
      <alignment horizontal="left" vertical="center"/>
    </xf>
    <xf numFmtId="0" fontId="2" fillId="0" borderId="49" xfId="0" applyFont="1" applyBorder="1" applyAlignment="1">
      <alignment horizontal="center" vertical="center"/>
    </xf>
    <xf numFmtId="0" fontId="2" fillId="0" borderId="57" xfId="0" applyFont="1" applyBorder="1" applyAlignment="1">
      <alignment horizontal="center" vertical="center"/>
    </xf>
    <xf numFmtId="1" fontId="2" fillId="0" borderId="50" xfId="0" applyNumberFormat="1" applyFont="1" applyBorder="1" applyAlignment="1">
      <alignment horizontal="center" vertical="center"/>
    </xf>
    <xf numFmtId="0" fontId="7" fillId="0" borderId="0" xfId="0" applyFont="1" applyAlignment="1">
      <alignment horizontal="left"/>
    </xf>
    <xf numFmtId="0" fontId="0" fillId="0" borderId="28" xfId="0" applyBorder="1" applyAlignment="1">
      <alignment horizontal="center"/>
    </xf>
    <xf numFmtId="0" fontId="0" fillId="0" borderId="0" xfId="0" applyBorder="1" applyAlignment="1">
      <alignment horizontal="left"/>
    </xf>
    <xf numFmtId="1" fontId="34" fillId="2" borderId="63" xfId="0" applyNumberFormat="1" applyFont="1" applyFill="1" applyBorder="1" applyAlignment="1">
      <alignment horizontal="center" vertical="center"/>
    </xf>
    <xf numFmtId="14" fontId="66" fillId="0" borderId="63" xfId="0" applyNumberFormat="1" applyFont="1" applyBorder="1"/>
    <xf numFmtId="0" fontId="0" fillId="0" borderId="63" xfId="0" applyBorder="1" applyAlignment="1">
      <alignment wrapText="1"/>
    </xf>
    <xf numFmtId="14" fontId="66" fillId="0" borderId="0" xfId="0" applyNumberFormat="1" applyFont="1" applyBorder="1"/>
    <xf numFmtId="43" fontId="0" fillId="0" borderId="0" xfId="1" applyNumberFormat="1" applyFont="1" applyBorder="1"/>
    <xf numFmtId="0" fontId="0" fillId="0" borderId="63" xfId="0" applyFill="1" applyBorder="1"/>
    <xf numFmtId="1" fontId="2" fillId="0" borderId="50" xfId="0" applyNumberFormat="1" applyFont="1" applyBorder="1" applyAlignment="1">
      <alignment horizontal="center" vertical="center"/>
    </xf>
    <xf numFmtId="0" fontId="6" fillId="2" borderId="0" xfId="0" applyFont="1" applyFill="1" applyAlignment="1">
      <alignment horizontal="left"/>
    </xf>
    <xf numFmtId="0" fontId="6" fillId="2" borderId="0" xfId="0" applyFont="1" applyFill="1"/>
    <xf numFmtId="0" fontId="9" fillId="2" borderId="0" xfId="0" applyFont="1" applyFill="1" applyAlignment="1">
      <alignment horizontal="left"/>
    </xf>
    <xf numFmtId="0" fontId="5" fillId="2" borderId="0" xfId="0" applyFont="1" applyFill="1" applyAlignment="1">
      <alignment horizontal="left"/>
    </xf>
    <xf numFmtId="0" fontId="7" fillId="2" borderId="0" xfId="0" applyFont="1" applyFill="1" applyAlignment="1">
      <alignment horizontal="left"/>
    </xf>
    <xf numFmtId="0" fontId="8" fillId="2" borderId="0" xfId="0" applyFont="1" applyFill="1"/>
    <xf numFmtId="0" fontId="74" fillId="2" borderId="0" xfId="0" applyFont="1" applyFill="1"/>
    <xf numFmtId="0" fontId="36" fillId="2" borderId="0" xfId="0" applyFont="1" applyFill="1" applyAlignment="1">
      <alignment horizontal="left"/>
    </xf>
    <xf numFmtId="17" fontId="35" fillId="2" borderId="0" xfId="0" applyNumberFormat="1" applyFont="1" applyFill="1"/>
    <xf numFmtId="0" fontId="9" fillId="2" borderId="0" xfId="0" applyFont="1" applyFill="1" applyAlignment="1">
      <alignment vertical="center"/>
    </xf>
    <xf numFmtId="0" fontId="9" fillId="2" borderId="63" xfId="0" applyFont="1" applyFill="1" applyBorder="1"/>
    <xf numFmtId="1" fontId="9" fillId="2" borderId="63" xfId="1" applyNumberFormat="1" applyFont="1" applyFill="1" applyBorder="1" applyAlignment="1">
      <alignment horizontal="center"/>
    </xf>
    <xf numFmtId="0" fontId="9" fillId="2" borderId="63" xfId="0" applyFont="1" applyFill="1" applyBorder="1" applyAlignment="1">
      <alignment horizontal="left"/>
    </xf>
    <xf numFmtId="0" fontId="9" fillId="2" borderId="63" xfId="0" applyFont="1" applyFill="1" applyBorder="1" applyAlignment="1">
      <alignment wrapText="1"/>
    </xf>
    <xf numFmtId="14" fontId="9" fillId="2" borderId="63" xfId="0" applyNumberFormat="1" applyFont="1" applyFill="1" applyBorder="1" applyAlignment="1">
      <alignment horizontal="left"/>
    </xf>
    <xf numFmtId="0" fontId="9" fillId="2" borderId="63" xfId="0" applyFont="1" applyFill="1" applyBorder="1" applyAlignment="1">
      <alignment horizontal="center"/>
    </xf>
    <xf numFmtId="0" fontId="7" fillId="2" borderId="63" xfId="3" applyFont="1" applyFill="1" applyBorder="1"/>
    <xf numFmtId="0" fontId="35" fillId="2" borderId="63" xfId="0" applyFont="1" applyFill="1" applyBorder="1" applyAlignment="1">
      <alignment horizontal="center"/>
    </xf>
    <xf numFmtId="0" fontId="3" fillId="2" borderId="0" xfId="0" applyFont="1" applyFill="1" applyBorder="1"/>
    <xf numFmtId="0" fontId="84" fillId="2" borderId="0" xfId="0" applyFont="1" applyFill="1" applyBorder="1"/>
    <xf numFmtId="0" fontId="3" fillId="2" borderId="29" xfId="0" applyFont="1" applyFill="1" applyBorder="1"/>
    <xf numFmtId="0" fontId="7" fillId="2" borderId="0" xfId="0" applyFont="1" applyFill="1" applyBorder="1"/>
    <xf numFmtId="0" fontId="59" fillId="2" borderId="0" xfId="0" applyFont="1" applyFill="1" applyBorder="1"/>
    <xf numFmtId="0" fontId="7" fillId="2" borderId="29" xfId="0" applyFont="1" applyFill="1" applyBorder="1"/>
    <xf numFmtId="0" fontId="8" fillId="2" borderId="0" xfId="0" applyFont="1" applyFill="1" applyBorder="1"/>
    <xf numFmtId="0" fontId="8" fillId="2" borderId="29" xfId="0" applyFont="1" applyFill="1" applyBorder="1"/>
    <xf numFmtId="0" fontId="34" fillId="2" borderId="0" xfId="0" applyFont="1" applyFill="1"/>
    <xf numFmtId="0" fontId="9" fillId="2" borderId="0" xfId="0" applyFont="1" applyFill="1" applyBorder="1"/>
    <xf numFmtId="0" fontId="34" fillId="2" borderId="0" xfId="0" applyFont="1" applyFill="1" applyBorder="1"/>
    <xf numFmtId="0" fontId="9" fillId="2" borderId="29" xfId="0" applyFont="1" applyFill="1" applyBorder="1"/>
    <xf numFmtId="0" fontId="35" fillId="2" borderId="0" xfId="0" applyFont="1" applyFill="1" applyBorder="1" applyAlignment="1">
      <alignment horizontal="left"/>
    </xf>
    <xf numFmtId="17" fontId="35" fillId="2" borderId="0" xfId="0" applyNumberFormat="1" applyFont="1" applyFill="1" applyBorder="1" applyAlignment="1">
      <alignment horizontal="center"/>
    </xf>
    <xf numFmtId="17" fontId="35" fillId="2" borderId="0" xfId="0" applyNumberFormat="1" applyFont="1" applyFill="1" applyBorder="1"/>
    <xf numFmtId="17" fontId="34" fillId="2" borderId="0" xfId="0" applyNumberFormat="1" applyFont="1" applyFill="1" applyBorder="1"/>
    <xf numFmtId="17" fontId="35" fillId="2" borderId="29" xfId="0" applyNumberFormat="1" applyFont="1" applyFill="1" applyBorder="1"/>
    <xf numFmtId="0" fontId="89" fillId="2" borderId="19" xfId="0" applyFont="1" applyFill="1" applyBorder="1" applyAlignment="1">
      <alignment horizontal="left" vertical="center"/>
    </xf>
    <xf numFmtId="0" fontId="89" fillId="2" borderId="24" xfId="0" applyFont="1" applyFill="1" applyBorder="1" applyAlignment="1">
      <alignment horizontal="left" vertical="center" wrapText="1"/>
    </xf>
    <xf numFmtId="0" fontId="34" fillId="2" borderId="24" xfId="0" applyFont="1" applyFill="1" applyBorder="1" applyAlignment="1">
      <alignment horizontal="left" vertical="center" wrapText="1"/>
    </xf>
    <xf numFmtId="0" fontId="89" fillId="2" borderId="27" xfId="0" applyFont="1" applyFill="1" applyBorder="1" applyAlignment="1">
      <alignment horizontal="left" vertical="center" wrapText="1"/>
    </xf>
    <xf numFmtId="1" fontId="9" fillId="2" borderId="63" xfId="1" applyNumberFormat="1" applyFont="1" applyFill="1" applyBorder="1" applyAlignment="1">
      <alignment horizontal="center" vertical="center"/>
    </xf>
    <xf numFmtId="0" fontId="9" fillId="2" borderId="63" xfId="0" applyFont="1" applyFill="1" applyBorder="1" applyAlignment="1">
      <alignment horizontal="center" wrapText="1"/>
    </xf>
    <xf numFmtId="14" fontId="9" fillId="2" borderId="63" xfId="0" applyNumberFormat="1" applyFont="1" applyFill="1" applyBorder="1" applyAlignment="1">
      <alignment horizontal="center"/>
    </xf>
    <xf numFmtId="14" fontId="9" fillId="2" borderId="63" xfId="0" applyNumberFormat="1" applyFont="1" applyFill="1" applyBorder="1"/>
    <xf numFmtId="0" fontId="83" fillId="2" borderId="63" xfId="0" applyFont="1" applyFill="1" applyBorder="1" applyAlignment="1">
      <alignment vertical="center" wrapText="1"/>
    </xf>
    <xf numFmtId="0" fontId="11" fillId="2" borderId="53" xfId="0" applyFont="1" applyFill="1" applyBorder="1" applyAlignment="1">
      <alignment horizontal="left" vertical="center"/>
    </xf>
    <xf numFmtId="0" fontId="89" fillId="2" borderId="37" xfId="0" applyFont="1" applyFill="1" applyBorder="1" applyAlignment="1">
      <alignment horizontal="left" vertical="center" wrapText="1"/>
    </xf>
    <xf numFmtId="0" fontId="34" fillId="2" borderId="37" xfId="0" applyFont="1" applyFill="1" applyBorder="1" applyAlignment="1">
      <alignment horizontal="left" vertical="center" wrapText="1"/>
    </xf>
    <xf numFmtId="0" fontId="89" fillId="2" borderId="29" xfId="0" applyFont="1" applyFill="1" applyBorder="1" applyAlignment="1">
      <alignment horizontal="left" vertical="center" wrapText="1"/>
    </xf>
    <xf numFmtId="1" fontId="83" fillId="2" borderId="63" xfId="0" applyNumberFormat="1" applyFont="1" applyFill="1" applyBorder="1" applyAlignment="1">
      <alignment horizontal="center" vertical="center"/>
    </xf>
    <xf numFmtId="0" fontId="83" fillId="2" borderId="63" xfId="0" applyFont="1" applyFill="1" applyBorder="1" applyAlignment="1">
      <alignment horizontal="center" vertical="center"/>
    </xf>
    <xf numFmtId="15" fontId="83" fillId="2" borderId="63" xfId="0" applyNumberFormat="1" applyFont="1" applyFill="1" applyBorder="1" applyAlignment="1">
      <alignment horizontal="center" vertical="center"/>
    </xf>
    <xf numFmtId="14" fontId="83" fillId="2" borderId="63" xfId="0" applyNumberFormat="1" applyFont="1" applyFill="1" applyBorder="1" applyAlignment="1">
      <alignment horizontal="center" vertical="center"/>
    </xf>
    <xf numFmtId="1" fontId="93" fillId="2" borderId="63" xfId="0" applyNumberFormat="1" applyFont="1" applyFill="1" applyBorder="1" applyAlignment="1">
      <alignment horizontal="center" vertical="center"/>
    </xf>
    <xf numFmtId="0" fontId="92" fillId="2" borderId="63" xfId="0" applyFont="1" applyFill="1" applyBorder="1" applyAlignment="1">
      <alignment wrapText="1"/>
    </xf>
    <xf numFmtId="0" fontId="92" fillId="2" borderId="63" xfId="0" applyFont="1" applyFill="1" applyBorder="1" applyAlignment="1">
      <alignment horizontal="left" vertical="center" wrapText="1"/>
    </xf>
    <xf numFmtId="1" fontId="92" fillId="2" borderId="63" xfId="1" applyNumberFormat="1" applyFont="1" applyFill="1" applyBorder="1" applyAlignment="1">
      <alignment horizontal="center"/>
    </xf>
    <xf numFmtId="0" fontId="92" fillId="2" borderId="63" xfId="0" applyFont="1" applyFill="1" applyBorder="1" applyAlignment="1">
      <alignment vertical="center"/>
    </xf>
    <xf numFmtId="0" fontId="92" fillId="2" borderId="63" xfId="11" applyFont="1" applyFill="1" applyBorder="1" applyAlignment="1">
      <alignment vertical="center" wrapText="1"/>
    </xf>
    <xf numFmtId="1" fontId="83" fillId="2" borderId="63" xfId="0" applyNumberFormat="1" applyFont="1" applyFill="1" applyBorder="1"/>
    <xf numFmtId="1" fontId="83" fillId="2" borderId="63" xfId="0" applyNumberFormat="1" applyFont="1" applyFill="1" applyBorder="1" applyAlignment="1">
      <alignment vertical="center" wrapText="1"/>
    </xf>
    <xf numFmtId="1" fontId="83" fillId="2" borderId="63" xfId="0" applyNumberFormat="1" applyFont="1" applyFill="1" applyBorder="1" applyAlignment="1">
      <alignment wrapText="1"/>
    </xf>
    <xf numFmtId="0" fontId="92" fillId="2" borderId="63" xfId="0" applyFont="1" applyFill="1" applyBorder="1" applyAlignment="1"/>
    <xf numFmtId="0" fontId="92" fillId="2" borderId="63" xfId="0" applyFont="1" applyFill="1" applyBorder="1" applyAlignment="1">
      <alignment horizontal="left"/>
    </xf>
    <xf numFmtId="14" fontId="94" fillId="2" borderId="63" xfId="0" applyNumberFormat="1" applyFont="1" applyFill="1" applyBorder="1" applyAlignment="1">
      <alignment horizontal="center" vertical="center"/>
    </xf>
    <xf numFmtId="0" fontId="92" fillId="2" borderId="63" xfId="0" applyFont="1" applyFill="1" applyBorder="1" applyAlignment="1">
      <alignment horizontal="center"/>
    </xf>
    <xf numFmtId="1" fontId="92" fillId="2" borderId="63" xfId="12" applyNumberFormat="1" applyFont="1" applyFill="1" applyBorder="1" applyAlignment="1">
      <alignment horizontal="center" vertical="center"/>
    </xf>
    <xf numFmtId="0" fontId="35" fillId="2" borderId="0" xfId="0" applyFont="1" applyFill="1" applyAlignment="1">
      <alignment horizontal="left"/>
    </xf>
    <xf numFmtId="0" fontId="65" fillId="0" borderId="28" xfId="0" applyFont="1" applyBorder="1" applyAlignment="1">
      <alignment horizontal="center"/>
    </xf>
    <xf numFmtId="0" fontId="65" fillId="0" borderId="0" xfId="0" applyFont="1" applyBorder="1" applyAlignment="1">
      <alignment horizontal="center"/>
    </xf>
    <xf numFmtId="0" fontId="65" fillId="0" borderId="48" xfId="0" applyFont="1" applyBorder="1" applyAlignment="1">
      <alignment horizontal="center" vertical="top" wrapText="1"/>
    </xf>
    <xf numFmtId="0" fontId="2" fillId="0" borderId="63" xfId="0" applyFont="1" applyBorder="1" applyAlignment="1">
      <alignment horizontal="center" vertical="center"/>
    </xf>
    <xf numFmtId="1" fontId="2" fillId="0" borderId="63" xfId="0" applyNumberFormat="1" applyFont="1" applyBorder="1" applyAlignment="1">
      <alignment horizontal="center" vertical="center"/>
    </xf>
    <xf numFmtId="0" fontId="2" fillId="0" borderId="50" xfId="0" applyFont="1" applyBorder="1" applyAlignment="1">
      <alignment horizontal="center" vertical="center"/>
    </xf>
    <xf numFmtId="1" fontId="2" fillId="0" borderId="50" xfId="0" applyNumberFormat="1" applyFont="1" applyBorder="1" applyAlignment="1">
      <alignment horizontal="center" vertical="center"/>
    </xf>
    <xf numFmtId="0" fontId="2" fillId="0" borderId="50" xfId="0" applyFont="1" applyBorder="1" applyAlignment="1">
      <alignment horizontal="left" vertical="center"/>
    </xf>
    <xf numFmtId="0" fontId="2" fillId="0" borderId="51" xfId="0" applyFont="1" applyBorder="1" applyAlignment="1">
      <alignment horizontal="left" vertical="center"/>
    </xf>
    <xf numFmtId="0" fontId="2" fillId="0" borderId="49" xfId="0" applyFont="1" applyBorder="1" applyAlignment="1">
      <alignment horizontal="center" vertical="center"/>
    </xf>
    <xf numFmtId="0" fontId="2" fillId="0" borderId="57" xfId="0" applyFont="1" applyBorder="1" applyAlignment="1">
      <alignment horizontal="center" vertical="center"/>
    </xf>
    <xf numFmtId="0" fontId="0" fillId="0" borderId="28" xfId="0" applyBorder="1" applyAlignment="1">
      <alignment horizontal="center"/>
    </xf>
    <xf numFmtId="0" fontId="0" fillId="0" borderId="0" xfId="0" applyBorder="1" applyAlignment="1">
      <alignment horizontal="left"/>
    </xf>
    <xf numFmtId="1" fontId="2" fillId="0" borderId="50" xfId="0" applyNumberFormat="1" applyFont="1" applyBorder="1" applyAlignment="1">
      <alignment horizontal="center" vertical="center"/>
    </xf>
    <xf numFmtId="0" fontId="34" fillId="2" borderId="0" xfId="0" applyFont="1" applyFill="1" applyAlignment="1">
      <alignment horizontal="left"/>
    </xf>
    <xf numFmtId="0" fontId="36" fillId="2" borderId="63" xfId="0" applyFont="1" applyFill="1" applyBorder="1" applyAlignment="1">
      <alignment horizontal="center" vertical="center"/>
    </xf>
    <xf numFmtId="0" fontId="5" fillId="2" borderId="0" xfId="0" applyFont="1" applyFill="1" applyBorder="1" applyAlignment="1">
      <alignment horizontal="center" vertical="center" wrapText="1"/>
    </xf>
    <xf numFmtId="0" fontId="29" fillId="2" borderId="0" xfId="0" applyFont="1" applyFill="1" applyBorder="1" applyAlignment="1">
      <alignment horizontal="center" vertical="center" wrapText="1"/>
    </xf>
    <xf numFmtId="14" fontId="29" fillId="2" borderId="0" xfId="0" quotePrefix="1" applyNumberFormat="1" applyFont="1" applyFill="1" applyBorder="1" applyAlignment="1">
      <alignment horizontal="center" vertical="center" wrapText="1"/>
    </xf>
    <xf numFmtId="0" fontId="29" fillId="2" borderId="0" xfId="0" applyFont="1" applyFill="1" applyBorder="1" applyAlignment="1">
      <alignment vertical="center"/>
    </xf>
    <xf numFmtId="1" fontId="29" fillId="2" borderId="0" xfId="0" quotePrefix="1" applyNumberFormat="1" applyFont="1" applyFill="1" applyBorder="1" applyAlignment="1">
      <alignment horizontal="center" vertical="center"/>
    </xf>
    <xf numFmtId="0" fontId="98" fillId="2" borderId="0" xfId="0" applyFont="1" applyFill="1" applyBorder="1"/>
    <xf numFmtId="14" fontId="0" fillId="0" borderId="63" xfId="0" applyNumberFormat="1" applyBorder="1" applyAlignment="1">
      <alignment wrapText="1"/>
    </xf>
    <xf numFmtId="0" fontId="35" fillId="2" borderId="0" xfId="0" applyFont="1" applyFill="1" applyAlignment="1">
      <alignment horizontal="left"/>
    </xf>
    <xf numFmtId="0" fontId="65" fillId="0" borderId="28" xfId="0" applyFont="1" applyBorder="1" applyAlignment="1">
      <alignment horizontal="center"/>
    </xf>
    <xf numFmtId="0" fontId="65" fillId="0" borderId="0" xfId="0" applyFont="1" applyBorder="1" applyAlignment="1">
      <alignment horizontal="center"/>
    </xf>
    <xf numFmtId="0" fontId="65" fillId="0" borderId="48" xfId="0" applyFont="1" applyBorder="1" applyAlignment="1">
      <alignment horizontal="center" vertical="top" wrapText="1"/>
    </xf>
    <xf numFmtId="0" fontId="2" fillId="0" borderId="63" xfId="0" applyFont="1" applyBorder="1" applyAlignment="1">
      <alignment horizontal="center" vertical="center"/>
    </xf>
    <xf numFmtId="1" fontId="2" fillId="0" borderId="63" xfId="0" applyNumberFormat="1" applyFont="1" applyBorder="1" applyAlignment="1">
      <alignment horizontal="center" vertical="center"/>
    </xf>
    <xf numFmtId="0" fontId="2" fillId="0" borderId="50" xfId="0" applyFont="1" applyBorder="1" applyAlignment="1">
      <alignment horizontal="center" vertical="center"/>
    </xf>
    <xf numFmtId="0" fontId="2" fillId="0" borderId="50" xfId="0" applyFont="1" applyBorder="1" applyAlignment="1">
      <alignment horizontal="left" vertical="center"/>
    </xf>
    <xf numFmtId="0" fontId="2" fillId="0" borderId="51" xfId="0" applyFont="1" applyBorder="1" applyAlignment="1">
      <alignment horizontal="left" vertical="center"/>
    </xf>
    <xf numFmtId="0" fontId="2" fillId="0" borderId="49" xfId="0" applyFont="1" applyBorder="1" applyAlignment="1">
      <alignment horizontal="center" vertical="center"/>
    </xf>
    <xf numFmtId="0" fontId="2" fillId="0" borderId="57" xfId="0" applyFont="1" applyBorder="1" applyAlignment="1">
      <alignment horizontal="center" vertical="center"/>
    </xf>
    <xf numFmtId="1" fontId="2" fillId="0" borderId="50" xfId="0" applyNumberFormat="1" applyFont="1" applyBorder="1" applyAlignment="1">
      <alignment horizontal="center" vertical="center"/>
    </xf>
    <xf numFmtId="0" fontId="0" fillId="0" borderId="28" xfId="0" applyBorder="1" applyAlignment="1">
      <alignment horizontal="center"/>
    </xf>
    <xf numFmtId="0" fontId="0" fillId="0" borderId="0" xfId="0" applyBorder="1" applyAlignment="1">
      <alignment horizontal="left"/>
    </xf>
    <xf numFmtId="0" fontId="90" fillId="2" borderId="0" xfId="0" applyFont="1" applyFill="1" applyAlignment="1">
      <alignment vertical="center"/>
    </xf>
    <xf numFmtId="14" fontId="92" fillId="2" borderId="63" xfId="0" applyNumberFormat="1" applyFont="1" applyFill="1" applyBorder="1" applyAlignment="1">
      <alignment horizontal="left"/>
    </xf>
    <xf numFmtId="0" fontId="88" fillId="2" borderId="63" xfId="3" applyFont="1" applyFill="1" applyBorder="1"/>
    <xf numFmtId="0" fontId="92" fillId="2" borderId="63" xfId="0" applyFont="1" applyFill="1" applyBorder="1"/>
    <xf numFmtId="14" fontId="92" fillId="2" borderId="63" xfId="0" applyNumberFormat="1" applyFont="1" applyFill="1" applyBorder="1" applyAlignment="1">
      <alignment horizontal="center"/>
    </xf>
    <xf numFmtId="0" fontId="9" fillId="2" borderId="51" xfId="0" applyFont="1" applyFill="1" applyBorder="1"/>
    <xf numFmtId="1" fontId="92" fillId="2" borderId="63" xfId="1" applyNumberFormat="1" applyFont="1" applyFill="1" applyBorder="1" applyAlignment="1">
      <alignment horizontal="center" vertical="center"/>
    </xf>
    <xf numFmtId="0" fontId="36" fillId="2" borderId="28" xfId="0" applyFont="1" applyFill="1" applyBorder="1" applyAlignment="1">
      <alignment horizontal="center" vertical="center"/>
    </xf>
    <xf numFmtId="0" fontId="36" fillId="2" borderId="0" xfId="0" applyFont="1" applyFill="1" applyAlignment="1">
      <alignment horizontal="center" vertical="center"/>
    </xf>
    <xf numFmtId="1" fontId="95" fillId="2" borderId="63" xfId="0" applyNumberFormat="1" applyFont="1" applyFill="1" applyBorder="1" applyAlignment="1">
      <alignment horizontal="center" vertical="center"/>
    </xf>
    <xf numFmtId="1" fontId="36" fillId="2" borderId="63" xfId="0" applyNumberFormat="1" applyFont="1" applyFill="1" applyBorder="1" applyAlignment="1">
      <alignment horizontal="center" vertical="center"/>
    </xf>
    <xf numFmtId="0" fontId="95" fillId="2" borderId="63" xfId="0" applyFont="1" applyFill="1" applyBorder="1" applyAlignment="1">
      <alignment horizontal="center" vertical="center"/>
    </xf>
    <xf numFmtId="0" fontId="0" fillId="0" borderId="63" xfId="0" applyBorder="1" applyAlignment="1">
      <alignment horizontal="left"/>
    </xf>
    <xf numFmtId="1" fontId="99" fillId="2" borderId="63" xfId="0" applyNumberFormat="1" applyFont="1" applyFill="1" applyBorder="1" applyAlignment="1">
      <alignment horizontal="center"/>
    </xf>
    <xf numFmtId="1" fontId="101" fillId="2" borderId="63" xfId="1" applyNumberFormat="1" applyFont="1" applyFill="1" applyBorder="1" applyAlignment="1">
      <alignment horizontal="center"/>
    </xf>
    <xf numFmtId="0" fontId="101" fillId="2" borderId="63" xfId="0" applyFont="1" applyFill="1" applyBorder="1" applyAlignment="1"/>
    <xf numFmtId="0" fontId="101" fillId="2" borderId="63" xfId="0" applyFont="1" applyFill="1" applyBorder="1" applyAlignment="1">
      <alignment horizontal="left"/>
    </xf>
    <xf numFmtId="1" fontId="101" fillId="2" borderId="63" xfId="0" applyNumberFormat="1" applyFont="1" applyFill="1" applyBorder="1" applyAlignment="1">
      <alignment wrapText="1"/>
    </xf>
    <xf numFmtId="0" fontId="101" fillId="2" borderId="63" xfId="0" applyFont="1" applyFill="1" applyBorder="1" applyAlignment="1">
      <alignment horizontal="center"/>
    </xf>
    <xf numFmtId="1" fontId="101" fillId="2" borderId="63" xfId="0" applyNumberFormat="1" applyFont="1" applyFill="1" applyBorder="1" applyAlignment="1"/>
    <xf numFmtId="0" fontId="102" fillId="2" borderId="63" xfId="3" applyFont="1" applyFill="1" applyBorder="1" applyAlignment="1"/>
    <xf numFmtId="0" fontId="0" fillId="0" borderId="0" xfId="0" applyBorder="1" applyAlignment="1">
      <alignment vertical="center"/>
    </xf>
    <xf numFmtId="0" fontId="39" fillId="0" borderId="0" xfId="0" applyFont="1" applyBorder="1" applyAlignment="1">
      <alignment horizontal="center" vertical="center"/>
    </xf>
    <xf numFmtId="167" fontId="2" fillId="0" borderId="0" xfId="0" applyNumberFormat="1" applyFont="1" applyBorder="1"/>
    <xf numFmtId="0" fontId="0" fillId="0" borderId="0" xfId="0" applyFill="1" applyBorder="1"/>
    <xf numFmtId="171" fontId="0" fillId="0" borderId="0" xfId="0" applyNumberFormat="1" applyBorder="1" applyAlignment="1">
      <alignment vertical="top" wrapText="1"/>
    </xf>
    <xf numFmtId="0" fontId="0" fillId="0" borderId="0" xfId="0" applyBorder="1" applyAlignment="1">
      <alignment wrapText="1"/>
    </xf>
    <xf numFmtId="171" fontId="0" fillId="0" borderId="0" xfId="0" applyNumberFormat="1" applyBorder="1"/>
    <xf numFmtId="0" fontId="35" fillId="2" borderId="0" xfId="0" applyFont="1" applyFill="1" applyAlignment="1">
      <alignment horizontal="left"/>
    </xf>
    <xf numFmtId="0" fontId="7" fillId="0" borderId="0" xfId="0" applyFont="1" applyAlignment="1">
      <alignment horizontal="left"/>
    </xf>
    <xf numFmtId="15" fontId="0" fillId="0" borderId="63" xfId="0" applyNumberFormat="1" applyBorder="1" applyAlignment="1">
      <alignment horizontal="center"/>
    </xf>
    <xf numFmtId="0" fontId="0" fillId="0" borderId="63" xfId="0" applyBorder="1" applyAlignment="1">
      <alignment horizontal="left" vertical="top" wrapText="1"/>
    </xf>
    <xf numFmtId="0" fontId="2" fillId="0" borderId="63" xfId="0" applyFont="1" applyBorder="1" applyAlignment="1">
      <alignment vertical="top" wrapText="1"/>
    </xf>
    <xf numFmtId="0" fontId="35" fillId="2" borderId="0" xfId="0" applyFont="1" applyFill="1" applyAlignment="1">
      <alignment horizontal="left"/>
    </xf>
    <xf numFmtId="0" fontId="65" fillId="0" borderId="28" xfId="0" applyFont="1" applyBorder="1" applyAlignment="1">
      <alignment horizontal="center"/>
    </xf>
    <xf numFmtId="0" fontId="65" fillId="0" borderId="0" xfId="0" applyFont="1" applyBorder="1" applyAlignment="1">
      <alignment horizontal="center"/>
    </xf>
    <xf numFmtId="0" fontId="65" fillId="0" borderId="48" xfId="0" applyFont="1" applyBorder="1" applyAlignment="1">
      <alignment horizontal="center" vertical="top" wrapText="1"/>
    </xf>
    <xf numFmtId="1" fontId="2" fillId="0" borderId="63" xfId="0" applyNumberFormat="1" applyFont="1" applyBorder="1" applyAlignment="1">
      <alignment horizontal="center" vertical="center"/>
    </xf>
    <xf numFmtId="0" fontId="2" fillId="0" borderId="63" xfId="0" applyFont="1" applyBorder="1" applyAlignment="1">
      <alignment horizontal="center" vertical="center"/>
    </xf>
    <xf numFmtId="0" fontId="2" fillId="0" borderId="50" xfId="0" applyFont="1" applyBorder="1" applyAlignment="1">
      <alignment horizontal="center" vertical="center"/>
    </xf>
    <xf numFmtId="0" fontId="0" fillId="0" borderId="28" xfId="0" applyBorder="1" applyAlignment="1">
      <alignment horizontal="center"/>
    </xf>
    <xf numFmtId="0" fontId="0" fillId="0" borderId="0" xfId="0" applyBorder="1" applyAlignment="1">
      <alignment horizontal="center"/>
    </xf>
    <xf numFmtId="0" fontId="0" fillId="0" borderId="0" xfId="0" applyBorder="1" applyAlignment="1">
      <alignment horizontal="left"/>
    </xf>
    <xf numFmtId="0" fontId="103" fillId="2" borderId="0" xfId="0" applyFont="1" applyFill="1"/>
    <xf numFmtId="0" fontId="0" fillId="0" borderId="0" xfId="0" applyBorder="1" applyAlignment="1">
      <alignment horizontal="center" vertical="center"/>
    </xf>
    <xf numFmtId="14" fontId="92" fillId="2" borderId="63" xfId="0" applyNumberFormat="1" applyFont="1" applyFill="1" applyBorder="1" applyAlignment="1">
      <alignment horizontal="center" vertical="center"/>
    </xf>
    <xf numFmtId="0" fontId="92" fillId="2" borderId="63" xfId="0" applyFont="1" applyFill="1" applyBorder="1" applyAlignment="1">
      <alignment horizontal="center" vertical="center"/>
    </xf>
    <xf numFmtId="0" fontId="0" fillId="0" borderId="63" xfId="0" applyBorder="1" applyAlignment="1">
      <alignment horizontal="center" wrapText="1"/>
    </xf>
    <xf numFmtId="0" fontId="0" fillId="0" borderId="63" xfId="0" applyBorder="1" applyAlignment="1">
      <alignment horizontal="center"/>
    </xf>
    <xf numFmtId="14" fontId="0" fillId="0" borderId="63" xfId="0" applyNumberFormat="1" applyBorder="1" applyAlignment="1">
      <alignment horizontal="center"/>
    </xf>
    <xf numFmtId="0" fontId="103" fillId="2" borderId="63" xfId="0" applyFont="1" applyFill="1" applyBorder="1" applyAlignment="1">
      <alignment horizontal="center"/>
    </xf>
    <xf numFmtId="0" fontId="103" fillId="2" borderId="63" xfId="0" applyFont="1" applyFill="1" applyBorder="1"/>
    <xf numFmtId="0" fontId="14" fillId="0" borderId="0" xfId="0" applyFont="1" applyBorder="1"/>
    <xf numFmtId="167" fontId="0" fillId="0" borderId="0" xfId="0" applyNumberFormat="1" applyBorder="1" applyAlignment="1">
      <alignment horizontal="center" vertical="center"/>
    </xf>
    <xf numFmtId="0" fontId="64" fillId="2" borderId="0" xfId="0" applyFont="1" applyFill="1" applyAlignment="1">
      <alignment vertical="center"/>
    </xf>
    <xf numFmtId="0" fontId="64" fillId="2" borderId="0" xfId="0" applyFont="1" applyFill="1" applyAlignment="1">
      <alignment horizontal="left" vertical="center"/>
    </xf>
    <xf numFmtId="0" fontId="104" fillId="2" borderId="0" xfId="0" applyFont="1" applyFill="1" applyAlignment="1">
      <alignment vertical="center"/>
    </xf>
    <xf numFmtId="0" fontId="105" fillId="2" borderId="0" xfId="0" applyFont="1" applyFill="1"/>
    <xf numFmtId="0" fontId="105" fillId="2" borderId="0" xfId="0" applyFont="1" applyFill="1" applyAlignment="1">
      <alignment horizontal="center"/>
    </xf>
    <xf numFmtId="0" fontId="60" fillId="2" borderId="0" xfId="0" applyFont="1" applyFill="1" applyAlignment="1">
      <alignment horizontal="center"/>
    </xf>
    <xf numFmtId="0" fontId="104" fillId="2" borderId="50" xfId="0" applyFont="1" applyFill="1" applyBorder="1" applyAlignment="1">
      <alignment vertical="center"/>
    </xf>
    <xf numFmtId="0" fontId="106" fillId="2" borderId="63" xfId="0" applyFont="1" applyFill="1" applyBorder="1" applyAlignment="1">
      <alignment horizontal="center" vertical="center"/>
    </xf>
    <xf numFmtId="0" fontId="92" fillId="0" borderId="29" xfId="0" applyFont="1" applyBorder="1"/>
    <xf numFmtId="0" fontId="92" fillId="0" borderId="63" xfId="0" applyFont="1" applyBorder="1"/>
    <xf numFmtId="0" fontId="92" fillId="0" borderId="63" xfId="0" applyFont="1" applyBorder="1" applyAlignment="1">
      <alignment wrapText="1"/>
    </xf>
    <xf numFmtId="0" fontId="92" fillId="0" borderId="0" xfId="0" applyFont="1"/>
    <xf numFmtId="0" fontId="88" fillId="0" borderId="28" xfId="0" applyFont="1" applyBorder="1"/>
    <xf numFmtId="0" fontId="88" fillId="0" borderId="0" xfId="0" applyFont="1"/>
    <xf numFmtId="14" fontId="94" fillId="2" borderId="63" xfId="0" applyNumberFormat="1" applyFont="1" applyFill="1" applyBorder="1" applyAlignment="1">
      <alignment horizontal="center"/>
    </xf>
    <xf numFmtId="14" fontId="96" fillId="0" borderId="63" xfId="0" applyNumberFormat="1" applyFont="1" applyFill="1" applyBorder="1" applyAlignment="1">
      <alignment horizontal="left"/>
    </xf>
    <xf numFmtId="14" fontId="92" fillId="0" borderId="63" xfId="0" applyNumberFormat="1" applyFont="1" applyFill="1" applyBorder="1" applyAlignment="1">
      <alignment horizontal="left"/>
    </xf>
    <xf numFmtId="14" fontId="0" fillId="0" borderId="63" xfId="0" applyNumberFormat="1" applyFill="1" applyBorder="1" applyAlignment="1">
      <alignment horizontal="left"/>
    </xf>
    <xf numFmtId="0" fontId="9" fillId="4" borderId="0" xfId="0" applyFont="1" applyFill="1"/>
    <xf numFmtId="0" fontId="36" fillId="9" borderId="63" xfId="0" applyFont="1" applyFill="1" applyBorder="1" applyAlignment="1">
      <alignment horizontal="center" vertical="center"/>
    </xf>
    <xf numFmtId="0" fontId="101" fillId="2" borderId="63" xfId="0" applyFont="1" applyFill="1" applyBorder="1"/>
    <xf numFmtId="0" fontId="101" fillId="2" borderId="0" xfId="0" applyFont="1" applyFill="1"/>
    <xf numFmtId="1" fontId="92" fillId="2" borderId="63" xfId="0" applyNumberFormat="1" applyFont="1" applyFill="1" applyBorder="1" applyAlignment="1">
      <alignment vertical="center" wrapText="1"/>
    </xf>
    <xf numFmtId="0" fontId="11" fillId="2" borderId="0" xfId="0" applyFont="1" applyFill="1"/>
    <xf numFmtId="0" fontId="11" fillId="2" borderId="0" xfId="0" applyFont="1" applyFill="1" applyAlignment="1">
      <alignment horizontal="center"/>
    </xf>
    <xf numFmtId="0" fontId="9" fillId="0" borderId="28" xfId="0" applyFont="1" applyBorder="1"/>
    <xf numFmtId="0" fontId="9" fillId="0" borderId="0" xfId="0" applyFont="1" applyBorder="1"/>
    <xf numFmtId="0" fontId="9" fillId="0" borderId="29" xfId="0" applyFont="1" applyBorder="1"/>
    <xf numFmtId="14" fontId="9" fillId="0" borderId="63" xfId="0" applyNumberFormat="1" applyFont="1" applyFill="1" applyBorder="1"/>
    <xf numFmtId="0" fontId="9" fillId="0" borderId="28" xfId="0" applyFont="1" applyBorder="1" applyAlignment="1">
      <alignment vertical="top" wrapText="1"/>
    </xf>
    <xf numFmtId="14" fontId="9" fillId="0" borderId="48" xfId="0" applyNumberFormat="1" applyFont="1" applyBorder="1"/>
    <xf numFmtId="1" fontId="9" fillId="0" borderId="48" xfId="0" applyNumberFormat="1" applyFont="1" applyBorder="1"/>
    <xf numFmtId="0" fontId="9" fillId="0" borderId="63" xfId="0" applyFont="1" applyBorder="1" applyAlignment="1">
      <alignment vertical="top" wrapText="1"/>
    </xf>
    <xf numFmtId="43" fontId="9" fillId="0" borderId="48" xfId="1" applyNumberFormat="1" applyFont="1" applyBorder="1"/>
    <xf numFmtId="170" fontId="9" fillId="0" borderId="51" xfId="1" applyNumberFormat="1" applyFont="1" applyBorder="1"/>
    <xf numFmtId="0" fontId="9" fillId="0" borderId="56" xfId="0" applyFont="1" applyBorder="1"/>
    <xf numFmtId="0" fontId="9" fillId="0" borderId="63" xfId="0" applyFont="1" applyBorder="1"/>
    <xf numFmtId="43" fontId="9" fillId="0" borderId="63" xfId="1" applyNumberFormat="1" applyFont="1" applyBorder="1"/>
    <xf numFmtId="0" fontId="9" fillId="0" borderId="48" xfId="0" applyFont="1" applyBorder="1"/>
    <xf numFmtId="0" fontId="7" fillId="0" borderId="0" xfId="0" applyFont="1" applyAlignment="1">
      <alignment horizontal="left"/>
    </xf>
    <xf numFmtId="15" fontId="12" fillId="2" borderId="63" xfId="0" applyNumberFormat="1" applyFont="1" applyFill="1" applyBorder="1" applyAlignment="1">
      <alignment horizontal="center" vertical="center"/>
    </xf>
    <xf numFmtId="15" fontId="82" fillId="2" borderId="63" xfId="0" applyNumberFormat="1" applyFont="1" applyFill="1" applyBorder="1" applyAlignment="1">
      <alignment horizontal="center"/>
    </xf>
    <xf numFmtId="15" fontId="100" fillId="2" borderId="63" xfId="0" applyNumberFormat="1" applyFont="1" applyFill="1" applyBorder="1" applyAlignment="1">
      <alignment horizontal="center"/>
    </xf>
    <xf numFmtId="14" fontId="92" fillId="0" borderId="63" xfId="0" applyNumberFormat="1" applyFont="1" applyBorder="1" applyAlignment="1">
      <alignment horizontal="center"/>
    </xf>
    <xf numFmtId="0" fontId="35" fillId="0" borderId="28" xfId="0" applyFont="1" applyBorder="1"/>
    <xf numFmtId="0" fontId="35" fillId="0" borderId="0" xfId="0" applyFont="1" applyBorder="1"/>
    <xf numFmtId="0" fontId="35" fillId="0" borderId="29" xfId="0" applyFont="1" applyBorder="1"/>
    <xf numFmtId="0" fontId="9" fillId="0" borderId="33" xfId="0" applyFont="1" applyBorder="1"/>
    <xf numFmtId="0" fontId="9" fillId="0" borderId="31" xfId="0" applyFont="1" applyBorder="1"/>
    <xf numFmtId="0" fontId="9" fillId="0" borderId="32" xfId="0" applyFont="1" applyBorder="1"/>
    <xf numFmtId="0" fontId="35" fillId="0" borderId="64" xfId="0" applyFont="1" applyBorder="1"/>
    <xf numFmtId="0" fontId="35" fillId="0" borderId="50" xfId="0" applyFont="1" applyBorder="1" applyAlignment="1">
      <alignment horizontal="left" vertical="center"/>
    </xf>
    <xf numFmtId="0" fontId="35" fillId="0" borderId="49" xfId="0" applyFont="1" applyBorder="1" applyAlignment="1">
      <alignment horizontal="center" vertical="center"/>
    </xf>
    <xf numFmtId="0" fontId="9" fillId="0" borderId="50" xfId="0" applyFont="1" applyBorder="1" applyAlignment="1">
      <alignment vertical="center"/>
    </xf>
    <xf numFmtId="1" fontId="9" fillId="0" borderId="63" xfId="0" applyNumberFormat="1" applyFont="1" applyBorder="1"/>
    <xf numFmtId="0" fontId="35" fillId="0" borderId="50" xfId="0" applyFont="1" applyBorder="1" applyAlignment="1">
      <alignment horizontal="center" vertical="center"/>
    </xf>
    <xf numFmtId="0" fontId="35" fillId="0" borderId="57" xfId="0" applyFont="1" applyBorder="1" applyAlignment="1">
      <alignment horizontal="center" vertical="center"/>
    </xf>
    <xf numFmtId="0" fontId="35" fillId="0" borderId="51" xfId="0" applyFont="1" applyBorder="1" applyAlignment="1">
      <alignment horizontal="left" vertical="center"/>
    </xf>
    <xf numFmtId="0" fontId="35" fillId="0" borderId="13" xfId="0" applyFont="1" applyBorder="1" applyAlignment="1">
      <alignment horizontal="center" vertical="center"/>
    </xf>
    <xf numFmtId="0" fontId="35" fillId="0" borderId="25" xfId="0" applyFont="1" applyBorder="1" applyAlignment="1">
      <alignment horizontal="center" vertical="center"/>
    </xf>
    <xf numFmtId="0" fontId="35" fillId="0" borderId="41" xfId="0" applyFont="1" applyBorder="1" applyAlignment="1">
      <alignment horizontal="center" vertical="center"/>
    </xf>
    <xf numFmtId="1" fontId="35" fillId="0" borderId="50" xfId="0" applyNumberFormat="1" applyFont="1" applyBorder="1" applyAlignment="1">
      <alignment horizontal="center" vertical="center"/>
    </xf>
    <xf numFmtId="0" fontId="35" fillId="0" borderId="63" xfId="0" applyFont="1" applyBorder="1" applyAlignment="1">
      <alignment horizontal="center" vertical="center"/>
    </xf>
    <xf numFmtId="1" fontId="35" fillId="0" borderId="63" xfId="0" applyNumberFormat="1" applyFont="1" applyBorder="1" applyAlignment="1">
      <alignment horizontal="center" vertical="center"/>
    </xf>
    <xf numFmtId="1" fontId="35" fillId="0" borderId="56" xfId="0" applyNumberFormat="1" applyFont="1" applyBorder="1" applyAlignment="1">
      <alignment horizontal="center" vertical="center"/>
    </xf>
    <xf numFmtId="0" fontId="35" fillId="0" borderId="65" xfId="0" applyFont="1" applyBorder="1"/>
    <xf numFmtId="0" fontId="35" fillId="0" borderId="35" xfId="0" applyFont="1" applyBorder="1"/>
    <xf numFmtId="0" fontId="35" fillId="0" borderId="36" xfId="0" applyFont="1" applyBorder="1"/>
    <xf numFmtId="0" fontId="9" fillId="0" borderId="34" xfId="0" applyFont="1" applyBorder="1"/>
    <xf numFmtId="0" fontId="9" fillId="0" borderId="35" xfId="0" applyFont="1" applyBorder="1"/>
    <xf numFmtId="0" fontId="9" fillId="0" borderId="43" xfId="0" applyFont="1" applyBorder="1"/>
    <xf numFmtId="0" fontId="35" fillId="0" borderId="66" xfId="0" applyFont="1" applyBorder="1"/>
    <xf numFmtId="0" fontId="35" fillId="0" borderId="25" xfId="0" applyFont="1" applyBorder="1"/>
    <xf numFmtId="0" fontId="35" fillId="0" borderId="18" xfId="0" applyFont="1" applyBorder="1"/>
    <xf numFmtId="0" fontId="9" fillId="0" borderId="13" xfId="0" applyFont="1" applyBorder="1"/>
    <xf numFmtId="0" fontId="9" fillId="0" borderId="25" xfId="0" applyFont="1" applyBorder="1"/>
    <xf numFmtId="0" fontId="9" fillId="0" borderId="41" xfId="0" applyFont="1" applyBorder="1"/>
    <xf numFmtId="0" fontId="9" fillId="0" borderId="26" xfId="0" applyFont="1" applyBorder="1"/>
    <xf numFmtId="0" fontId="9" fillId="0" borderId="14" xfId="0" applyFont="1" applyBorder="1"/>
    <xf numFmtId="0" fontId="9" fillId="0" borderId="27" xfId="0" applyFont="1" applyBorder="1"/>
    <xf numFmtId="0" fontId="35" fillId="0" borderId="26" xfId="0" applyFont="1" applyBorder="1"/>
    <xf numFmtId="0" fontId="35" fillId="0" borderId="14" xfId="0" applyFont="1" applyBorder="1"/>
    <xf numFmtId="0" fontId="35" fillId="0" borderId="27" xfId="0" applyFont="1" applyBorder="1"/>
    <xf numFmtId="0" fontId="70" fillId="8" borderId="0" xfId="3" applyFont="1" applyFill="1" applyBorder="1" applyAlignment="1">
      <alignment horizontal="left"/>
    </xf>
    <xf numFmtId="17" fontId="35" fillId="0" borderId="28" xfId="0" applyNumberFormat="1" applyFont="1" applyBorder="1"/>
    <xf numFmtId="14" fontId="0" fillId="0" borderId="9" xfId="0" applyNumberFormat="1" applyBorder="1" applyAlignment="1">
      <alignment horizontal="center" wrapText="1"/>
    </xf>
    <xf numFmtId="0" fontId="0" fillId="2" borderId="63" xfId="0" applyFill="1" applyBorder="1" applyAlignment="1">
      <alignment horizontal="center" vertical="center"/>
    </xf>
    <xf numFmtId="0" fontId="9" fillId="2" borderId="63" xfId="0" applyFont="1" applyFill="1" applyBorder="1" applyAlignment="1">
      <alignment horizontal="left" vertical="center" wrapText="1"/>
    </xf>
    <xf numFmtId="0" fontId="9" fillId="4" borderId="63" xfId="0" applyFont="1" applyFill="1" applyBorder="1"/>
    <xf numFmtId="14" fontId="0" fillId="4" borderId="63" xfId="0" applyNumberFormat="1" applyFill="1" applyBorder="1" applyAlignment="1">
      <alignment horizontal="left"/>
    </xf>
    <xf numFmtId="0" fontId="74" fillId="2" borderId="0" xfId="0" applyFont="1" applyFill="1" applyAlignment="1">
      <alignment horizontal="left"/>
    </xf>
    <xf numFmtId="0" fontId="74" fillId="2" borderId="0" xfId="0" applyFont="1" applyFill="1" applyAlignment="1">
      <alignment horizontal="center" vertical="center"/>
    </xf>
    <xf numFmtId="0" fontId="109" fillId="2" borderId="0" xfId="0" applyFont="1" applyFill="1" applyAlignment="1">
      <alignment horizontal="center" vertical="center"/>
    </xf>
    <xf numFmtId="0" fontId="74" fillId="2" borderId="63" xfId="0" applyFont="1" applyFill="1" applyBorder="1" applyAlignment="1">
      <alignment horizontal="center" vertical="center"/>
    </xf>
    <xf numFmtId="0" fontId="110" fillId="2" borderId="63" xfId="3" applyFont="1" applyFill="1" applyBorder="1" applyAlignment="1">
      <alignment horizontal="center" vertical="center"/>
    </xf>
    <xf numFmtId="0" fontId="111" fillId="2" borderId="63" xfId="3" applyFont="1" applyFill="1" applyBorder="1" applyAlignment="1">
      <alignment horizontal="center" vertical="center"/>
    </xf>
    <xf numFmtId="0" fontId="94" fillId="2" borderId="63" xfId="0" applyFont="1" applyFill="1" applyBorder="1" applyAlignment="1">
      <alignment horizontal="center" vertical="center"/>
    </xf>
    <xf numFmtId="1" fontId="9" fillId="2" borderId="52" xfId="1" applyNumberFormat="1" applyFont="1" applyFill="1" applyBorder="1" applyAlignment="1">
      <alignment horizontal="left"/>
    </xf>
    <xf numFmtId="0" fontId="9" fillId="2" borderId="52" xfId="0" applyFont="1" applyFill="1" applyBorder="1" applyAlignment="1">
      <alignment horizontal="left"/>
    </xf>
    <xf numFmtId="0" fontId="9" fillId="2" borderId="52" xfId="0" applyFont="1" applyFill="1" applyBorder="1" applyAlignment="1">
      <alignment horizontal="left" wrapText="1"/>
    </xf>
    <xf numFmtId="0" fontId="110" fillId="2" borderId="0" xfId="0" applyFont="1" applyFill="1" applyAlignment="1">
      <alignment horizontal="center"/>
    </xf>
    <xf numFmtId="0" fontId="112" fillId="2" borderId="0" xfId="0" applyFont="1" applyFill="1" applyAlignment="1">
      <alignment horizontal="center"/>
    </xf>
    <xf numFmtId="0" fontId="112" fillId="2" borderId="0" xfId="0" applyFont="1" applyFill="1" applyAlignment="1">
      <alignment horizontal="center" vertical="center"/>
    </xf>
    <xf numFmtId="0" fontId="112" fillId="2" borderId="63" xfId="0" applyFont="1" applyFill="1" applyBorder="1" applyAlignment="1">
      <alignment horizontal="center"/>
    </xf>
    <xf numFmtId="0" fontId="112" fillId="2" borderId="63" xfId="3" applyFont="1" applyFill="1" applyBorder="1" applyAlignment="1">
      <alignment horizontal="center"/>
    </xf>
    <xf numFmtId="0" fontId="113" fillId="2" borderId="63" xfId="3" applyFont="1" applyFill="1" applyBorder="1" applyAlignment="1">
      <alignment horizontal="center"/>
    </xf>
    <xf numFmtId="0" fontId="113" fillId="2" borderId="63" xfId="0" applyFont="1" applyFill="1" applyBorder="1" applyAlignment="1">
      <alignment horizontal="center"/>
    </xf>
    <xf numFmtId="0" fontId="112" fillId="4" borderId="63" xfId="0" applyFont="1" applyFill="1" applyBorder="1" applyAlignment="1">
      <alignment horizontal="center"/>
    </xf>
    <xf numFmtId="0" fontId="74" fillId="2" borderId="0" xfId="0" applyFont="1" applyFill="1" applyAlignment="1">
      <alignment horizontal="center"/>
    </xf>
    <xf numFmtId="17" fontId="114" fillId="2" borderId="0" xfId="0" applyNumberFormat="1" applyFont="1" applyFill="1" applyAlignment="1">
      <alignment horizontal="center" vertical="center"/>
    </xf>
    <xf numFmtId="0" fontId="115" fillId="2" borderId="0" xfId="0" applyFont="1" applyFill="1" applyBorder="1"/>
    <xf numFmtId="0" fontId="115" fillId="2" borderId="0" xfId="0" applyFont="1" applyFill="1"/>
    <xf numFmtId="0" fontId="119" fillId="2" borderId="0" xfId="0" applyFont="1" applyFill="1" applyAlignment="1">
      <alignment horizontal="center"/>
    </xf>
    <xf numFmtId="0" fontId="29" fillId="2" borderId="0" xfId="0" applyFont="1" applyFill="1" applyAlignment="1">
      <alignment horizontal="center" vertical="center"/>
    </xf>
    <xf numFmtId="0" fontId="30" fillId="2" borderId="0" xfId="0" applyFont="1" applyFill="1" applyAlignment="1">
      <alignment horizontal="center" vertical="center"/>
    </xf>
    <xf numFmtId="169" fontId="30" fillId="2" borderId="48" xfId="0" applyNumberFormat="1" applyFont="1" applyFill="1" applyBorder="1" applyAlignment="1">
      <alignment horizontal="center" vertical="center" wrapText="1"/>
    </xf>
    <xf numFmtId="0" fontId="30" fillId="2" borderId="48" xfId="0" quotePrefix="1" applyFont="1" applyFill="1" applyBorder="1" applyAlignment="1">
      <alignment vertical="center" wrapText="1"/>
    </xf>
    <xf numFmtId="0" fontId="30" fillId="2" borderId="48" xfId="0" quotePrefix="1" applyFont="1" applyFill="1" applyBorder="1" applyAlignment="1">
      <alignment horizontal="center" vertical="center" wrapText="1"/>
    </xf>
    <xf numFmtId="0" fontId="30" fillId="2" borderId="52" xfId="0" applyFont="1" applyFill="1" applyBorder="1" applyAlignment="1">
      <alignment horizontal="center" vertical="center" wrapText="1"/>
    </xf>
    <xf numFmtId="0" fontId="30" fillId="2" borderId="48" xfId="0" quotePrefix="1" applyFont="1" applyFill="1" applyBorder="1" applyAlignment="1">
      <alignment vertical="center"/>
    </xf>
    <xf numFmtId="0" fontId="30" fillId="2" borderId="48" xfId="0" quotePrefix="1" applyFont="1" applyFill="1" applyBorder="1" applyAlignment="1">
      <alignment horizontal="center" vertical="center"/>
    </xf>
    <xf numFmtId="0" fontId="30" fillId="2" borderId="48" xfId="0" applyFont="1" applyFill="1" applyBorder="1" applyAlignment="1">
      <alignment horizontal="center" vertical="center"/>
    </xf>
    <xf numFmtId="164" fontId="30" fillId="2" borderId="48" xfId="8" applyFont="1" applyFill="1" applyBorder="1" applyAlignment="1">
      <alignment vertical="center" wrapText="1"/>
    </xf>
    <xf numFmtId="4" fontId="30" fillId="2" borderId="48" xfId="0" applyNumberFormat="1" applyFont="1" applyFill="1" applyBorder="1"/>
    <xf numFmtId="0" fontId="84" fillId="2" borderId="0" xfId="0" applyFont="1" applyFill="1" applyAlignment="1">
      <alignment horizontal="center" vertical="center"/>
    </xf>
    <xf numFmtId="0" fontId="84" fillId="2" borderId="49" xfId="0" applyFont="1" applyFill="1" applyBorder="1" applyAlignment="1">
      <alignment horizontal="center" vertical="center" wrapText="1"/>
    </xf>
    <xf numFmtId="0" fontId="34" fillId="2" borderId="0" xfId="0" applyFont="1" applyFill="1" applyAlignment="1">
      <alignment horizontal="center" vertical="center"/>
    </xf>
    <xf numFmtId="15" fontId="12" fillId="2" borderId="52" xfId="0" applyNumberFormat="1" applyFont="1" applyFill="1" applyBorder="1" applyAlignment="1">
      <alignment horizontal="left"/>
    </xf>
    <xf numFmtId="1" fontId="49" fillId="2" borderId="0" xfId="4" applyNumberFormat="1" applyFont="1" applyFill="1" applyBorder="1" applyAlignment="1">
      <alignment horizontal="left"/>
    </xf>
    <xf numFmtId="0" fontId="35" fillId="2" borderId="0" xfId="0" applyFont="1" applyFill="1" applyAlignment="1">
      <alignment horizontal="center" vertical="center"/>
    </xf>
    <xf numFmtId="0" fontId="35" fillId="2" borderId="28" xfId="0" applyFont="1" applyFill="1" applyBorder="1" applyAlignment="1">
      <alignment horizontal="left"/>
    </xf>
    <xf numFmtId="0" fontId="37" fillId="2" borderId="28" xfId="0" applyFont="1" applyFill="1" applyBorder="1" applyAlignment="1">
      <alignment horizontal="left" vertical="top" wrapText="1"/>
    </xf>
    <xf numFmtId="0" fontId="0" fillId="0" borderId="0" xfId="0" applyAlignment="1">
      <alignment horizontal="left"/>
    </xf>
    <xf numFmtId="0" fontId="123" fillId="2" borderId="0" xfId="3" applyFont="1" applyFill="1" applyBorder="1" applyAlignment="1">
      <alignment horizontal="left"/>
    </xf>
    <xf numFmtId="0" fontId="36" fillId="4" borderId="63" xfId="0" applyFont="1" applyFill="1" applyBorder="1" applyAlignment="1">
      <alignment horizontal="center" vertical="center"/>
    </xf>
    <xf numFmtId="0" fontId="89" fillId="2" borderId="14" xfId="0" applyFont="1" applyFill="1" applyBorder="1" applyAlignment="1">
      <alignment vertical="center"/>
    </xf>
    <xf numFmtId="0" fontId="89" fillId="2" borderId="27" xfId="0" applyFont="1" applyFill="1" applyBorder="1" applyAlignment="1">
      <alignment vertical="center"/>
    </xf>
    <xf numFmtId="0" fontId="89" fillId="2" borderId="19" xfId="0" applyFont="1" applyFill="1" applyBorder="1" applyAlignment="1">
      <alignment vertical="center"/>
    </xf>
    <xf numFmtId="0" fontId="89" fillId="2" borderId="26" xfId="0" applyFont="1" applyFill="1" applyBorder="1" applyAlignment="1">
      <alignment vertical="center" wrapText="1"/>
    </xf>
    <xf numFmtId="0" fontId="89" fillId="2" borderId="24" xfId="0" applyFont="1" applyFill="1" applyBorder="1" applyAlignment="1">
      <alignment horizontal="center" vertical="center" wrapText="1"/>
    </xf>
    <xf numFmtId="0" fontId="89" fillId="2" borderId="9" xfId="0" applyFont="1" applyFill="1" applyBorder="1" applyAlignment="1">
      <alignment horizontal="center" vertical="center" wrapText="1"/>
    </xf>
    <xf numFmtId="0" fontId="89" fillId="2" borderId="2" xfId="0" applyFont="1" applyFill="1" applyBorder="1" applyAlignment="1">
      <alignment horizontal="center" vertical="center"/>
    </xf>
    <xf numFmtId="0" fontId="11" fillId="2" borderId="0" xfId="0" applyFont="1" applyFill="1" applyAlignment="1">
      <alignment vertical="center"/>
    </xf>
    <xf numFmtId="0" fontId="11" fillId="2" borderId="63" xfId="0" applyFont="1" applyFill="1" applyBorder="1" applyAlignment="1">
      <alignment vertical="center"/>
    </xf>
    <xf numFmtId="0" fontId="89" fillId="2" borderId="0" xfId="0" applyFont="1" applyFill="1" applyBorder="1" applyAlignment="1">
      <alignment vertical="center"/>
    </xf>
    <xf numFmtId="0" fontId="11" fillId="2" borderId="29" xfId="0" applyFont="1" applyFill="1" applyBorder="1"/>
    <xf numFmtId="0" fontId="11" fillId="2" borderId="53" xfId="0" applyFont="1" applyFill="1" applyBorder="1"/>
    <xf numFmtId="0" fontId="11" fillId="2" borderId="28" xfId="0" applyFont="1" applyFill="1" applyBorder="1"/>
    <xf numFmtId="0" fontId="89" fillId="2" borderId="37" xfId="0" applyFont="1" applyFill="1" applyBorder="1" applyAlignment="1">
      <alignment horizontal="center" vertical="center" wrapText="1"/>
    </xf>
    <xf numFmtId="0" fontId="89" fillId="2" borderId="52" xfId="0" applyFont="1" applyFill="1" applyBorder="1" applyAlignment="1">
      <alignment horizontal="center"/>
    </xf>
    <xf numFmtId="0" fontId="89" fillId="2" borderId="52" xfId="0" applyFont="1" applyFill="1" applyBorder="1" applyAlignment="1">
      <alignment horizontal="left"/>
    </xf>
    <xf numFmtId="0" fontId="11" fillId="2" borderId="52" xfId="0" applyFont="1" applyFill="1" applyBorder="1" applyAlignment="1">
      <alignment horizontal="center" wrapText="1"/>
    </xf>
    <xf numFmtId="0" fontId="11" fillId="2" borderId="63" xfId="0" applyFont="1" applyFill="1" applyBorder="1"/>
    <xf numFmtId="14" fontId="2" fillId="2" borderId="63" xfId="0" applyNumberFormat="1" applyFont="1" applyFill="1" applyBorder="1" applyAlignment="1">
      <alignment horizontal="left"/>
    </xf>
    <xf numFmtId="0" fontId="33" fillId="2" borderId="28" xfId="0" applyFont="1" applyFill="1" applyBorder="1" applyAlignment="1">
      <alignment horizontal="left" vertical="top" wrapText="1"/>
    </xf>
    <xf numFmtId="0" fontId="34" fillId="2" borderId="28" xfId="0" applyFont="1" applyFill="1" applyBorder="1" applyAlignment="1">
      <alignment horizontal="left" vertical="top" wrapText="1"/>
    </xf>
    <xf numFmtId="0" fontId="36" fillId="2" borderId="28" xfId="0" applyFont="1" applyFill="1" applyBorder="1" applyAlignment="1">
      <alignment horizontal="left"/>
    </xf>
    <xf numFmtId="0" fontId="38" fillId="2" borderId="28" xfId="0" applyFont="1" applyFill="1" applyBorder="1" applyAlignment="1">
      <alignment horizontal="left" vertical="top" wrapText="1"/>
    </xf>
    <xf numFmtId="0" fontId="38" fillId="2" borderId="45" xfId="0" applyFont="1" applyFill="1" applyBorder="1" applyAlignment="1">
      <alignment horizontal="left" vertical="center" wrapText="1"/>
    </xf>
    <xf numFmtId="0" fontId="0" fillId="0" borderId="63" xfId="0" applyBorder="1" applyAlignment="1">
      <alignment horizontal="left" vertical="center"/>
    </xf>
    <xf numFmtId="0" fontId="0" fillId="0" borderId="0" xfId="0" applyBorder="1" applyAlignment="1">
      <alignment horizontal="left" vertical="center"/>
    </xf>
    <xf numFmtId="0" fontId="0" fillId="10" borderId="63" xfId="0" applyFill="1" applyBorder="1" applyAlignment="1">
      <alignment horizontal="center" vertical="center"/>
    </xf>
    <xf numFmtId="0" fontId="35" fillId="2" borderId="63" xfId="0" applyFont="1" applyFill="1" applyBorder="1" applyAlignment="1">
      <alignment horizontal="center" vertical="center"/>
    </xf>
    <xf numFmtId="15" fontId="7" fillId="0" borderId="48" xfId="0" applyNumberFormat="1" applyFont="1" applyBorder="1"/>
    <xf numFmtId="0" fontId="0" fillId="2" borderId="0" xfId="0" applyFill="1" applyAlignment="1">
      <alignment vertical="center"/>
    </xf>
    <xf numFmtId="0" fontId="0" fillId="0" borderId="0" xfId="0" applyBorder="1" applyAlignment="1">
      <alignment horizontal="center" wrapText="1"/>
    </xf>
    <xf numFmtId="1" fontId="12" fillId="2" borderId="0" xfId="0" applyNumberFormat="1" applyFont="1" applyFill="1" applyBorder="1" applyAlignment="1"/>
    <xf numFmtId="1" fontId="31" fillId="2" borderId="0" xfId="0" applyNumberFormat="1" applyFont="1" applyFill="1" applyBorder="1"/>
    <xf numFmtId="14" fontId="0" fillId="0" borderId="0" xfId="0" applyNumberFormat="1" applyBorder="1" applyAlignment="1">
      <alignment horizontal="center" wrapText="1"/>
    </xf>
    <xf numFmtId="1" fontId="4" fillId="2" borderId="0" xfId="4" applyNumberFormat="1" applyFont="1" applyFill="1" applyBorder="1" applyAlignment="1">
      <alignment horizontal="left"/>
    </xf>
    <xf numFmtId="1" fontId="4" fillId="2" borderId="0" xfId="0" quotePrefix="1" applyNumberFormat="1" applyFont="1" applyFill="1" applyBorder="1" applyAlignment="1">
      <alignment horizontal="left"/>
    </xf>
    <xf numFmtId="0" fontId="118" fillId="2" borderId="0" xfId="0" applyFont="1" applyFill="1" applyAlignment="1">
      <alignment horizontal="center"/>
    </xf>
    <xf numFmtId="0" fontId="11" fillId="2" borderId="0" xfId="0" applyFont="1" applyFill="1" applyAlignment="1">
      <alignment horizontal="center" vertical="center"/>
    </xf>
    <xf numFmtId="14" fontId="9" fillId="4" borderId="63" xfId="0" applyNumberFormat="1" applyFont="1" applyFill="1" applyBorder="1"/>
    <xf numFmtId="0" fontId="0" fillId="0" borderId="63" xfId="0" applyFill="1" applyBorder="1" applyAlignment="1">
      <alignment wrapText="1"/>
    </xf>
    <xf numFmtId="43" fontId="0" fillId="0" borderId="63" xfId="1" applyNumberFormat="1" applyFont="1" applyFill="1" applyBorder="1"/>
    <xf numFmtId="0" fontId="65" fillId="0" borderId="48" xfId="0" applyFont="1" applyBorder="1" applyAlignment="1">
      <alignment horizontal="center" vertical="top" wrapText="1"/>
    </xf>
    <xf numFmtId="0" fontId="65" fillId="0" borderId="28" xfId="0" applyFont="1" applyBorder="1" applyAlignment="1">
      <alignment horizontal="center"/>
    </xf>
    <xf numFmtId="0" fontId="65" fillId="0" borderId="0" xfId="0" applyFont="1" applyBorder="1" applyAlignment="1">
      <alignment horizontal="center"/>
    </xf>
    <xf numFmtId="0" fontId="0" fillId="0" borderId="28" xfId="0" applyBorder="1" applyAlignment="1">
      <alignment horizontal="center"/>
    </xf>
    <xf numFmtId="0" fontId="0" fillId="0" borderId="0" xfId="0" applyBorder="1" applyAlignment="1">
      <alignment horizontal="center"/>
    </xf>
    <xf numFmtId="0" fontId="0" fillId="0" borderId="0" xfId="0" applyBorder="1" applyAlignment="1">
      <alignment horizontal="left"/>
    </xf>
    <xf numFmtId="17" fontId="36" fillId="2" borderId="73" xfId="0" applyNumberFormat="1" applyFont="1" applyFill="1" applyBorder="1" applyAlignment="1"/>
    <xf numFmtId="0" fontId="0" fillId="2" borderId="63" xfId="0" applyFill="1" applyBorder="1" applyAlignment="1">
      <alignment horizontal="left"/>
    </xf>
    <xf numFmtId="14" fontId="0" fillId="2" borderId="63" xfId="0" applyNumberFormat="1" applyFill="1" applyBorder="1" applyAlignment="1">
      <alignment horizontal="left"/>
    </xf>
    <xf numFmtId="1" fontId="83" fillId="2" borderId="49" xfId="0" applyNumberFormat="1" applyFont="1" applyFill="1" applyBorder="1"/>
    <xf numFmtId="1" fontId="83" fillId="2" borderId="63" xfId="0" applyNumberFormat="1" applyFont="1" applyFill="1" applyBorder="1" applyAlignment="1">
      <alignment vertical="center"/>
    </xf>
    <xf numFmtId="1" fontId="92" fillId="2" borderId="63" xfId="0" applyNumberFormat="1" applyFont="1" applyFill="1" applyBorder="1" applyAlignment="1">
      <alignment vertical="center"/>
    </xf>
    <xf numFmtId="0" fontId="9" fillId="2" borderId="63" xfId="0" applyFont="1" applyFill="1" applyBorder="1" applyAlignment="1">
      <alignment horizontal="center" vertical="center"/>
    </xf>
    <xf numFmtId="0" fontId="88" fillId="2" borderId="63" xfId="3" applyFont="1" applyFill="1" applyBorder="1" applyAlignment="1">
      <alignment horizontal="center" vertical="center"/>
    </xf>
    <xf numFmtId="0" fontId="124" fillId="2" borderId="0" xfId="0" applyFont="1" applyFill="1" applyAlignment="1">
      <alignment horizontal="center" vertical="center"/>
    </xf>
    <xf numFmtId="0" fontId="34" fillId="2" borderId="63" xfId="0" applyFont="1" applyFill="1" applyBorder="1" applyAlignment="1">
      <alignment horizontal="center" vertical="center"/>
    </xf>
    <xf numFmtId="0" fontId="59" fillId="2" borderId="63" xfId="3" applyFont="1" applyFill="1" applyBorder="1" applyAlignment="1">
      <alignment horizontal="center" vertical="center"/>
    </xf>
    <xf numFmtId="0" fontId="34" fillId="4" borderId="63" xfId="0" applyFont="1" applyFill="1" applyBorder="1" applyAlignment="1">
      <alignment horizontal="center" vertical="center"/>
    </xf>
    <xf numFmtId="0" fontId="39" fillId="2" borderId="63" xfId="0" applyFont="1" applyFill="1" applyBorder="1" applyAlignment="1">
      <alignment horizontal="center" vertical="center"/>
    </xf>
    <xf numFmtId="15" fontId="7" fillId="2" borderId="63" xfId="0" applyNumberFormat="1" applyFont="1" applyFill="1" applyBorder="1" applyAlignment="1">
      <alignment horizontal="left"/>
    </xf>
    <xf numFmtId="1" fontId="7" fillId="2" borderId="63" xfId="1" applyNumberFormat="1" applyFont="1" applyFill="1" applyBorder="1" applyAlignment="1">
      <alignment horizontal="left"/>
    </xf>
    <xf numFmtId="0" fontId="7" fillId="2" borderId="63" xfId="0" applyFont="1" applyFill="1" applyBorder="1" applyAlignment="1">
      <alignment horizontal="left"/>
    </xf>
    <xf numFmtId="0" fontId="7" fillId="2" borderId="63" xfId="0" applyFont="1" applyFill="1" applyBorder="1" applyAlignment="1">
      <alignment horizontal="left" wrapText="1"/>
    </xf>
    <xf numFmtId="1" fontId="7" fillId="2" borderId="63" xfId="0" applyNumberFormat="1" applyFont="1" applyFill="1" applyBorder="1" applyAlignment="1">
      <alignment horizontal="left"/>
    </xf>
    <xf numFmtId="0" fontId="7" fillId="2" borderId="63" xfId="7" applyFont="1" applyFill="1" applyBorder="1" applyAlignment="1">
      <alignment horizontal="left"/>
    </xf>
    <xf numFmtId="1" fontId="7" fillId="2" borderId="49" xfId="1" applyNumberFormat="1" applyFont="1" applyFill="1" applyBorder="1" applyAlignment="1">
      <alignment horizontal="left"/>
    </xf>
    <xf numFmtId="1" fontId="7" fillId="2" borderId="63" xfId="13" applyNumberFormat="1" applyFont="1" applyFill="1" applyBorder="1" applyAlignment="1">
      <alignment horizontal="left"/>
    </xf>
    <xf numFmtId="1" fontId="7" fillId="2" borderId="51" xfId="1" applyNumberFormat="1" applyFont="1" applyFill="1" applyBorder="1" applyAlignment="1">
      <alignment horizontal="left"/>
    </xf>
    <xf numFmtId="1" fontId="7" fillId="2" borderId="51" xfId="0" applyNumberFormat="1" applyFont="1" applyFill="1" applyBorder="1" applyAlignment="1">
      <alignment horizontal="left"/>
    </xf>
    <xf numFmtId="14" fontId="7" fillId="2" borderId="63" xfId="0" applyNumberFormat="1" applyFont="1" applyFill="1" applyBorder="1" applyAlignment="1">
      <alignment horizontal="left"/>
    </xf>
    <xf numFmtId="0" fontId="7" fillId="2" borderId="0" xfId="0" applyFont="1" applyFill="1" applyAlignment="1">
      <alignment horizontal="center"/>
    </xf>
    <xf numFmtId="1" fontId="7" fillId="2" borderId="0" xfId="0" applyNumberFormat="1" applyFont="1" applyFill="1"/>
    <xf numFmtId="0" fontId="7" fillId="2" borderId="63" xfId="0" quotePrefix="1" applyFont="1" applyFill="1" applyBorder="1" applyAlignment="1">
      <alignment horizontal="left"/>
    </xf>
    <xf numFmtId="0" fontId="7" fillId="2" borderId="63" xfId="0" applyFont="1" applyFill="1" applyBorder="1" applyAlignment="1">
      <alignment horizontal="center"/>
    </xf>
    <xf numFmtId="1" fontId="8" fillId="2" borderId="63" xfId="0" applyNumberFormat="1" applyFont="1" applyFill="1" applyBorder="1" applyAlignment="1">
      <alignment horizontal="left"/>
    </xf>
    <xf numFmtId="0" fontId="8" fillId="2" borderId="63" xfId="0" applyFont="1" applyFill="1" applyBorder="1" applyAlignment="1">
      <alignment horizontal="center"/>
    </xf>
    <xf numFmtId="0" fontId="8" fillId="2" borderId="63" xfId="0" applyFont="1" applyFill="1" applyBorder="1"/>
    <xf numFmtId="1" fontId="8" fillId="2" borderId="63" xfId="0" applyNumberFormat="1" applyFont="1" applyFill="1" applyBorder="1"/>
    <xf numFmtId="0" fontId="7" fillId="2" borderId="63" xfId="0" applyFont="1" applyFill="1" applyBorder="1" applyAlignment="1">
      <alignment horizontal="left" vertical="top"/>
    </xf>
    <xf numFmtId="0" fontId="7" fillId="2" borderId="63" xfId="0" applyFont="1" applyFill="1" applyBorder="1" applyAlignment="1">
      <alignment horizontal="left" vertical="center"/>
    </xf>
    <xf numFmtId="0" fontId="7" fillId="2" borderId="63" xfId="7" quotePrefix="1" applyFont="1" applyFill="1" applyBorder="1" applyAlignment="1">
      <alignment horizontal="left"/>
    </xf>
    <xf numFmtId="173" fontId="7" fillId="2" borderId="63" xfId="0" applyNumberFormat="1" applyFont="1" applyFill="1" applyBorder="1" applyAlignment="1">
      <alignment horizontal="left" vertical="top" wrapText="1"/>
    </xf>
    <xf numFmtId="0" fontId="7" fillId="2" borderId="63" xfId="0" applyFont="1" applyFill="1" applyBorder="1" applyAlignment="1">
      <alignment horizontal="left" vertical="center" wrapText="1"/>
    </xf>
    <xf numFmtId="173" fontId="7" fillId="2" borderId="63" xfId="0" quotePrefix="1" applyNumberFormat="1" applyFont="1" applyFill="1" applyBorder="1" applyAlignment="1">
      <alignment horizontal="left"/>
    </xf>
    <xf numFmtId="1" fontId="7" fillId="2" borderId="63" xfId="0" quotePrefix="1" applyNumberFormat="1" applyFont="1" applyFill="1" applyBorder="1" applyAlignment="1">
      <alignment horizontal="left"/>
    </xf>
    <xf numFmtId="15" fontId="7" fillId="2" borderId="52" xfId="0" applyNumberFormat="1" applyFont="1" applyFill="1" applyBorder="1" applyAlignment="1">
      <alignment horizontal="left"/>
    </xf>
    <xf numFmtId="1" fontId="7" fillId="2" borderId="52" xfId="1" applyNumberFormat="1" applyFont="1" applyFill="1" applyBorder="1" applyAlignment="1">
      <alignment horizontal="left"/>
    </xf>
    <xf numFmtId="0" fontId="7" fillId="2" borderId="52" xfId="0" applyFont="1" applyFill="1" applyBorder="1" applyAlignment="1">
      <alignment horizontal="left"/>
    </xf>
    <xf numFmtId="0" fontId="7" fillId="2" borderId="52" xfId="0" applyFont="1" applyFill="1" applyBorder="1" applyAlignment="1">
      <alignment horizontal="left" wrapText="1"/>
    </xf>
    <xf numFmtId="14" fontId="7" fillId="2" borderId="52" xfId="0" applyNumberFormat="1" applyFont="1" applyFill="1" applyBorder="1" applyAlignment="1">
      <alignment horizontal="left"/>
    </xf>
    <xf numFmtId="1" fontId="7" fillId="2" borderId="52" xfId="0" applyNumberFormat="1" applyFont="1" applyFill="1" applyBorder="1" applyAlignment="1">
      <alignment horizontal="left"/>
    </xf>
    <xf numFmtId="1" fontId="7" fillId="2" borderId="52" xfId="0" quotePrefix="1" applyNumberFormat="1" applyFont="1" applyFill="1" applyBorder="1" applyAlignment="1">
      <alignment horizontal="left"/>
    </xf>
    <xf numFmtId="0" fontId="7" fillId="2" borderId="52" xfId="7" applyFont="1" applyFill="1" applyBorder="1" applyAlignment="1">
      <alignment horizontal="left"/>
    </xf>
    <xf numFmtId="1" fontId="7" fillId="2" borderId="36" xfId="0" applyNumberFormat="1" applyFont="1" applyFill="1" applyBorder="1" applyAlignment="1">
      <alignment horizontal="left"/>
    </xf>
    <xf numFmtId="0" fontId="58" fillId="2" borderId="52" xfId="0" applyFont="1" applyFill="1" applyBorder="1" applyAlignment="1">
      <alignment horizontal="left"/>
    </xf>
    <xf numFmtId="1" fontId="7" fillId="2" borderId="63" xfId="0" applyNumberFormat="1" applyFont="1" applyFill="1" applyBorder="1" applyAlignment="1">
      <alignment horizontal="center"/>
    </xf>
    <xf numFmtId="0" fontId="7" fillId="2" borderId="63" xfId="7" quotePrefix="1" applyFont="1" applyFill="1" applyBorder="1" applyAlignment="1">
      <alignment horizontal="center"/>
    </xf>
    <xf numFmtId="1" fontId="7" fillId="2" borderId="63" xfId="0" applyNumberFormat="1" applyFont="1" applyFill="1" applyBorder="1" applyAlignment="1">
      <alignment horizontal="center" vertical="center"/>
    </xf>
    <xf numFmtId="173" fontId="7" fillId="2" borderId="63" xfId="0" quotePrefix="1" applyNumberFormat="1" applyFont="1" applyFill="1" applyBorder="1"/>
    <xf numFmtId="14" fontId="8" fillId="2" borderId="63" xfId="0" applyNumberFormat="1" applyFont="1" applyFill="1" applyBorder="1" applyAlignment="1">
      <alignment horizontal="left"/>
    </xf>
    <xf numFmtId="15" fontId="8" fillId="2" borderId="63" xfId="0" applyNumberFormat="1" applyFont="1" applyFill="1" applyBorder="1" applyAlignment="1">
      <alignment horizontal="center" vertical="center"/>
    </xf>
    <xf numFmtId="15" fontId="8" fillId="2" borderId="63" xfId="0" quotePrefix="1" applyNumberFormat="1" applyFont="1" applyFill="1" applyBorder="1" applyAlignment="1">
      <alignment horizontal="center" vertical="center"/>
    </xf>
    <xf numFmtId="0" fontId="7" fillId="2" borderId="63" xfId="0" applyFont="1" applyFill="1" applyBorder="1" applyAlignment="1"/>
    <xf numFmtId="0" fontId="8" fillId="2" borderId="63" xfId="0" applyFont="1" applyFill="1" applyBorder="1" applyAlignment="1">
      <alignment horizontal="center" vertical="center"/>
    </xf>
    <xf numFmtId="15" fontId="8" fillId="2" borderId="52" xfId="0" applyNumberFormat="1" applyFont="1" applyFill="1" applyBorder="1" applyAlignment="1">
      <alignment horizontal="center" vertical="center"/>
    </xf>
    <xf numFmtId="0" fontId="8" fillId="2" borderId="52" xfId="0" applyFont="1" applyFill="1" applyBorder="1" applyAlignment="1">
      <alignment horizontal="left"/>
    </xf>
    <xf numFmtId="0" fontId="8" fillId="2" borderId="63" xfId="0" applyFont="1" applyFill="1" applyBorder="1" applyAlignment="1">
      <alignment horizontal="left"/>
    </xf>
    <xf numFmtId="0" fontId="92" fillId="2" borderId="63" xfId="0" applyFont="1" applyFill="1" applyBorder="1" applyAlignment="1">
      <alignment vertical="center" wrapText="1"/>
    </xf>
    <xf numFmtId="1" fontId="92" fillId="2" borderId="63" xfId="0" applyNumberFormat="1" applyFont="1" applyFill="1" applyBorder="1" applyAlignment="1">
      <alignment horizontal="center" vertical="center"/>
    </xf>
    <xf numFmtId="1" fontId="87" fillId="2" borderId="63" xfId="0" applyNumberFormat="1" applyFont="1" applyFill="1" applyBorder="1" applyAlignment="1">
      <alignment horizontal="center" vertical="center"/>
    </xf>
    <xf numFmtId="0" fontId="129" fillId="2" borderId="63" xfId="0" applyFont="1" applyFill="1" applyBorder="1" applyAlignment="1">
      <alignment horizontal="center" vertical="center" wrapText="1"/>
    </xf>
    <xf numFmtId="0" fontId="129" fillId="2" borderId="63" xfId="0" applyFont="1" applyFill="1" applyBorder="1" applyAlignment="1">
      <alignment horizontal="left" vertical="center" wrapText="1"/>
    </xf>
    <xf numFmtId="14" fontId="83" fillId="2" borderId="63" xfId="0" applyNumberFormat="1" applyFont="1" applyFill="1" applyBorder="1" applyAlignment="1">
      <alignment vertical="center" wrapText="1"/>
    </xf>
    <xf numFmtId="0" fontId="83" fillId="2" borderId="63" xfId="0" applyFont="1" applyFill="1" applyBorder="1" applyAlignment="1">
      <alignment horizontal="center" vertical="center" wrapText="1"/>
    </xf>
    <xf numFmtId="14" fontId="129" fillId="2" borderId="63" xfId="0" applyNumberFormat="1" applyFont="1" applyFill="1" applyBorder="1" applyAlignment="1">
      <alignment horizontal="left" vertical="center" wrapText="1"/>
    </xf>
    <xf numFmtId="1" fontId="129" fillId="2" borderId="63" xfId="0" applyNumberFormat="1" applyFont="1" applyFill="1" applyBorder="1" applyAlignment="1">
      <alignment horizontal="center" vertical="center"/>
    </xf>
    <xf numFmtId="0" fontId="130" fillId="2" borderId="63" xfId="0" applyFont="1" applyFill="1" applyBorder="1" applyAlignment="1">
      <alignment horizontal="center" vertical="center" wrapText="1"/>
    </xf>
    <xf numFmtId="0" fontId="83" fillId="2" borderId="0" xfId="0" applyFont="1" applyFill="1" applyAlignment="1">
      <alignment vertical="center" wrapText="1"/>
    </xf>
    <xf numFmtId="0" fontId="129" fillId="9" borderId="63" xfId="0" applyFont="1" applyFill="1" applyBorder="1" applyAlignment="1">
      <alignment horizontal="center" vertical="center"/>
    </xf>
    <xf numFmtId="0" fontId="89" fillId="2" borderId="63" xfId="0" applyFont="1" applyFill="1" applyBorder="1" applyAlignment="1">
      <alignment horizontal="center" vertical="center"/>
    </xf>
    <xf numFmtId="0" fontId="130" fillId="2" borderId="63" xfId="0" applyFont="1" applyFill="1" applyBorder="1" applyAlignment="1">
      <alignment horizontal="left" vertical="center"/>
    </xf>
    <xf numFmtId="14" fontId="83" fillId="0" borderId="63" xfId="0" applyNumberFormat="1" applyFont="1" applyBorder="1" applyAlignment="1">
      <alignment horizontal="center" vertical="center"/>
    </xf>
    <xf numFmtId="0" fontId="83" fillId="0" borderId="63" xfId="0" applyFont="1" applyBorder="1" applyAlignment="1">
      <alignment vertical="center"/>
    </xf>
    <xf numFmtId="0" fontId="83" fillId="0" borderId="63" xfId="0" applyFont="1" applyBorder="1" applyAlignment="1">
      <alignment horizontal="left" vertical="center"/>
    </xf>
    <xf numFmtId="0" fontId="83" fillId="0" borderId="63" xfId="0" applyFont="1" applyBorder="1" applyAlignment="1">
      <alignment vertical="center" wrapText="1"/>
    </xf>
    <xf numFmtId="14" fontId="83" fillId="0" borderId="63" xfId="0" applyNumberFormat="1" applyFont="1" applyFill="1" applyBorder="1" applyAlignment="1">
      <alignment horizontal="left" vertical="center"/>
    </xf>
    <xf numFmtId="0" fontId="83" fillId="2" borderId="63" xfId="0" applyFont="1" applyFill="1" applyBorder="1" applyAlignment="1">
      <alignment vertical="center"/>
    </xf>
    <xf numFmtId="0" fontId="130" fillId="2" borderId="63" xfId="0" applyFont="1" applyFill="1" applyBorder="1" applyAlignment="1">
      <alignment horizontal="center" vertical="center"/>
    </xf>
    <xf numFmtId="0" fontId="83" fillId="2" borderId="51" xfId="0" applyFont="1" applyFill="1" applyBorder="1" applyAlignment="1">
      <alignment vertical="center"/>
    </xf>
    <xf numFmtId="0" fontId="83" fillId="2" borderId="0" xfId="0" applyFont="1" applyFill="1" applyAlignment="1">
      <alignment vertical="center"/>
    </xf>
    <xf numFmtId="0" fontId="87" fillId="2" borderId="63" xfId="0" applyFont="1" applyFill="1" applyBorder="1" applyAlignment="1">
      <alignment horizontal="center" vertical="center"/>
    </xf>
    <xf numFmtId="0" fontId="128" fillId="2" borderId="63" xfId="0" applyFont="1" applyFill="1" applyBorder="1" applyAlignment="1">
      <alignment horizontal="left" vertical="center"/>
    </xf>
    <xf numFmtId="0" fontId="92" fillId="0" borderId="63" xfId="0" applyFont="1" applyBorder="1" applyAlignment="1">
      <alignment vertical="center"/>
    </xf>
    <xf numFmtId="0" fontId="92" fillId="0" borderId="63" xfId="0" applyFont="1" applyBorder="1" applyAlignment="1">
      <alignment vertical="center" wrapText="1"/>
    </xf>
    <xf numFmtId="14" fontId="87" fillId="0" borderId="63" xfId="0" applyNumberFormat="1" applyFont="1" applyFill="1" applyBorder="1" applyAlignment="1">
      <alignment horizontal="left" vertical="center"/>
    </xf>
    <xf numFmtId="0" fontId="128" fillId="2" borderId="63" xfId="0" applyFont="1" applyFill="1" applyBorder="1" applyAlignment="1">
      <alignment horizontal="center" vertical="center"/>
    </xf>
    <xf numFmtId="0" fontId="92" fillId="2" borderId="51" xfId="0" applyFont="1" applyFill="1" applyBorder="1" applyAlignment="1">
      <alignment vertical="center"/>
    </xf>
    <xf numFmtId="0" fontId="92" fillId="2" borderId="0" xfId="0" applyFont="1" applyFill="1" applyAlignment="1">
      <alignment vertical="center"/>
    </xf>
    <xf numFmtId="0" fontId="129" fillId="2" borderId="63" xfId="0" applyFont="1" applyFill="1" applyBorder="1" applyAlignment="1">
      <alignment horizontal="center" vertical="center"/>
    </xf>
    <xf numFmtId="0" fontId="131" fillId="2" borderId="63" xfId="0" applyFont="1" applyFill="1" applyBorder="1" applyAlignment="1">
      <alignment horizontal="center" vertical="center"/>
    </xf>
    <xf numFmtId="14" fontId="132" fillId="2" borderId="63" xfId="0" applyNumberFormat="1" applyFont="1" applyFill="1" applyBorder="1" applyAlignment="1">
      <alignment horizontal="center" vertical="center"/>
    </xf>
    <xf numFmtId="1" fontId="131" fillId="2" borderId="63" xfId="0" applyNumberFormat="1" applyFont="1" applyFill="1" applyBorder="1" applyAlignment="1">
      <alignment horizontal="center" vertical="center"/>
    </xf>
    <xf numFmtId="0" fontId="127" fillId="2" borderId="63" xfId="0" applyFont="1" applyFill="1" applyBorder="1" applyAlignment="1">
      <alignment horizontal="center" vertical="center"/>
    </xf>
    <xf numFmtId="0" fontId="132" fillId="2" borderId="63" xfId="0" applyFont="1" applyFill="1" applyBorder="1" applyAlignment="1">
      <alignment horizontal="center" vertical="center"/>
    </xf>
    <xf numFmtId="0" fontId="131" fillId="9" borderId="63" xfId="0" applyFont="1" applyFill="1" applyBorder="1" applyAlignment="1">
      <alignment horizontal="center" vertical="center"/>
    </xf>
    <xf numFmtId="1" fontId="132" fillId="2" borderId="63" xfId="0" applyNumberFormat="1" applyFont="1" applyFill="1" applyBorder="1" applyAlignment="1">
      <alignment horizontal="center" vertical="center"/>
    </xf>
    <xf numFmtId="0" fontId="120" fillId="2" borderId="63" xfId="0" applyFont="1" applyFill="1" applyBorder="1" applyAlignment="1">
      <alignment horizontal="left" vertical="center"/>
    </xf>
    <xf numFmtId="15" fontId="132" fillId="2" borderId="63" xfId="0" applyNumberFormat="1" applyFont="1" applyFill="1" applyBorder="1" applyAlignment="1">
      <alignment horizontal="center" vertical="center"/>
    </xf>
    <xf numFmtId="0" fontId="132" fillId="2" borderId="63" xfId="0" applyFont="1" applyFill="1" applyBorder="1" applyAlignment="1">
      <alignment vertical="center" wrapText="1"/>
    </xf>
    <xf numFmtId="14" fontId="132" fillId="2" borderId="63" xfId="0" applyNumberFormat="1" applyFont="1" applyFill="1" applyBorder="1" applyAlignment="1">
      <alignment horizontal="left" vertical="center"/>
    </xf>
    <xf numFmtId="0" fontId="105" fillId="2" borderId="63" xfId="0" applyFont="1" applyFill="1" applyBorder="1" applyAlignment="1">
      <alignment horizontal="center" vertical="center"/>
    </xf>
    <xf numFmtId="0" fontId="132" fillId="2" borderId="63" xfId="0" applyFont="1" applyFill="1" applyBorder="1" applyAlignment="1">
      <alignment vertical="center"/>
    </xf>
    <xf numFmtId="0" fontId="120" fillId="2" borderId="63" xfId="0" applyFont="1" applyFill="1" applyBorder="1" applyAlignment="1">
      <alignment horizontal="center" vertical="center"/>
    </xf>
    <xf numFmtId="0" fontId="132" fillId="2" borderId="51" xfId="0" applyFont="1" applyFill="1" applyBorder="1" applyAlignment="1">
      <alignment vertical="center"/>
    </xf>
    <xf numFmtId="0" fontId="132" fillId="0" borderId="63" xfId="0" applyFont="1" applyBorder="1" applyAlignment="1">
      <alignment horizontal="center" vertical="center"/>
    </xf>
    <xf numFmtId="0" fontId="132" fillId="2" borderId="63" xfId="0" applyFont="1" applyFill="1" applyBorder="1" applyAlignment="1">
      <alignment horizontal="center" vertical="center" wrapText="1"/>
    </xf>
    <xf numFmtId="14" fontId="131" fillId="0" borderId="63" xfId="0" applyNumberFormat="1" applyFont="1" applyFill="1" applyBorder="1" applyAlignment="1">
      <alignment horizontal="left" vertical="center"/>
    </xf>
    <xf numFmtId="0" fontId="132" fillId="2" borderId="0" xfId="0" applyFont="1" applyFill="1" applyAlignment="1">
      <alignment vertical="center"/>
    </xf>
    <xf numFmtId="14" fontId="92" fillId="2" borderId="63" xfId="0" applyNumberFormat="1" applyFont="1" applyFill="1" applyBorder="1" applyAlignment="1">
      <alignment vertical="center"/>
    </xf>
    <xf numFmtId="0" fontId="112" fillId="2" borderId="63" xfId="3" applyFont="1" applyFill="1" applyBorder="1" applyAlignment="1">
      <alignment horizontal="center" vertical="center"/>
    </xf>
    <xf numFmtId="0" fontId="128" fillId="2" borderId="63" xfId="0" applyFont="1" applyFill="1" applyBorder="1" applyAlignment="1">
      <alignment vertical="center"/>
    </xf>
    <xf numFmtId="1" fontId="35" fillId="2" borderId="63" xfId="0" applyNumberFormat="1" applyFont="1" applyFill="1" applyBorder="1" applyAlignment="1">
      <alignment horizontal="center" vertical="center" wrapText="1"/>
    </xf>
    <xf numFmtId="0" fontId="39" fillId="2" borderId="63" xfId="3" applyFont="1" applyFill="1" applyBorder="1" applyAlignment="1">
      <alignment horizontal="center" vertical="center"/>
    </xf>
    <xf numFmtId="0" fontId="113" fillId="2" borderId="63" xfId="3" applyFont="1" applyFill="1" applyBorder="1" applyAlignment="1">
      <alignment horizontal="center" vertical="center"/>
    </xf>
    <xf numFmtId="1" fontId="35" fillId="2" borderId="63" xfId="0" applyNumberFormat="1" applyFont="1" applyFill="1" applyBorder="1" applyAlignment="1">
      <alignment horizontal="center" vertical="center"/>
    </xf>
    <xf numFmtId="0" fontId="128" fillId="2" borderId="63" xfId="3" applyFont="1" applyFill="1" applyBorder="1" applyAlignment="1">
      <alignment horizontal="center" vertical="center"/>
    </xf>
    <xf numFmtId="15" fontId="82" fillId="2" borderId="63" xfId="0" applyNumberFormat="1" applyFont="1" applyFill="1" applyBorder="1" applyAlignment="1">
      <alignment horizontal="center" vertical="center"/>
    </xf>
    <xf numFmtId="0" fontId="92" fillId="2" borderId="63" xfId="0" applyFont="1" applyFill="1" applyBorder="1" applyAlignment="1">
      <alignment horizontal="left" vertical="center"/>
    </xf>
    <xf numFmtId="0" fontId="88" fillId="2" borderId="63" xfId="3" applyFont="1" applyFill="1" applyBorder="1" applyAlignment="1">
      <alignment vertical="center"/>
    </xf>
    <xf numFmtId="15" fontId="92" fillId="2" borderId="63" xfId="0" applyNumberFormat="1" applyFont="1" applyFill="1" applyBorder="1" applyAlignment="1">
      <alignment horizontal="center" vertical="center"/>
    </xf>
    <xf numFmtId="0" fontId="113" fillId="2" borderId="63" xfId="0" applyFont="1" applyFill="1" applyBorder="1" applyAlignment="1">
      <alignment horizontal="left" vertical="center"/>
    </xf>
    <xf numFmtId="0" fontId="134" fillId="2" borderId="63" xfId="3" applyFont="1" applyFill="1" applyBorder="1" applyAlignment="1">
      <alignment vertical="center"/>
    </xf>
    <xf numFmtId="0" fontId="134" fillId="2" borderId="63" xfId="3" applyFont="1" applyFill="1" applyBorder="1" applyAlignment="1">
      <alignment horizontal="center" vertical="center"/>
    </xf>
    <xf numFmtId="1" fontId="83" fillId="2" borderId="63" xfId="1" applyNumberFormat="1" applyFont="1" applyFill="1" applyBorder="1" applyAlignment="1">
      <alignment horizontal="center" vertical="center"/>
    </xf>
    <xf numFmtId="0" fontId="83" fillId="2" borderId="63" xfId="0" applyFont="1" applyFill="1" applyBorder="1" applyAlignment="1">
      <alignment horizontal="left" vertical="center"/>
    </xf>
    <xf numFmtId="0" fontId="8" fillId="2" borderId="63" xfId="3" applyFont="1" applyFill="1" applyBorder="1" applyAlignment="1">
      <alignment horizontal="center" vertical="center"/>
    </xf>
    <xf numFmtId="0" fontId="130" fillId="2" borderId="63" xfId="3" applyFont="1" applyFill="1" applyBorder="1" applyAlignment="1">
      <alignment horizontal="center" vertical="center"/>
    </xf>
    <xf numFmtId="1" fontId="89" fillId="2" borderId="63" xfId="0" applyNumberFormat="1" applyFont="1" applyFill="1" applyBorder="1" applyAlignment="1">
      <alignment horizontal="center" vertical="center"/>
    </xf>
    <xf numFmtId="17" fontId="83" fillId="2" borderId="63" xfId="0" applyNumberFormat="1" applyFont="1" applyFill="1" applyBorder="1" applyAlignment="1">
      <alignment horizontal="center" vertical="center"/>
    </xf>
    <xf numFmtId="0" fontId="130" fillId="2" borderId="63" xfId="0" applyFont="1" applyFill="1" applyBorder="1" applyAlignment="1">
      <alignment vertical="center"/>
    </xf>
    <xf numFmtId="14" fontId="83" fillId="2" borderId="63" xfId="0" applyNumberFormat="1" applyFont="1" applyFill="1" applyBorder="1" applyAlignment="1">
      <alignment vertical="center"/>
    </xf>
    <xf numFmtId="0" fontId="11" fillId="2" borderId="63" xfId="0" applyFont="1" applyFill="1" applyBorder="1" applyAlignment="1">
      <alignment horizontal="center" vertical="center"/>
    </xf>
    <xf numFmtId="14" fontId="92" fillId="2" borderId="63" xfId="0" applyNumberFormat="1" applyFont="1" applyFill="1" applyBorder="1" applyAlignment="1">
      <alignment horizontal="left" vertical="center"/>
    </xf>
    <xf numFmtId="1" fontId="128" fillId="2" borderId="63" xfId="0" applyNumberFormat="1" applyFont="1" applyFill="1" applyBorder="1" applyAlignment="1">
      <alignment horizontal="left" vertical="center"/>
    </xf>
    <xf numFmtId="0" fontId="133" fillId="2" borderId="63" xfId="0" applyFont="1" applyFill="1" applyBorder="1" applyAlignment="1">
      <alignment horizontal="left" vertical="center"/>
    </xf>
    <xf numFmtId="0" fontId="133" fillId="2" borderId="63" xfId="0" applyFont="1" applyFill="1" applyBorder="1" applyAlignment="1">
      <alignment horizontal="left" vertical="center" wrapText="1"/>
    </xf>
    <xf numFmtId="1" fontId="92" fillId="2" borderId="63" xfId="0" applyNumberFormat="1" applyFont="1" applyFill="1" applyBorder="1" applyAlignment="1">
      <alignment horizontal="left" vertical="center" wrapText="1"/>
    </xf>
    <xf numFmtId="1" fontId="9" fillId="2" borderId="63" xfId="0" applyNumberFormat="1" applyFont="1" applyFill="1" applyBorder="1" applyAlignment="1">
      <alignment vertical="center"/>
    </xf>
    <xf numFmtId="1" fontId="9" fillId="2" borderId="63" xfId="0" applyNumberFormat="1" applyFont="1" applyFill="1" applyBorder="1" applyAlignment="1">
      <alignment horizontal="center" vertical="center"/>
    </xf>
    <xf numFmtId="0" fontId="9" fillId="2" borderId="63" xfId="0" applyFont="1" applyFill="1" applyBorder="1" applyAlignment="1">
      <alignment vertical="center"/>
    </xf>
    <xf numFmtId="1" fontId="128" fillId="2" borderId="63" xfId="0" applyNumberFormat="1" applyFont="1" applyFill="1" applyBorder="1" applyAlignment="1">
      <alignment horizontal="left" vertical="center" wrapText="1"/>
    </xf>
    <xf numFmtId="0" fontId="133" fillId="2" borderId="63" xfId="11" applyFont="1" applyFill="1" applyBorder="1" applyAlignment="1">
      <alignment vertical="center"/>
    </xf>
    <xf numFmtId="0" fontId="133" fillId="2" borderId="63" xfId="0" applyFont="1" applyFill="1" applyBorder="1" applyAlignment="1">
      <alignment vertical="center"/>
    </xf>
    <xf numFmtId="14" fontId="133" fillId="2" borderId="63" xfId="0" applyNumberFormat="1" applyFont="1" applyFill="1" applyBorder="1" applyAlignment="1">
      <alignment horizontal="left" vertical="center"/>
    </xf>
    <xf numFmtId="0" fontId="18" fillId="2" borderId="63" xfId="3" applyFont="1" applyFill="1" applyBorder="1" applyAlignment="1">
      <alignment vertical="center"/>
    </xf>
    <xf numFmtId="0" fontId="18" fillId="2" borderId="63" xfId="3" applyFont="1" applyFill="1" applyBorder="1" applyAlignment="1">
      <alignment horizontal="center" vertical="center"/>
    </xf>
    <xf numFmtId="0" fontId="128" fillId="2" borderId="63" xfId="0" applyFont="1" applyFill="1" applyBorder="1" applyAlignment="1">
      <alignment horizontal="left" vertical="center" wrapText="1"/>
    </xf>
    <xf numFmtId="174" fontId="9" fillId="2" borderId="63" xfId="0" applyNumberFormat="1" applyFont="1" applyFill="1" applyBorder="1" applyAlignment="1">
      <alignment horizontal="center" vertical="center"/>
    </xf>
    <xf numFmtId="15" fontId="9" fillId="2" borderId="63" xfId="0" applyNumberFormat="1" applyFont="1" applyFill="1" applyBorder="1" applyAlignment="1">
      <alignment horizontal="center" vertical="center"/>
    </xf>
    <xf numFmtId="0" fontId="68" fillId="2" borderId="63" xfId="0" applyFont="1" applyFill="1" applyBorder="1" applyAlignment="1">
      <alignment vertical="center"/>
    </xf>
    <xf numFmtId="0" fontId="9" fillId="2" borderId="63" xfId="0" applyFont="1" applyFill="1" applyBorder="1" applyAlignment="1">
      <alignment vertical="center" wrapText="1"/>
    </xf>
    <xf numFmtId="14" fontId="9" fillId="2" borderId="63" xfId="0" applyNumberFormat="1" applyFont="1" applyFill="1" applyBorder="1" applyAlignment="1">
      <alignment horizontal="center" vertical="center"/>
    </xf>
    <xf numFmtId="0" fontId="130" fillId="2" borderId="63" xfId="0" applyFont="1" applyFill="1" applyBorder="1" applyAlignment="1">
      <alignment horizontal="left" vertical="center" wrapText="1"/>
    </xf>
    <xf numFmtId="15" fontId="135" fillId="2" borderId="63" xfId="0" applyNumberFormat="1" applyFont="1" applyFill="1" applyBorder="1" applyAlignment="1">
      <alignment horizontal="center" vertical="center"/>
    </xf>
    <xf numFmtId="0" fontId="135" fillId="2" borderId="63" xfId="0" applyFont="1" applyFill="1" applyBorder="1" applyAlignment="1">
      <alignment vertical="center"/>
    </xf>
    <xf numFmtId="0" fontId="135" fillId="2" borderId="63" xfId="0" applyFont="1" applyFill="1" applyBorder="1" applyAlignment="1">
      <alignment vertical="center" wrapText="1"/>
    </xf>
    <xf numFmtId="0" fontId="7" fillId="2" borderId="51" xfId="0" applyFont="1" applyFill="1" applyBorder="1"/>
    <xf numFmtId="1" fontId="7" fillId="2" borderId="50" xfId="1" applyNumberFormat="1" applyFont="1" applyFill="1" applyBorder="1" applyAlignment="1">
      <alignment horizontal="left"/>
    </xf>
    <xf numFmtId="1" fontId="7" fillId="2" borderId="35" xfId="1" applyNumberFormat="1" applyFont="1" applyFill="1" applyBorder="1" applyAlignment="1">
      <alignment horizontal="left"/>
    </xf>
    <xf numFmtId="14" fontId="126" fillId="2" borderId="63" xfId="0" applyNumberFormat="1" applyFont="1" applyFill="1" applyBorder="1" applyAlignment="1">
      <alignment horizontal="left"/>
    </xf>
    <xf numFmtId="14" fontId="137" fillId="2" borderId="63" xfId="0" applyNumberFormat="1" applyFont="1" applyFill="1" applyBorder="1" applyAlignment="1">
      <alignment horizontal="left"/>
    </xf>
    <xf numFmtId="14" fontId="10" fillId="2" borderId="63" xfId="0" applyNumberFormat="1" applyFont="1" applyFill="1" applyBorder="1" applyAlignment="1">
      <alignment horizontal="left"/>
    </xf>
    <xf numFmtId="1" fontId="9" fillId="2" borderId="63" xfId="0" applyNumberFormat="1" applyFont="1" applyFill="1" applyBorder="1"/>
    <xf numFmtId="0" fontId="0" fillId="2" borderId="63" xfId="0" applyFill="1" applyBorder="1"/>
    <xf numFmtId="0" fontId="0" fillId="2" borderId="63" xfId="0" quotePrefix="1" applyFill="1" applyBorder="1"/>
    <xf numFmtId="0" fontId="136" fillId="2" borderId="63" xfId="0" applyFont="1" applyFill="1" applyBorder="1" applyAlignment="1"/>
    <xf numFmtId="0" fontId="125" fillId="2" borderId="63" xfId="0" applyFont="1" applyFill="1" applyBorder="1" applyAlignment="1">
      <alignment horizontal="left"/>
    </xf>
    <xf numFmtId="0" fontId="7" fillId="2" borderId="50" xfId="0" applyFont="1" applyFill="1" applyBorder="1"/>
    <xf numFmtId="0" fontId="68" fillId="2" borderId="0" xfId="0" applyFont="1" applyFill="1" applyBorder="1"/>
    <xf numFmtId="0" fontId="11" fillId="2" borderId="0" xfId="0" applyFont="1" applyFill="1" applyBorder="1" applyAlignment="1">
      <alignment horizontal="center" vertical="center" wrapText="1"/>
    </xf>
    <xf numFmtId="1" fontId="11" fillId="2" borderId="63" xfId="0" applyNumberFormat="1" applyFont="1" applyFill="1" applyBorder="1" applyAlignment="1"/>
    <xf numFmtId="17" fontId="0" fillId="0" borderId="0" xfId="0" applyNumberFormat="1"/>
    <xf numFmtId="14" fontId="0" fillId="0" borderId="0" xfId="0" applyNumberFormat="1" applyBorder="1" applyAlignment="1">
      <alignment wrapText="1"/>
    </xf>
    <xf numFmtId="0" fontId="89" fillId="2" borderId="2" xfId="0" applyFont="1" applyFill="1" applyBorder="1" applyAlignment="1">
      <alignment horizontal="center" vertical="center" wrapText="1"/>
    </xf>
    <xf numFmtId="0" fontId="89" fillId="2" borderId="52" xfId="0" applyFont="1" applyFill="1" applyBorder="1" applyAlignment="1">
      <alignment horizontal="center" vertical="center" wrapText="1"/>
    </xf>
    <xf numFmtId="0" fontId="35" fillId="2" borderId="0" xfId="0" applyFont="1" applyFill="1" applyAlignment="1">
      <alignment horizontal="left"/>
    </xf>
    <xf numFmtId="0" fontId="89" fillId="2" borderId="1" xfId="0" applyFont="1" applyFill="1" applyBorder="1" applyAlignment="1">
      <alignment horizontal="center" vertical="center" wrapText="1"/>
    </xf>
    <xf numFmtId="0" fontId="89" fillId="2" borderId="11" xfId="0" applyFont="1" applyFill="1" applyBorder="1" applyAlignment="1">
      <alignment horizontal="center" vertical="center" wrapText="1"/>
    </xf>
    <xf numFmtId="0" fontId="89" fillId="2" borderId="22" xfId="0" applyFont="1" applyFill="1" applyBorder="1" applyAlignment="1">
      <alignment horizontal="center" vertical="center"/>
    </xf>
    <xf numFmtId="0" fontId="89" fillId="2" borderId="11" xfId="0" applyFont="1" applyFill="1" applyBorder="1" applyAlignment="1">
      <alignment horizontal="center" vertical="center"/>
    </xf>
    <xf numFmtId="0" fontId="49" fillId="2" borderId="63" xfId="0" applyFont="1" applyFill="1" applyBorder="1" applyAlignment="1">
      <alignment horizontal="left"/>
    </xf>
    <xf numFmtId="0" fontId="140" fillId="2" borderId="0" xfId="0" applyFont="1" applyFill="1" applyBorder="1"/>
    <xf numFmtId="0" fontId="141" fillId="8" borderId="63" xfId="0" applyFont="1" applyFill="1" applyBorder="1" applyAlignment="1">
      <alignment wrapText="1"/>
    </xf>
    <xf numFmtId="14" fontId="10" fillId="8" borderId="63" xfId="0" applyNumberFormat="1" applyFont="1" applyFill="1" applyBorder="1" applyAlignment="1">
      <alignment wrapText="1"/>
    </xf>
    <xf numFmtId="0" fontId="14" fillId="2" borderId="52" xfId="0" applyFont="1" applyFill="1" applyBorder="1" applyAlignment="1">
      <alignment horizontal="left"/>
    </xf>
    <xf numFmtId="14" fontId="51" fillId="8" borderId="63" xfId="0" applyNumberFormat="1" applyFont="1" applyFill="1" applyBorder="1" applyAlignment="1">
      <alignment wrapText="1"/>
    </xf>
    <xf numFmtId="14" fontId="142" fillId="2" borderId="63" xfId="0" applyNumberFormat="1" applyFont="1" applyFill="1" applyBorder="1" applyAlignment="1">
      <alignment horizontal="left"/>
    </xf>
    <xf numFmtId="15" fontId="15" fillId="2" borderId="52" xfId="0" applyNumberFormat="1" applyFont="1" applyFill="1" applyBorder="1" applyAlignment="1">
      <alignment horizontal="center" vertical="center"/>
    </xf>
    <xf numFmtId="0" fontId="54" fillId="2" borderId="63" xfId="0" quotePrefix="1" applyFont="1" applyFill="1" applyBorder="1"/>
    <xf numFmtId="0" fontId="14" fillId="2" borderId="52" xfId="7" applyFont="1" applyFill="1" applyBorder="1" applyAlignment="1">
      <alignment horizontal="left"/>
    </xf>
    <xf numFmtId="1" fontId="14" fillId="2" borderId="35" xfId="1" applyNumberFormat="1" applyFont="1" applyFill="1" applyBorder="1" applyAlignment="1">
      <alignment horizontal="left"/>
    </xf>
    <xf numFmtId="0" fontId="143" fillId="2" borderId="63" xfId="0" applyFont="1" applyFill="1" applyBorder="1" applyAlignment="1"/>
    <xf numFmtId="1" fontId="14" fillId="2" borderId="36" xfId="0" applyNumberFormat="1" applyFont="1" applyFill="1" applyBorder="1" applyAlignment="1">
      <alignment horizontal="left"/>
    </xf>
    <xf numFmtId="1" fontId="14" fillId="2" borderId="52" xfId="0" applyNumberFormat="1" applyFont="1" applyFill="1" applyBorder="1" applyAlignment="1">
      <alignment horizontal="left"/>
    </xf>
    <xf numFmtId="1" fontId="14" fillId="2" borderId="63" xfId="1" applyNumberFormat="1" applyFont="1" applyFill="1" applyBorder="1" applyAlignment="1">
      <alignment horizontal="left"/>
    </xf>
    <xf numFmtId="0" fontId="54" fillId="2" borderId="63" xfId="0" applyFont="1" applyFill="1" applyBorder="1" applyAlignment="1">
      <alignment horizontal="left"/>
    </xf>
    <xf numFmtId="0" fontId="14" fillId="2" borderId="63" xfId="0" applyFont="1" applyFill="1" applyBorder="1"/>
    <xf numFmtId="0" fontId="14" fillId="2" borderId="0" xfId="0" applyFont="1" applyFill="1"/>
    <xf numFmtId="0" fontId="15" fillId="2" borderId="63" xfId="0" applyFont="1" applyFill="1" applyBorder="1" applyAlignment="1">
      <alignment horizontal="left"/>
    </xf>
    <xf numFmtId="0" fontId="141" fillId="8" borderId="63" xfId="0" applyFont="1" applyFill="1" applyBorder="1" applyAlignment="1">
      <alignment vertical="center"/>
    </xf>
    <xf numFmtId="0" fontId="0" fillId="8" borderId="63" xfId="0" applyFill="1" applyBorder="1" applyAlignment="1">
      <alignment horizontal="left" vertical="top"/>
    </xf>
    <xf numFmtId="14" fontId="92" fillId="2" borderId="63" xfId="0" applyNumberFormat="1" applyFont="1" applyFill="1" applyBorder="1" applyAlignment="1">
      <alignment vertical="center" wrapText="1"/>
    </xf>
    <xf numFmtId="0" fontId="9" fillId="2" borderId="63" xfId="0" applyFont="1" applyFill="1" applyBorder="1" applyAlignment="1">
      <alignment horizontal="center" vertical="center" wrapText="1"/>
    </xf>
    <xf numFmtId="0" fontId="8" fillId="2" borderId="63" xfId="0" quotePrefix="1" applyFont="1" applyFill="1" applyBorder="1" applyAlignment="1">
      <alignment horizontal="left" vertical="center"/>
    </xf>
    <xf numFmtId="0" fontId="8" fillId="2" borderId="63" xfId="0" applyFont="1" applyFill="1" applyBorder="1" applyAlignment="1">
      <alignment horizontal="left" vertical="center"/>
    </xf>
    <xf numFmtId="0" fontId="0" fillId="0" borderId="0" xfId="0" applyFill="1"/>
    <xf numFmtId="0" fontId="0" fillId="0" borderId="28" xfId="0" applyFill="1" applyBorder="1"/>
    <xf numFmtId="0" fontId="0" fillId="0" borderId="29" xfId="0" applyFill="1" applyBorder="1"/>
    <xf numFmtId="0" fontId="7" fillId="0" borderId="28" xfId="0" applyFont="1" applyFill="1" applyBorder="1"/>
    <xf numFmtId="0" fontId="7" fillId="0" borderId="0" xfId="0" applyFont="1" applyFill="1"/>
    <xf numFmtId="0" fontId="84" fillId="0" borderId="0" xfId="0" applyFont="1" applyFill="1" applyBorder="1"/>
    <xf numFmtId="0" fontId="8" fillId="0" borderId="0" xfId="0" applyFont="1" applyFill="1"/>
    <xf numFmtId="0" fontId="98" fillId="0" borderId="0" xfId="0" applyFont="1" applyFill="1" applyBorder="1"/>
    <xf numFmtId="0" fontId="7" fillId="0" borderId="25" xfId="0" applyFont="1" applyFill="1" applyBorder="1"/>
    <xf numFmtId="0" fontId="0" fillId="0" borderId="25" xfId="0" applyFill="1" applyBorder="1"/>
    <xf numFmtId="0" fontId="35" fillId="0" borderId="0" xfId="0" applyFont="1" applyFill="1" applyAlignment="1">
      <alignment horizontal="left"/>
    </xf>
    <xf numFmtId="17" fontId="8" fillId="0" borderId="25" xfId="0" applyNumberFormat="1" applyFont="1" applyFill="1" applyBorder="1"/>
    <xf numFmtId="0" fontId="8" fillId="0" borderId="28" xfId="0" applyFont="1" applyFill="1" applyBorder="1"/>
    <xf numFmtId="2" fontId="7" fillId="0" borderId="25" xfId="0" applyNumberFormat="1" applyFont="1" applyFill="1" applyBorder="1"/>
    <xf numFmtId="0" fontId="8" fillId="0" borderId="25" xfId="0" applyFont="1" applyFill="1" applyBorder="1"/>
    <xf numFmtId="1" fontId="7" fillId="0" borderId="0" xfId="0" applyNumberFormat="1" applyFont="1" applyFill="1"/>
    <xf numFmtId="0" fontId="7" fillId="0" borderId="48" xfId="0" applyFont="1" applyFill="1" applyBorder="1"/>
    <xf numFmtId="0" fontId="0" fillId="0" borderId="48" xfId="0" applyFill="1" applyBorder="1"/>
    <xf numFmtId="0" fontId="7" fillId="0" borderId="0" xfId="0" applyFont="1" applyFill="1" applyAlignment="1">
      <alignment horizontal="left"/>
    </xf>
    <xf numFmtId="1" fontId="7" fillId="0" borderId="48" xfId="0" applyNumberFormat="1" applyFont="1" applyFill="1" applyBorder="1"/>
    <xf numFmtId="1" fontId="0" fillId="0" borderId="48" xfId="0" applyNumberFormat="1" applyFill="1" applyBorder="1"/>
    <xf numFmtId="1" fontId="7" fillId="0" borderId="25" xfId="0" applyNumberFormat="1" applyFont="1" applyFill="1" applyBorder="1"/>
    <xf numFmtId="0" fontId="0" fillId="0" borderId="31" xfId="0" applyFill="1" applyBorder="1"/>
    <xf numFmtId="0" fontId="0" fillId="0" borderId="32" xfId="0" applyFill="1" applyBorder="1"/>
    <xf numFmtId="0" fontId="0" fillId="0" borderId="33" xfId="0" applyFill="1" applyBorder="1"/>
    <xf numFmtId="15" fontId="0" fillId="0" borderId="25" xfId="0" applyNumberFormat="1" applyFill="1" applyBorder="1"/>
    <xf numFmtId="1" fontId="7" fillId="0" borderId="25" xfId="0" quotePrefix="1" applyNumberFormat="1" applyFont="1" applyFill="1" applyBorder="1"/>
    <xf numFmtId="14" fontId="9" fillId="8" borderId="63" xfId="0" applyNumberFormat="1" applyFont="1" applyFill="1" applyBorder="1" applyAlignment="1">
      <alignment vertical="center"/>
    </xf>
    <xf numFmtId="14" fontId="9" fillId="8" borderId="63" xfId="0" applyNumberFormat="1" applyFont="1" applyFill="1" applyBorder="1" applyAlignment="1">
      <alignment vertical="center" wrapText="1"/>
    </xf>
    <xf numFmtId="0" fontId="30" fillId="2" borderId="49" xfId="0" applyFont="1" applyFill="1" applyBorder="1" applyAlignment="1">
      <alignment horizontal="center" vertical="center" wrapText="1"/>
    </xf>
    <xf numFmtId="1" fontId="0" fillId="0" borderId="63" xfId="0" applyNumberFormat="1" applyBorder="1" applyAlignment="1">
      <alignment wrapText="1"/>
    </xf>
    <xf numFmtId="0" fontId="35" fillId="2" borderId="0" xfId="0" applyFont="1" applyFill="1" applyAlignment="1">
      <alignment horizontal="left"/>
    </xf>
    <xf numFmtId="0" fontId="65" fillId="0" borderId="28" xfId="0" applyFont="1" applyBorder="1" applyAlignment="1">
      <alignment horizontal="center"/>
    </xf>
    <xf numFmtId="0" fontId="65" fillId="0" borderId="0" xfId="0" applyFont="1" applyBorder="1" applyAlignment="1">
      <alignment horizontal="center"/>
    </xf>
    <xf numFmtId="0" fontId="65" fillId="0" borderId="48" xfId="0" applyFont="1" applyBorder="1" applyAlignment="1">
      <alignment horizontal="center" vertical="top" wrapText="1"/>
    </xf>
    <xf numFmtId="1" fontId="2" fillId="0" borderId="63" xfId="0" applyNumberFormat="1" applyFont="1" applyBorder="1" applyAlignment="1">
      <alignment horizontal="center" vertical="center"/>
    </xf>
    <xf numFmtId="0" fontId="2" fillId="0" borderId="63" xfId="0" applyFont="1" applyBorder="1" applyAlignment="1">
      <alignment horizontal="center" vertical="center"/>
    </xf>
    <xf numFmtId="0" fontId="2" fillId="0" borderId="50" xfId="0" applyFont="1" applyBorder="1" applyAlignment="1">
      <alignment horizontal="center" vertical="center"/>
    </xf>
    <xf numFmtId="0" fontId="0" fillId="0" borderId="28" xfId="0" applyBorder="1" applyAlignment="1">
      <alignment horizontal="center"/>
    </xf>
    <xf numFmtId="0" fontId="0" fillId="0" borderId="0" xfId="0" applyBorder="1" applyAlignment="1">
      <alignment horizontal="center"/>
    </xf>
    <xf numFmtId="0" fontId="0" fillId="0" borderId="0" xfId="0" applyBorder="1" applyAlignment="1">
      <alignment horizontal="left"/>
    </xf>
    <xf numFmtId="0" fontId="0" fillId="0" borderId="0" xfId="0" applyBorder="1" applyAlignment="1">
      <alignment horizontal="left" wrapText="1"/>
    </xf>
    <xf numFmtId="0" fontId="144" fillId="8" borderId="63" xfId="0" applyFont="1" applyFill="1" applyBorder="1" applyAlignment="1">
      <alignment horizontal="left"/>
    </xf>
    <xf numFmtId="14" fontId="51" fillId="8" borderId="63" xfId="0" applyNumberFormat="1" applyFont="1" applyFill="1" applyBorder="1" applyAlignment="1">
      <alignment horizontal="left"/>
    </xf>
    <xf numFmtId="14" fontId="0" fillId="11" borderId="0" xfId="0" applyNumberFormat="1" applyFill="1"/>
    <xf numFmtId="0" fontId="0" fillId="11" borderId="0" xfId="0" applyFill="1"/>
    <xf numFmtId="0" fontId="0" fillId="11" borderId="0" xfId="0" applyFill="1" applyAlignment="1">
      <alignment wrapText="1"/>
    </xf>
    <xf numFmtId="0" fontId="0" fillId="11" borderId="0" xfId="0" quotePrefix="1" applyFill="1"/>
    <xf numFmtId="15" fontId="0" fillId="11" borderId="0" xfId="0" applyNumberFormat="1" applyFill="1" applyAlignment="1">
      <alignment horizontal="center" vertical="center" wrapText="1"/>
    </xf>
    <xf numFmtId="0" fontId="0" fillId="11" borderId="0" xfId="0" applyFill="1" applyAlignment="1">
      <alignment horizontal="center" vertical="center" wrapText="1"/>
    </xf>
    <xf numFmtId="0" fontId="9" fillId="2" borderId="63" xfId="0" quotePrefix="1" applyFont="1" applyFill="1" applyBorder="1" applyAlignment="1">
      <alignment horizontal="left"/>
    </xf>
    <xf numFmtId="49" fontId="0" fillId="11" borderId="0" xfId="0" applyNumberFormat="1" applyFill="1" applyAlignment="1">
      <alignment horizontal="center" vertical="center"/>
    </xf>
    <xf numFmtId="0" fontId="97" fillId="2" borderId="63" xfId="0" applyFont="1" applyFill="1" applyBorder="1" applyAlignment="1">
      <alignment horizontal="center" wrapText="1"/>
    </xf>
    <xf numFmtId="14" fontId="0" fillId="11" borderId="63" xfId="0" applyNumberFormat="1" applyFill="1" applyBorder="1" applyAlignment="1">
      <alignment vertical="center"/>
    </xf>
    <xf numFmtId="0" fontId="0" fillId="11" borderId="63" xfId="0" applyFill="1" applyBorder="1" applyAlignment="1">
      <alignment vertical="center" wrapText="1"/>
    </xf>
    <xf numFmtId="0" fontId="0" fillId="11" borderId="63" xfId="0" quotePrefix="1" applyFill="1" applyBorder="1" applyAlignment="1">
      <alignment vertical="center"/>
    </xf>
    <xf numFmtId="0" fontId="9" fillId="2" borderId="52" xfId="0" applyFont="1" applyFill="1" applyBorder="1" applyAlignment="1">
      <alignment horizontal="center" vertical="center" wrapText="1"/>
    </xf>
    <xf numFmtId="14" fontId="51" fillId="8" borderId="52" xfId="0" applyNumberFormat="1" applyFont="1" applyFill="1" applyBorder="1" applyAlignment="1">
      <alignment horizontal="left"/>
    </xf>
    <xf numFmtId="0" fontId="0" fillId="11" borderId="49" xfId="0" applyFill="1" applyBorder="1" applyAlignment="1">
      <alignment vertical="center"/>
    </xf>
    <xf numFmtId="0" fontId="0" fillId="11" borderId="51" xfId="0" applyFill="1" applyBorder="1" applyAlignment="1">
      <alignment vertical="center" wrapText="1"/>
    </xf>
    <xf numFmtId="14" fontId="10" fillId="8" borderId="63" xfId="0" applyNumberFormat="1" applyFont="1" applyFill="1" applyBorder="1" applyAlignment="1">
      <alignment vertical="center"/>
    </xf>
    <xf numFmtId="0" fontId="115" fillId="2" borderId="63" xfId="0" applyFont="1" applyFill="1" applyBorder="1" applyAlignment="1">
      <alignment horizontal="left"/>
    </xf>
    <xf numFmtId="0" fontId="93" fillId="2" borderId="63" xfId="0" applyFont="1" applyFill="1" applyBorder="1" applyAlignment="1">
      <alignment horizontal="center" vertical="center"/>
    </xf>
    <xf numFmtId="0" fontId="92" fillId="2" borderId="51" xfId="0" applyFont="1" applyFill="1" applyBorder="1"/>
    <xf numFmtId="0" fontId="92" fillId="2" borderId="0" xfId="0" applyFont="1" applyFill="1"/>
    <xf numFmtId="0" fontId="127" fillId="2" borderId="0" xfId="0" applyFont="1" applyFill="1" applyAlignment="1">
      <alignment horizontal="left"/>
    </xf>
    <xf numFmtId="0" fontId="127" fillId="2" borderId="0" xfId="0" applyFont="1" applyFill="1"/>
    <xf numFmtId="0" fontId="108" fillId="2" borderId="0" xfId="0" applyFont="1" applyFill="1"/>
    <xf numFmtId="0" fontId="9" fillId="2" borderId="46" xfId="0" applyFont="1" applyFill="1" applyBorder="1" applyAlignment="1">
      <alignment horizontal="center"/>
    </xf>
    <xf numFmtId="1" fontId="34" fillId="2" borderId="48" xfId="0" applyNumberFormat="1" applyFont="1" applyFill="1" applyBorder="1" applyAlignment="1">
      <alignment horizontal="center" vertical="center"/>
    </xf>
    <xf numFmtId="0" fontId="85" fillId="2" borderId="0" xfId="0" applyFont="1" applyFill="1" applyBorder="1"/>
    <xf numFmtId="0" fontId="136" fillId="2" borderId="52" xfId="0" applyFont="1" applyFill="1" applyBorder="1" applyAlignment="1"/>
    <xf numFmtId="1" fontId="0" fillId="0" borderId="25" xfId="0" applyNumberFormat="1" applyFill="1" applyBorder="1"/>
    <xf numFmtId="2" fontId="0" fillId="0" borderId="51" xfId="1" applyNumberFormat="1" applyFont="1" applyBorder="1"/>
    <xf numFmtId="0" fontId="121" fillId="2" borderId="0" xfId="0" applyFont="1" applyFill="1" applyAlignment="1">
      <alignment vertical="center"/>
    </xf>
    <xf numFmtId="0" fontId="127" fillId="2" borderId="24" xfId="0" applyFont="1" applyFill="1" applyBorder="1" applyAlignment="1">
      <alignment horizontal="center" vertical="center" wrapText="1"/>
    </xf>
    <xf numFmtId="0" fontId="127" fillId="2" borderId="37" xfId="0" applyFont="1" applyFill="1" applyBorder="1" applyAlignment="1">
      <alignment horizontal="center" vertical="center" wrapText="1"/>
    </xf>
    <xf numFmtId="1" fontId="60" fillId="2" borderId="63" xfId="0" applyNumberFormat="1" applyFont="1" applyFill="1" applyBorder="1" applyAlignment="1">
      <alignment horizontal="left" wrapText="1"/>
    </xf>
    <xf numFmtId="0" fontId="60" fillId="2" borderId="63" xfId="0" applyFont="1" applyFill="1" applyBorder="1" applyAlignment="1">
      <alignment horizontal="left" wrapText="1"/>
    </xf>
    <xf numFmtId="0" fontId="60" fillId="2" borderId="63" xfId="0" applyFont="1" applyFill="1" applyBorder="1" applyAlignment="1">
      <alignment horizontal="left" vertical="top" wrapText="1"/>
    </xf>
    <xf numFmtId="0" fontId="146" fillId="8" borderId="63" xfId="0" applyFont="1" applyFill="1" applyBorder="1" applyAlignment="1">
      <alignment wrapText="1"/>
    </xf>
    <xf numFmtId="0" fontId="53" fillId="11" borderId="0" xfId="0" applyFont="1" applyFill="1" applyAlignment="1">
      <alignment wrapText="1"/>
    </xf>
    <xf numFmtId="0" fontId="53" fillId="11" borderId="63" xfId="0" applyFont="1" applyFill="1" applyBorder="1" applyAlignment="1">
      <alignment vertical="center" wrapText="1"/>
    </xf>
    <xf numFmtId="0" fontId="105" fillId="2" borderId="0" xfId="0" applyFont="1" applyFill="1" applyAlignment="1">
      <alignment wrapText="1"/>
    </xf>
    <xf numFmtId="0" fontId="127" fillId="2" borderId="0" xfId="0" applyFont="1" applyFill="1" applyAlignment="1">
      <alignment wrapText="1"/>
    </xf>
    <xf numFmtId="0" fontId="104" fillId="2" borderId="0" xfId="0" applyFont="1" applyFill="1" applyAlignment="1">
      <alignment wrapText="1"/>
    </xf>
    <xf numFmtId="0" fontId="60" fillId="2" borderId="0" xfId="0" applyFont="1" applyFill="1" applyAlignment="1">
      <alignment wrapText="1"/>
    </xf>
    <xf numFmtId="17" fontId="127" fillId="2" borderId="0" xfId="0" applyNumberFormat="1" applyFont="1" applyFill="1" applyAlignment="1">
      <alignment wrapText="1"/>
    </xf>
    <xf numFmtId="0" fontId="127" fillId="2" borderId="0" xfId="0" applyFont="1" applyFill="1" applyAlignment="1">
      <alignment horizontal="center" vertical="center" wrapText="1"/>
    </xf>
    <xf numFmtId="0" fontId="60" fillId="2" borderId="52" xfId="0" applyFont="1" applyFill="1" applyBorder="1" applyAlignment="1">
      <alignment horizontal="left" wrapText="1"/>
    </xf>
    <xf numFmtId="0" fontId="106" fillId="2" borderId="63" xfId="0" applyFont="1" applyFill="1" applyBorder="1" applyAlignment="1">
      <alignment horizontal="center" wrapText="1"/>
    </xf>
    <xf numFmtId="0" fontId="60" fillId="2" borderId="63" xfId="0" applyFont="1" applyFill="1" applyBorder="1" applyAlignment="1">
      <alignment wrapText="1"/>
    </xf>
    <xf numFmtId="0" fontId="53" fillId="8" borderId="63" xfId="0" applyFont="1" applyFill="1" applyBorder="1" applyAlignment="1">
      <alignment horizontal="left" vertical="top" wrapText="1"/>
    </xf>
    <xf numFmtId="14" fontId="105" fillId="8" borderId="63" xfId="0" applyNumberFormat="1" applyFont="1" applyFill="1" applyBorder="1" applyAlignment="1">
      <alignment vertical="center" wrapText="1"/>
    </xf>
    <xf numFmtId="1" fontId="34" fillId="2" borderId="52" xfId="0" applyNumberFormat="1" applyFont="1" applyFill="1" applyBorder="1" applyAlignment="1">
      <alignment horizontal="center" vertical="center"/>
    </xf>
    <xf numFmtId="0" fontId="11" fillId="2" borderId="63" xfId="0" applyFont="1" applyFill="1" applyBorder="1" applyAlignment="1">
      <alignment wrapText="1"/>
    </xf>
    <xf numFmtId="1" fontId="35" fillId="2" borderId="63" xfId="0" applyNumberFormat="1" applyFont="1" applyFill="1" applyBorder="1" applyAlignment="1"/>
    <xf numFmtId="1" fontId="9" fillId="2" borderId="63" xfId="0" quotePrefix="1" applyNumberFormat="1" applyFont="1" applyFill="1" applyBorder="1" applyAlignment="1">
      <alignment wrapText="1"/>
    </xf>
    <xf numFmtId="0" fontId="104" fillId="2" borderId="50" xfId="0" applyFont="1" applyFill="1" applyBorder="1" applyAlignment="1">
      <alignment horizontal="center" vertical="center"/>
    </xf>
    <xf numFmtId="0" fontId="0" fillId="0" borderId="0" xfId="0" applyBorder="1" applyAlignment="1">
      <alignment horizontal="center"/>
    </xf>
    <xf numFmtId="0" fontId="0" fillId="11" borderId="63" xfId="0" applyFill="1" applyBorder="1" applyAlignment="1">
      <alignment horizontal="left" vertical="center"/>
    </xf>
    <xf numFmtId="175" fontId="147" fillId="0" borderId="63" xfId="0" applyNumberFormat="1" applyFont="1" applyBorder="1" applyAlignment="1">
      <alignment horizontal="center" vertical="center" wrapText="1"/>
    </xf>
    <xf numFmtId="0" fontId="147" fillId="0" borderId="63" xfId="0" applyFont="1" applyBorder="1" applyAlignment="1">
      <alignment horizontal="center" vertical="center" wrapText="1"/>
    </xf>
    <xf numFmtId="0" fontId="147" fillId="0" borderId="63" xfId="0" applyFont="1" applyBorder="1" applyAlignment="1">
      <alignment horizontal="center" vertical="center" wrapText="1"/>
    </xf>
    <xf numFmtId="0" fontId="0" fillId="0" borderId="0" xfId="0"/>
    <xf numFmtId="0" fontId="147" fillId="0" borderId="63" xfId="0" applyFont="1" applyBorder="1" applyAlignment="1">
      <alignment horizontal="center" vertical="center" wrapText="1"/>
    </xf>
    <xf numFmtId="175" fontId="147" fillId="0" borderId="63" xfId="0" applyNumberFormat="1" applyFont="1" applyBorder="1" applyAlignment="1">
      <alignment horizontal="center" vertical="center" wrapText="1"/>
    </xf>
    <xf numFmtId="1" fontId="147" fillId="0" borderId="63" xfId="0" applyNumberFormat="1" applyFont="1" applyBorder="1" applyAlignment="1">
      <alignment horizontal="center" vertical="center" wrapText="1"/>
    </xf>
    <xf numFmtId="0" fontId="14" fillId="2" borderId="63" xfId="0" applyFont="1" applyFill="1" applyBorder="1" applyAlignment="1">
      <alignment horizontal="left"/>
    </xf>
    <xf numFmtId="0" fontId="9" fillId="2" borderId="52" xfId="0" applyFont="1" applyFill="1" applyBorder="1" applyAlignment="1">
      <alignment horizontal="left" vertical="center" wrapText="1"/>
    </xf>
    <xf numFmtId="0" fontId="35" fillId="2" borderId="0" xfId="0" applyFont="1" applyFill="1" applyAlignment="1">
      <alignment horizontal="left"/>
    </xf>
    <xf numFmtId="0" fontId="65" fillId="0" borderId="28" xfId="0" applyFont="1" applyBorder="1" applyAlignment="1">
      <alignment horizontal="center"/>
    </xf>
    <xf numFmtId="0" fontId="65" fillId="0" borderId="0" xfId="0" applyFont="1" applyBorder="1" applyAlignment="1">
      <alignment horizontal="center"/>
    </xf>
    <xf numFmtId="0" fontId="65" fillId="0" borderId="48" xfId="0" applyFont="1" applyBorder="1" applyAlignment="1">
      <alignment horizontal="center" vertical="top" wrapText="1"/>
    </xf>
    <xf numFmtId="0" fontId="2" fillId="0" borderId="63" xfId="0" applyFont="1" applyBorder="1" applyAlignment="1">
      <alignment horizontal="center" vertical="center"/>
    </xf>
    <xf numFmtId="1" fontId="2" fillId="0" borderId="63" xfId="0" applyNumberFormat="1" applyFont="1" applyBorder="1" applyAlignment="1">
      <alignment horizontal="center" vertical="center"/>
    </xf>
    <xf numFmtId="0" fontId="2" fillId="0" borderId="50" xfId="0" applyFont="1" applyBorder="1" applyAlignment="1">
      <alignment horizontal="center" vertical="center"/>
    </xf>
    <xf numFmtId="0" fontId="7" fillId="0" borderId="0" xfId="0" applyFont="1" applyFill="1" applyAlignment="1">
      <alignment horizontal="left"/>
    </xf>
    <xf numFmtId="0" fontId="0" fillId="0" borderId="28" xfId="0" applyBorder="1" applyAlignment="1">
      <alignment horizontal="center"/>
    </xf>
    <xf numFmtId="0" fontId="0" fillId="0" borderId="0" xfId="0" applyBorder="1" applyAlignment="1">
      <alignment horizontal="center"/>
    </xf>
    <xf numFmtId="0" fontId="0" fillId="0" borderId="0" xfId="0" applyBorder="1" applyAlignment="1">
      <alignment horizontal="left"/>
    </xf>
    <xf numFmtId="14" fontId="92" fillId="12" borderId="63" xfId="0" applyNumberFormat="1" applyFont="1" applyFill="1" applyBorder="1" applyAlignment="1">
      <alignment horizontal="left"/>
    </xf>
    <xf numFmtId="0" fontId="97" fillId="2" borderId="52" xfId="0" applyFont="1" applyFill="1" applyBorder="1" applyAlignment="1">
      <alignment horizontal="center" vertical="center" wrapText="1"/>
    </xf>
    <xf numFmtId="0" fontId="9" fillId="2" borderId="52" xfId="0" applyFont="1" applyFill="1" applyBorder="1"/>
    <xf numFmtId="1" fontId="11" fillId="2" borderId="52" xfId="0" applyNumberFormat="1" applyFont="1" applyFill="1" applyBorder="1" applyAlignment="1">
      <alignment horizontal="center" vertical="center"/>
    </xf>
    <xf numFmtId="0" fontId="0" fillId="12" borderId="63" xfId="0" applyFill="1" applyBorder="1"/>
    <xf numFmtId="14" fontId="0" fillId="12" borderId="63" xfId="0" applyNumberFormat="1" applyFill="1" applyBorder="1"/>
    <xf numFmtId="14" fontId="4" fillId="12" borderId="63" xfId="0" applyNumberFormat="1" applyFont="1" applyFill="1" applyBorder="1"/>
    <xf numFmtId="0" fontId="4" fillId="12" borderId="63" xfId="0" applyFont="1" applyFill="1" applyBorder="1"/>
    <xf numFmtId="0" fontId="144" fillId="8" borderId="11" xfId="0" applyFont="1" applyFill="1" applyBorder="1" applyAlignment="1">
      <alignment horizontal="left"/>
    </xf>
    <xf numFmtId="0" fontId="0" fillId="12" borderId="63" xfId="0" applyFill="1" applyBorder="1" applyAlignment="1">
      <alignment wrapText="1"/>
    </xf>
    <xf numFmtId="0" fontId="4" fillId="12" borderId="63" xfId="0" applyFont="1" applyFill="1" applyBorder="1" applyAlignment="1">
      <alignment wrapText="1"/>
    </xf>
    <xf numFmtId="0" fontId="130" fillId="2" borderId="63" xfId="0" applyFont="1" applyFill="1" applyBorder="1" applyAlignment="1">
      <alignment horizontal="left"/>
    </xf>
    <xf numFmtId="1" fontId="88" fillId="2" borderId="63" xfId="1" applyNumberFormat="1" applyFont="1" applyFill="1" applyBorder="1" applyAlignment="1">
      <alignment horizontal="left"/>
    </xf>
    <xf numFmtId="1" fontId="88" fillId="2" borderId="49" xfId="1" applyNumberFormat="1" applyFont="1" applyFill="1" applyBorder="1" applyAlignment="1">
      <alignment horizontal="left"/>
    </xf>
    <xf numFmtId="0" fontId="88" fillId="2" borderId="0" xfId="0" applyFont="1" applyFill="1" applyAlignment="1">
      <alignment horizontal="center"/>
    </xf>
    <xf numFmtId="0" fontId="88" fillId="2" borderId="63" xfId="0" applyFont="1" applyFill="1" applyBorder="1"/>
    <xf numFmtId="0" fontId="85" fillId="2" borderId="0" xfId="0" applyFont="1" applyFill="1" applyAlignment="1">
      <alignment horizontal="center" vertical="center"/>
    </xf>
    <xf numFmtId="17" fontId="89" fillId="2" borderId="0" xfId="0" applyNumberFormat="1" applyFont="1" applyFill="1"/>
    <xf numFmtId="0" fontId="89" fillId="2" borderId="0" xfId="0" applyFont="1" applyFill="1" applyAlignment="1">
      <alignment horizontal="center" vertical="center"/>
    </xf>
    <xf numFmtId="0" fontId="148" fillId="2" borderId="63" xfId="0" applyFont="1" applyFill="1" applyBorder="1" applyAlignment="1">
      <alignment horizontal="left"/>
    </xf>
    <xf numFmtId="0" fontId="126" fillId="2" borderId="63" xfId="0" applyFont="1" applyFill="1" applyBorder="1" applyAlignment="1">
      <alignment horizontal="left"/>
    </xf>
    <xf numFmtId="0" fontId="149" fillId="2" borderId="63" xfId="0" applyFont="1" applyFill="1" applyBorder="1" applyAlignment="1">
      <alignment horizontal="left"/>
    </xf>
    <xf numFmtId="0" fontId="49" fillId="2" borderId="11" xfId="0" applyFont="1" applyFill="1" applyBorder="1" applyAlignment="1">
      <alignment horizontal="left"/>
    </xf>
    <xf numFmtId="0" fontId="67" fillId="8" borderId="63" xfId="0" applyFont="1" applyFill="1" applyBorder="1" applyAlignment="1">
      <alignment horizontal="left" vertical="center"/>
    </xf>
    <xf numFmtId="0" fontId="85" fillId="2" borderId="0" xfId="0" applyFont="1" applyFill="1" applyAlignment="1">
      <alignment horizontal="right"/>
    </xf>
    <xf numFmtId="0" fontId="85" fillId="2" borderId="52" xfId="0" applyFont="1" applyFill="1" applyBorder="1" applyAlignment="1">
      <alignment horizontal="right" vertical="center"/>
    </xf>
    <xf numFmtId="0" fontId="85" fillId="2" borderId="55" xfId="0" applyFont="1" applyFill="1" applyBorder="1" applyAlignment="1">
      <alignment horizontal="right" vertical="center"/>
    </xf>
    <xf numFmtId="0" fontId="89" fillId="2" borderId="0" xfId="0" applyFont="1" applyFill="1" applyAlignment="1">
      <alignment horizontal="left"/>
    </xf>
    <xf numFmtId="0" fontId="67" fillId="8" borderId="63" xfId="0" applyFont="1" applyFill="1" applyBorder="1" applyAlignment="1">
      <alignment wrapText="1"/>
    </xf>
    <xf numFmtId="0" fontId="67" fillId="8" borderId="63" xfId="0" applyFont="1" applyFill="1" applyBorder="1" applyAlignment="1">
      <alignment vertical="center"/>
    </xf>
    <xf numFmtId="14" fontId="11" fillId="8" borderId="63" xfId="0" applyNumberFormat="1" applyFont="1" applyFill="1" applyBorder="1" applyAlignment="1">
      <alignment vertical="center" wrapText="1"/>
    </xf>
    <xf numFmtId="0" fontId="152" fillId="0" borderId="63" xfId="0" applyFont="1" applyBorder="1" applyAlignment="1">
      <alignment horizontal="center" vertical="center" wrapText="1"/>
    </xf>
    <xf numFmtId="0" fontId="49" fillId="11" borderId="0" xfId="0" applyFont="1" applyFill="1" applyAlignment="1">
      <alignment horizontal="center" vertical="center" wrapText="1"/>
    </xf>
    <xf numFmtId="0" fontId="49" fillId="11" borderId="63" xfId="0" applyFont="1" applyFill="1" applyBorder="1" applyAlignment="1">
      <alignment vertical="center"/>
    </xf>
    <xf numFmtId="0" fontId="49" fillId="11" borderId="0" xfId="0" applyFont="1" applyFill="1"/>
    <xf numFmtId="0" fontId="49" fillId="12" borderId="63" xfId="0" applyFont="1" applyFill="1" applyBorder="1"/>
    <xf numFmtId="0" fontId="14" fillId="2" borderId="63" xfId="0" applyFont="1" applyFill="1" applyBorder="1" applyAlignment="1">
      <alignment horizontal="left" wrapText="1"/>
    </xf>
    <xf numFmtId="0" fontId="153" fillId="2" borderId="63" xfId="3" applyFont="1" applyFill="1" applyBorder="1" applyAlignment="1">
      <alignment horizontal="center" vertical="center"/>
    </xf>
    <xf numFmtId="0" fontId="115" fillId="2" borderId="63" xfId="0" applyFont="1" applyFill="1" applyBorder="1" applyAlignment="1">
      <alignment horizontal="left" vertical="center"/>
    </xf>
    <xf numFmtId="15" fontId="154" fillId="2" borderId="63" xfId="0" applyNumberFormat="1" applyFont="1" applyFill="1" applyBorder="1" applyAlignment="1">
      <alignment horizontal="center"/>
    </xf>
    <xf numFmtId="0" fontId="82" fillId="2" borderId="63" xfId="0" applyFont="1" applyFill="1" applyBorder="1"/>
    <xf numFmtId="0" fontId="92" fillId="2" borderId="63" xfId="0" applyFont="1" applyFill="1" applyBorder="1" applyAlignment="1">
      <alignment horizontal="left" wrapText="1"/>
    </xf>
    <xf numFmtId="0" fontId="135" fillId="2" borderId="63" xfId="0" applyFont="1" applyFill="1" applyBorder="1" applyAlignment="1">
      <alignment wrapText="1"/>
    </xf>
    <xf numFmtId="1" fontId="85" fillId="2" borderId="63" xfId="0" applyNumberFormat="1" applyFont="1" applyFill="1" applyBorder="1"/>
    <xf numFmtId="0" fontId="0" fillId="2" borderId="0" xfId="0" applyFill="1" applyBorder="1" applyAlignment="1">
      <alignment horizontal="center" vertical="center"/>
    </xf>
    <xf numFmtId="0" fontId="140" fillId="2" borderId="63" xfId="0" applyFont="1" applyFill="1" applyBorder="1"/>
    <xf numFmtId="0" fontId="11" fillId="2" borderId="49" xfId="0" quotePrefix="1" applyFont="1" applyFill="1" applyBorder="1" applyAlignment="1">
      <alignment wrapText="1"/>
    </xf>
    <xf numFmtId="1" fontId="11" fillId="2" borderId="51" xfId="0" quotePrefix="1" applyNumberFormat="1" applyFont="1" applyFill="1" applyBorder="1" applyAlignment="1">
      <alignment wrapText="1"/>
    </xf>
    <xf numFmtId="0" fontId="140" fillId="8" borderId="63" xfId="0" applyFont="1" applyFill="1" applyBorder="1"/>
    <xf numFmtId="0" fontId="9" fillId="0" borderId="0" xfId="0" applyFont="1" applyAlignment="1">
      <alignment vertical="center"/>
    </xf>
    <xf numFmtId="14" fontId="9" fillId="0" borderId="63" xfId="0" applyNumberFormat="1" applyFont="1" applyBorder="1" applyAlignment="1">
      <alignment vertical="top" wrapText="1"/>
    </xf>
    <xf numFmtId="0" fontId="144" fillId="2" borderId="63" xfId="0" applyFont="1" applyFill="1" applyBorder="1" applyAlignment="1">
      <alignment horizontal="left"/>
    </xf>
    <xf numFmtId="0" fontId="10" fillId="2" borderId="63" xfId="0" applyFont="1" applyFill="1" applyBorder="1" applyAlignment="1">
      <alignment horizontal="left" vertical="center"/>
    </xf>
    <xf numFmtId="0" fontId="0" fillId="0" borderId="0" xfId="0" applyBorder="1" applyAlignment="1">
      <alignment horizontal="center"/>
    </xf>
    <xf numFmtId="0" fontId="36" fillId="2" borderId="63" xfId="0" applyFont="1" applyFill="1" applyBorder="1" applyAlignment="1">
      <alignment horizontal="left" vertical="center"/>
    </xf>
    <xf numFmtId="0" fontId="9" fillId="2" borderId="63" xfId="0" quotePrefix="1" applyFont="1" applyFill="1" applyBorder="1" applyAlignment="1">
      <alignment horizontal="center" vertical="center"/>
    </xf>
    <xf numFmtId="14" fontId="8" fillId="2" borderId="63" xfId="0" applyNumberFormat="1" applyFont="1" applyFill="1" applyBorder="1" applyAlignment="1">
      <alignment horizontal="center" vertical="center"/>
    </xf>
    <xf numFmtId="0" fontId="144" fillId="8" borderId="52" xfId="0" applyFont="1" applyFill="1" applyBorder="1" applyAlignment="1">
      <alignment horizontal="left"/>
    </xf>
    <xf numFmtId="0" fontId="9" fillId="8" borderId="63" xfId="0" applyFont="1" applyFill="1" applyBorder="1" applyAlignment="1">
      <alignment horizontal="left"/>
    </xf>
    <xf numFmtId="0" fontId="0" fillId="8" borderId="63" xfId="0" applyFont="1" applyFill="1" applyBorder="1" applyAlignment="1">
      <alignment horizontal="left"/>
    </xf>
    <xf numFmtId="0" fontId="144" fillId="0" borderId="52" xfId="0" applyFont="1" applyFill="1" applyBorder="1" applyAlignment="1">
      <alignment horizontal="left"/>
    </xf>
    <xf numFmtId="0" fontId="116" fillId="9" borderId="63" xfId="0" applyFont="1" applyFill="1" applyBorder="1" applyAlignment="1">
      <alignment horizontal="left" vertical="center"/>
    </xf>
    <xf numFmtId="0" fontId="116" fillId="9" borderId="63" xfId="0" applyFont="1" applyFill="1" applyBorder="1"/>
    <xf numFmtId="0" fontId="19" fillId="9" borderId="63" xfId="0" applyFont="1" applyFill="1" applyBorder="1"/>
    <xf numFmtId="0" fontId="19" fillId="9" borderId="63" xfId="0" applyFont="1" applyFill="1" applyBorder="1" applyAlignment="1">
      <alignment horizontal="left"/>
    </xf>
    <xf numFmtId="0" fontId="116" fillId="9" borderId="63" xfId="0" applyFont="1" applyFill="1" applyBorder="1" applyAlignment="1">
      <alignment horizontal="left"/>
    </xf>
    <xf numFmtId="0" fontId="117" fillId="9" borderId="63" xfId="0" applyFont="1" applyFill="1" applyBorder="1" applyAlignment="1">
      <alignment horizontal="left"/>
    </xf>
    <xf numFmtId="0" fontId="19" fillId="9" borderId="51" xfId="0" applyFont="1" applyFill="1" applyBorder="1" applyAlignment="1">
      <alignment horizontal="left"/>
    </xf>
    <xf numFmtId="0" fontId="19" fillId="9" borderId="31" xfId="0" applyFont="1" applyFill="1" applyBorder="1" applyAlignment="1">
      <alignment vertical="center"/>
    </xf>
    <xf numFmtId="0" fontId="138" fillId="9" borderId="63" xfId="0" applyFont="1" applyFill="1" applyBorder="1" applyAlignment="1">
      <alignment horizontal="left" vertical="center" wrapText="1"/>
    </xf>
    <xf numFmtId="0" fontId="139" fillId="9" borderId="63" xfId="0" applyFont="1" applyFill="1" applyBorder="1" applyAlignment="1">
      <alignment horizontal="left"/>
    </xf>
    <xf numFmtId="0" fontId="59" fillId="9" borderId="63" xfId="0" applyFont="1" applyFill="1" applyBorder="1" applyAlignment="1">
      <alignment horizontal="left"/>
    </xf>
    <xf numFmtId="0" fontId="145" fillId="9" borderId="63" xfId="0" applyFont="1" applyFill="1" applyBorder="1" applyAlignment="1">
      <alignment horizontal="left"/>
    </xf>
    <xf numFmtId="0" fontId="21" fillId="9" borderId="63" xfId="0" applyFont="1" applyFill="1" applyBorder="1" applyAlignment="1">
      <alignment horizontal="left"/>
    </xf>
    <xf numFmtId="0" fontId="42" fillId="9" borderId="63" xfId="0" applyFont="1" applyFill="1" applyBorder="1" applyAlignment="1">
      <alignment horizontal="left" vertical="center"/>
    </xf>
    <xf numFmtId="0" fontId="139" fillId="9" borderId="63" xfId="0" applyFont="1" applyFill="1" applyBorder="1" applyAlignment="1">
      <alignment horizontal="left" vertical="center"/>
    </xf>
    <xf numFmtId="0" fontId="155" fillId="9" borderId="63" xfId="0" applyFont="1" applyFill="1" applyBorder="1" applyAlignment="1">
      <alignment horizontal="left"/>
    </xf>
    <xf numFmtId="0" fontId="156" fillId="0" borderId="63" xfId="0" applyFont="1" applyBorder="1" applyAlignment="1">
      <alignment vertical="center"/>
    </xf>
    <xf numFmtId="0" fontId="156" fillId="0" borderId="63" xfId="0" quotePrefix="1" applyFont="1" applyBorder="1" applyAlignment="1">
      <alignment vertical="center"/>
    </xf>
    <xf numFmtId="14" fontId="54" fillId="8" borderId="63" xfId="0" applyNumberFormat="1" applyFont="1" applyFill="1" applyBorder="1" applyAlignment="1">
      <alignment horizontal="left"/>
    </xf>
    <xf numFmtId="14" fontId="54" fillId="0" borderId="63" xfId="0" applyNumberFormat="1" applyFont="1" applyFill="1" applyBorder="1" applyAlignment="1">
      <alignment horizontal="left"/>
    </xf>
    <xf numFmtId="0" fontId="157" fillId="0" borderId="63" xfId="0" applyFont="1" applyBorder="1"/>
    <xf numFmtId="0" fontId="157" fillId="0" borderId="63" xfId="0" quotePrefix="1" applyFont="1" applyBorder="1"/>
    <xf numFmtId="0" fontId="2" fillId="12" borderId="63" xfId="0" applyFont="1" applyFill="1" applyBorder="1" applyAlignment="1">
      <alignment vertical="center"/>
    </xf>
    <xf numFmtId="0" fontId="2" fillId="12" borderId="63" xfId="0" quotePrefix="1" applyFont="1" applyFill="1" applyBorder="1" applyAlignment="1">
      <alignment vertical="center"/>
    </xf>
    <xf numFmtId="1" fontId="9" fillId="2" borderId="52" xfId="0" applyNumberFormat="1" applyFont="1" applyFill="1" applyBorder="1"/>
    <xf numFmtId="1" fontId="7" fillId="2" borderId="34" xfId="1" applyNumberFormat="1" applyFont="1" applyFill="1" applyBorder="1" applyAlignment="1">
      <alignment horizontal="left"/>
    </xf>
    <xf numFmtId="14" fontId="8" fillId="2" borderId="52" xfId="0" applyNumberFormat="1" applyFont="1" applyFill="1" applyBorder="1" applyAlignment="1">
      <alignment horizontal="center" vertical="center"/>
    </xf>
    <xf numFmtId="0" fontId="105" fillId="2" borderId="52" xfId="0" applyFont="1" applyFill="1" applyBorder="1" applyAlignment="1">
      <alignment wrapText="1"/>
    </xf>
    <xf numFmtId="0" fontId="9" fillId="2" borderId="52" xfId="0" quotePrefix="1" applyFont="1" applyFill="1" applyBorder="1" applyAlignment="1">
      <alignment horizontal="left"/>
    </xf>
    <xf numFmtId="1" fontId="85" fillId="2" borderId="63" xfId="0" applyNumberFormat="1" applyFont="1" applyFill="1" applyBorder="1" applyAlignment="1"/>
    <xf numFmtId="0" fontId="74" fillId="2" borderId="63" xfId="0" applyFont="1" applyFill="1" applyBorder="1"/>
    <xf numFmtId="0" fontId="10" fillId="0" borderId="63" xfId="0" quotePrefix="1" applyFont="1" applyBorder="1" applyAlignment="1">
      <alignment vertical="center"/>
    </xf>
    <xf numFmtId="0" fontId="10" fillId="0" borderId="63" xfId="0" applyFont="1" applyBorder="1" applyAlignment="1">
      <alignment vertical="center"/>
    </xf>
    <xf numFmtId="0" fontId="158" fillId="2" borderId="0" xfId="0" applyFont="1" applyFill="1" applyBorder="1" applyAlignment="1">
      <alignment wrapText="1"/>
    </xf>
    <xf numFmtId="0" fontId="30" fillId="2" borderId="0" xfId="0" applyFont="1" applyFill="1" applyBorder="1" applyAlignment="1">
      <alignment wrapText="1"/>
    </xf>
    <xf numFmtId="0" fontId="14" fillId="2" borderId="0" xfId="0" applyFont="1" applyFill="1" applyBorder="1" applyAlignment="1">
      <alignment wrapText="1"/>
    </xf>
    <xf numFmtId="0" fontId="108" fillId="2" borderId="0" xfId="0" applyFont="1" applyFill="1" applyAlignment="1">
      <alignment horizontal="center" vertical="center"/>
    </xf>
    <xf numFmtId="0" fontId="14" fillId="2" borderId="52" xfId="0" applyFont="1" applyFill="1" applyBorder="1" applyAlignment="1">
      <alignment horizontal="left" wrapText="1"/>
    </xf>
    <xf numFmtId="0" fontId="14" fillId="2" borderId="63" xfId="0" applyFont="1" applyFill="1" applyBorder="1" applyAlignment="1">
      <alignment wrapText="1"/>
    </xf>
    <xf numFmtId="0" fontId="54" fillId="2" borderId="63" xfId="0" applyFont="1" applyFill="1" applyBorder="1"/>
    <xf numFmtId="0" fontId="54" fillId="2" borderId="63" xfId="0" applyFont="1" applyFill="1" applyBorder="1" applyAlignment="1">
      <alignment vertical="center"/>
    </xf>
    <xf numFmtId="0" fontId="158" fillId="2" borderId="63" xfId="0" applyFont="1" applyFill="1" applyBorder="1" applyAlignment="1">
      <alignment horizontal="center" vertical="center"/>
    </xf>
    <xf numFmtId="0" fontId="158" fillId="2" borderId="63" xfId="0" applyFont="1" applyFill="1" applyBorder="1" applyAlignment="1">
      <alignment horizontal="center" wrapText="1"/>
    </xf>
    <xf numFmtId="0" fontId="158" fillId="2" borderId="52" xfId="0" applyFont="1" applyFill="1" applyBorder="1" applyAlignment="1">
      <alignment horizontal="center" vertical="center" wrapText="1"/>
    </xf>
    <xf numFmtId="0" fontId="7" fillId="2" borderId="0" xfId="0" applyFont="1" applyFill="1" applyBorder="1" applyAlignment="1">
      <alignment horizontal="center"/>
    </xf>
    <xf numFmtId="0" fontId="87" fillId="2" borderId="63" xfId="0" applyFont="1" applyFill="1" applyBorder="1" applyAlignment="1">
      <alignment horizontal="center"/>
    </xf>
    <xf numFmtId="0" fontId="92" fillId="2" borderId="63" xfId="0" applyFont="1" applyFill="1" applyBorder="1" applyAlignment="1">
      <alignment horizontal="center" wrapText="1"/>
    </xf>
    <xf numFmtId="0" fontId="92" fillId="2" borderId="63" xfId="0" applyFont="1" applyFill="1" applyBorder="1" applyAlignment="1">
      <alignment horizontal="center" vertical="center" wrapText="1"/>
    </xf>
    <xf numFmtId="14" fontId="96" fillId="2" borderId="63" xfId="0" applyNumberFormat="1" applyFont="1" applyFill="1" applyBorder="1" applyAlignment="1">
      <alignment horizontal="left"/>
    </xf>
    <xf numFmtId="0" fontId="112" fillId="2" borderId="63" xfId="0" applyFont="1" applyFill="1" applyBorder="1" applyAlignment="1">
      <alignment horizontal="left" vertical="center"/>
    </xf>
    <xf numFmtId="0" fontId="112" fillId="2" borderId="63" xfId="0" applyFont="1" applyFill="1" applyBorder="1" applyAlignment="1">
      <alignment horizontal="left"/>
    </xf>
    <xf numFmtId="0" fontId="112" fillId="2" borderId="52" xfId="0" applyFont="1" applyFill="1" applyBorder="1" applyAlignment="1">
      <alignment horizontal="left"/>
    </xf>
    <xf numFmtId="0" fontId="112" fillId="2" borderId="63" xfId="0" applyFont="1" applyFill="1" applyBorder="1" applyAlignment="1">
      <alignment vertical="center"/>
    </xf>
    <xf numFmtId="0" fontId="150" fillId="2" borderId="63" xfId="0" applyFont="1" applyFill="1" applyBorder="1" applyAlignment="1">
      <alignment horizontal="left"/>
    </xf>
    <xf numFmtId="0" fontId="137" fillId="2" borderId="63" xfId="0" applyFont="1" applyFill="1" applyBorder="1" applyAlignment="1">
      <alignment horizontal="left"/>
    </xf>
    <xf numFmtId="0" fontId="151" fillId="2" borderId="63" xfId="0" applyFont="1" applyFill="1" applyBorder="1" applyAlignment="1">
      <alignment horizontal="left"/>
    </xf>
    <xf numFmtId="0" fontId="10" fillId="2" borderId="63" xfId="0" applyFont="1" applyFill="1" applyBorder="1" applyAlignment="1">
      <alignment horizontal="left"/>
    </xf>
    <xf numFmtId="0" fontId="10" fillId="2" borderId="11" xfId="0" applyFont="1" applyFill="1" applyBorder="1" applyAlignment="1">
      <alignment horizontal="left"/>
    </xf>
    <xf numFmtId="0" fontId="39" fillId="2" borderId="63" xfId="0" applyFont="1" applyFill="1" applyBorder="1" applyAlignment="1">
      <alignment horizontal="left" vertical="center" wrapText="1"/>
    </xf>
    <xf numFmtId="1" fontId="8" fillId="2" borderId="63" xfId="13" applyNumberFormat="1" applyFont="1" applyFill="1" applyBorder="1" applyAlignment="1">
      <alignment horizontal="center"/>
    </xf>
    <xf numFmtId="1" fontId="8" fillId="14" borderId="63" xfId="13" applyNumberFormat="1" applyFont="1" applyFill="1" applyBorder="1" applyAlignment="1">
      <alignment horizontal="center"/>
    </xf>
    <xf numFmtId="1" fontId="59" fillId="2" borderId="63" xfId="13" applyNumberFormat="1" applyFont="1" applyFill="1" applyBorder="1" applyAlignment="1">
      <alignment horizontal="center"/>
    </xf>
    <xf numFmtId="1" fontId="97" fillId="2" borderId="63" xfId="0" applyNumberFormat="1" applyFont="1" applyFill="1" applyBorder="1"/>
    <xf numFmtId="1" fontId="153" fillId="2" borderId="63" xfId="13" applyNumberFormat="1" applyFont="1" applyFill="1" applyBorder="1" applyAlignment="1">
      <alignment horizontal="center"/>
    </xf>
    <xf numFmtId="1" fontId="130" fillId="2" borderId="63" xfId="13" applyNumberFormat="1" applyFont="1" applyFill="1" applyBorder="1" applyAlignment="1">
      <alignment horizontal="center"/>
    </xf>
    <xf numFmtId="1" fontId="160" fillId="2" borderId="63" xfId="13" applyNumberFormat="1" applyFont="1" applyFill="1" applyBorder="1" applyAlignment="1">
      <alignment horizontal="center"/>
    </xf>
    <xf numFmtId="0" fontId="161" fillId="8" borderId="63" xfId="0" applyFont="1" applyFill="1" applyBorder="1" applyAlignment="1">
      <alignment horizontal="left"/>
    </xf>
    <xf numFmtId="0" fontId="96" fillId="2" borderId="63" xfId="0" applyFont="1" applyFill="1" applyBorder="1" applyAlignment="1">
      <alignment horizontal="left" vertical="center"/>
    </xf>
    <xf numFmtId="14" fontId="92" fillId="2" borderId="63" xfId="0" applyNumberFormat="1" applyFont="1" applyFill="1" applyBorder="1"/>
    <xf numFmtId="0" fontId="162" fillId="2" borderId="63" xfId="0" applyFont="1" applyFill="1" applyBorder="1" applyAlignment="1">
      <alignment horizontal="center" vertical="center"/>
    </xf>
    <xf numFmtId="15" fontId="130" fillId="2" borderId="52" xfId="0" applyNumberFormat="1" applyFont="1" applyFill="1" applyBorder="1" applyAlignment="1">
      <alignment horizontal="center" vertical="center"/>
    </xf>
    <xf numFmtId="0" fontId="88" fillId="2" borderId="52" xfId="7" applyFont="1" applyFill="1" applyBorder="1" applyAlignment="1">
      <alignment horizontal="left"/>
    </xf>
    <xf numFmtId="0" fontId="129" fillId="8" borderId="63" xfId="0" applyFont="1" applyFill="1" applyBorder="1" applyAlignment="1">
      <alignment horizontal="left" vertical="center"/>
    </xf>
    <xf numFmtId="1" fontId="88" fillId="2" borderId="52" xfId="1" applyNumberFormat="1" applyFont="1" applyFill="1" applyBorder="1" applyAlignment="1">
      <alignment horizontal="left"/>
    </xf>
    <xf numFmtId="1" fontId="92" fillId="2" borderId="63" xfId="0" applyNumberFormat="1" applyFont="1" applyFill="1" applyBorder="1"/>
    <xf numFmtId="1" fontId="88" fillId="2" borderId="36" xfId="0" applyNumberFormat="1" applyFont="1" applyFill="1" applyBorder="1" applyAlignment="1">
      <alignment horizontal="left"/>
    </xf>
    <xf numFmtId="1" fontId="88" fillId="2" borderId="52" xfId="0" applyNumberFormat="1" applyFont="1" applyFill="1" applyBorder="1" applyAlignment="1">
      <alignment horizontal="left"/>
    </xf>
    <xf numFmtId="14" fontId="130" fillId="2" borderId="63" xfId="0" applyNumberFormat="1" applyFont="1" applyFill="1" applyBorder="1" applyAlignment="1">
      <alignment horizontal="center" vertical="center"/>
    </xf>
    <xf numFmtId="0" fontId="92" fillId="2" borderId="63" xfId="0" quotePrefix="1" applyFont="1" applyFill="1" applyBorder="1" applyAlignment="1">
      <alignment horizontal="left"/>
    </xf>
    <xf numFmtId="0" fontId="95" fillId="2" borderId="63" xfId="0" applyFont="1" applyFill="1" applyBorder="1" applyAlignment="1">
      <alignment horizontal="left" vertical="center"/>
    </xf>
    <xf numFmtId="0" fontId="163" fillId="2" borderId="52" xfId="0" applyFont="1" applyFill="1" applyBorder="1" applyAlignment="1">
      <alignment vertical="center" wrapText="1"/>
    </xf>
    <xf numFmtId="14" fontId="164" fillId="2" borderId="52" xfId="0" applyNumberFormat="1" applyFont="1" applyFill="1" applyBorder="1" applyAlignment="1">
      <alignment horizontal="left" vertical="center" wrapText="1"/>
    </xf>
    <xf numFmtId="0" fontId="130" fillId="2" borderId="52" xfId="0" applyFont="1" applyFill="1" applyBorder="1" applyAlignment="1">
      <alignment horizontal="center"/>
    </xf>
    <xf numFmtId="0" fontId="159" fillId="2" borderId="52" xfId="0" applyFont="1" applyFill="1" applyBorder="1" applyAlignment="1">
      <alignment horizontal="left" wrapText="1"/>
    </xf>
    <xf numFmtId="0" fontId="120" fillId="2" borderId="52" xfId="0" applyFont="1" applyFill="1" applyBorder="1" applyAlignment="1">
      <alignment horizontal="center" wrapText="1"/>
    </xf>
    <xf numFmtId="14" fontId="88" fillId="2" borderId="52" xfId="0" applyNumberFormat="1" applyFont="1" applyFill="1" applyBorder="1" applyAlignment="1">
      <alignment horizontal="left"/>
    </xf>
    <xf numFmtId="1" fontId="88" fillId="2" borderId="52" xfId="0" applyNumberFormat="1" applyFont="1" applyFill="1" applyBorder="1" applyAlignment="1">
      <alignment horizontal="center"/>
    </xf>
    <xf numFmtId="0" fontId="88" fillId="2" borderId="52" xfId="7" quotePrefix="1" applyFont="1" applyFill="1" applyBorder="1" applyAlignment="1">
      <alignment horizontal="center"/>
    </xf>
    <xf numFmtId="0" fontId="88" fillId="2" borderId="52" xfId="0" applyFont="1" applyFill="1" applyBorder="1" applyAlignment="1">
      <alignment horizontal="left" wrapText="1"/>
    </xf>
    <xf numFmtId="1" fontId="88" fillId="2" borderId="35" xfId="1" applyNumberFormat="1" applyFont="1" applyFill="1" applyBorder="1" applyAlignment="1">
      <alignment horizontal="left"/>
    </xf>
    <xf numFmtId="1" fontId="88" fillId="2" borderId="63" xfId="0" applyNumberFormat="1" applyFont="1" applyFill="1" applyBorder="1" applyAlignment="1">
      <alignment horizontal="center" vertical="center"/>
    </xf>
    <xf numFmtId="0" fontId="88" fillId="2" borderId="52" xfId="0" applyFont="1" applyFill="1" applyBorder="1"/>
    <xf numFmtId="0" fontId="88" fillId="2" borderId="52" xfId="0" quotePrefix="1" applyFont="1" applyFill="1" applyBorder="1" applyAlignment="1">
      <alignment horizontal="left" vertical="center"/>
    </xf>
    <xf numFmtId="0" fontId="88" fillId="2" borderId="51" xfId="0" applyFont="1" applyFill="1" applyBorder="1"/>
    <xf numFmtId="0" fontId="164" fillId="2" borderId="63" xfId="0" applyFont="1" applyFill="1" applyBorder="1" applyAlignment="1">
      <alignment horizontal="left"/>
    </xf>
    <xf numFmtId="0" fontId="88" fillId="2" borderId="63" xfId="0" applyFont="1" applyFill="1" applyBorder="1" applyAlignment="1">
      <alignment horizontal="center"/>
    </xf>
    <xf numFmtId="0" fontId="113" fillId="2" borderId="63" xfId="0" applyFont="1" applyFill="1" applyBorder="1"/>
    <xf numFmtId="0" fontId="88" fillId="2" borderId="0" xfId="0" applyFont="1" applyFill="1" applyBorder="1"/>
    <xf numFmtId="0" fontId="144" fillId="2" borderId="0" xfId="0" applyFont="1" applyFill="1" applyBorder="1" applyAlignment="1">
      <alignment horizontal="left"/>
    </xf>
    <xf numFmtId="0" fontId="10" fillId="2" borderId="0" xfId="0" applyFont="1" applyFill="1" applyBorder="1" applyAlignment="1">
      <alignment horizontal="left" vertical="center"/>
    </xf>
    <xf numFmtId="1" fontId="9" fillId="2" borderId="0" xfId="0" applyNumberFormat="1" applyFont="1" applyFill="1" applyBorder="1"/>
    <xf numFmtId="0" fontId="59" fillId="2" borderId="0" xfId="0" applyFont="1" applyFill="1" applyAlignment="1">
      <alignment horizontal="center"/>
    </xf>
    <xf numFmtId="1" fontId="59" fillId="13" borderId="63" xfId="1" applyNumberFormat="1" applyFont="1" applyFill="1" applyBorder="1" applyAlignment="1">
      <alignment horizontal="left"/>
    </xf>
    <xf numFmtId="1" fontId="97" fillId="2" borderId="0" xfId="0" applyNumberFormat="1" applyFont="1" applyFill="1" applyBorder="1"/>
    <xf numFmtId="0" fontId="7" fillId="2" borderId="55" xfId="0" applyFont="1" applyFill="1" applyBorder="1" applyAlignment="1">
      <alignment horizontal="center"/>
    </xf>
    <xf numFmtId="0" fontId="165" fillId="2" borderId="0" xfId="0" applyFont="1" applyFill="1"/>
    <xf numFmtId="1" fontId="165" fillId="2" borderId="63" xfId="0" applyNumberFormat="1" applyFont="1" applyFill="1" applyBorder="1" applyAlignment="1">
      <alignment horizontal="left"/>
    </xf>
    <xf numFmtId="0" fontId="165" fillId="2" borderId="0" xfId="0" applyFont="1" applyFill="1" applyAlignment="1">
      <alignment horizontal="center"/>
    </xf>
    <xf numFmtId="0" fontId="165" fillId="2" borderId="63" xfId="0" applyFont="1" applyFill="1" applyBorder="1"/>
    <xf numFmtId="0" fontId="166" fillId="2" borderId="52" xfId="0" applyFont="1" applyFill="1" applyBorder="1" applyAlignment="1">
      <alignment horizontal="left"/>
    </xf>
    <xf numFmtId="14" fontId="165" fillId="2" borderId="63" xfId="0" applyNumberFormat="1" applyFont="1" applyFill="1" applyBorder="1" applyAlignment="1">
      <alignment horizontal="left"/>
    </xf>
    <xf numFmtId="1" fontId="165" fillId="2" borderId="63" xfId="1" applyNumberFormat="1" applyFont="1" applyFill="1" applyBorder="1" applyAlignment="1">
      <alignment horizontal="left"/>
    </xf>
    <xf numFmtId="0" fontId="165" fillId="2" borderId="63" xfId="0" applyFont="1" applyFill="1" applyBorder="1" applyAlignment="1">
      <alignment horizontal="left"/>
    </xf>
    <xf numFmtId="0" fontId="165" fillId="2" borderId="63" xfId="0" applyFont="1" applyFill="1" applyBorder="1" applyAlignment="1">
      <alignment horizontal="left" wrapText="1"/>
    </xf>
    <xf numFmtId="0" fontId="165" fillId="2" borderId="63" xfId="0" applyFont="1" applyFill="1" applyBorder="1" applyAlignment="1">
      <alignment horizontal="center"/>
    </xf>
    <xf numFmtId="1" fontId="165" fillId="2" borderId="63" xfId="1" quotePrefix="1" applyNumberFormat="1" applyFont="1" applyFill="1" applyBorder="1" applyAlignment="1">
      <alignment horizontal="left" vertical="center"/>
    </xf>
    <xf numFmtId="0" fontId="165" fillId="2" borderId="63" xfId="7" applyFont="1" applyFill="1" applyBorder="1" applyAlignment="1">
      <alignment horizontal="left"/>
    </xf>
    <xf numFmtId="1" fontId="165" fillId="2" borderId="49" xfId="1" applyNumberFormat="1" applyFont="1" applyFill="1" applyBorder="1" applyAlignment="1">
      <alignment horizontal="left"/>
    </xf>
    <xf numFmtId="1" fontId="165" fillId="2" borderId="63" xfId="13" applyNumberFormat="1" applyFont="1" applyFill="1" applyBorder="1" applyAlignment="1">
      <alignment horizontal="left"/>
    </xf>
    <xf numFmtId="1" fontId="165" fillId="2" borderId="50" xfId="1" applyNumberFormat="1" applyFont="1" applyFill="1" applyBorder="1" applyAlignment="1">
      <alignment horizontal="left"/>
    </xf>
    <xf numFmtId="1" fontId="166" fillId="2" borderId="63" xfId="13" applyNumberFormat="1" applyFont="1" applyFill="1" applyBorder="1" applyAlignment="1">
      <alignment horizontal="left"/>
    </xf>
    <xf numFmtId="1" fontId="165" fillId="2" borderId="51" xfId="0" applyNumberFormat="1" applyFont="1" applyFill="1" applyBorder="1" applyAlignment="1">
      <alignment horizontal="left"/>
    </xf>
    <xf numFmtId="1" fontId="166" fillId="13" borderId="63" xfId="1" applyNumberFormat="1" applyFont="1" applyFill="1" applyBorder="1" applyAlignment="1">
      <alignment horizontal="left"/>
    </xf>
    <xf numFmtId="14" fontId="166" fillId="2" borderId="63" xfId="0" applyNumberFormat="1" applyFont="1" applyFill="1" applyBorder="1" applyAlignment="1">
      <alignment horizontal="center" vertical="center"/>
    </xf>
    <xf numFmtId="0" fontId="165" fillId="2" borderId="63" xfId="0" applyFont="1" applyFill="1" applyBorder="1" applyAlignment="1">
      <alignment horizontal="left" vertical="center"/>
    </xf>
    <xf numFmtId="0" fontId="165" fillId="2" borderId="63" xfId="0" quotePrefix="1" applyFont="1" applyFill="1" applyBorder="1" applyAlignment="1">
      <alignment horizontal="left" vertical="center"/>
    </xf>
    <xf numFmtId="0" fontId="166" fillId="2" borderId="63" xfId="0" applyFont="1" applyFill="1" applyBorder="1" applyAlignment="1">
      <alignment horizontal="left"/>
    </xf>
    <xf numFmtId="0" fontId="165" fillId="2" borderId="63" xfId="7" quotePrefix="1" applyFont="1" applyFill="1" applyBorder="1" applyAlignment="1">
      <alignment horizontal="left"/>
    </xf>
    <xf numFmtId="0" fontId="165" fillId="2" borderId="63" xfId="0" applyFont="1" applyFill="1" applyBorder="1" applyAlignment="1">
      <alignment horizontal="left" vertical="center" wrapText="1"/>
    </xf>
    <xf numFmtId="173" fontId="165" fillId="2" borderId="63" xfId="0" applyNumberFormat="1" applyFont="1" applyFill="1" applyBorder="1" applyAlignment="1">
      <alignment horizontal="left" vertical="top" wrapText="1"/>
    </xf>
    <xf numFmtId="173" fontId="165" fillId="2" borderId="63" xfId="0" quotePrefix="1" applyNumberFormat="1" applyFont="1" applyFill="1" applyBorder="1" applyAlignment="1">
      <alignment horizontal="left"/>
    </xf>
    <xf numFmtId="0" fontId="165" fillId="2" borderId="0" xfId="0" applyFont="1" applyFill="1" applyBorder="1"/>
    <xf numFmtId="1" fontId="165" fillId="2" borderId="63" xfId="0" quotePrefix="1" applyNumberFormat="1" applyFont="1" applyFill="1" applyBorder="1" applyAlignment="1">
      <alignment horizontal="left"/>
    </xf>
    <xf numFmtId="0" fontId="166" fillId="2" borderId="63" xfId="0" applyFont="1" applyFill="1" applyBorder="1"/>
    <xf numFmtId="0" fontId="166" fillId="2" borderId="0" xfId="0" applyFont="1" applyFill="1" applyBorder="1"/>
    <xf numFmtId="0" fontId="167" fillId="2" borderId="63" xfId="0" applyFont="1" applyFill="1" applyBorder="1" applyAlignment="1">
      <alignment horizontal="left" wrapText="1"/>
    </xf>
    <xf numFmtId="0" fontId="14" fillId="0" borderId="49" xfId="0" applyFont="1" applyBorder="1"/>
    <xf numFmtId="167" fontId="0" fillId="0" borderId="51" xfId="0" applyNumberFormat="1" applyBorder="1" applyAlignment="1">
      <alignment horizontal="center" vertical="center"/>
    </xf>
    <xf numFmtId="0" fontId="8" fillId="14" borderId="63" xfId="0" applyFont="1" applyFill="1" applyBorder="1" applyAlignment="1">
      <alignment horizontal="center" vertical="center"/>
    </xf>
    <xf numFmtId="0" fontId="85" fillId="14" borderId="63" xfId="0" applyFont="1" applyFill="1" applyBorder="1" applyAlignment="1">
      <alignment horizontal="left"/>
    </xf>
    <xf numFmtId="0" fontId="10" fillId="14" borderId="63" xfId="0" applyFont="1" applyFill="1" applyBorder="1" applyAlignment="1">
      <alignment horizontal="left"/>
    </xf>
    <xf numFmtId="14" fontId="2" fillId="14" borderId="63" xfId="0" applyNumberFormat="1" applyFont="1" applyFill="1" applyBorder="1" applyAlignment="1">
      <alignment horizontal="left"/>
    </xf>
    <xf numFmtId="0" fontId="168" fillId="2" borderId="63" xfId="0" applyFont="1" applyFill="1" applyBorder="1" applyAlignment="1">
      <alignment horizontal="left"/>
    </xf>
    <xf numFmtId="14" fontId="133" fillId="2" borderId="63" xfId="0" applyNumberFormat="1" applyFont="1" applyFill="1" applyBorder="1" applyAlignment="1">
      <alignment vertical="center"/>
    </xf>
    <xf numFmtId="14" fontId="92" fillId="2" borderId="63" xfId="11" applyNumberFormat="1" applyFont="1" applyFill="1" applyBorder="1" applyAlignment="1">
      <alignment vertical="center"/>
    </xf>
    <xf numFmtId="1" fontId="85" fillId="2" borderId="63" xfId="0" applyNumberFormat="1" applyFont="1" applyFill="1" applyBorder="1" applyAlignment="1">
      <alignment horizontal="left"/>
    </xf>
    <xf numFmtId="0" fontId="4" fillId="0" borderId="63" xfId="0" applyFont="1" applyBorder="1" applyAlignment="1">
      <alignment vertical="center"/>
    </xf>
    <xf numFmtId="0" fontId="0" fillId="0" borderId="0" xfId="0" applyFill="1" applyAlignment="1">
      <alignment vertical="center"/>
    </xf>
    <xf numFmtId="0" fontId="34" fillId="2" borderId="28" xfId="0" applyFont="1" applyFill="1" applyBorder="1" applyAlignment="1">
      <alignment horizontal="center" vertical="center"/>
    </xf>
    <xf numFmtId="0" fontId="34" fillId="2" borderId="66" xfId="0" applyFont="1" applyFill="1" applyBorder="1" applyAlignment="1">
      <alignment horizontal="center" vertical="center"/>
    </xf>
    <xf numFmtId="0" fontId="90" fillId="2" borderId="26" xfId="0" applyFont="1" applyFill="1" applyBorder="1" applyAlignment="1">
      <alignment horizontal="center" vertical="top" wrapText="1"/>
    </xf>
    <xf numFmtId="0" fontId="90" fillId="2" borderId="14" xfId="0" applyFont="1" applyFill="1" applyBorder="1" applyAlignment="1">
      <alignment horizontal="center" vertical="top"/>
    </xf>
    <xf numFmtId="0" fontId="90" fillId="2" borderId="27" xfId="0" applyFont="1" applyFill="1" applyBorder="1" applyAlignment="1">
      <alignment horizontal="center" vertical="top"/>
    </xf>
    <xf numFmtId="0" fontId="35" fillId="2" borderId="28" xfId="0" applyFont="1" applyFill="1" applyBorder="1" applyAlignment="1">
      <alignment horizontal="left"/>
    </xf>
    <xf numFmtId="0" fontId="35" fillId="2" borderId="0" xfId="0" applyFont="1" applyFill="1" applyBorder="1" applyAlignment="1">
      <alignment horizontal="left"/>
    </xf>
    <xf numFmtId="0" fontId="85" fillId="2" borderId="68" xfId="0" applyFont="1" applyFill="1" applyBorder="1" applyAlignment="1">
      <alignment horizontal="center" vertical="center" wrapText="1"/>
    </xf>
    <xf numFmtId="0" fontId="85" fillId="2" borderId="7" xfId="0" applyFont="1" applyFill="1" applyBorder="1" applyAlignment="1">
      <alignment horizontal="center" vertical="center" wrapText="1"/>
    </xf>
    <xf numFmtId="0" fontId="115" fillId="2" borderId="6" xfId="0" applyFont="1" applyFill="1" applyBorder="1" applyAlignment="1">
      <alignment horizontal="center" vertical="center" wrapText="1"/>
    </xf>
    <xf numFmtId="0" fontId="115" fillId="2" borderId="10" xfId="0" applyFont="1" applyFill="1" applyBorder="1" applyAlignment="1">
      <alignment horizontal="center" vertical="center"/>
    </xf>
    <xf numFmtId="0" fontId="89" fillId="2" borderId="24" xfId="0" applyFont="1" applyFill="1" applyBorder="1" applyAlignment="1">
      <alignment horizontal="left" vertical="center" wrapText="1"/>
    </xf>
    <xf numFmtId="0" fontId="89" fillId="2" borderId="18" xfId="0" applyFont="1" applyFill="1" applyBorder="1" applyAlignment="1">
      <alignment horizontal="left" vertical="center" wrapText="1"/>
    </xf>
    <xf numFmtId="0" fontId="35" fillId="2" borderId="0" xfId="0" applyFont="1" applyFill="1" applyAlignment="1">
      <alignment horizontal="left"/>
    </xf>
    <xf numFmtId="0" fontId="89" fillId="2" borderId="1" xfId="0" applyFont="1" applyFill="1" applyBorder="1" applyAlignment="1">
      <alignment horizontal="center" vertical="center" wrapText="1"/>
    </xf>
    <xf numFmtId="0" fontId="89" fillId="2" borderId="55" xfId="0" applyFont="1" applyFill="1" applyBorder="1" applyAlignment="1">
      <alignment horizontal="center" vertical="center" wrapText="1"/>
    </xf>
    <xf numFmtId="0" fontId="89" fillId="2" borderId="3" xfId="0" applyFont="1" applyFill="1" applyBorder="1" applyAlignment="1">
      <alignment horizontal="center" vertical="center"/>
    </xf>
    <xf numFmtId="0" fontId="89" fillId="2" borderId="4" xfId="0" applyFont="1" applyFill="1" applyBorder="1" applyAlignment="1">
      <alignment horizontal="center" vertical="center"/>
    </xf>
    <xf numFmtId="0" fontId="89" fillId="2" borderId="5" xfId="0" applyFont="1" applyFill="1" applyBorder="1" applyAlignment="1">
      <alignment horizontal="center" vertical="center"/>
    </xf>
    <xf numFmtId="0" fontId="112" fillId="2" borderId="0" xfId="0" applyFont="1" applyFill="1" applyBorder="1" applyAlignment="1">
      <alignment horizontal="center" wrapText="1"/>
    </xf>
    <xf numFmtId="0" fontId="35" fillId="2" borderId="0" xfId="0" applyFont="1" applyFill="1" applyAlignment="1">
      <alignment horizontal="right" vertical="center" wrapText="1"/>
    </xf>
    <xf numFmtId="0" fontId="35" fillId="2" borderId="0" xfId="0" applyFont="1" applyFill="1" applyAlignment="1">
      <alignment horizontal="center" wrapText="1"/>
    </xf>
    <xf numFmtId="0" fontId="89" fillId="2" borderId="11" xfId="0" applyFont="1" applyFill="1" applyBorder="1" applyAlignment="1">
      <alignment horizontal="center" vertical="center" wrapText="1"/>
    </xf>
    <xf numFmtId="0" fontId="89" fillId="2" borderId="1" xfId="0" applyFont="1" applyFill="1" applyBorder="1" applyAlignment="1">
      <alignment horizontal="center" vertical="center"/>
    </xf>
    <xf numFmtId="0" fontId="89" fillId="2" borderId="11" xfId="0" applyFont="1" applyFill="1" applyBorder="1" applyAlignment="1">
      <alignment horizontal="center" vertical="center"/>
    </xf>
    <xf numFmtId="0" fontId="89" fillId="2" borderId="2" xfId="0" applyFont="1" applyFill="1" applyBorder="1" applyAlignment="1">
      <alignment horizontal="center" vertical="center" wrapText="1"/>
    </xf>
    <xf numFmtId="0" fontId="89" fillId="2" borderId="22" xfId="0" applyFont="1" applyFill="1" applyBorder="1" applyAlignment="1">
      <alignment horizontal="center" vertical="center" wrapText="1"/>
    </xf>
    <xf numFmtId="0" fontId="108" fillId="2" borderId="63" xfId="0" applyFont="1" applyFill="1" applyBorder="1" applyAlignment="1">
      <alignment horizontal="center" vertical="center" wrapText="1"/>
    </xf>
    <xf numFmtId="0" fontId="108" fillId="2" borderId="52" xfId="0" applyFont="1" applyFill="1" applyBorder="1" applyAlignment="1">
      <alignment horizontal="center" vertical="center" wrapText="1"/>
    </xf>
    <xf numFmtId="0" fontId="89" fillId="2" borderId="6" xfId="0" applyFont="1" applyFill="1" applyBorder="1" applyAlignment="1">
      <alignment horizontal="center" vertical="center" wrapText="1"/>
    </xf>
    <xf numFmtId="0" fontId="89" fillId="2" borderId="54"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35" fillId="2" borderId="11" xfId="0" applyFont="1" applyFill="1" applyBorder="1" applyAlignment="1">
      <alignment horizontal="center" vertical="center" wrapText="1"/>
    </xf>
    <xf numFmtId="0" fontId="122" fillId="2" borderId="0" xfId="0" applyFont="1" applyFill="1" applyAlignment="1">
      <alignment horizontal="center" wrapText="1"/>
    </xf>
    <xf numFmtId="0" fontId="89" fillId="2" borderId="1" xfId="0" applyFont="1" applyFill="1" applyBorder="1" applyAlignment="1">
      <alignment horizontal="left" vertical="center" wrapText="1"/>
    </xf>
    <xf numFmtId="0" fontId="89" fillId="2" borderId="11" xfId="0" applyFont="1" applyFill="1" applyBorder="1" applyAlignment="1">
      <alignment horizontal="left" vertical="center" wrapText="1"/>
    </xf>
    <xf numFmtId="0" fontId="89" fillId="2" borderId="22" xfId="0" applyFont="1" applyFill="1" applyBorder="1" applyAlignment="1">
      <alignment horizontal="center" vertical="center"/>
    </xf>
    <xf numFmtId="0" fontId="34" fillId="2" borderId="1" xfId="0" applyFont="1" applyFill="1" applyBorder="1" applyAlignment="1">
      <alignment horizontal="center" vertical="center" wrapText="1"/>
    </xf>
    <xf numFmtId="0" fontId="34" fillId="2" borderId="11" xfId="0" applyFont="1" applyFill="1" applyBorder="1" applyAlignment="1">
      <alignment horizontal="center" vertical="center" wrapText="1"/>
    </xf>
    <xf numFmtId="166" fontId="35" fillId="0" borderId="0" xfId="0" applyNumberFormat="1" applyFont="1" applyAlignment="1">
      <alignment horizontal="left" vertical="center" wrapText="1"/>
    </xf>
    <xf numFmtId="166" fontId="35" fillId="0" borderId="29" xfId="0" applyNumberFormat="1" applyFont="1" applyBorder="1" applyAlignment="1">
      <alignment horizontal="left" vertical="center" wrapText="1"/>
    </xf>
    <xf numFmtId="0" fontId="40" fillId="2" borderId="26" xfId="0" applyFont="1" applyFill="1" applyBorder="1" applyAlignment="1">
      <alignment horizontal="center" vertical="top" wrapText="1"/>
    </xf>
    <xf numFmtId="0" fontId="40" fillId="2" borderId="14" xfId="0" applyFont="1" applyFill="1" applyBorder="1" applyAlignment="1">
      <alignment horizontal="center" vertical="top" wrapText="1"/>
    </xf>
    <xf numFmtId="0" fontId="32" fillId="2" borderId="28" xfId="0" applyFont="1" applyFill="1" applyBorder="1" applyAlignment="1">
      <alignment horizontal="center" vertical="top" wrapText="1"/>
    </xf>
    <xf numFmtId="0" fontId="32" fillId="2" borderId="0" xfId="0" applyFont="1" applyFill="1" applyAlignment="1">
      <alignment horizontal="center" vertical="top" wrapText="1"/>
    </xf>
    <xf numFmtId="0" fontId="0" fillId="2" borderId="28" xfId="0" applyFill="1" applyBorder="1" applyAlignment="1">
      <alignment horizontal="center" vertical="top" wrapText="1"/>
    </xf>
    <xf numFmtId="0" fontId="0" fillId="2" borderId="0" xfId="0" applyFill="1" applyAlignment="1">
      <alignment horizontal="center" vertical="top" wrapText="1"/>
    </xf>
    <xf numFmtId="0" fontId="33" fillId="2" borderId="28" xfId="0" applyFont="1" applyFill="1" applyBorder="1" applyAlignment="1">
      <alignment horizontal="center" vertical="top" wrapText="1"/>
    </xf>
    <xf numFmtId="0" fontId="33" fillId="2" borderId="0" xfId="0" applyFont="1" applyFill="1" applyAlignment="1">
      <alignment horizontal="center" vertical="top" wrapText="1"/>
    </xf>
    <xf numFmtId="165" fontId="34" fillId="2" borderId="0" xfId="0" applyNumberFormat="1" applyFont="1" applyFill="1" applyAlignment="1">
      <alignment horizontal="center" vertical="top" wrapText="1"/>
    </xf>
    <xf numFmtId="0" fontId="38" fillId="2" borderId="25" xfId="0" applyFont="1" applyFill="1" applyBorder="1" applyAlignment="1">
      <alignment horizontal="center" vertical="top" wrapText="1"/>
    </xf>
    <xf numFmtId="0" fontId="38" fillId="2" borderId="0" xfId="0" applyFont="1" applyFill="1" applyAlignment="1">
      <alignment horizontal="center" vertical="top" wrapText="1"/>
    </xf>
    <xf numFmtId="0" fontId="37" fillId="2" borderId="28" xfId="0" applyFont="1" applyFill="1" applyBorder="1" applyAlignment="1">
      <alignment horizontal="left" vertical="top" wrapText="1"/>
    </xf>
    <xf numFmtId="0" fontId="37" fillId="2" borderId="0" xfId="0" applyFont="1" applyFill="1" applyAlignment="1">
      <alignment horizontal="left" vertical="top" wrapText="1"/>
    </xf>
    <xf numFmtId="0" fontId="0" fillId="2" borderId="28" xfId="0" applyFill="1" applyBorder="1" applyAlignment="1">
      <alignment horizontal="justify" vertical="top" wrapText="1"/>
    </xf>
    <xf numFmtId="0" fontId="0" fillId="2" borderId="0" xfId="0" applyFill="1" applyAlignment="1">
      <alignment horizontal="justify" vertical="top" wrapText="1"/>
    </xf>
    <xf numFmtId="0" fontId="64" fillId="2" borderId="0" xfId="0" applyFont="1" applyFill="1" applyAlignment="1">
      <alignment horizontal="center" vertical="center"/>
    </xf>
    <xf numFmtId="17" fontId="3" fillId="2" borderId="49" xfId="0" applyNumberFormat="1" applyFont="1" applyFill="1" applyBorder="1" applyAlignment="1">
      <alignment horizontal="center" vertical="center"/>
    </xf>
    <xf numFmtId="0" fontId="3" fillId="2" borderId="50" xfId="0" applyFont="1" applyFill="1" applyBorder="1" applyAlignment="1">
      <alignment horizontal="center" vertical="center"/>
    </xf>
    <xf numFmtId="0" fontId="3" fillId="2" borderId="51" xfId="0" applyFont="1" applyFill="1" applyBorder="1" applyAlignment="1">
      <alignment horizontal="center" vertical="center"/>
    </xf>
    <xf numFmtId="0" fontId="104" fillId="2" borderId="49" xfId="0" applyFont="1" applyFill="1" applyBorder="1" applyAlignment="1">
      <alignment horizontal="center" vertical="center"/>
    </xf>
    <xf numFmtId="0" fontId="104" fillId="2" borderId="50" xfId="0" applyFont="1" applyFill="1" applyBorder="1" applyAlignment="1">
      <alignment horizontal="center" vertical="center"/>
    </xf>
    <xf numFmtId="0" fontId="30" fillId="2" borderId="49" xfId="0" applyFont="1" applyFill="1" applyBorder="1" applyAlignment="1">
      <alignment horizontal="center" vertical="center" wrapText="1"/>
    </xf>
    <xf numFmtId="0" fontId="30" fillId="2" borderId="50" xfId="0" applyFont="1" applyFill="1" applyBorder="1" applyAlignment="1">
      <alignment horizontal="center" vertical="center" wrapText="1"/>
    </xf>
    <xf numFmtId="0" fontId="30" fillId="2" borderId="51" xfId="0" applyFont="1" applyFill="1" applyBorder="1" applyAlignment="1">
      <alignment horizontal="center" vertical="center" wrapText="1"/>
    </xf>
    <xf numFmtId="1" fontId="34" fillId="2" borderId="35" xfId="0" applyNumberFormat="1" applyFont="1" applyFill="1" applyBorder="1" applyAlignment="1">
      <alignment horizontal="center" vertical="center"/>
    </xf>
    <xf numFmtId="0" fontId="65" fillId="0" borderId="48" xfId="0" applyFont="1" applyBorder="1" applyAlignment="1">
      <alignment horizontal="center"/>
    </xf>
    <xf numFmtId="0" fontId="65" fillId="0" borderId="56" xfId="0" applyFont="1" applyBorder="1" applyAlignment="1">
      <alignment horizontal="center"/>
    </xf>
    <xf numFmtId="43" fontId="0" fillId="0" borderId="49" xfId="1" applyNumberFormat="1" applyFont="1" applyBorder="1" applyAlignment="1">
      <alignment horizontal="center"/>
    </xf>
    <xf numFmtId="43" fontId="0" fillId="0" borderId="50" xfId="1" applyNumberFormat="1" applyFont="1" applyBorder="1" applyAlignment="1">
      <alignment horizontal="center"/>
    </xf>
    <xf numFmtId="43" fontId="0" fillId="0" borderId="51" xfId="1" applyNumberFormat="1" applyFont="1" applyBorder="1" applyAlignment="1">
      <alignment horizontal="center"/>
    </xf>
    <xf numFmtId="43" fontId="0" fillId="0" borderId="57" xfId="1" applyNumberFormat="1" applyFont="1" applyBorder="1" applyAlignment="1">
      <alignment horizontal="center"/>
    </xf>
    <xf numFmtId="43" fontId="0" fillId="0" borderId="59" xfId="1" applyNumberFormat="1" applyFont="1" applyBorder="1" applyAlignment="1">
      <alignment horizontal="center"/>
    </xf>
    <xf numFmtId="43" fontId="0" fillId="0" borderId="60" xfId="1" applyNumberFormat="1" applyFont="1" applyBorder="1" applyAlignment="1">
      <alignment horizontal="center"/>
    </xf>
    <xf numFmtId="43" fontId="0" fillId="0" borderId="61" xfId="1" applyNumberFormat="1" applyFont="1" applyBorder="1" applyAlignment="1">
      <alignment horizontal="center"/>
    </xf>
    <xf numFmtId="43" fontId="0" fillId="0" borderId="62" xfId="1" applyNumberFormat="1" applyFont="1" applyBorder="1" applyAlignment="1">
      <alignment horizontal="center"/>
    </xf>
    <xf numFmtId="0" fontId="65" fillId="2" borderId="26" xfId="0" applyFont="1" applyFill="1" applyBorder="1" applyAlignment="1">
      <alignment horizontal="center"/>
    </xf>
    <xf numFmtId="0" fontId="65" fillId="2" borderId="14" xfId="0" applyFont="1" applyFill="1" applyBorder="1" applyAlignment="1">
      <alignment horizontal="center"/>
    </xf>
    <xf numFmtId="0" fontId="65" fillId="2" borderId="27" xfId="0" applyFont="1" applyFill="1" applyBorder="1" applyAlignment="1">
      <alignment horizontal="center"/>
    </xf>
    <xf numFmtId="0" fontId="65" fillId="2" borderId="67" xfId="0" applyFont="1" applyFill="1" applyBorder="1" applyAlignment="1">
      <alignment horizontal="center"/>
    </xf>
    <xf numFmtId="0" fontId="65" fillId="2" borderId="69" xfId="0" applyFont="1" applyFill="1" applyBorder="1" applyAlignment="1">
      <alignment horizontal="center"/>
    </xf>
    <xf numFmtId="0" fontId="65" fillId="2" borderId="70" xfId="0" applyFont="1" applyFill="1" applyBorder="1" applyAlignment="1">
      <alignment horizontal="center"/>
    </xf>
    <xf numFmtId="0" fontId="65" fillId="0" borderId="28" xfId="0" applyFont="1" applyBorder="1" applyAlignment="1">
      <alignment horizontal="center"/>
    </xf>
    <xf numFmtId="0" fontId="65" fillId="0" borderId="0" xfId="0" applyFont="1" applyBorder="1" applyAlignment="1">
      <alignment horizontal="center"/>
    </xf>
    <xf numFmtId="0" fontId="65" fillId="0" borderId="29" xfId="0" applyFont="1" applyBorder="1" applyAlignment="1">
      <alignment horizontal="center"/>
    </xf>
    <xf numFmtId="0" fontId="65" fillId="0" borderId="28" xfId="0" applyFont="1" applyBorder="1" applyAlignment="1">
      <alignment horizontal="center" vertical="top" wrapText="1"/>
    </xf>
    <xf numFmtId="0" fontId="65" fillId="0" borderId="48" xfId="0" applyFont="1" applyBorder="1" applyAlignment="1">
      <alignment horizontal="center" vertical="top" wrapText="1"/>
    </xf>
    <xf numFmtId="0" fontId="65" fillId="0" borderId="56" xfId="0" applyFont="1" applyBorder="1" applyAlignment="1">
      <alignment horizontal="center" vertical="top" wrapText="1"/>
    </xf>
    <xf numFmtId="0" fontId="65" fillId="0" borderId="48" xfId="0" applyFont="1" applyBorder="1" applyAlignment="1">
      <alignment horizontal="center" vertical="top"/>
    </xf>
    <xf numFmtId="0" fontId="65" fillId="0" borderId="56" xfId="0" applyFont="1" applyBorder="1" applyAlignment="1">
      <alignment horizontal="center" vertical="top"/>
    </xf>
    <xf numFmtId="0" fontId="65" fillId="0" borderId="26" xfId="0" applyFont="1" applyBorder="1" applyAlignment="1">
      <alignment horizontal="center"/>
    </xf>
    <xf numFmtId="0" fontId="65" fillId="0" borderId="14" xfId="0" applyFont="1" applyBorder="1" applyAlignment="1">
      <alignment horizontal="center"/>
    </xf>
    <xf numFmtId="0" fontId="65" fillId="0" borderId="27" xfId="0" applyFont="1" applyBorder="1" applyAlignment="1">
      <alignment horizontal="center"/>
    </xf>
    <xf numFmtId="0" fontId="65" fillId="0" borderId="67" xfId="0" applyFont="1" applyBorder="1" applyAlignment="1">
      <alignment horizontal="center"/>
    </xf>
    <xf numFmtId="0" fontId="65" fillId="0" borderId="69" xfId="0" applyFont="1" applyBorder="1" applyAlignment="1">
      <alignment horizontal="center"/>
    </xf>
    <xf numFmtId="0" fontId="65" fillId="0" borderId="70" xfId="0" applyFont="1" applyBorder="1" applyAlignment="1">
      <alignment horizontal="center"/>
    </xf>
    <xf numFmtId="0" fontId="107" fillId="0" borderId="26" xfId="0" applyFont="1" applyBorder="1" applyAlignment="1">
      <alignment horizontal="center"/>
    </xf>
    <xf numFmtId="0" fontId="107" fillId="0" borderId="14" xfId="0" applyFont="1" applyBorder="1" applyAlignment="1">
      <alignment horizontal="center"/>
    </xf>
    <xf numFmtId="0" fontId="107" fillId="0" borderId="27" xfId="0" applyFont="1" applyBorder="1" applyAlignment="1">
      <alignment horizontal="center"/>
    </xf>
    <xf numFmtId="0" fontId="107" fillId="0" borderId="67" xfId="0" applyFont="1" applyBorder="1" applyAlignment="1">
      <alignment horizontal="center"/>
    </xf>
    <xf numFmtId="0" fontId="107" fillId="0" borderId="69" xfId="0" applyFont="1" applyBorder="1" applyAlignment="1">
      <alignment horizontal="center"/>
    </xf>
    <xf numFmtId="0" fontId="107" fillId="0" borderId="70" xfId="0" applyFont="1" applyBorder="1" applyAlignment="1">
      <alignment horizontal="center"/>
    </xf>
    <xf numFmtId="0" fontId="65" fillId="2" borderId="28" xfId="0" applyFont="1" applyFill="1" applyBorder="1" applyAlignment="1">
      <alignment horizontal="center"/>
    </xf>
    <xf numFmtId="0" fontId="65" fillId="2" borderId="0" xfId="0" applyFont="1" applyFill="1" applyBorder="1" applyAlignment="1">
      <alignment horizontal="center"/>
    </xf>
    <xf numFmtId="0" fontId="65" fillId="2" borderId="29" xfId="0" applyFont="1" applyFill="1" applyBorder="1" applyAlignment="1">
      <alignment horizontal="center"/>
    </xf>
    <xf numFmtId="14" fontId="0" fillId="0" borderId="0" xfId="0" applyNumberFormat="1" applyBorder="1" applyAlignment="1">
      <alignment horizontal="center"/>
    </xf>
    <xf numFmtId="14" fontId="0" fillId="0" borderId="29" xfId="0" applyNumberFormat="1" applyBorder="1" applyAlignment="1">
      <alignment horizontal="center"/>
    </xf>
    <xf numFmtId="0" fontId="65" fillId="0" borderId="26" xfId="0" applyFont="1" applyFill="1" applyBorder="1" applyAlignment="1">
      <alignment horizontal="center"/>
    </xf>
    <xf numFmtId="0" fontId="65" fillId="0" borderId="14" xfId="0" applyFont="1" applyFill="1" applyBorder="1" applyAlignment="1">
      <alignment horizontal="center"/>
    </xf>
    <xf numFmtId="0" fontId="65" fillId="0" borderId="27" xfId="0" applyFont="1" applyFill="1" applyBorder="1" applyAlignment="1">
      <alignment horizontal="center"/>
    </xf>
    <xf numFmtId="0" fontId="65" fillId="0" borderId="67" xfId="0" applyFont="1" applyFill="1" applyBorder="1" applyAlignment="1">
      <alignment horizontal="center"/>
    </xf>
    <xf numFmtId="0" fontId="65" fillId="0" borderId="69" xfId="0" applyFont="1" applyFill="1" applyBorder="1" applyAlignment="1">
      <alignment horizontal="center"/>
    </xf>
    <xf numFmtId="0" fontId="65" fillId="0" borderId="70" xfId="0" applyFont="1" applyFill="1" applyBorder="1" applyAlignment="1">
      <alignment horizontal="center"/>
    </xf>
    <xf numFmtId="0" fontId="2" fillId="0" borderId="46" xfId="0" applyFont="1" applyBorder="1" applyAlignment="1">
      <alignment horizontal="left" vertical="center"/>
    </xf>
    <xf numFmtId="0" fontId="2" fillId="0" borderId="63" xfId="0" applyFont="1" applyBorder="1" applyAlignment="1">
      <alignment horizontal="left" vertical="center"/>
    </xf>
    <xf numFmtId="17" fontId="2" fillId="0" borderId="63" xfId="0" applyNumberFormat="1" applyFont="1" applyBorder="1" applyAlignment="1">
      <alignment horizontal="center" vertical="center"/>
    </xf>
    <xf numFmtId="0" fontId="2" fillId="0" borderId="63" xfId="0" applyFont="1" applyBorder="1" applyAlignment="1">
      <alignment horizontal="center" vertical="center"/>
    </xf>
    <xf numFmtId="0" fontId="2" fillId="0" borderId="56" xfId="0" applyFont="1" applyBorder="1" applyAlignment="1">
      <alignment horizontal="center" vertical="center"/>
    </xf>
    <xf numFmtId="0" fontId="2" fillId="0" borderId="46" xfId="0" applyFont="1" applyBorder="1" applyAlignment="1">
      <alignment horizontal="left" vertical="center" wrapText="1"/>
    </xf>
    <xf numFmtId="0" fontId="2" fillId="0" borderId="63" xfId="0" applyFont="1" applyBorder="1" applyAlignment="1">
      <alignment horizontal="left" vertical="center" wrapText="1"/>
    </xf>
    <xf numFmtId="1" fontId="2" fillId="0" borderId="55" xfId="0" applyNumberFormat="1" applyFont="1" applyBorder="1" applyAlignment="1">
      <alignment horizontal="center" vertical="center"/>
    </xf>
    <xf numFmtId="0" fontId="2" fillId="0" borderId="55" xfId="0" applyFont="1" applyBorder="1" applyAlignment="1">
      <alignment horizontal="center" vertical="center"/>
    </xf>
    <xf numFmtId="0" fontId="2" fillId="0" borderId="10" xfId="0" applyFont="1" applyBorder="1" applyAlignment="1">
      <alignment horizontal="center" vertical="center"/>
    </xf>
    <xf numFmtId="1" fontId="2" fillId="0" borderId="63" xfId="0" applyNumberFormat="1" applyFont="1" applyBorder="1" applyAlignment="1">
      <alignment horizontal="center" vertical="center"/>
    </xf>
    <xf numFmtId="14" fontId="2" fillId="0" borderId="52" xfId="0" applyNumberFormat="1" applyFont="1" applyBorder="1" applyAlignment="1">
      <alignment horizontal="center" vertical="center"/>
    </xf>
    <xf numFmtId="0" fontId="2" fillId="0" borderId="52" xfId="0" applyFont="1" applyBorder="1" applyAlignment="1">
      <alignment horizontal="center" vertical="center"/>
    </xf>
    <xf numFmtId="0" fontId="2" fillId="0" borderId="40" xfId="0" applyFont="1" applyBorder="1" applyAlignment="1">
      <alignment horizontal="center" vertical="center"/>
    </xf>
    <xf numFmtId="0" fontId="2" fillId="0" borderId="7" xfId="0" applyFont="1" applyBorder="1" applyAlignment="1">
      <alignment horizontal="left" vertical="center" wrapText="1"/>
    </xf>
    <xf numFmtId="0" fontId="2" fillId="0" borderId="55" xfId="0" applyFont="1" applyBorder="1" applyAlignment="1">
      <alignment horizontal="left" vertical="center" wrapText="1"/>
    </xf>
    <xf numFmtId="0" fontId="20" fillId="0" borderId="26" xfId="0" applyFont="1" applyBorder="1" applyAlignment="1">
      <alignment horizontal="center"/>
    </xf>
    <xf numFmtId="0" fontId="0" fillId="0" borderId="14" xfId="0" applyBorder="1" applyAlignment="1">
      <alignment horizontal="center"/>
    </xf>
    <xf numFmtId="0" fontId="0" fillId="0" borderId="27" xfId="0" applyBorder="1" applyAlignment="1">
      <alignment horizontal="center"/>
    </xf>
    <xf numFmtId="0" fontId="21" fillId="0" borderId="28" xfId="0" applyFont="1" applyBorder="1" applyAlignment="1">
      <alignment horizontal="center"/>
    </xf>
    <xf numFmtId="0" fontId="21" fillId="0" borderId="0" xfId="0" applyFont="1" applyBorder="1" applyAlignment="1">
      <alignment horizontal="center"/>
    </xf>
    <xf numFmtId="0" fontId="21" fillId="0" borderId="29" xfId="0" applyFont="1" applyBorder="1" applyAlignment="1">
      <alignment horizontal="center"/>
    </xf>
    <xf numFmtId="0" fontId="4" fillId="0" borderId="33" xfId="0" applyFont="1" applyBorder="1" applyAlignment="1">
      <alignment horizontal="center"/>
    </xf>
    <xf numFmtId="0" fontId="4" fillId="0" borderId="31" xfId="0" applyFont="1" applyBorder="1" applyAlignment="1">
      <alignment horizontal="center"/>
    </xf>
    <xf numFmtId="0" fontId="4" fillId="0" borderId="32" xfId="0" applyFont="1" applyBorder="1" applyAlignment="1">
      <alignment horizontal="center"/>
    </xf>
    <xf numFmtId="0" fontId="2" fillId="0" borderId="28" xfId="0" applyFont="1" applyBorder="1" applyAlignment="1">
      <alignment horizontal="left" vertical="top"/>
    </xf>
    <xf numFmtId="0" fontId="2" fillId="0" borderId="0" xfId="0" applyFont="1" applyBorder="1" applyAlignment="1">
      <alignment horizontal="left" vertical="top"/>
    </xf>
    <xf numFmtId="0" fontId="2" fillId="0" borderId="28" xfId="0" applyFont="1" applyBorder="1" applyAlignment="1">
      <alignment horizontal="left"/>
    </xf>
    <xf numFmtId="0" fontId="2" fillId="0" borderId="0" xfId="0" applyFont="1" applyBorder="1" applyAlignment="1">
      <alignment horizontal="left"/>
    </xf>
    <xf numFmtId="0" fontId="2" fillId="0" borderId="29" xfId="0" applyFont="1" applyBorder="1" applyAlignment="1">
      <alignment horizontal="left"/>
    </xf>
    <xf numFmtId="0" fontId="2" fillId="0" borderId="49" xfId="0" applyFont="1" applyBorder="1" applyAlignment="1">
      <alignment horizontal="left" vertical="center"/>
    </xf>
    <xf numFmtId="0" fontId="2" fillId="0" borderId="64" xfId="0" applyFont="1" applyBorder="1" applyAlignment="1">
      <alignment horizontal="center" vertical="center"/>
    </xf>
    <xf numFmtId="0" fontId="2" fillId="0" borderId="50" xfId="0" applyFont="1" applyBorder="1" applyAlignment="1">
      <alignment horizontal="center" vertical="center"/>
    </xf>
    <xf numFmtId="1" fontId="51" fillId="0" borderId="63" xfId="0" applyNumberFormat="1" applyFont="1" applyBorder="1" applyAlignment="1">
      <alignment horizontal="center" vertical="center"/>
    </xf>
    <xf numFmtId="0" fontId="51" fillId="0" borderId="63" xfId="0" applyFont="1" applyBorder="1" applyAlignment="1">
      <alignment horizontal="center" vertical="center"/>
    </xf>
    <xf numFmtId="0" fontId="2" fillId="0" borderId="0" xfId="0" applyFont="1" applyBorder="1" applyAlignment="1">
      <alignment horizontal="left" vertical="center" wrapText="1"/>
    </xf>
    <xf numFmtId="0" fontId="2" fillId="0" borderId="29" xfId="0" applyFont="1" applyBorder="1" applyAlignment="1">
      <alignment horizontal="left" vertical="center" wrapText="1"/>
    </xf>
    <xf numFmtId="1" fontId="10" fillId="0" borderId="63" xfId="0" applyNumberFormat="1" applyFont="1" applyBorder="1" applyAlignment="1">
      <alignment horizontal="center" vertical="center"/>
    </xf>
    <xf numFmtId="0" fontId="10" fillId="0" borderId="63" xfId="0" applyFont="1" applyBorder="1" applyAlignment="1">
      <alignment horizontal="center" vertical="center"/>
    </xf>
    <xf numFmtId="0" fontId="35" fillId="0" borderId="64" xfId="0" applyFont="1" applyBorder="1" applyAlignment="1">
      <alignment horizontal="center" vertical="center"/>
    </xf>
    <xf numFmtId="0" fontId="35" fillId="0" borderId="50" xfId="0" applyFont="1" applyBorder="1" applyAlignment="1">
      <alignment horizontal="center" vertical="center"/>
    </xf>
    <xf numFmtId="1" fontId="108" fillId="0" borderId="63" xfId="0" applyNumberFormat="1" applyFont="1" applyBorder="1" applyAlignment="1">
      <alignment horizontal="center" vertical="center"/>
    </xf>
    <xf numFmtId="0" fontId="108" fillId="0" borderId="63" xfId="0" applyFont="1" applyBorder="1" applyAlignment="1">
      <alignment horizontal="center" vertical="center"/>
    </xf>
    <xf numFmtId="0" fontId="35" fillId="0" borderId="46" xfId="0" applyFont="1" applyBorder="1" applyAlignment="1">
      <alignment horizontal="left" vertical="center" wrapText="1"/>
    </xf>
    <xf numFmtId="0" fontId="35" fillId="0" borderId="63" xfId="0" applyFont="1" applyBorder="1" applyAlignment="1">
      <alignment horizontal="left" vertical="center" wrapText="1"/>
    </xf>
    <xf numFmtId="1" fontId="35" fillId="0" borderId="55" xfId="0" applyNumberFormat="1" applyFont="1" applyBorder="1" applyAlignment="1">
      <alignment horizontal="center" vertical="center"/>
    </xf>
    <xf numFmtId="0" fontId="35" fillId="0" borderId="55" xfId="0" applyFont="1" applyBorder="1" applyAlignment="1">
      <alignment horizontal="center" vertical="center"/>
    </xf>
    <xf numFmtId="0" fontId="35" fillId="0" borderId="10" xfId="0" applyFont="1" applyBorder="1" applyAlignment="1">
      <alignment horizontal="center" vertical="center"/>
    </xf>
    <xf numFmtId="0" fontId="35" fillId="0" borderId="46" xfId="0" applyFont="1" applyBorder="1" applyAlignment="1">
      <alignment horizontal="left" vertical="center"/>
    </xf>
    <xf numFmtId="0" fontId="35" fillId="0" borderId="63" xfId="0" applyFont="1" applyBorder="1" applyAlignment="1">
      <alignment horizontal="left" vertical="center"/>
    </xf>
    <xf numFmtId="1" fontId="35" fillId="0" borderId="63" xfId="0" applyNumberFormat="1" applyFont="1" applyBorder="1" applyAlignment="1">
      <alignment horizontal="center" vertical="center"/>
    </xf>
    <xf numFmtId="0" fontId="35" fillId="0" borderId="63" xfId="0" applyFont="1" applyBorder="1" applyAlignment="1">
      <alignment horizontal="center" vertical="center"/>
    </xf>
    <xf numFmtId="0" fontId="35" fillId="0" borderId="56" xfId="0" applyFont="1" applyBorder="1" applyAlignment="1">
      <alignment horizontal="center" vertical="center"/>
    </xf>
    <xf numFmtId="14" fontId="35" fillId="0" borderId="52" xfId="0" applyNumberFormat="1" applyFont="1" applyBorder="1" applyAlignment="1">
      <alignment horizontal="center" vertical="center"/>
    </xf>
    <xf numFmtId="0" fontId="35" fillId="0" borderId="52" xfId="0" applyFont="1" applyBorder="1" applyAlignment="1">
      <alignment horizontal="center" vertical="center"/>
    </xf>
    <xf numFmtId="0" fontId="35" fillId="0" borderId="40" xfId="0" applyFont="1" applyBorder="1" applyAlignment="1">
      <alignment horizontal="center" vertical="center"/>
    </xf>
    <xf numFmtId="0" fontId="35" fillId="0" borderId="7" xfId="0" applyFont="1" applyBorder="1" applyAlignment="1">
      <alignment horizontal="left" vertical="center" wrapText="1"/>
    </xf>
    <xf numFmtId="0" fontId="35" fillId="0" borderId="55" xfId="0" applyFont="1" applyBorder="1" applyAlignment="1">
      <alignment horizontal="left" vertical="center" wrapText="1"/>
    </xf>
    <xf numFmtId="17" fontId="35" fillId="0" borderId="63" xfId="0" applyNumberFormat="1" applyFont="1" applyBorder="1" applyAlignment="1">
      <alignment horizontal="center" vertical="center"/>
    </xf>
    <xf numFmtId="0" fontId="35" fillId="0" borderId="49" xfId="0" applyFont="1" applyBorder="1" applyAlignment="1">
      <alignment horizontal="left" vertical="center"/>
    </xf>
    <xf numFmtId="0" fontId="20" fillId="0" borderId="49" xfId="0" applyFont="1" applyBorder="1" applyAlignment="1">
      <alignment horizontal="center"/>
    </xf>
    <xf numFmtId="0" fontId="0" fillId="0" borderId="50" xfId="0" applyBorder="1" applyAlignment="1">
      <alignment horizontal="center"/>
    </xf>
    <xf numFmtId="0" fontId="0" fillId="0" borderId="51" xfId="0" applyBorder="1" applyAlignment="1">
      <alignment horizontal="center"/>
    </xf>
    <xf numFmtId="1" fontId="2" fillId="8" borderId="34" xfId="0" applyNumberFormat="1" applyFont="1" applyFill="1" applyBorder="1" applyAlignment="1">
      <alignment horizontal="center" vertical="center"/>
    </xf>
    <xf numFmtId="0" fontId="2" fillId="8" borderId="35" xfId="0" applyFont="1" applyFill="1" applyBorder="1" applyAlignment="1">
      <alignment horizontal="center" vertical="center"/>
    </xf>
    <xf numFmtId="0" fontId="2" fillId="8" borderId="43" xfId="0" applyFont="1" applyFill="1" applyBorder="1" applyAlignment="1">
      <alignment horizontal="center" vertical="center"/>
    </xf>
    <xf numFmtId="1" fontId="67" fillId="0" borderId="49" xfId="0" applyNumberFormat="1" applyFont="1" applyBorder="1" applyAlignment="1">
      <alignment horizontal="center" vertical="center"/>
    </xf>
    <xf numFmtId="0" fontId="67" fillId="0" borderId="50" xfId="0" applyFont="1" applyBorder="1" applyAlignment="1">
      <alignment horizontal="center" vertical="center"/>
    </xf>
    <xf numFmtId="0" fontId="67" fillId="0" borderId="51" xfId="0" applyFont="1" applyBorder="1" applyAlignment="1">
      <alignment horizontal="center" vertical="center"/>
    </xf>
    <xf numFmtId="1" fontId="146" fillId="0" borderId="63" xfId="0" applyNumberFormat="1" applyFont="1" applyBorder="1" applyAlignment="1">
      <alignment horizontal="center" vertical="center"/>
    </xf>
    <xf numFmtId="0" fontId="146" fillId="0" borderId="63" xfId="0" applyFont="1" applyBorder="1" applyAlignment="1">
      <alignment horizontal="center" vertical="center"/>
    </xf>
    <xf numFmtId="0" fontId="7" fillId="0" borderId="0" xfId="0" applyFont="1" applyAlignment="1">
      <alignment horizontal="left"/>
    </xf>
    <xf numFmtId="0" fontId="0" fillId="0" borderId="31" xfId="0" applyBorder="1" applyAlignment="1">
      <alignment horizontal="center"/>
    </xf>
    <xf numFmtId="0" fontId="0" fillId="0" borderId="32" xfId="0" applyBorder="1" applyAlignment="1">
      <alignment horizontal="center"/>
    </xf>
    <xf numFmtId="0" fontId="7" fillId="0" borderId="28" xfId="0" applyFont="1" applyBorder="1" applyAlignment="1">
      <alignment horizontal="left"/>
    </xf>
    <xf numFmtId="0" fontId="7" fillId="0" borderId="0" xfId="0" applyFont="1" applyAlignment="1">
      <alignment horizontal="left" vertical="center" wrapText="1"/>
    </xf>
    <xf numFmtId="0" fontId="13" fillId="0" borderId="26" xfId="0" applyFont="1" applyBorder="1" applyAlignment="1">
      <alignment horizontal="center"/>
    </xf>
    <xf numFmtId="0" fontId="13" fillId="0" borderId="14" xfId="0" applyFont="1" applyBorder="1" applyAlignment="1">
      <alignment horizontal="center"/>
    </xf>
    <xf numFmtId="0" fontId="13" fillId="0" borderId="27" xfId="0" applyFont="1" applyBorder="1" applyAlignment="1">
      <alignment horizontal="center"/>
    </xf>
    <xf numFmtId="0" fontId="0" fillId="0" borderId="28" xfId="0" applyBorder="1" applyAlignment="1">
      <alignment horizontal="center"/>
    </xf>
    <xf numFmtId="0" fontId="0" fillId="0" borderId="0" xfId="0" applyAlignment="1">
      <alignment horizontal="center"/>
    </xf>
    <xf numFmtId="0" fontId="0" fillId="0" borderId="29" xfId="0" applyBorder="1" applyAlignment="1">
      <alignment horizontal="center"/>
    </xf>
    <xf numFmtId="0" fontId="7" fillId="0" borderId="28" xfId="0" applyFont="1" applyBorder="1" applyAlignment="1">
      <alignment horizontal="left" vertical="center" wrapText="1"/>
    </xf>
    <xf numFmtId="0" fontId="7" fillId="0" borderId="0" xfId="0" applyFont="1" applyBorder="1" applyAlignment="1">
      <alignment horizontal="left"/>
    </xf>
    <xf numFmtId="0" fontId="7" fillId="0" borderId="0" xfId="0" applyFont="1" applyBorder="1" applyAlignment="1">
      <alignment horizontal="left" vertical="center" wrapText="1"/>
    </xf>
    <xf numFmtId="0" fontId="0" fillId="0" borderId="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13" fillId="0" borderId="26" xfId="0" applyFont="1" applyFill="1" applyBorder="1" applyAlignment="1">
      <alignment horizontal="center"/>
    </xf>
    <xf numFmtId="0" fontId="13" fillId="0" borderId="14" xfId="0" applyFont="1" applyFill="1" applyBorder="1" applyAlignment="1">
      <alignment horizontal="center"/>
    </xf>
    <xf numFmtId="0" fontId="13" fillId="0" borderId="27" xfId="0" applyFont="1" applyFill="1" applyBorder="1" applyAlignment="1">
      <alignment horizontal="center"/>
    </xf>
    <xf numFmtId="0" fontId="0" fillId="0" borderId="28" xfId="0" applyFill="1" applyBorder="1" applyAlignment="1">
      <alignment horizontal="center"/>
    </xf>
    <xf numFmtId="0" fontId="0" fillId="0" borderId="0" xfId="0" applyFill="1" applyBorder="1" applyAlignment="1">
      <alignment horizontal="center"/>
    </xf>
    <xf numFmtId="0" fontId="0" fillId="0" borderId="29" xfId="0" applyFill="1" applyBorder="1" applyAlignment="1">
      <alignment horizontal="center"/>
    </xf>
    <xf numFmtId="0" fontId="7" fillId="0" borderId="28" xfId="0" applyFont="1" applyFill="1" applyBorder="1" applyAlignment="1">
      <alignment horizontal="left" vertical="center" wrapText="1"/>
    </xf>
    <xf numFmtId="0" fontId="7" fillId="0" borderId="0" xfId="0" applyFont="1" applyFill="1" applyBorder="1" applyAlignment="1">
      <alignment horizontal="left" vertical="center" wrapText="1"/>
    </xf>
    <xf numFmtId="0" fontId="7" fillId="0" borderId="28" xfId="0" applyFont="1" applyFill="1" applyBorder="1" applyAlignment="1">
      <alignment horizontal="left"/>
    </xf>
    <xf numFmtId="0" fontId="7" fillId="0" borderId="0" xfId="0" applyFont="1" applyFill="1" applyBorder="1" applyAlignment="1">
      <alignment horizontal="left"/>
    </xf>
    <xf numFmtId="0" fontId="7" fillId="0" borderId="0" xfId="0" applyFont="1" applyFill="1" applyAlignment="1">
      <alignment horizontal="left"/>
    </xf>
    <xf numFmtId="0" fontId="7" fillId="0" borderId="0" xfId="0" applyFont="1" applyFill="1" applyAlignment="1">
      <alignment horizontal="left" vertical="center" wrapText="1"/>
    </xf>
    <xf numFmtId="0" fontId="0" fillId="0" borderId="16" xfId="0" applyFill="1" applyBorder="1" applyAlignment="1">
      <alignment horizontal="center"/>
    </xf>
    <xf numFmtId="0" fontId="0" fillId="0" borderId="17" xfId="0" applyFill="1" applyBorder="1" applyAlignment="1">
      <alignment horizontal="center"/>
    </xf>
    <xf numFmtId="0" fontId="0" fillId="0" borderId="0" xfId="0" applyFill="1" applyAlignment="1">
      <alignment horizontal="center"/>
    </xf>
    <xf numFmtId="2" fontId="7" fillId="0" borderId="25" xfId="0" quotePrefix="1" applyNumberFormat="1" applyFont="1" applyFill="1" applyBorder="1" applyAlignment="1">
      <alignment horizontal="center"/>
    </xf>
    <xf numFmtId="0" fontId="0" fillId="0" borderId="31" xfId="0" applyFill="1" applyBorder="1" applyAlignment="1">
      <alignment horizontal="center"/>
    </xf>
    <xf numFmtId="0" fontId="0" fillId="0" borderId="32" xfId="0" applyFill="1" applyBorder="1" applyAlignment="1">
      <alignment horizontal="center"/>
    </xf>
    <xf numFmtId="0" fontId="0" fillId="0" borderId="28" xfId="0" applyFill="1" applyBorder="1" applyAlignment="1">
      <alignment horizontal="left"/>
    </xf>
    <xf numFmtId="0" fontId="0" fillId="0" borderId="0" xfId="0" applyFill="1" applyAlignment="1">
      <alignment horizontal="left"/>
    </xf>
    <xf numFmtId="0" fontId="0" fillId="0" borderId="29" xfId="0" applyFill="1" applyBorder="1" applyAlignment="1">
      <alignment horizontal="left"/>
    </xf>
    <xf numFmtId="0" fontId="28" fillId="0" borderId="38" xfId="0" applyFont="1" applyBorder="1" applyAlignment="1">
      <alignment horizontal="center" wrapText="1"/>
    </xf>
    <xf numFmtId="0" fontId="28" fillId="0" borderId="8" xfId="0" applyFont="1" applyBorder="1" applyAlignment="1">
      <alignment horizontal="center" wrapText="1"/>
    </xf>
    <xf numFmtId="0" fontId="23" fillId="0" borderId="0" xfId="0" applyFont="1" applyAlignment="1">
      <alignment horizontal="center"/>
    </xf>
    <xf numFmtId="0" fontId="24" fillId="0" borderId="0" xfId="0" applyFont="1" applyAlignment="1">
      <alignment horizontal="center"/>
    </xf>
    <xf numFmtId="0" fontId="27" fillId="0" borderId="38" xfId="0" applyFont="1" applyBorder="1" applyAlignment="1">
      <alignment horizontal="center" vertical="center" wrapText="1"/>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9" xfId="0" applyFont="1" applyBorder="1" applyAlignment="1">
      <alignment horizontal="center" wrapText="1"/>
    </xf>
    <xf numFmtId="0" fontId="27" fillId="0" borderId="38" xfId="0" applyFont="1" applyBorder="1" applyAlignment="1">
      <alignment horizontal="center" wrapText="1"/>
    </xf>
    <xf numFmtId="0" fontId="27" fillId="0" borderId="8" xfId="0" applyFont="1" applyBorder="1" applyAlignment="1">
      <alignment horizontal="center" wrapText="1"/>
    </xf>
    <xf numFmtId="0" fontId="28" fillId="0" borderId="9" xfId="0" applyFont="1" applyBorder="1" applyAlignment="1">
      <alignment horizontal="center"/>
    </xf>
    <xf numFmtId="0" fontId="28" fillId="0" borderId="9" xfId="0" applyFont="1" applyBorder="1" applyAlignment="1">
      <alignment horizontal="center" wrapText="1"/>
    </xf>
    <xf numFmtId="0" fontId="8" fillId="3" borderId="9" xfId="0" applyFont="1" applyFill="1" applyBorder="1" applyAlignment="1">
      <alignment horizontal="left" vertical="top" wrapText="1"/>
    </xf>
    <xf numFmtId="0" fontId="8" fillId="3" borderId="9" xfId="0" applyFont="1" applyFill="1" applyBorder="1" applyAlignment="1">
      <alignment horizontal="center" vertical="top" wrapText="1"/>
    </xf>
    <xf numFmtId="0" fontId="13" fillId="0" borderId="9" xfId="0" applyFont="1" applyBorder="1" applyAlignment="1">
      <alignment horizontal="center" vertical="center"/>
    </xf>
    <xf numFmtId="0" fontId="7" fillId="0" borderId="9" xfId="0" applyFont="1" applyBorder="1" applyAlignment="1">
      <alignment horizontal="center" vertical="top"/>
    </xf>
    <xf numFmtId="0" fontId="7" fillId="0" borderId="63" xfId="0" applyFont="1" applyBorder="1" applyAlignment="1">
      <alignment horizontal="right" vertical="top"/>
    </xf>
    <xf numFmtId="0" fontId="7" fillId="0" borderId="15" xfId="0" applyFont="1" applyBorder="1" applyAlignment="1">
      <alignment horizontal="right" vertical="top"/>
    </xf>
    <xf numFmtId="0" fontId="7" fillId="0" borderId="16" xfId="0" applyFont="1" applyBorder="1" applyAlignment="1">
      <alignment horizontal="right" vertical="top"/>
    </xf>
    <xf numFmtId="0" fontId="7" fillId="0" borderId="17" xfId="0" applyFont="1" applyBorder="1" applyAlignment="1">
      <alignment horizontal="right" vertical="top"/>
    </xf>
    <xf numFmtId="0" fontId="8" fillId="3" borderId="19" xfId="0" applyFont="1" applyFill="1" applyBorder="1" applyAlignment="1">
      <alignment horizontal="center" vertical="top" wrapText="1"/>
    </xf>
    <xf numFmtId="0" fontId="8" fillId="3" borderId="20" xfId="0" applyFont="1" applyFill="1" applyBorder="1" applyAlignment="1">
      <alignment horizontal="center" vertical="top" wrapText="1"/>
    </xf>
    <xf numFmtId="0" fontId="17" fillId="0" borderId="9" xfId="0" applyFont="1" applyBorder="1" applyAlignment="1">
      <alignment horizontal="center" vertical="center"/>
    </xf>
    <xf numFmtId="0" fontId="8" fillId="3" borderId="19" xfId="0" applyFont="1" applyFill="1" applyBorder="1" applyAlignment="1">
      <alignment horizontal="left" vertical="top" wrapText="1"/>
    </xf>
    <xf numFmtId="0" fontId="8" fillId="3" borderId="20" xfId="0" applyFont="1" applyFill="1" applyBorder="1" applyAlignment="1">
      <alignment horizontal="left" vertical="top" wrapText="1"/>
    </xf>
    <xf numFmtId="0" fontId="8" fillId="0" borderId="49" xfId="0" applyFont="1" applyBorder="1" applyAlignment="1">
      <alignment horizontal="right" vertical="top"/>
    </xf>
    <xf numFmtId="0" fontId="8" fillId="0" borderId="50" xfId="0" applyFont="1" applyBorder="1" applyAlignment="1">
      <alignment horizontal="right" vertical="top"/>
    </xf>
    <xf numFmtId="0" fontId="8" fillId="0" borderId="51" xfId="0" applyFont="1" applyBorder="1" applyAlignment="1">
      <alignment horizontal="right" vertical="top"/>
    </xf>
    <xf numFmtId="0" fontId="7" fillId="0" borderId="38" xfId="0" applyFont="1" applyBorder="1" applyAlignment="1">
      <alignment horizontal="center" vertical="top"/>
    </xf>
    <xf numFmtId="0" fontId="8" fillId="3" borderId="8" xfId="0" applyFont="1" applyFill="1" applyBorder="1" applyAlignment="1">
      <alignment horizontal="left" vertical="top" wrapText="1"/>
    </xf>
    <xf numFmtId="0" fontId="8" fillId="3" borderId="8" xfId="0" applyFont="1" applyFill="1" applyBorder="1" applyAlignment="1">
      <alignment horizontal="center" vertical="top" wrapText="1"/>
    </xf>
    <xf numFmtId="0" fontId="8" fillId="3" borderId="11" xfId="0" applyFont="1" applyFill="1" applyBorder="1" applyAlignment="1">
      <alignment horizontal="center" vertical="top" wrapText="1"/>
    </xf>
    <xf numFmtId="0" fontId="7" fillId="0" borderId="49" xfId="0" applyFont="1" applyBorder="1" applyAlignment="1">
      <alignment horizontal="right" vertical="top"/>
    </xf>
    <xf numFmtId="0" fontId="7" fillId="0" borderId="50" xfId="0" applyFont="1" applyBorder="1" applyAlignment="1">
      <alignment horizontal="right" vertical="top"/>
    </xf>
    <xf numFmtId="0" fontId="7" fillId="0" borderId="51" xfId="0" applyFont="1" applyBorder="1" applyAlignment="1">
      <alignment horizontal="right" vertical="top"/>
    </xf>
    <xf numFmtId="0" fontId="8" fillId="3" borderId="21" xfId="0" applyFont="1" applyFill="1" applyBorder="1" applyAlignment="1">
      <alignment horizontal="center" vertical="top" wrapText="1"/>
    </xf>
    <xf numFmtId="0" fontId="8" fillId="3" borderId="23" xfId="0" applyFont="1" applyFill="1" applyBorder="1" applyAlignment="1">
      <alignment horizontal="left" vertical="top" wrapText="1"/>
    </xf>
    <xf numFmtId="0" fontId="8" fillId="3" borderId="38" xfId="0" applyFont="1" applyFill="1" applyBorder="1" applyAlignment="1">
      <alignment horizontal="center" vertical="top" wrapText="1"/>
    </xf>
    <xf numFmtId="0" fontId="8" fillId="3" borderId="52" xfId="0" applyNumberFormat="1" applyFont="1" applyFill="1" applyBorder="1" applyAlignment="1" applyProtection="1">
      <alignment horizontal="center" vertical="top" textRotation="90" wrapText="1"/>
    </xf>
    <xf numFmtId="0" fontId="8" fillId="3" borderId="55" xfId="0" applyNumberFormat="1" applyFont="1" applyFill="1" applyBorder="1" applyAlignment="1" applyProtection="1">
      <alignment horizontal="center" vertical="top" textRotation="90" wrapText="1"/>
    </xf>
    <xf numFmtId="0" fontId="8" fillId="3" borderId="11" xfId="0" applyNumberFormat="1" applyFont="1" applyFill="1" applyBorder="1" applyAlignment="1" applyProtection="1">
      <alignment horizontal="center" vertical="center" textRotation="90" wrapText="1"/>
    </xf>
    <xf numFmtId="0" fontId="8" fillId="3" borderId="55" xfId="0" applyNumberFormat="1" applyFont="1" applyFill="1" applyBorder="1" applyAlignment="1" applyProtection="1">
      <alignment horizontal="center" vertical="center" textRotation="90" wrapText="1"/>
    </xf>
    <xf numFmtId="0" fontId="7" fillId="0" borderId="26" xfId="0" applyNumberFormat="1" applyFont="1" applyFill="1" applyBorder="1" applyAlignment="1" applyProtection="1">
      <alignment horizontal="center" vertical="top" wrapText="1"/>
    </xf>
    <xf numFmtId="0" fontId="7" fillId="0" borderId="14" xfId="0" applyNumberFormat="1" applyFont="1" applyFill="1" applyBorder="1" applyAlignment="1" applyProtection="1">
      <alignment horizontal="center" vertical="top" wrapText="1"/>
    </xf>
    <xf numFmtId="0" fontId="7" fillId="0" borderId="27" xfId="0" applyNumberFormat="1" applyFont="1" applyFill="1" applyBorder="1" applyAlignment="1" applyProtection="1">
      <alignment horizontal="center" vertical="top" wrapText="1"/>
    </xf>
    <xf numFmtId="0" fontId="8" fillId="3" borderId="52" xfId="0" applyNumberFormat="1" applyFont="1" applyFill="1" applyBorder="1" applyAlignment="1" applyProtection="1">
      <alignment horizontal="center" vertical="center" textRotation="90" wrapText="1"/>
    </xf>
    <xf numFmtId="0" fontId="8" fillId="3" borderId="11" xfId="0" applyNumberFormat="1" applyFont="1" applyFill="1" applyBorder="1" applyAlignment="1" applyProtection="1">
      <alignment horizontal="center" vertical="top" textRotation="90" wrapText="1"/>
    </xf>
    <xf numFmtId="0" fontId="8" fillId="3" borderId="34" xfId="0" applyNumberFormat="1" applyFont="1" applyFill="1" applyBorder="1" applyAlignment="1" applyProtection="1">
      <alignment horizontal="center" vertical="center" wrapText="1"/>
    </xf>
    <xf numFmtId="0" fontId="8" fillId="3" borderId="35" xfId="0" applyNumberFormat="1" applyFont="1" applyFill="1" applyBorder="1" applyAlignment="1" applyProtection="1">
      <alignment horizontal="center" vertical="center" wrapText="1"/>
    </xf>
    <xf numFmtId="0" fontId="8" fillId="3" borderId="13" xfId="0" applyNumberFormat="1" applyFont="1" applyFill="1" applyBorder="1" applyAlignment="1" applyProtection="1">
      <alignment horizontal="center" vertical="center" wrapText="1"/>
    </xf>
    <xf numFmtId="0" fontId="8" fillId="3" borderId="25" xfId="0" applyNumberFormat="1" applyFont="1" applyFill="1" applyBorder="1" applyAlignment="1" applyProtection="1">
      <alignment horizontal="center" vertical="center" wrapText="1"/>
    </xf>
    <xf numFmtId="0" fontId="8" fillId="3" borderId="51" xfId="0" applyNumberFormat="1" applyFont="1" applyFill="1" applyBorder="1" applyAlignment="1" applyProtection="1">
      <alignment horizontal="left" vertical="top" textRotation="90" wrapText="1"/>
    </xf>
    <xf numFmtId="0" fontId="8" fillId="3" borderId="63" xfId="0" applyNumberFormat="1" applyFont="1" applyFill="1" applyBorder="1" applyAlignment="1" applyProtection="1">
      <alignment horizontal="left" vertical="top" textRotation="90" wrapText="1"/>
    </xf>
    <xf numFmtId="0" fontId="8" fillId="3" borderId="52" xfId="0" applyNumberFormat="1" applyFont="1" applyFill="1" applyBorder="1" applyAlignment="1" applyProtection="1">
      <alignment horizontal="center" vertical="center" textRotation="90"/>
    </xf>
    <xf numFmtId="0" fontId="8" fillId="3" borderId="11" xfId="0" applyNumberFormat="1" applyFont="1" applyFill="1" applyBorder="1" applyAlignment="1" applyProtection="1">
      <alignment horizontal="center" vertical="center" textRotation="90"/>
    </xf>
    <xf numFmtId="0" fontId="8" fillId="3" borderId="55" xfId="0" applyNumberFormat="1" applyFont="1" applyFill="1" applyBorder="1" applyAlignment="1" applyProtection="1">
      <alignment horizontal="center" vertical="center" textRotation="90"/>
    </xf>
    <xf numFmtId="0" fontId="13" fillId="0" borderId="34" xfId="0" applyNumberFormat="1" applyFont="1" applyFill="1" applyBorder="1" applyAlignment="1" applyProtection="1">
      <alignment horizontal="center" vertical="center"/>
    </xf>
    <xf numFmtId="0" fontId="13" fillId="0" borderId="35" xfId="0" applyNumberFormat="1" applyFont="1" applyFill="1" applyBorder="1" applyAlignment="1" applyProtection="1">
      <alignment horizontal="center" vertical="center"/>
    </xf>
    <xf numFmtId="0" fontId="13" fillId="0" borderId="36" xfId="0" applyNumberFormat="1" applyFont="1" applyFill="1" applyBorder="1" applyAlignment="1" applyProtection="1">
      <alignment horizontal="center" vertical="center"/>
    </xf>
    <xf numFmtId="0" fontId="13" fillId="0" borderId="13" xfId="0" applyNumberFormat="1" applyFont="1" applyFill="1" applyBorder="1" applyAlignment="1" applyProtection="1">
      <alignment horizontal="center" vertical="center"/>
    </xf>
    <xf numFmtId="0" fontId="13" fillId="0" borderId="25" xfId="0" applyNumberFormat="1" applyFont="1" applyFill="1" applyBorder="1" applyAlignment="1" applyProtection="1">
      <alignment horizontal="center" vertical="center"/>
    </xf>
    <xf numFmtId="0" fontId="13" fillId="0" borderId="18" xfId="0" applyNumberFormat="1" applyFont="1" applyFill="1" applyBorder="1" applyAlignment="1" applyProtection="1">
      <alignment horizontal="center" vertical="center"/>
    </xf>
    <xf numFmtId="0" fontId="8" fillId="0" borderId="63" xfId="0" applyNumberFormat="1" applyFont="1" applyFill="1" applyBorder="1" applyAlignment="1" applyProtection="1">
      <alignment horizontal="center" vertical="top"/>
    </xf>
    <xf numFmtId="0" fontId="7" fillId="0" borderId="63" xfId="0" applyNumberFormat="1" applyFont="1" applyFill="1" applyBorder="1" applyAlignment="1" applyProtection="1">
      <alignment horizontal="left" vertical="top"/>
    </xf>
    <xf numFmtId="0" fontId="7" fillId="0" borderId="52" xfId="0" applyNumberFormat="1" applyFont="1" applyFill="1" applyBorder="1" applyAlignment="1" applyProtection="1">
      <alignment horizontal="left" vertical="top"/>
    </xf>
    <xf numFmtId="0" fontId="26" fillId="0" borderId="49" xfId="0" applyFont="1" applyBorder="1" applyAlignment="1">
      <alignment horizontal="left" wrapText="1"/>
    </xf>
    <xf numFmtId="0" fontId="26" fillId="0" borderId="50" xfId="0" applyFont="1" applyBorder="1" applyAlignment="1">
      <alignment horizontal="left" wrapText="1"/>
    </xf>
    <xf numFmtId="0" fontId="26" fillId="0" borderId="51" xfId="0" applyFont="1" applyBorder="1" applyAlignment="1">
      <alignment horizontal="left" wrapText="1"/>
    </xf>
    <xf numFmtId="0" fontId="77" fillId="0" borderId="49" xfId="0" applyFont="1" applyBorder="1" applyAlignment="1">
      <alignment horizontal="left" wrapText="1"/>
    </xf>
    <xf numFmtId="0" fontId="0" fillId="0" borderId="50" xfId="0" applyBorder="1" applyAlignment="1">
      <alignment horizontal="left" wrapText="1"/>
    </xf>
    <xf numFmtId="0" fontId="0" fillId="0" borderId="57" xfId="0" applyBorder="1" applyAlignment="1">
      <alignment horizontal="left" wrapText="1"/>
    </xf>
    <xf numFmtId="0" fontId="78" fillId="0" borderId="28" xfId="0" applyFont="1" applyBorder="1" applyAlignment="1">
      <alignment horizontal="right"/>
    </xf>
    <xf numFmtId="0" fontId="2" fillId="0" borderId="0" xfId="0" applyFont="1" applyBorder="1" applyAlignment="1">
      <alignment horizontal="right"/>
    </xf>
    <xf numFmtId="0" fontId="77" fillId="0" borderId="0" xfId="0" applyFont="1" applyBorder="1" applyAlignment="1">
      <alignment horizontal="left"/>
    </xf>
    <xf numFmtId="0" fontId="0" fillId="0" borderId="0" xfId="0" applyBorder="1" applyAlignment="1">
      <alignment horizontal="left"/>
    </xf>
    <xf numFmtId="0" fontId="75" fillId="5" borderId="71" xfId="0" applyFont="1" applyFill="1" applyBorder="1" applyAlignment="1">
      <alignment horizontal="center"/>
    </xf>
    <xf numFmtId="0" fontId="75" fillId="5" borderId="4" xfId="0" applyFont="1" applyFill="1" applyBorder="1" applyAlignment="1">
      <alignment horizontal="center"/>
    </xf>
    <xf numFmtId="0" fontId="75" fillId="5" borderId="72" xfId="0" applyFont="1" applyFill="1" applyBorder="1" applyAlignment="1">
      <alignment horizontal="center"/>
    </xf>
    <xf numFmtId="0" fontId="76" fillId="6" borderId="28" xfId="0" applyFont="1" applyFill="1" applyBorder="1" applyAlignment="1">
      <alignment horizontal="center"/>
    </xf>
    <xf numFmtId="0" fontId="76" fillId="6" borderId="0" xfId="0" applyFont="1" applyFill="1" applyBorder="1" applyAlignment="1">
      <alignment horizontal="center"/>
    </xf>
    <xf numFmtId="0" fontId="76" fillId="6" borderId="29" xfId="0" applyFont="1" applyFill="1" applyBorder="1" applyAlignment="1">
      <alignment horizontal="center"/>
    </xf>
    <xf numFmtId="0" fontId="75" fillId="7" borderId="64" xfId="0" applyFont="1" applyFill="1" applyBorder="1" applyAlignment="1">
      <alignment horizontal="center" wrapText="1"/>
    </xf>
    <xf numFmtId="0" fontId="75" fillId="7" borderId="50" xfId="0" applyFont="1" applyFill="1" applyBorder="1" applyAlignment="1">
      <alignment horizontal="center" wrapText="1"/>
    </xf>
    <xf numFmtId="0" fontId="75" fillId="7" borderId="57" xfId="0" applyFont="1" applyFill="1" applyBorder="1" applyAlignment="1">
      <alignment horizontal="center" wrapText="1"/>
    </xf>
    <xf numFmtId="0" fontId="76" fillId="6" borderId="64" xfId="0" applyFont="1" applyFill="1" applyBorder="1" applyAlignment="1">
      <alignment horizontal="center"/>
    </xf>
    <xf numFmtId="0" fontId="76" fillId="6" borderId="50" xfId="0" applyFont="1" applyFill="1" applyBorder="1" applyAlignment="1">
      <alignment horizontal="center"/>
    </xf>
    <xf numFmtId="0" fontId="76" fillId="6" borderId="57" xfId="0" applyFont="1" applyFill="1" applyBorder="1" applyAlignment="1">
      <alignment horizontal="center"/>
    </xf>
    <xf numFmtId="0" fontId="55" fillId="0" borderId="28" xfId="0" applyFont="1" applyBorder="1" applyAlignment="1">
      <alignment horizontal="left"/>
    </xf>
    <xf numFmtId="0" fontId="55" fillId="0" borderId="0" xfId="0" applyFont="1" applyBorder="1" applyAlignment="1">
      <alignment horizontal="left"/>
    </xf>
    <xf numFmtId="0" fontId="55" fillId="0" borderId="29" xfId="0" applyFont="1" applyBorder="1" applyAlignment="1">
      <alignment horizontal="left"/>
    </xf>
    <xf numFmtId="0" fontId="26" fillId="0" borderId="0" xfId="0" applyFont="1" applyBorder="1" applyAlignment="1">
      <alignment horizontal="left" wrapText="1"/>
    </xf>
    <xf numFmtId="0" fontId="76" fillId="6" borderId="34" xfId="0" applyFont="1" applyFill="1" applyBorder="1" applyAlignment="1">
      <alignment horizontal="center"/>
    </xf>
    <xf numFmtId="0" fontId="76" fillId="6" borderId="35" xfId="0" applyFont="1" applyFill="1" applyBorder="1" applyAlignment="1">
      <alignment horizontal="center"/>
    </xf>
    <xf numFmtId="0" fontId="76" fillId="6" borderId="36" xfId="0" applyFont="1" applyFill="1" applyBorder="1" applyAlignment="1">
      <alignment horizontal="center"/>
    </xf>
    <xf numFmtId="0" fontId="77" fillId="0" borderId="0" xfId="0" applyFont="1" applyBorder="1" applyAlignment="1">
      <alignment horizontal="left" wrapText="1"/>
    </xf>
    <xf numFmtId="0" fontId="0" fillId="0" borderId="0" xfId="0" applyBorder="1" applyAlignment="1">
      <alignment horizontal="left" wrapText="1"/>
    </xf>
    <xf numFmtId="0" fontId="0" fillId="0" borderId="29" xfId="0" applyBorder="1" applyAlignment="1">
      <alignment horizontal="left" wrapText="1"/>
    </xf>
    <xf numFmtId="0" fontId="0" fillId="0" borderId="0" xfId="0" applyAlignment="1">
      <alignment horizontal="center" vertical="center"/>
    </xf>
    <xf numFmtId="0" fontId="0" fillId="0" borderId="0" xfId="0" applyAlignment="1">
      <alignment horizontal="center" wrapText="1"/>
    </xf>
    <xf numFmtId="0" fontId="19" fillId="0" borderId="0" xfId="0" applyFont="1" applyAlignment="1">
      <alignment horizontal="center"/>
    </xf>
    <xf numFmtId="0" fontId="8" fillId="0" borderId="0" xfId="0" applyFont="1" applyAlignment="1">
      <alignment horizontal="left"/>
    </xf>
    <xf numFmtId="0" fontId="0" fillId="0" borderId="47" xfId="0" applyBorder="1" applyAlignment="1">
      <alignment horizontal="center" vertical="center" wrapText="1"/>
    </xf>
    <xf numFmtId="0" fontId="0" fillId="0" borderId="46" xfId="0" applyBorder="1" applyAlignment="1">
      <alignment horizontal="center" vertical="center" wrapText="1"/>
    </xf>
    <xf numFmtId="0" fontId="0" fillId="0" borderId="12" xfId="0" applyBorder="1" applyAlignment="1">
      <alignment horizontal="center" vertical="center" wrapText="1"/>
    </xf>
    <xf numFmtId="0" fontId="0" fillId="0" borderId="9"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wrapText="1"/>
    </xf>
    <xf numFmtId="0" fontId="60" fillId="0" borderId="9" xfId="0" applyFont="1" applyBorder="1" applyAlignment="1">
      <alignment horizontal="center"/>
    </xf>
    <xf numFmtId="0" fontId="0" fillId="0" borderId="9" xfId="0" applyBorder="1" applyAlignment="1">
      <alignment horizontal="center"/>
    </xf>
    <xf numFmtId="1" fontId="0" fillId="0" borderId="9" xfId="0" applyNumberFormat="1" applyBorder="1" applyAlignment="1">
      <alignment horizontal="center"/>
    </xf>
    <xf numFmtId="0" fontId="2" fillId="0" borderId="9" xfId="0" applyFont="1" applyBorder="1" applyAlignment="1">
      <alignment horizontal="left" vertical="center"/>
    </xf>
    <xf numFmtId="0" fontId="20" fillId="0" borderId="14" xfId="0" applyFont="1" applyBorder="1" applyAlignment="1">
      <alignment horizontal="center"/>
    </xf>
    <xf numFmtId="1" fontId="2" fillId="0" borderId="21" xfId="0" applyNumberFormat="1" applyFont="1" applyBorder="1" applyAlignment="1">
      <alignment horizontal="center" vertical="center"/>
    </xf>
    <xf numFmtId="0" fontId="2" fillId="0" borderId="30" xfId="0" applyFont="1" applyBorder="1" applyAlignment="1">
      <alignment horizontal="center" vertical="center"/>
    </xf>
    <xf numFmtId="0" fontId="2" fillId="0" borderId="42" xfId="0" applyFont="1" applyBorder="1" applyAlignment="1">
      <alignment horizontal="center" vertical="center"/>
    </xf>
    <xf numFmtId="1" fontId="2" fillId="0" borderId="21" xfId="0" applyNumberFormat="1" applyFont="1" applyBorder="1" applyAlignment="1">
      <alignment horizontal="center" vertical="center" wrapText="1"/>
    </xf>
    <xf numFmtId="1" fontId="2" fillId="0" borderId="23" xfId="0" applyNumberFormat="1" applyFont="1" applyBorder="1" applyAlignment="1">
      <alignment horizontal="center" vertical="center" wrapText="1"/>
    </xf>
    <xf numFmtId="1" fontId="2" fillId="0" borderId="42" xfId="0" applyNumberFormat="1" applyFont="1" applyBorder="1" applyAlignment="1">
      <alignment horizontal="center" vertical="center" wrapText="1"/>
    </xf>
    <xf numFmtId="0" fontId="0" fillId="0" borderId="21" xfId="0" applyBorder="1" applyAlignment="1">
      <alignment horizontal="center"/>
    </xf>
    <xf numFmtId="0" fontId="0" fillId="0" borderId="23" xfId="0" applyBorder="1" applyAlignment="1">
      <alignment horizontal="center"/>
    </xf>
    <xf numFmtId="0" fontId="21" fillId="0" borderId="0" xfId="0" applyFont="1" applyAlignment="1">
      <alignment horizontal="center"/>
    </xf>
    <xf numFmtId="0" fontId="2" fillId="0" borderId="0" xfId="0" applyFont="1" applyAlignment="1">
      <alignment horizontal="left" vertical="top"/>
    </xf>
    <xf numFmtId="0" fontId="2" fillId="0" borderId="0" xfId="0" applyFont="1" applyAlignment="1">
      <alignment horizontal="left" vertical="center" wrapText="1"/>
    </xf>
    <xf numFmtId="0" fontId="2" fillId="0" borderId="0" xfId="0" applyFont="1" applyAlignment="1">
      <alignment horizontal="left"/>
    </xf>
    <xf numFmtId="14" fontId="2" fillId="0" borderId="9" xfId="0" applyNumberFormat="1" applyFont="1" applyBorder="1" applyAlignment="1">
      <alignment horizontal="center" vertical="center"/>
    </xf>
    <xf numFmtId="0" fontId="2" fillId="0" borderId="9" xfId="0" applyFont="1" applyBorder="1" applyAlignment="1">
      <alignment horizontal="center" vertical="center"/>
    </xf>
    <xf numFmtId="0" fontId="2" fillId="0" borderId="39" xfId="0" applyFont="1" applyBorder="1" applyAlignment="1">
      <alignment horizontal="center" vertical="center"/>
    </xf>
    <xf numFmtId="1" fontId="2" fillId="0" borderId="21" xfId="0" applyNumberFormat="1" applyFont="1" applyBorder="1" applyAlignment="1">
      <alignment horizontal="center"/>
    </xf>
    <xf numFmtId="1" fontId="2" fillId="0" borderId="30" xfId="0" applyNumberFormat="1" applyFont="1" applyBorder="1" applyAlignment="1">
      <alignment horizontal="center"/>
    </xf>
    <xf numFmtId="1" fontId="2" fillId="0" borderId="42" xfId="0" applyNumberFormat="1" applyFont="1" applyBorder="1" applyAlignment="1">
      <alignment horizontal="center"/>
    </xf>
    <xf numFmtId="0" fontId="2" fillId="0" borderId="8" xfId="0" applyFont="1" applyBorder="1" applyAlignment="1">
      <alignment horizontal="left" vertical="center" wrapText="1"/>
    </xf>
    <xf numFmtId="1" fontId="2" fillId="0" borderId="8" xfId="0" applyNumberFormat="1" applyFont="1" applyBorder="1" applyAlignment="1">
      <alignment horizontal="center" vertical="center"/>
    </xf>
    <xf numFmtId="0" fontId="2" fillId="0" borderId="8" xfId="0" applyFont="1" applyBorder="1" applyAlignment="1">
      <alignment horizontal="center" vertical="center"/>
    </xf>
    <xf numFmtId="17" fontId="2" fillId="0" borderId="9" xfId="0" applyNumberFormat="1" applyFont="1" applyBorder="1" applyAlignment="1">
      <alignment horizontal="center" vertical="center"/>
    </xf>
    <xf numFmtId="1" fontId="2" fillId="0" borderId="9" xfId="0" applyNumberFormat="1" applyFont="1" applyBorder="1" applyAlignment="1">
      <alignment horizontal="center" vertical="center"/>
    </xf>
    <xf numFmtId="0" fontId="2" fillId="0" borderId="9" xfId="0" applyFont="1" applyBorder="1" applyAlignment="1">
      <alignment horizontal="left" vertical="center" wrapText="1"/>
    </xf>
    <xf numFmtId="1" fontId="2" fillId="0" borderId="0" xfId="0" applyNumberFormat="1" applyFont="1" applyAlignment="1">
      <alignment horizontal="center" vertical="center"/>
    </xf>
    <xf numFmtId="0" fontId="2" fillId="0" borderId="0" xfId="0" applyFont="1" applyAlignment="1">
      <alignment horizontal="center" vertical="center"/>
    </xf>
    <xf numFmtId="0" fontId="0" fillId="0" borderId="42" xfId="0" applyBorder="1" applyAlignment="1">
      <alignment horizontal="center"/>
    </xf>
    <xf numFmtId="0" fontId="2" fillId="0" borderId="0" xfId="0" applyFont="1" applyAlignment="1">
      <alignment horizontal="left" vertical="center"/>
    </xf>
    <xf numFmtId="14" fontId="2" fillId="0" borderId="0" xfId="0" applyNumberFormat="1" applyFont="1" applyAlignment="1">
      <alignment horizontal="center" vertical="center"/>
    </xf>
    <xf numFmtId="0" fontId="4" fillId="0" borderId="0" xfId="0" applyFont="1" applyAlignment="1">
      <alignment horizontal="center"/>
    </xf>
    <xf numFmtId="17" fontId="2" fillId="0" borderId="0" xfId="0" applyNumberFormat="1" applyFont="1" applyAlignment="1">
      <alignment horizontal="center" vertical="center"/>
    </xf>
    <xf numFmtId="0" fontId="20" fillId="0" borderId="0" xfId="0" applyFont="1" applyAlignment="1">
      <alignment horizontal="center"/>
    </xf>
    <xf numFmtId="0" fontId="0" fillId="0" borderId="30" xfId="0" applyBorder="1" applyAlignment="1">
      <alignment horizontal="center"/>
    </xf>
    <xf numFmtId="1" fontId="2" fillId="0" borderId="30" xfId="0" applyNumberFormat="1" applyFont="1" applyBorder="1" applyAlignment="1">
      <alignment horizontal="center" vertical="center" wrapText="1"/>
    </xf>
    <xf numFmtId="0" fontId="43" fillId="0" borderId="0" xfId="0" applyFont="1" applyAlignment="1">
      <alignment horizontal="center"/>
    </xf>
    <xf numFmtId="0" fontId="43" fillId="0" borderId="29" xfId="0" applyFont="1" applyBorder="1" applyAlignment="1">
      <alignment horizontal="center"/>
    </xf>
    <xf numFmtId="0" fontId="4" fillId="0" borderId="29" xfId="0" applyFont="1" applyBorder="1" applyAlignment="1">
      <alignment horizontal="center"/>
    </xf>
    <xf numFmtId="0" fontId="2" fillId="0" borderId="21" xfId="0" applyFont="1" applyBorder="1" applyAlignment="1">
      <alignment horizontal="center" vertical="center"/>
    </xf>
    <xf numFmtId="0" fontId="2" fillId="0" borderId="23" xfId="0" applyFont="1" applyBorder="1" applyAlignment="1">
      <alignment horizontal="center" vertical="center"/>
    </xf>
    <xf numFmtId="0" fontId="2" fillId="0" borderId="21" xfId="0" applyFont="1" applyBorder="1" applyAlignment="1">
      <alignment horizontal="center"/>
    </xf>
    <xf numFmtId="0" fontId="2" fillId="0" borderId="30" xfId="0" applyFont="1" applyBorder="1" applyAlignment="1">
      <alignment horizontal="center"/>
    </xf>
    <xf numFmtId="0" fontId="2" fillId="0" borderId="42" xfId="0" applyFont="1" applyBorder="1" applyAlignment="1">
      <alignment horizontal="center"/>
    </xf>
    <xf numFmtId="1" fontId="2" fillId="0" borderId="30" xfId="0" applyNumberFormat="1" applyFont="1" applyBorder="1" applyAlignment="1">
      <alignment horizontal="left" vertical="center" wrapText="1"/>
    </xf>
    <xf numFmtId="1" fontId="2" fillId="0" borderId="42" xfId="0" applyNumberFormat="1" applyFont="1" applyBorder="1" applyAlignment="1">
      <alignment horizontal="left" vertical="center" wrapText="1"/>
    </xf>
    <xf numFmtId="0" fontId="44" fillId="2" borderId="21" xfId="0" applyFont="1" applyFill="1" applyBorder="1" applyAlignment="1">
      <alignment horizontal="center" vertical="center"/>
    </xf>
    <xf numFmtId="0" fontId="44" fillId="2" borderId="30" xfId="0" applyFont="1" applyFill="1" applyBorder="1" applyAlignment="1">
      <alignment horizontal="center" vertical="center"/>
    </xf>
    <xf numFmtId="0" fontId="44" fillId="2" borderId="42" xfId="0" applyFont="1" applyFill="1" applyBorder="1" applyAlignment="1">
      <alignment horizontal="center" vertical="center"/>
    </xf>
    <xf numFmtId="0" fontId="0" fillId="0" borderId="21" xfId="0" applyBorder="1" applyAlignment="1">
      <alignment horizontal="left"/>
    </xf>
    <xf numFmtId="0" fontId="0" fillId="0" borderId="30" xfId="0" applyBorder="1" applyAlignment="1">
      <alignment horizontal="left"/>
    </xf>
    <xf numFmtId="0" fontId="2" fillId="0" borderId="21" xfId="0" applyFont="1" applyBorder="1" applyAlignment="1">
      <alignment horizontal="left"/>
    </xf>
    <xf numFmtId="0" fontId="2" fillId="0" borderId="30" xfId="0" applyFont="1" applyBorder="1" applyAlignment="1">
      <alignment horizontal="left"/>
    </xf>
    <xf numFmtId="0" fontId="2" fillId="0" borderId="42" xfId="0" applyFont="1" applyBorder="1" applyAlignment="1">
      <alignment horizontal="left"/>
    </xf>
    <xf numFmtId="0" fontId="44" fillId="2" borderId="23" xfId="0" applyFont="1" applyFill="1" applyBorder="1" applyAlignment="1">
      <alignment horizontal="center" vertical="center"/>
    </xf>
    <xf numFmtId="1" fontId="2" fillId="0" borderId="0" xfId="0" applyNumberFormat="1" applyFont="1" applyAlignment="1">
      <alignment horizontal="center" vertical="center" wrapText="1"/>
    </xf>
    <xf numFmtId="1" fontId="2" fillId="0" borderId="29" xfId="0" applyNumberFormat="1" applyFont="1" applyBorder="1" applyAlignment="1">
      <alignment horizontal="center" vertical="center" wrapText="1"/>
    </xf>
    <xf numFmtId="0" fontId="54" fillId="0" borderId="0" xfId="0" applyFont="1" applyAlignment="1">
      <alignment vertical="center" wrapText="1"/>
    </xf>
    <xf numFmtId="0" fontId="54" fillId="0" borderId="29" xfId="0" applyFont="1" applyBorder="1" applyAlignment="1">
      <alignment vertical="center" wrapText="1"/>
    </xf>
    <xf numFmtId="0" fontId="0" fillId="0" borderId="0" xfId="0" applyAlignment="1">
      <alignment horizontal="right"/>
    </xf>
    <xf numFmtId="1" fontId="52" fillId="2" borderId="0" xfId="0" applyNumberFormat="1" applyFont="1" applyFill="1" applyAlignment="1">
      <alignment horizontal="center" vertical="center"/>
    </xf>
    <xf numFmtId="0" fontId="52" fillId="2" borderId="0" xfId="0" applyFont="1" applyFill="1" applyAlignment="1">
      <alignment horizontal="center" vertical="center"/>
    </xf>
    <xf numFmtId="0" fontId="0" fillId="0" borderId="0" xfId="0" applyAlignment="1">
      <alignment horizontal="left"/>
    </xf>
    <xf numFmtId="0" fontId="0" fillId="0" borderId="29" xfId="0" applyBorder="1" applyAlignment="1">
      <alignment horizontal="left"/>
    </xf>
    <xf numFmtId="0" fontId="49" fillId="0" borderId="0" xfId="0" applyFont="1" applyAlignment="1">
      <alignment horizontal="center"/>
    </xf>
    <xf numFmtId="0" fontId="49" fillId="0" borderId="29" xfId="0" applyFont="1" applyBorder="1" applyAlignment="1">
      <alignment horizontal="center"/>
    </xf>
    <xf numFmtId="0" fontId="44" fillId="2" borderId="34" xfId="0" applyFont="1" applyFill="1" applyBorder="1" applyAlignment="1">
      <alignment vertical="center"/>
    </xf>
    <xf numFmtId="0" fontId="44" fillId="2" borderId="35" xfId="0" applyFont="1" applyFill="1" applyBorder="1" applyAlignment="1">
      <alignment vertical="center"/>
    </xf>
    <xf numFmtId="0" fontId="44" fillId="2" borderId="34" xfId="0" applyFont="1" applyFill="1" applyBorder="1" applyAlignment="1">
      <alignment horizontal="center" vertical="center"/>
    </xf>
    <xf numFmtId="0" fontId="44" fillId="2" borderId="35" xfId="0" applyFont="1" applyFill="1" applyBorder="1" applyAlignment="1">
      <alignment horizontal="center" vertical="center"/>
    </xf>
    <xf numFmtId="0" fontId="44" fillId="2" borderId="43" xfId="0" applyFont="1" applyFill="1" applyBorder="1" applyAlignment="1">
      <alignment horizontal="center" vertical="center"/>
    </xf>
    <xf numFmtId="0" fontId="44" fillId="2" borderId="13" xfId="0" applyFont="1" applyFill="1" applyBorder="1" applyAlignment="1">
      <alignment horizontal="center" vertical="center"/>
    </xf>
    <xf numFmtId="0" fontId="44" fillId="2" borderId="25" xfId="0" applyFont="1" applyFill="1" applyBorder="1" applyAlignment="1">
      <alignment horizontal="center" vertical="center"/>
    </xf>
    <xf numFmtId="0" fontId="44" fillId="2" borderId="41" xfId="0" applyFont="1" applyFill="1" applyBorder="1" applyAlignment="1">
      <alignment horizontal="center" vertical="center"/>
    </xf>
    <xf numFmtId="0" fontId="0" fillId="0" borderId="28" xfId="0" applyBorder="1" applyAlignment="1">
      <alignment horizontal="left" vertical="center" wrapText="1"/>
    </xf>
    <xf numFmtId="0" fontId="0" fillId="0" borderId="0" xfId="0" applyAlignment="1">
      <alignment horizontal="left" vertical="center" wrapText="1"/>
    </xf>
    <xf numFmtId="0" fontId="0" fillId="0" borderId="29" xfId="0" applyBorder="1" applyAlignment="1">
      <alignment horizontal="left" vertical="center" wrapText="1"/>
    </xf>
    <xf numFmtId="0" fontId="39" fillId="0" borderId="0" xfId="0" applyFont="1" applyAlignment="1">
      <alignment horizontal="left"/>
    </xf>
    <xf numFmtId="0" fontId="39" fillId="0" borderId="29" xfId="0" applyFont="1" applyBorder="1" applyAlignment="1">
      <alignment horizontal="left"/>
    </xf>
    <xf numFmtId="0" fontId="7" fillId="0" borderId="28" xfId="0" applyFont="1" applyBorder="1" applyAlignment="1">
      <alignment horizontal="left" vertical="center"/>
    </xf>
    <xf numFmtId="0" fontId="7" fillId="0" borderId="0" xfId="0" applyFont="1" applyAlignment="1">
      <alignment horizontal="left" vertical="center"/>
    </xf>
    <xf numFmtId="0" fontId="7" fillId="0" borderId="29" xfId="0" applyFont="1" applyBorder="1" applyAlignment="1">
      <alignment horizontal="left" vertical="center"/>
    </xf>
    <xf numFmtId="0" fontId="8" fillId="0" borderId="0" xfId="0" applyFont="1" applyAlignment="1">
      <alignment horizontal="left" vertical="center" wrapText="1"/>
    </xf>
    <xf numFmtId="0" fontId="8" fillId="0" borderId="29" xfId="0" applyFont="1" applyBorder="1" applyAlignment="1">
      <alignment horizontal="left" vertical="center" wrapText="1"/>
    </xf>
    <xf numFmtId="0" fontId="39" fillId="0" borderId="28" xfId="0" applyFont="1" applyBorder="1" applyAlignment="1">
      <alignment horizontal="center"/>
    </xf>
    <xf numFmtId="0" fontId="39" fillId="0" borderId="0" xfId="0" applyFont="1" applyAlignment="1">
      <alignment horizontal="center"/>
    </xf>
    <xf numFmtId="0" fontId="39" fillId="0" borderId="29" xfId="0" applyFont="1" applyBorder="1" applyAlignment="1">
      <alignment horizontal="center"/>
    </xf>
    <xf numFmtId="0" fontId="18" fillId="0" borderId="28" xfId="0" applyFont="1" applyBorder="1" applyAlignment="1">
      <alignment horizontal="left"/>
    </xf>
    <xf numFmtId="0" fontId="18" fillId="0" borderId="0" xfId="0" applyFont="1" applyAlignment="1">
      <alignment horizontal="left"/>
    </xf>
    <xf numFmtId="0" fontId="18" fillId="0" borderId="29" xfId="0" applyFont="1" applyBorder="1" applyAlignment="1">
      <alignment horizontal="left"/>
    </xf>
    <xf numFmtId="0" fontId="18" fillId="0" borderId="46" xfId="0" applyFont="1" applyBorder="1" applyAlignment="1">
      <alignment horizontal="left"/>
    </xf>
    <xf numFmtId="0" fontId="18" fillId="0" borderId="9" xfId="0" applyFont="1" applyBorder="1" applyAlignment="1">
      <alignment horizontal="left"/>
    </xf>
    <xf numFmtId="0" fontId="0" fillId="0" borderId="39" xfId="0" applyBorder="1" applyAlignment="1">
      <alignment horizontal="center"/>
    </xf>
    <xf numFmtId="0" fontId="18" fillId="0" borderId="28" xfId="0" applyFont="1" applyBorder="1" applyAlignment="1">
      <alignment horizontal="justify" vertical="justify" wrapText="1"/>
    </xf>
    <xf numFmtId="0" fontId="18" fillId="0" borderId="0" xfId="0" applyFont="1" applyAlignment="1">
      <alignment horizontal="justify" vertical="justify" wrapText="1"/>
    </xf>
    <xf numFmtId="0" fontId="18" fillId="0" borderId="29" xfId="0" applyFont="1" applyBorder="1" applyAlignment="1">
      <alignment horizontal="justify" vertical="justify" wrapText="1"/>
    </xf>
    <xf numFmtId="0" fontId="57" fillId="0" borderId="26" xfId="0" applyFont="1" applyBorder="1" applyAlignment="1">
      <alignment horizontal="center"/>
    </xf>
    <xf numFmtId="0" fontId="57" fillId="0" borderId="14" xfId="0" applyFont="1" applyBorder="1" applyAlignment="1">
      <alignment horizontal="center"/>
    </xf>
    <xf numFmtId="0" fontId="57" fillId="0" borderId="27" xfId="0" applyFont="1" applyBorder="1" applyAlignment="1">
      <alignment horizontal="center"/>
    </xf>
    <xf numFmtId="0" fontId="58" fillId="0" borderId="28" xfId="0" applyFont="1" applyBorder="1" applyAlignment="1">
      <alignment horizontal="center"/>
    </xf>
    <xf numFmtId="0" fontId="58" fillId="0" borderId="0" xfId="0" applyFont="1" applyAlignment="1">
      <alignment horizontal="center"/>
    </xf>
    <xf numFmtId="0" fontId="58" fillId="0" borderId="29" xfId="0" applyFont="1" applyBorder="1" applyAlignment="1">
      <alignment horizontal="center"/>
    </xf>
    <xf numFmtId="0" fontId="59" fillId="0" borderId="28" xfId="0" applyFont="1" applyBorder="1" applyAlignment="1">
      <alignment horizontal="center"/>
    </xf>
    <xf numFmtId="0" fontId="59" fillId="0" borderId="0" xfId="0" applyFont="1" applyAlignment="1">
      <alignment horizontal="center"/>
    </xf>
    <xf numFmtId="0" fontId="59" fillId="0" borderId="29" xfId="0" applyFont="1" applyBorder="1" applyAlignment="1">
      <alignment horizontal="center"/>
    </xf>
    <xf numFmtId="14" fontId="0" fillId="0" borderId="9" xfId="0" applyNumberFormat="1" applyBorder="1" applyAlignment="1">
      <alignment horizontal="center"/>
    </xf>
  </cellXfs>
  <cellStyles count="14">
    <cellStyle name="Comma" xfId="8" builtinId="3"/>
    <cellStyle name="Comma 2" xfId="1" xr:uid="{00000000-0005-0000-0000-000001000000}"/>
    <cellStyle name="Comma 2 3" xfId="12" xr:uid="{00000000-0005-0000-0000-000002000000}"/>
    <cellStyle name="Comma 2 4" xfId="13" xr:uid="{00000000-0005-0000-0000-000003000000}"/>
    <cellStyle name="Excel Built-in Normal 1" xfId="6" xr:uid="{00000000-0005-0000-0000-000004000000}"/>
    <cellStyle name="Excel Built-in Normal 2" xfId="7" xr:uid="{00000000-0005-0000-0000-000005000000}"/>
    <cellStyle name="Normal" xfId="0" builtinId="0"/>
    <cellStyle name="Normal 2" xfId="3" xr:uid="{00000000-0005-0000-0000-000007000000}"/>
    <cellStyle name="Normal 3" xfId="9" xr:uid="{00000000-0005-0000-0000-000008000000}"/>
    <cellStyle name="Normal 4" xfId="10" xr:uid="{00000000-0005-0000-0000-000009000000}"/>
    <cellStyle name="Normal 4 3 3 2 2" xfId="2" xr:uid="{00000000-0005-0000-0000-00000A000000}"/>
    <cellStyle name="Normal 4 3 3 2 2 2" xfId="4" xr:uid="{00000000-0005-0000-0000-00000B000000}"/>
    <cellStyle name="Normal 5" xfId="11" xr:uid="{00000000-0005-0000-0000-00000C000000}"/>
    <cellStyle name="Percent" xfId="5" builtinId="5"/>
  </cellStyles>
  <dxfs count="1">
    <dxf>
      <font>
        <b/>
        <i val="0"/>
        <color auto="1"/>
      </font>
      <fill>
        <patternFill>
          <bgColor rgb="FFFF0000"/>
        </patternFill>
      </fill>
    </dxf>
  </dxfs>
  <tableStyles count="0" defaultTableStyle="TableStyleMedium9" defaultPivotStyle="PivotStyleLight16"/>
  <colors>
    <mruColors>
      <color rgb="FFFF99FF"/>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jpe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 Type="http://schemas.openxmlformats.org/officeDocument/2006/relationships/image" Target="../media/image5.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6.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8.jpeg"/><Relationship Id="rId1" Type="http://schemas.openxmlformats.org/officeDocument/2006/relationships/image" Target="../media/image57.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9.jpeg"/></Relationships>
</file>

<file path=xl/drawings/_rels/drawing5.xml.rels><?xml version="1.0" encoding="UTF-8" standalone="yes"?>
<Relationships xmlns="http://schemas.openxmlformats.org/package/2006/relationships"><Relationship Id="rId2" Type="http://schemas.openxmlformats.org/officeDocument/2006/relationships/image" Target="../media/image61.png"/><Relationship Id="rId1" Type="http://schemas.openxmlformats.org/officeDocument/2006/relationships/image" Target="../media/image60.png"/></Relationships>
</file>

<file path=xl/drawings/_rels/drawing6.xml.rels><?xml version="1.0" encoding="UTF-8" standalone="yes"?>
<Relationships xmlns="http://schemas.openxmlformats.org/package/2006/relationships"><Relationship Id="rId2" Type="http://schemas.openxmlformats.org/officeDocument/2006/relationships/image" Target="../media/image62.png"/><Relationship Id="rId1" Type="http://schemas.openxmlformats.org/officeDocument/2006/relationships/image" Target="../media/image58.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8.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8.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8.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8.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63.emf"/></Relationships>
</file>

<file path=xl/drawings/_rels/drawing13.xml.rels><?xml version="1.0" encoding="UTF-8" standalone="yes"?>
<Relationships xmlns="http://schemas.openxmlformats.org/package/2006/relationships"><Relationship Id="rId1" Type="http://schemas.openxmlformats.org/officeDocument/2006/relationships/image" Target="../media/image63.emf"/></Relationships>
</file>

<file path=xl/drawings/_rels/drawing14.xml.rels><?xml version="1.0" encoding="UTF-8" standalone="yes"?>
<Relationships xmlns="http://schemas.openxmlformats.org/package/2006/relationships"><Relationship Id="rId1" Type="http://schemas.openxmlformats.org/officeDocument/2006/relationships/image" Target="../media/image62.png"/></Relationships>
</file>

<file path=xl/drawings/drawing1.xml><?xml version="1.0" encoding="utf-8"?>
<xdr:wsDr xmlns:xdr="http://schemas.openxmlformats.org/drawingml/2006/spreadsheetDrawing" xmlns:a="http://schemas.openxmlformats.org/drawingml/2006/main">
  <xdr:twoCellAnchor editAs="oneCell">
    <xdr:from>
      <xdr:col>9</xdr:col>
      <xdr:colOff>586025</xdr:colOff>
      <xdr:row>39</xdr:row>
      <xdr:rowOff>5385</xdr:rowOff>
    </xdr:from>
    <xdr:to>
      <xdr:col>9</xdr:col>
      <xdr:colOff>1150241</xdr:colOff>
      <xdr:row>39</xdr:row>
      <xdr:rowOff>318356</xdr:rowOff>
    </xdr:to>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53135" y="14193924"/>
          <a:ext cx="564216" cy="312971"/>
        </a:xfrm>
        <a:prstGeom prst="rect">
          <a:avLst/>
        </a:prstGeom>
      </xdr:spPr>
    </xdr:pic>
    <xdr:clientData/>
  </xdr:twoCellAnchor>
  <xdr:twoCellAnchor editAs="oneCell">
    <xdr:from>
      <xdr:col>9</xdr:col>
      <xdr:colOff>285750</xdr:colOff>
      <xdr:row>47</xdr:row>
      <xdr:rowOff>95250</xdr:rowOff>
    </xdr:from>
    <xdr:to>
      <xdr:col>9</xdr:col>
      <xdr:colOff>1543225</xdr:colOff>
      <xdr:row>47</xdr:row>
      <xdr:rowOff>238125</xdr:rowOff>
    </xdr:to>
    <xdr:pic>
      <xdr:nvPicPr>
        <xdr:cNvPr id="47" name="Picture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34825" y="17611725"/>
          <a:ext cx="1257475" cy="142875"/>
        </a:xfrm>
        <a:prstGeom prst="rect">
          <a:avLst/>
        </a:prstGeom>
      </xdr:spPr>
    </xdr:pic>
    <xdr:clientData/>
  </xdr:twoCellAnchor>
  <xdr:twoCellAnchor editAs="oneCell">
    <xdr:from>
      <xdr:col>9</xdr:col>
      <xdr:colOff>346642</xdr:colOff>
      <xdr:row>49</xdr:row>
      <xdr:rowOff>11842</xdr:rowOff>
    </xdr:from>
    <xdr:to>
      <xdr:col>9</xdr:col>
      <xdr:colOff>1445759</xdr:colOff>
      <xdr:row>49</xdr:row>
      <xdr:rowOff>307577</xdr:rowOff>
    </xdr:to>
    <xdr:pic>
      <xdr:nvPicPr>
        <xdr:cNvPr id="48" name="Picture 47">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995717" y="18195067"/>
          <a:ext cx="1099117" cy="295735"/>
        </a:xfrm>
        <a:prstGeom prst="rect">
          <a:avLst/>
        </a:prstGeom>
      </xdr:spPr>
    </xdr:pic>
    <xdr:clientData/>
  </xdr:twoCellAnchor>
  <xdr:twoCellAnchor editAs="oneCell">
    <xdr:from>
      <xdr:col>9</xdr:col>
      <xdr:colOff>642257</xdr:colOff>
      <xdr:row>50</xdr:row>
      <xdr:rowOff>37375</xdr:rowOff>
    </xdr:from>
    <xdr:to>
      <xdr:col>9</xdr:col>
      <xdr:colOff>1105580</xdr:colOff>
      <xdr:row>50</xdr:row>
      <xdr:rowOff>334183</xdr:rowOff>
    </xdr:to>
    <xdr:pic>
      <xdr:nvPicPr>
        <xdr:cNvPr id="49" name="Picture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291332" y="18553975"/>
          <a:ext cx="463323" cy="296189"/>
        </a:xfrm>
        <a:prstGeom prst="rect">
          <a:avLst/>
        </a:prstGeom>
      </xdr:spPr>
    </xdr:pic>
    <xdr:clientData/>
  </xdr:twoCellAnchor>
  <xdr:twoCellAnchor editAs="oneCell">
    <xdr:from>
      <xdr:col>9</xdr:col>
      <xdr:colOff>219075</xdr:colOff>
      <xdr:row>52</xdr:row>
      <xdr:rowOff>38100</xdr:rowOff>
    </xdr:from>
    <xdr:to>
      <xdr:col>9</xdr:col>
      <xdr:colOff>1600393</xdr:colOff>
      <xdr:row>52</xdr:row>
      <xdr:rowOff>306161</xdr:rowOff>
    </xdr:to>
    <xdr:pic>
      <xdr:nvPicPr>
        <xdr:cNvPr id="50" name="Picture 49">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868150" y="19221450"/>
          <a:ext cx="1381318" cy="268061"/>
        </a:xfrm>
        <a:prstGeom prst="rect">
          <a:avLst/>
        </a:prstGeom>
      </xdr:spPr>
    </xdr:pic>
    <xdr:clientData/>
  </xdr:twoCellAnchor>
  <xdr:twoCellAnchor editAs="oneCell">
    <xdr:from>
      <xdr:col>9</xdr:col>
      <xdr:colOff>561976</xdr:colOff>
      <xdr:row>51</xdr:row>
      <xdr:rowOff>85045</xdr:rowOff>
    </xdr:from>
    <xdr:to>
      <xdr:col>9</xdr:col>
      <xdr:colOff>1096958</xdr:colOff>
      <xdr:row>51</xdr:row>
      <xdr:rowOff>333993</xdr:rowOff>
    </xdr:to>
    <xdr:pic>
      <xdr:nvPicPr>
        <xdr:cNvPr id="51" name="Picture 50">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211051" y="18935020"/>
          <a:ext cx="534982" cy="248330"/>
        </a:xfrm>
        <a:prstGeom prst="rect">
          <a:avLst/>
        </a:prstGeom>
      </xdr:spPr>
    </xdr:pic>
    <xdr:clientData/>
  </xdr:twoCellAnchor>
  <xdr:twoCellAnchor editAs="oneCell">
    <xdr:from>
      <xdr:col>9</xdr:col>
      <xdr:colOff>609600</xdr:colOff>
      <xdr:row>53</xdr:row>
      <xdr:rowOff>8505</xdr:rowOff>
    </xdr:from>
    <xdr:to>
      <xdr:col>9</xdr:col>
      <xdr:colOff>1438275</xdr:colOff>
      <xdr:row>53</xdr:row>
      <xdr:rowOff>255134</xdr:rowOff>
    </xdr:to>
    <xdr:pic>
      <xdr:nvPicPr>
        <xdr:cNvPr id="52" name="Picture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258675" y="19525230"/>
          <a:ext cx="828675" cy="246629"/>
        </a:xfrm>
        <a:prstGeom prst="rect">
          <a:avLst/>
        </a:prstGeom>
      </xdr:spPr>
    </xdr:pic>
    <xdr:clientData/>
  </xdr:twoCellAnchor>
  <xdr:twoCellAnchor editAs="oneCell">
    <xdr:from>
      <xdr:col>9</xdr:col>
      <xdr:colOff>345920</xdr:colOff>
      <xdr:row>68</xdr:row>
      <xdr:rowOff>6504</xdr:rowOff>
    </xdr:from>
    <xdr:to>
      <xdr:col>9</xdr:col>
      <xdr:colOff>1291649</xdr:colOff>
      <xdr:row>68</xdr:row>
      <xdr:rowOff>287111</xdr:rowOff>
    </xdr:to>
    <xdr:pic>
      <xdr:nvPicPr>
        <xdr:cNvPr id="58" name="Picture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794970" y="23809479"/>
          <a:ext cx="945729" cy="280607"/>
        </a:xfrm>
        <a:prstGeom prst="rect">
          <a:avLst/>
        </a:prstGeom>
      </xdr:spPr>
    </xdr:pic>
    <xdr:clientData/>
  </xdr:twoCellAnchor>
  <xdr:twoCellAnchor editAs="oneCell">
    <xdr:from>
      <xdr:col>9</xdr:col>
      <xdr:colOff>180336</xdr:colOff>
      <xdr:row>69</xdr:row>
      <xdr:rowOff>45005</xdr:rowOff>
    </xdr:from>
    <xdr:to>
      <xdr:col>9</xdr:col>
      <xdr:colOff>1428285</xdr:colOff>
      <xdr:row>69</xdr:row>
      <xdr:rowOff>299699</xdr:rowOff>
    </xdr:to>
    <xdr:pic>
      <xdr:nvPicPr>
        <xdr:cNvPr id="59" name="Picture 58">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629386" y="24181355"/>
          <a:ext cx="1247949" cy="254694"/>
        </a:xfrm>
        <a:prstGeom prst="rect">
          <a:avLst/>
        </a:prstGeom>
      </xdr:spPr>
    </xdr:pic>
    <xdr:clientData/>
  </xdr:twoCellAnchor>
  <xdr:twoCellAnchor editAs="oneCell">
    <xdr:from>
      <xdr:col>9</xdr:col>
      <xdr:colOff>486240</xdr:colOff>
      <xdr:row>70</xdr:row>
      <xdr:rowOff>74341</xdr:rowOff>
    </xdr:from>
    <xdr:to>
      <xdr:col>9</xdr:col>
      <xdr:colOff>1257873</xdr:colOff>
      <xdr:row>70</xdr:row>
      <xdr:rowOff>308202</xdr:rowOff>
    </xdr:to>
    <xdr:pic>
      <xdr:nvPicPr>
        <xdr:cNvPr id="60" name="Picture 59">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935290" y="24544066"/>
          <a:ext cx="771633" cy="233861"/>
        </a:xfrm>
        <a:prstGeom prst="rect">
          <a:avLst/>
        </a:prstGeom>
      </xdr:spPr>
    </xdr:pic>
    <xdr:clientData/>
  </xdr:twoCellAnchor>
  <xdr:twoCellAnchor editAs="oneCell">
    <xdr:from>
      <xdr:col>9</xdr:col>
      <xdr:colOff>558575</xdr:colOff>
      <xdr:row>48</xdr:row>
      <xdr:rowOff>44859</xdr:rowOff>
    </xdr:from>
    <xdr:to>
      <xdr:col>9</xdr:col>
      <xdr:colOff>1284174</xdr:colOff>
      <xdr:row>48</xdr:row>
      <xdr:rowOff>313766</xdr:rowOff>
    </xdr:to>
    <xdr:pic>
      <xdr:nvPicPr>
        <xdr:cNvPr id="61" name="Picture 60">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207650" y="17894709"/>
          <a:ext cx="725599" cy="268907"/>
        </a:xfrm>
        <a:prstGeom prst="rect">
          <a:avLst/>
        </a:prstGeom>
      </xdr:spPr>
    </xdr:pic>
    <xdr:clientData/>
  </xdr:twoCellAnchor>
  <xdr:twoCellAnchor editAs="oneCell">
    <xdr:from>
      <xdr:col>9</xdr:col>
      <xdr:colOff>405574</xdr:colOff>
      <xdr:row>71</xdr:row>
      <xdr:rowOff>8493</xdr:rowOff>
    </xdr:from>
    <xdr:to>
      <xdr:col>9</xdr:col>
      <xdr:colOff>1296224</xdr:colOff>
      <xdr:row>71</xdr:row>
      <xdr:rowOff>270102</xdr:rowOff>
    </xdr:to>
    <xdr:pic>
      <xdr:nvPicPr>
        <xdr:cNvPr id="62" name="Picture 61">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854624" y="24811593"/>
          <a:ext cx="896970" cy="261609"/>
        </a:xfrm>
        <a:prstGeom prst="rect">
          <a:avLst/>
        </a:prstGeom>
      </xdr:spPr>
    </xdr:pic>
    <xdr:clientData/>
  </xdr:twoCellAnchor>
  <xdr:twoCellAnchor editAs="oneCell">
    <xdr:from>
      <xdr:col>9</xdr:col>
      <xdr:colOff>89126</xdr:colOff>
      <xdr:row>72</xdr:row>
      <xdr:rowOff>6435</xdr:rowOff>
    </xdr:from>
    <xdr:to>
      <xdr:col>10</xdr:col>
      <xdr:colOff>225198</xdr:colOff>
      <xdr:row>72</xdr:row>
      <xdr:rowOff>312819</xdr:rowOff>
    </xdr:to>
    <xdr:pic>
      <xdr:nvPicPr>
        <xdr:cNvPr id="63" name="Picture 62">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1538176" y="25142910"/>
          <a:ext cx="1768929" cy="306384"/>
        </a:xfrm>
        <a:prstGeom prst="rect">
          <a:avLst/>
        </a:prstGeom>
      </xdr:spPr>
    </xdr:pic>
    <xdr:clientData/>
  </xdr:twoCellAnchor>
  <xdr:twoCellAnchor editAs="oneCell">
    <xdr:from>
      <xdr:col>9</xdr:col>
      <xdr:colOff>590259</xdr:colOff>
      <xdr:row>73</xdr:row>
      <xdr:rowOff>9025</xdr:rowOff>
    </xdr:from>
    <xdr:to>
      <xdr:col>9</xdr:col>
      <xdr:colOff>1123610</xdr:colOff>
      <xdr:row>73</xdr:row>
      <xdr:rowOff>293594</xdr:rowOff>
    </xdr:to>
    <xdr:pic>
      <xdr:nvPicPr>
        <xdr:cNvPr id="64" name="Picture 63">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039309" y="25478875"/>
          <a:ext cx="533351" cy="284569"/>
        </a:xfrm>
        <a:prstGeom prst="rect">
          <a:avLst/>
        </a:prstGeom>
      </xdr:spPr>
    </xdr:pic>
    <xdr:clientData/>
  </xdr:twoCellAnchor>
  <xdr:twoCellAnchor editAs="oneCell">
    <xdr:from>
      <xdr:col>9</xdr:col>
      <xdr:colOff>562705</xdr:colOff>
      <xdr:row>74</xdr:row>
      <xdr:rowOff>28915</xdr:rowOff>
    </xdr:from>
    <xdr:to>
      <xdr:col>9</xdr:col>
      <xdr:colOff>1216080</xdr:colOff>
      <xdr:row>74</xdr:row>
      <xdr:rowOff>286850</xdr:rowOff>
    </xdr:to>
    <xdr:pic>
      <xdr:nvPicPr>
        <xdr:cNvPr id="65" name="Picture 64">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011755" y="25832140"/>
          <a:ext cx="653375" cy="257935"/>
        </a:xfrm>
        <a:prstGeom prst="rect">
          <a:avLst/>
        </a:prstGeom>
      </xdr:spPr>
    </xdr:pic>
    <xdr:clientData/>
  </xdr:twoCellAnchor>
  <xdr:twoCellAnchor editAs="oneCell">
    <xdr:from>
      <xdr:col>9</xdr:col>
      <xdr:colOff>370650</xdr:colOff>
      <xdr:row>75</xdr:row>
      <xdr:rowOff>12927</xdr:rowOff>
    </xdr:from>
    <xdr:to>
      <xdr:col>9</xdr:col>
      <xdr:colOff>1318643</xdr:colOff>
      <xdr:row>75</xdr:row>
      <xdr:rowOff>304508</xdr:rowOff>
    </xdr:to>
    <xdr:pic>
      <xdr:nvPicPr>
        <xdr:cNvPr id="66" name="Picture 65">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819700" y="26149527"/>
          <a:ext cx="947993" cy="291581"/>
        </a:xfrm>
        <a:prstGeom prst="rect">
          <a:avLst/>
        </a:prstGeom>
      </xdr:spPr>
    </xdr:pic>
    <xdr:clientData/>
  </xdr:twoCellAnchor>
  <xdr:twoCellAnchor editAs="oneCell">
    <xdr:from>
      <xdr:col>9</xdr:col>
      <xdr:colOff>635113</xdr:colOff>
      <xdr:row>81</xdr:row>
      <xdr:rowOff>27262</xdr:rowOff>
    </xdr:from>
    <xdr:to>
      <xdr:col>9</xdr:col>
      <xdr:colOff>1417524</xdr:colOff>
      <xdr:row>81</xdr:row>
      <xdr:rowOff>312023</xdr:rowOff>
    </xdr:to>
    <xdr:pic>
      <xdr:nvPicPr>
        <xdr:cNvPr id="67" name="Picture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084163" y="28326037"/>
          <a:ext cx="782411" cy="280307"/>
        </a:xfrm>
        <a:prstGeom prst="rect">
          <a:avLst/>
        </a:prstGeom>
      </xdr:spPr>
    </xdr:pic>
    <xdr:clientData/>
  </xdr:twoCellAnchor>
  <xdr:twoCellAnchor editAs="oneCell">
    <xdr:from>
      <xdr:col>9</xdr:col>
      <xdr:colOff>600415</xdr:colOff>
      <xdr:row>80</xdr:row>
      <xdr:rowOff>15989</xdr:rowOff>
    </xdr:from>
    <xdr:to>
      <xdr:col>9</xdr:col>
      <xdr:colOff>1357312</xdr:colOff>
      <xdr:row>80</xdr:row>
      <xdr:rowOff>296861</xdr:rowOff>
    </xdr:to>
    <xdr:pic>
      <xdr:nvPicPr>
        <xdr:cNvPr id="68" name="Picture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2049465" y="28009964"/>
          <a:ext cx="756897" cy="280872"/>
        </a:xfrm>
        <a:prstGeom prst="rect">
          <a:avLst/>
        </a:prstGeom>
      </xdr:spPr>
    </xdr:pic>
    <xdr:clientData/>
  </xdr:twoCellAnchor>
  <xdr:twoCellAnchor editAs="oneCell">
    <xdr:from>
      <xdr:col>9</xdr:col>
      <xdr:colOff>528978</xdr:colOff>
      <xdr:row>79</xdr:row>
      <xdr:rowOff>14968</xdr:rowOff>
    </xdr:from>
    <xdr:to>
      <xdr:col>9</xdr:col>
      <xdr:colOff>1396433</xdr:colOff>
      <xdr:row>79</xdr:row>
      <xdr:rowOff>285902</xdr:rowOff>
    </xdr:to>
    <xdr:pic>
      <xdr:nvPicPr>
        <xdr:cNvPr id="69" name="Picture 68">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1978028" y="27704143"/>
          <a:ext cx="867455" cy="270934"/>
        </a:xfrm>
        <a:prstGeom prst="rect">
          <a:avLst/>
        </a:prstGeom>
      </xdr:spPr>
    </xdr:pic>
    <xdr:clientData/>
  </xdr:twoCellAnchor>
  <xdr:twoCellAnchor editAs="oneCell">
    <xdr:from>
      <xdr:col>9</xdr:col>
      <xdr:colOff>675935</xdr:colOff>
      <xdr:row>77</xdr:row>
      <xdr:rowOff>303779</xdr:rowOff>
    </xdr:from>
    <xdr:to>
      <xdr:col>9</xdr:col>
      <xdr:colOff>1101158</xdr:colOff>
      <xdr:row>78</xdr:row>
      <xdr:rowOff>205217</xdr:rowOff>
    </xdr:to>
    <xdr:pic>
      <xdr:nvPicPr>
        <xdr:cNvPr id="70" name="Picture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2124985" y="27383354"/>
          <a:ext cx="425223" cy="273038"/>
        </a:xfrm>
        <a:prstGeom prst="rect">
          <a:avLst/>
        </a:prstGeom>
      </xdr:spPr>
    </xdr:pic>
    <xdr:clientData/>
  </xdr:twoCellAnchor>
  <xdr:twoCellAnchor editAs="oneCell">
    <xdr:from>
      <xdr:col>9</xdr:col>
      <xdr:colOff>562315</xdr:colOff>
      <xdr:row>77</xdr:row>
      <xdr:rowOff>26534</xdr:rowOff>
    </xdr:from>
    <xdr:to>
      <xdr:col>9</xdr:col>
      <xdr:colOff>1259681</xdr:colOff>
      <xdr:row>77</xdr:row>
      <xdr:rowOff>277221</xdr:rowOff>
    </xdr:to>
    <xdr:pic>
      <xdr:nvPicPr>
        <xdr:cNvPr id="71" name="Picture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2011365" y="27106109"/>
          <a:ext cx="697366" cy="250687"/>
        </a:xfrm>
        <a:prstGeom prst="rect">
          <a:avLst/>
        </a:prstGeom>
      </xdr:spPr>
    </xdr:pic>
    <xdr:clientData/>
  </xdr:twoCellAnchor>
  <xdr:twoCellAnchor editAs="oneCell">
    <xdr:from>
      <xdr:col>9</xdr:col>
      <xdr:colOff>630691</xdr:colOff>
      <xdr:row>76</xdr:row>
      <xdr:rowOff>73799</xdr:rowOff>
    </xdr:from>
    <xdr:to>
      <xdr:col>9</xdr:col>
      <xdr:colOff>1234508</xdr:colOff>
      <xdr:row>76</xdr:row>
      <xdr:rowOff>284117</xdr:rowOff>
    </xdr:to>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2079741" y="26848574"/>
          <a:ext cx="603817" cy="210318"/>
        </a:xfrm>
        <a:prstGeom prst="rect">
          <a:avLst/>
        </a:prstGeom>
      </xdr:spPr>
    </xdr:pic>
    <xdr:clientData/>
  </xdr:twoCellAnchor>
  <xdr:twoCellAnchor editAs="oneCell">
    <xdr:from>
      <xdr:col>9</xdr:col>
      <xdr:colOff>542925</xdr:colOff>
      <xdr:row>67</xdr:row>
      <xdr:rowOff>21029</xdr:rowOff>
    </xdr:from>
    <xdr:to>
      <xdr:col>9</xdr:col>
      <xdr:colOff>1295400</xdr:colOff>
      <xdr:row>67</xdr:row>
      <xdr:rowOff>304857</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1991975" y="23490629"/>
          <a:ext cx="752475" cy="283828"/>
        </a:xfrm>
        <a:prstGeom prst="rect">
          <a:avLst/>
        </a:prstGeom>
      </xdr:spPr>
    </xdr:pic>
    <xdr:clientData/>
  </xdr:twoCellAnchor>
  <xdr:twoCellAnchor editAs="oneCell">
    <xdr:from>
      <xdr:col>9</xdr:col>
      <xdr:colOff>190500</xdr:colOff>
      <xdr:row>66</xdr:row>
      <xdr:rowOff>85725</xdr:rowOff>
    </xdr:from>
    <xdr:to>
      <xdr:col>9</xdr:col>
      <xdr:colOff>1467028</xdr:colOff>
      <xdr:row>66</xdr:row>
      <xdr:rowOff>314665</xdr:rowOff>
    </xdr:to>
    <xdr:pic>
      <xdr:nvPicPr>
        <xdr:cNvPr id="74" name="Picture 73">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1639550" y="23221950"/>
          <a:ext cx="1276528" cy="228940"/>
        </a:xfrm>
        <a:prstGeom prst="rect">
          <a:avLst/>
        </a:prstGeom>
      </xdr:spPr>
    </xdr:pic>
    <xdr:clientData/>
  </xdr:twoCellAnchor>
  <xdr:twoCellAnchor editAs="oneCell">
    <xdr:from>
      <xdr:col>9</xdr:col>
      <xdr:colOff>342900</xdr:colOff>
      <xdr:row>65</xdr:row>
      <xdr:rowOff>67265</xdr:rowOff>
    </xdr:from>
    <xdr:to>
      <xdr:col>9</xdr:col>
      <xdr:colOff>1600200</xdr:colOff>
      <xdr:row>66</xdr:row>
      <xdr:rowOff>459</xdr:rowOff>
    </xdr:to>
    <xdr:pic>
      <xdr:nvPicPr>
        <xdr:cNvPr id="75" name="Picture 74">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1991975" y="20584115"/>
          <a:ext cx="1257300" cy="308632"/>
        </a:xfrm>
        <a:prstGeom prst="rect">
          <a:avLst/>
        </a:prstGeom>
      </xdr:spPr>
    </xdr:pic>
    <xdr:clientData/>
  </xdr:twoCellAnchor>
  <xdr:twoCellAnchor editAs="oneCell">
    <xdr:from>
      <xdr:col>9</xdr:col>
      <xdr:colOff>523875</xdr:colOff>
      <xdr:row>64</xdr:row>
      <xdr:rowOff>38100</xdr:rowOff>
    </xdr:from>
    <xdr:to>
      <xdr:col>9</xdr:col>
      <xdr:colOff>1335881</xdr:colOff>
      <xdr:row>64</xdr:row>
      <xdr:rowOff>257175</xdr:rowOff>
    </xdr:to>
    <xdr:pic>
      <xdr:nvPicPr>
        <xdr:cNvPr id="76" name="Picture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1972925" y="22507575"/>
          <a:ext cx="812006" cy="219075"/>
        </a:xfrm>
        <a:prstGeom prst="rect">
          <a:avLst/>
        </a:prstGeom>
      </xdr:spPr>
    </xdr:pic>
    <xdr:clientData/>
  </xdr:twoCellAnchor>
  <xdr:twoCellAnchor editAs="oneCell">
    <xdr:from>
      <xdr:col>9</xdr:col>
      <xdr:colOff>304800</xdr:colOff>
      <xdr:row>63</xdr:row>
      <xdr:rowOff>66675</xdr:rowOff>
    </xdr:from>
    <xdr:to>
      <xdr:col>9</xdr:col>
      <xdr:colOff>1524170</xdr:colOff>
      <xdr:row>63</xdr:row>
      <xdr:rowOff>310583</xdr:rowOff>
    </xdr:to>
    <xdr:pic>
      <xdr:nvPicPr>
        <xdr:cNvPr id="77" name="Picture 76">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1753850" y="22202775"/>
          <a:ext cx="1219370" cy="243908"/>
        </a:xfrm>
        <a:prstGeom prst="rect">
          <a:avLst/>
        </a:prstGeom>
      </xdr:spPr>
    </xdr:pic>
    <xdr:clientData/>
  </xdr:twoCellAnchor>
  <xdr:twoCellAnchor editAs="oneCell">
    <xdr:from>
      <xdr:col>9</xdr:col>
      <xdr:colOff>504825</xdr:colOff>
      <xdr:row>62</xdr:row>
      <xdr:rowOff>47625</xdr:rowOff>
    </xdr:from>
    <xdr:to>
      <xdr:col>9</xdr:col>
      <xdr:colOff>1333500</xdr:colOff>
      <xdr:row>62</xdr:row>
      <xdr:rowOff>294254</xdr:rowOff>
    </xdr:to>
    <xdr:pic>
      <xdr:nvPicPr>
        <xdr:cNvPr id="78" name="Picture 77">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953875" y="21850350"/>
          <a:ext cx="828675" cy="246629"/>
        </a:xfrm>
        <a:prstGeom prst="rect">
          <a:avLst/>
        </a:prstGeom>
      </xdr:spPr>
    </xdr:pic>
    <xdr:clientData/>
  </xdr:twoCellAnchor>
  <xdr:twoCellAnchor editAs="oneCell">
    <xdr:from>
      <xdr:col>9</xdr:col>
      <xdr:colOff>161925</xdr:colOff>
      <xdr:row>61</xdr:row>
      <xdr:rowOff>47625</xdr:rowOff>
    </xdr:from>
    <xdr:to>
      <xdr:col>9</xdr:col>
      <xdr:colOff>1543243</xdr:colOff>
      <xdr:row>61</xdr:row>
      <xdr:rowOff>315686</xdr:rowOff>
    </xdr:to>
    <xdr:pic>
      <xdr:nvPicPr>
        <xdr:cNvPr id="79" name="Picture 78">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610975" y="21516975"/>
          <a:ext cx="1381318" cy="268061"/>
        </a:xfrm>
        <a:prstGeom prst="rect">
          <a:avLst/>
        </a:prstGeom>
      </xdr:spPr>
    </xdr:pic>
    <xdr:clientData/>
  </xdr:twoCellAnchor>
  <xdr:twoCellAnchor editAs="oneCell">
    <xdr:from>
      <xdr:col>9</xdr:col>
      <xdr:colOff>752475</xdr:colOff>
      <xdr:row>60</xdr:row>
      <xdr:rowOff>76200</xdr:rowOff>
    </xdr:from>
    <xdr:to>
      <xdr:col>9</xdr:col>
      <xdr:colOff>1287457</xdr:colOff>
      <xdr:row>60</xdr:row>
      <xdr:rowOff>322829</xdr:rowOff>
    </xdr:to>
    <xdr:pic>
      <xdr:nvPicPr>
        <xdr:cNvPr id="80" name="Picture 79">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201525" y="21212175"/>
          <a:ext cx="534982" cy="246629"/>
        </a:xfrm>
        <a:prstGeom prst="rect">
          <a:avLst/>
        </a:prstGeom>
      </xdr:spPr>
    </xdr:pic>
    <xdr:clientData/>
  </xdr:twoCellAnchor>
  <xdr:twoCellAnchor editAs="oneCell">
    <xdr:from>
      <xdr:col>9</xdr:col>
      <xdr:colOff>714375</xdr:colOff>
      <xdr:row>59</xdr:row>
      <xdr:rowOff>19050</xdr:rowOff>
    </xdr:from>
    <xdr:to>
      <xdr:col>9</xdr:col>
      <xdr:colOff>1177698</xdr:colOff>
      <xdr:row>59</xdr:row>
      <xdr:rowOff>313538</xdr:rowOff>
    </xdr:to>
    <xdr:pic>
      <xdr:nvPicPr>
        <xdr:cNvPr id="81" name="Picture 80">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2163425" y="20821650"/>
          <a:ext cx="463323" cy="294488"/>
        </a:xfrm>
        <a:prstGeom prst="rect">
          <a:avLst/>
        </a:prstGeom>
      </xdr:spPr>
    </xdr:pic>
    <xdr:clientData/>
  </xdr:twoCellAnchor>
  <xdr:twoCellAnchor editAs="oneCell">
    <xdr:from>
      <xdr:col>9</xdr:col>
      <xdr:colOff>447675</xdr:colOff>
      <xdr:row>58</xdr:row>
      <xdr:rowOff>9525</xdr:rowOff>
    </xdr:from>
    <xdr:to>
      <xdr:col>9</xdr:col>
      <xdr:colOff>1546792</xdr:colOff>
      <xdr:row>58</xdr:row>
      <xdr:rowOff>305260</xdr:rowOff>
    </xdr:to>
    <xdr:pic>
      <xdr:nvPicPr>
        <xdr:cNvPr id="82" name="Picture 81">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896725" y="20478750"/>
          <a:ext cx="1099117" cy="295735"/>
        </a:xfrm>
        <a:prstGeom prst="rect">
          <a:avLst/>
        </a:prstGeom>
      </xdr:spPr>
    </xdr:pic>
    <xdr:clientData/>
  </xdr:twoCellAnchor>
  <xdr:twoCellAnchor editAs="oneCell">
    <xdr:from>
      <xdr:col>9</xdr:col>
      <xdr:colOff>104775</xdr:colOff>
      <xdr:row>56</xdr:row>
      <xdr:rowOff>66675</xdr:rowOff>
    </xdr:from>
    <xdr:to>
      <xdr:col>9</xdr:col>
      <xdr:colOff>1362250</xdr:colOff>
      <xdr:row>56</xdr:row>
      <xdr:rowOff>295275</xdr:rowOff>
    </xdr:to>
    <xdr:pic>
      <xdr:nvPicPr>
        <xdr:cNvPr id="84" name="Picture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553825" y="19869150"/>
          <a:ext cx="1257475" cy="228600"/>
        </a:xfrm>
        <a:prstGeom prst="rect">
          <a:avLst/>
        </a:prstGeom>
      </xdr:spPr>
    </xdr:pic>
    <xdr:clientData/>
  </xdr:twoCellAnchor>
  <xdr:twoCellAnchor editAs="oneCell">
    <xdr:from>
      <xdr:col>9</xdr:col>
      <xdr:colOff>652123</xdr:colOff>
      <xdr:row>54</xdr:row>
      <xdr:rowOff>7485</xdr:rowOff>
    </xdr:from>
    <xdr:to>
      <xdr:col>9</xdr:col>
      <xdr:colOff>1128373</xdr:colOff>
      <xdr:row>54</xdr:row>
      <xdr:rowOff>305141</xdr:rowOff>
    </xdr:to>
    <xdr:pic>
      <xdr:nvPicPr>
        <xdr:cNvPr id="85" name="Picture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101173" y="19143210"/>
          <a:ext cx="476250" cy="297656"/>
        </a:xfrm>
        <a:prstGeom prst="rect">
          <a:avLst/>
        </a:prstGeom>
      </xdr:spPr>
    </xdr:pic>
    <xdr:clientData/>
  </xdr:twoCellAnchor>
  <xdr:twoCellAnchor editAs="oneCell">
    <xdr:from>
      <xdr:col>9</xdr:col>
      <xdr:colOff>581026</xdr:colOff>
      <xdr:row>57</xdr:row>
      <xdr:rowOff>28576</xdr:rowOff>
    </xdr:from>
    <xdr:to>
      <xdr:col>9</xdr:col>
      <xdr:colOff>1238250</xdr:colOff>
      <xdr:row>57</xdr:row>
      <xdr:rowOff>279020</xdr:rowOff>
    </xdr:to>
    <xdr:pic>
      <xdr:nvPicPr>
        <xdr:cNvPr id="86" name="Picture 85">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2030076" y="20164426"/>
          <a:ext cx="657224" cy="250444"/>
        </a:xfrm>
        <a:prstGeom prst="rect">
          <a:avLst/>
        </a:prstGeom>
      </xdr:spPr>
    </xdr:pic>
    <xdr:clientData/>
  </xdr:twoCellAnchor>
  <xdr:twoCellAnchor editAs="oneCell">
    <xdr:from>
      <xdr:col>9</xdr:col>
      <xdr:colOff>569027</xdr:colOff>
      <xdr:row>46</xdr:row>
      <xdr:rowOff>12370</xdr:rowOff>
    </xdr:from>
    <xdr:to>
      <xdr:col>9</xdr:col>
      <xdr:colOff>1329613</xdr:colOff>
      <xdr:row>46</xdr:row>
      <xdr:rowOff>309253</xdr:rowOff>
    </xdr:to>
    <xdr:pic>
      <xdr:nvPicPr>
        <xdr:cNvPr id="87" name="Picture 86">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2036137" y="16538864"/>
          <a:ext cx="760586" cy="296883"/>
        </a:xfrm>
        <a:prstGeom prst="rect">
          <a:avLst/>
        </a:prstGeom>
      </xdr:spPr>
    </xdr:pic>
    <xdr:clientData/>
  </xdr:twoCellAnchor>
  <xdr:twoCellAnchor editAs="oneCell">
    <xdr:from>
      <xdr:col>9</xdr:col>
      <xdr:colOff>346363</xdr:colOff>
      <xdr:row>45</xdr:row>
      <xdr:rowOff>12370</xdr:rowOff>
    </xdr:from>
    <xdr:to>
      <xdr:col>9</xdr:col>
      <xdr:colOff>1595747</xdr:colOff>
      <xdr:row>45</xdr:row>
      <xdr:rowOff>262247</xdr:rowOff>
    </xdr:to>
    <xdr:pic>
      <xdr:nvPicPr>
        <xdr:cNvPr id="88" name="Picture 87">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1813473" y="16204870"/>
          <a:ext cx="1249384" cy="249877"/>
        </a:xfrm>
        <a:prstGeom prst="rect">
          <a:avLst/>
        </a:prstGeom>
      </xdr:spPr>
    </xdr:pic>
    <xdr:clientData/>
  </xdr:twoCellAnchor>
  <xdr:twoCellAnchor editAs="oneCell">
    <xdr:from>
      <xdr:col>9</xdr:col>
      <xdr:colOff>569026</xdr:colOff>
      <xdr:row>44</xdr:row>
      <xdr:rowOff>12370</xdr:rowOff>
    </xdr:from>
    <xdr:to>
      <xdr:col>9</xdr:col>
      <xdr:colOff>1323604</xdr:colOff>
      <xdr:row>44</xdr:row>
      <xdr:rowOff>303821</xdr:rowOff>
    </xdr:to>
    <xdr:pic>
      <xdr:nvPicPr>
        <xdr:cNvPr id="89" name="Picture 88">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2036136" y="15870876"/>
          <a:ext cx="754578" cy="291451"/>
        </a:xfrm>
        <a:prstGeom prst="rect">
          <a:avLst/>
        </a:prstGeom>
      </xdr:spPr>
    </xdr:pic>
    <xdr:clientData/>
  </xdr:twoCellAnchor>
  <xdr:twoCellAnchor editAs="oneCell">
    <xdr:from>
      <xdr:col>9</xdr:col>
      <xdr:colOff>519545</xdr:colOff>
      <xdr:row>43</xdr:row>
      <xdr:rowOff>12370</xdr:rowOff>
    </xdr:from>
    <xdr:to>
      <xdr:col>9</xdr:col>
      <xdr:colOff>1373084</xdr:colOff>
      <xdr:row>43</xdr:row>
      <xdr:rowOff>320957</xdr:rowOff>
    </xdr:to>
    <xdr:pic>
      <xdr:nvPicPr>
        <xdr:cNvPr id="90" name="Picture 89">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1986655" y="15536883"/>
          <a:ext cx="853539" cy="308587"/>
        </a:xfrm>
        <a:prstGeom prst="rect">
          <a:avLst/>
        </a:prstGeom>
      </xdr:spPr>
    </xdr:pic>
    <xdr:clientData/>
  </xdr:twoCellAnchor>
  <xdr:twoCellAnchor editAs="oneCell">
    <xdr:from>
      <xdr:col>9</xdr:col>
      <xdr:colOff>531916</xdr:colOff>
      <xdr:row>42</xdr:row>
      <xdr:rowOff>52372</xdr:rowOff>
    </xdr:from>
    <xdr:to>
      <xdr:col>9</xdr:col>
      <xdr:colOff>1187533</xdr:colOff>
      <xdr:row>42</xdr:row>
      <xdr:rowOff>316322</xdr:rowOff>
    </xdr:to>
    <xdr:pic>
      <xdr:nvPicPr>
        <xdr:cNvPr id="91" name="Picture 90">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11999026" y="15242891"/>
          <a:ext cx="655617" cy="263950"/>
        </a:xfrm>
        <a:prstGeom prst="rect">
          <a:avLst/>
        </a:prstGeom>
      </xdr:spPr>
    </xdr:pic>
    <xdr:clientData/>
  </xdr:twoCellAnchor>
  <xdr:twoCellAnchor editAs="oneCell">
    <xdr:from>
      <xdr:col>9</xdr:col>
      <xdr:colOff>717468</xdr:colOff>
      <xdr:row>41</xdr:row>
      <xdr:rowOff>24740</xdr:rowOff>
    </xdr:from>
    <xdr:to>
      <xdr:col>9</xdr:col>
      <xdr:colOff>1286494</xdr:colOff>
      <xdr:row>41</xdr:row>
      <xdr:rowOff>312414</xdr:rowOff>
    </xdr:to>
    <xdr:pic>
      <xdr:nvPicPr>
        <xdr:cNvPr id="92" name="Picture 91">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2184578" y="14881266"/>
          <a:ext cx="569026" cy="287674"/>
        </a:xfrm>
        <a:prstGeom prst="rect">
          <a:avLst/>
        </a:prstGeom>
      </xdr:spPr>
    </xdr:pic>
    <xdr:clientData/>
  </xdr:twoCellAnchor>
  <xdr:twoCellAnchor editAs="oneCell">
    <xdr:from>
      <xdr:col>9</xdr:col>
      <xdr:colOff>630877</xdr:colOff>
      <xdr:row>40</xdr:row>
      <xdr:rowOff>37413</xdr:rowOff>
    </xdr:from>
    <xdr:to>
      <xdr:col>9</xdr:col>
      <xdr:colOff>1199903</xdr:colOff>
      <xdr:row>40</xdr:row>
      <xdr:rowOff>287229</xdr:rowOff>
    </xdr:to>
    <xdr:pic>
      <xdr:nvPicPr>
        <xdr:cNvPr id="93" name="Picture 92">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12097987" y="14559945"/>
          <a:ext cx="569026" cy="249816"/>
        </a:xfrm>
        <a:prstGeom prst="rect">
          <a:avLst/>
        </a:prstGeom>
      </xdr:spPr>
    </xdr:pic>
    <xdr:clientData/>
  </xdr:twoCellAnchor>
  <xdr:twoCellAnchor editAs="oneCell">
    <xdr:from>
      <xdr:col>9</xdr:col>
      <xdr:colOff>296884</xdr:colOff>
      <xdr:row>38</xdr:row>
      <xdr:rowOff>28818</xdr:rowOff>
    </xdr:from>
    <xdr:to>
      <xdr:col>9</xdr:col>
      <xdr:colOff>1434936</xdr:colOff>
      <xdr:row>38</xdr:row>
      <xdr:rowOff>333993</xdr:rowOff>
    </xdr:to>
    <xdr:pic>
      <xdr:nvPicPr>
        <xdr:cNvPr id="94" name="Picture 93">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11763994" y="13883363"/>
          <a:ext cx="1138052" cy="305176"/>
        </a:xfrm>
        <a:prstGeom prst="rect">
          <a:avLst/>
        </a:prstGeom>
      </xdr:spPr>
    </xdr:pic>
    <xdr:clientData/>
  </xdr:twoCellAnchor>
  <xdr:twoCellAnchor editAs="oneCell">
    <xdr:from>
      <xdr:col>9</xdr:col>
      <xdr:colOff>272143</xdr:colOff>
      <xdr:row>22</xdr:row>
      <xdr:rowOff>12370</xdr:rowOff>
    </xdr:from>
    <xdr:to>
      <xdr:col>9</xdr:col>
      <xdr:colOff>1189016</xdr:colOff>
      <xdr:row>22</xdr:row>
      <xdr:rowOff>259773</xdr:rowOff>
    </xdr:to>
    <xdr:pic>
      <xdr:nvPicPr>
        <xdr:cNvPr id="95" name="Picture 94">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11739253" y="6494318"/>
          <a:ext cx="916873" cy="247403"/>
        </a:xfrm>
        <a:prstGeom prst="rect">
          <a:avLst/>
        </a:prstGeom>
      </xdr:spPr>
    </xdr:pic>
    <xdr:clientData/>
  </xdr:twoCellAnchor>
  <xdr:twoCellAnchor editAs="oneCell">
    <xdr:from>
      <xdr:col>9</xdr:col>
      <xdr:colOff>395845</xdr:colOff>
      <xdr:row>23</xdr:row>
      <xdr:rowOff>38657</xdr:rowOff>
    </xdr:from>
    <xdr:to>
      <xdr:col>9</xdr:col>
      <xdr:colOff>1113313</xdr:colOff>
      <xdr:row>23</xdr:row>
      <xdr:rowOff>307707</xdr:rowOff>
    </xdr:to>
    <xdr:pic>
      <xdr:nvPicPr>
        <xdr:cNvPr id="96" name="Picture 95">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11862955" y="6854599"/>
          <a:ext cx="717468" cy="269050"/>
        </a:xfrm>
        <a:prstGeom prst="rect">
          <a:avLst/>
        </a:prstGeom>
      </xdr:spPr>
    </xdr:pic>
    <xdr:clientData/>
  </xdr:twoCellAnchor>
  <xdr:twoCellAnchor editAs="oneCell">
    <xdr:from>
      <xdr:col>9</xdr:col>
      <xdr:colOff>247402</xdr:colOff>
      <xdr:row>24</xdr:row>
      <xdr:rowOff>24741</xdr:rowOff>
    </xdr:from>
    <xdr:to>
      <xdr:col>9</xdr:col>
      <xdr:colOff>1335974</xdr:colOff>
      <xdr:row>24</xdr:row>
      <xdr:rowOff>301114</xdr:rowOff>
    </xdr:to>
    <xdr:pic>
      <xdr:nvPicPr>
        <xdr:cNvPr id="97" name="Picture 96">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13033168" y="5428014"/>
          <a:ext cx="1088572" cy="276373"/>
        </a:xfrm>
        <a:prstGeom prst="rect">
          <a:avLst/>
        </a:prstGeom>
      </xdr:spPr>
    </xdr:pic>
    <xdr:clientData/>
  </xdr:twoCellAnchor>
  <xdr:twoCellAnchor editAs="oneCell">
    <xdr:from>
      <xdr:col>9</xdr:col>
      <xdr:colOff>556656</xdr:colOff>
      <xdr:row>25</xdr:row>
      <xdr:rowOff>37112</xdr:rowOff>
    </xdr:from>
    <xdr:to>
      <xdr:col>9</xdr:col>
      <xdr:colOff>1261754</xdr:colOff>
      <xdr:row>25</xdr:row>
      <xdr:rowOff>338941</xdr:rowOff>
    </xdr:to>
    <xdr:pic>
      <xdr:nvPicPr>
        <xdr:cNvPr id="98" name="Picture 97">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12023766" y="7521041"/>
          <a:ext cx="705098" cy="300000"/>
        </a:xfrm>
        <a:prstGeom prst="rect">
          <a:avLst/>
        </a:prstGeom>
      </xdr:spPr>
    </xdr:pic>
    <xdr:clientData/>
  </xdr:twoCellAnchor>
  <xdr:twoCellAnchor editAs="oneCell">
    <xdr:from>
      <xdr:col>9</xdr:col>
      <xdr:colOff>371104</xdr:colOff>
      <xdr:row>26</xdr:row>
      <xdr:rowOff>24740</xdr:rowOff>
    </xdr:from>
    <xdr:to>
      <xdr:col>9</xdr:col>
      <xdr:colOff>1416051</xdr:colOff>
      <xdr:row>26</xdr:row>
      <xdr:rowOff>330578</xdr:rowOff>
    </xdr:to>
    <xdr:pic>
      <xdr:nvPicPr>
        <xdr:cNvPr id="99" name="Picture 98">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11838214" y="7842662"/>
          <a:ext cx="1044947" cy="305838"/>
        </a:xfrm>
        <a:prstGeom prst="rect">
          <a:avLst/>
        </a:prstGeom>
      </xdr:spPr>
    </xdr:pic>
    <xdr:clientData/>
  </xdr:twoCellAnchor>
  <xdr:twoCellAnchor editAs="oneCell">
    <xdr:from>
      <xdr:col>9</xdr:col>
      <xdr:colOff>383473</xdr:colOff>
      <xdr:row>27</xdr:row>
      <xdr:rowOff>31052</xdr:rowOff>
    </xdr:from>
    <xdr:to>
      <xdr:col>9</xdr:col>
      <xdr:colOff>1360714</xdr:colOff>
      <xdr:row>27</xdr:row>
      <xdr:rowOff>333993</xdr:rowOff>
    </xdr:to>
    <xdr:pic>
      <xdr:nvPicPr>
        <xdr:cNvPr id="100" name="Picture 99">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11850583" y="8182968"/>
          <a:ext cx="977241" cy="313118"/>
        </a:xfrm>
        <a:prstGeom prst="rect">
          <a:avLst/>
        </a:prstGeom>
      </xdr:spPr>
    </xdr:pic>
    <xdr:clientData/>
  </xdr:twoCellAnchor>
  <xdr:twoCellAnchor editAs="oneCell">
    <xdr:from>
      <xdr:col>9</xdr:col>
      <xdr:colOff>618506</xdr:colOff>
      <xdr:row>28</xdr:row>
      <xdr:rowOff>24741</xdr:rowOff>
    </xdr:from>
    <xdr:to>
      <xdr:col>9</xdr:col>
      <xdr:colOff>1162792</xdr:colOff>
      <xdr:row>28</xdr:row>
      <xdr:rowOff>330305</xdr:rowOff>
    </xdr:to>
    <xdr:pic>
      <xdr:nvPicPr>
        <xdr:cNvPr id="101" name="Picture 100">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12085616" y="8510650"/>
          <a:ext cx="544286" cy="305564"/>
        </a:xfrm>
        <a:prstGeom prst="rect">
          <a:avLst/>
        </a:prstGeom>
      </xdr:spPr>
    </xdr:pic>
    <xdr:clientData/>
  </xdr:twoCellAnchor>
  <xdr:twoCellAnchor editAs="oneCell">
    <xdr:from>
      <xdr:col>9</xdr:col>
      <xdr:colOff>643246</xdr:colOff>
      <xdr:row>29</xdr:row>
      <xdr:rowOff>37111</xdr:rowOff>
    </xdr:from>
    <xdr:to>
      <xdr:col>9</xdr:col>
      <xdr:colOff>1249383</xdr:colOff>
      <xdr:row>29</xdr:row>
      <xdr:rowOff>309253</xdr:rowOff>
    </xdr:to>
    <xdr:pic>
      <xdr:nvPicPr>
        <xdr:cNvPr id="102" name="Picture 101">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12110356" y="8857014"/>
          <a:ext cx="606137" cy="272142"/>
        </a:xfrm>
        <a:prstGeom prst="rect">
          <a:avLst/>
        </a:prstGeom>
      </xdr:spPr>
    </xdr:pic>
    <xdr:clientData/>
  </xdr:twoCellAnchor>
  <xdr:twoCellAnchor editAs="oneCell">
    <xdr:from>
      <xdr:col>9</xdr:col>
      <xdr:colOff>531917</xdr:colOff>
      <xdr:row>30</xdr:row>
      <xdr:rowOff>24740</xdr:rowOff>
    </xdr:from>
    <xdr:to>
      <xdr:col>9</xdr:col>
      <xdr:colOff>1212275</xdr:colOff>
      <xdr:row>30</xdr:row>
      <xdr:rowOff>267462</xdr:rowOff>
    </xdr:to>
    <xdr:pic>
      <xdr:nvPicPr>
        <xdr:cNvPr id="103" name="Picture 102">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11999027" y="9178636"/>
          <a:ext cx="680358" cy="242722"/>
        </a:xfrm>
        <a:prstGeom prst="rect">
          <a:avLst/>
        </a:prstGeom>
      </xdr:spPr>
    </xdr:pic>
    <xdr:clientData/>
  </xdr:twoCellAnchor>
  <xdr:twoCellAnchor editAs="oneCell">
    <xdr:from>
      <xdr:col>9</xdr:col>
      <xdr:colOff>470065</xdr:colOff>
      <xdr:row>31</xdr:row>
      <xdr:rowOff>61851</xdr:rowOff>
    </xdr:from>
    <xdr:to>
      <xdr:col>9</xdr:col>
      <xdr:colOff>1270277</xdr:colOff>
      <xdr:row>31</xdr:row>
      <xdr:rowOff>328588</xdr:rowOff>
    </xdr:to>
    <xdr:pic>
      <xdr:nvPicPr>
        <xdr:cNvPr id="104" name="Picture 103">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11937175" y="9549741"/>
          <a:ext cx="800212" cy="266737"/>
        </a:xfrm>
        <a:prstGeom prst="rect">
          <a:avLst/>
        </a:prstGeom>
      </xdr:spPr>
    </xdr:pic>
    <xdr:clientData/>
  </xdr:twoCellAnchor>
  <xdr:twoCellAnchor editAs="oneCell">
    <xdr:from>
      <xdr:col>9</xdr:col>
      <xdr:colOff>408215</xdr:colOff>
      <xdr:row>32</xdr:row>
      <xdr:rowOff>29369</xdr:rowOff>
    </xdr:from>
    <xdr:to>
      <xdr:col>9</xdr:col>
      <xdr:colOff>1335975</xdr:colOff>
      <xdr:row>32</xdr:row>
      <xdr:rowOff>304704</xdr:rowOff>
    </xdr:to>
    <xdr:pic>
      <xdr:nvPicPr>
        <xdr:cNvPr id="105" name="Picture 104">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11875325" y="9851252"/>
          <a:ext cx="927760" cy="275335"/>
        </a:xfrm>
        <a:prstGeom prst="rect">
          <a:avLst/>
        </a:prstGeom>
      </xdr:spPr>
    </xdr:pic>
    <xdr:clientData/>
  </xdr:twoCellAnchor>
  <xdr:twoCellAnchor editAs="oneCell">
    <xdr:from>
      <xdr:col>9</xdr:col>
      <xdr:colOff>98961</xdr:colOff>
      <xdr:row>33</xdr:row>
      <xdr:rowOff>74220</xdr:rowOff>
    </xdr:from>
    <xdr:to>
      <xdr:col>9</xdr:col>
      <xdr:colOff>871040</xdr:colOff>
      <xdr:row>34</xdr:row>
      <xdr:rowOff>1</xdr:rowOff>
    </xdr:to>
    <xdr:pic>
      <xdr:nvPicPr>
        <xdr:cNvPr id="106" name="Picture 105">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11566071" y="10230097"/>
          <a:ext cx="772079" cy="296884"/>
        </a:xfrm>
        <a:prstGeom prst="rect">
          <a:avLst/>
        </a:prstGeom>
      </xdr:spPr>
    </xdr:pic>
    <xdr:clientData/>
  </xdr:twoCellAnchor>
  <xdr:twoCellAnchor editAs="oneCell">
    <xdr:from>
      <xdr:col>9</xdr:col>
      <xdr:colOff>0</xdr:colOff>
      <xdr:row>34</xdr:row>
      <xdr:rowOff>1</xdr:rowOff>
    </xdr:from>
    <xdr:to>
      <xdr:col>9</xdr:col>
      <xdr:colOff>1496786</xdr:colOff>
      <xdr:row>34</xdr:row>
      <xdr:rowOff>333994</xdr:rowOff>
    </xdr:to>
    <xdr:pic>
      <xdr:nvPicPr>
        <xdr:cNvPr id="107" name="Picture 106">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11467110" y="10489871"/>
          <a:ext cx="1496786" cy="333994"/>
        </a:xfrm>
        <a:prstGeom prst="rect">
          <a:avLst/>
        </a:prstGeom>
      </xdr:spPr>
    </xdr:pic>
    <xdr:clientData/>
  </xdr:twoCellAnchor>
  <xdr:twoCellAnchor editAs="oneCell">
    <xdr:from>
      <xdr:col>9</xdr:col>
      <xdr:colOff>556657</xdr:colOff>
      <xdr:row>35</xdr:row>
      <xdr:rowOff>74222</xdr:rowOff>
    </xdr:from>
    <xdr:to>
      <xdr:col>9</xdr:col>
      <xdr:colOff>1274125</xdr:colOff>
      <xdr:row>35</xdr:row>
      <xdr:rowOff>320330</xdr:rowOff>
    </xdr:to>
    <xdr:pic>
      <xdr:nvPicPr>
        <xdr:cNvPr id="108" name="Picture 107">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12023767" y="10898086"/>
          <a:ext cx="717468" cy="246108"/>
        </a:xfrm>
        <a:prstGeom prst="rect">
          <a:avLst/>
        </a:prstGeom>
      </xdr:spPr>
    </xdr:pic>
    <xdr:clientData/>
  </xdr:twoCellAnchor>
  <xdr:twoCellAnchor editAs="oneCell">
    <xdr:from>
      <xdr:col>9</xdr:col>
      <xdr:colOff>383474</xdr:colOff>
      <xdr:row>36</xdr:row>
      <xdr:rowOff>51342</xdr:rowOff>
    </xdr:from>
    <xdr:to>
      <xdr:col>9</xdr:col>
      <xdr:colOff>1274124</xdr:colOff>
      <xdr:row>36</xdr:row>
      <xdr:rowOff>306431</xdr:rowOff>
    </xdr:to>
    <xdr:pic>
      <xdr:nvPicPr>
        <xdr:cNvPr id="109" name="Picture 108">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12011396" y="11209199"/>
          <a:ext cx="890649" cy="255089"/>
        </a:xfrm>
        <a:prstGeom prst="rect">
          <a:avLst/>
        </a:prstGeom>
      </xdr:spPr>
    </xdr:pic>
    <xdr:clientData/>
  </xdr:twoCellAnchor>
  <xdr:twoCellAnchor editAs="oneCell">
    <xdr:from>
      <xdr:col>9</xdr:col>
      <xdr:colOff>358734</xdr:colOff>
      <xdr:row>37</xdr:row>
      <xdr:rowOff>25029</xdr:rowOff>
    </xdr:from>
    <xdr:to>
      <xdr:col>9</xdr:col>
      <xdr:colOff>1286493</xdr:colOff>
      <xdr:row>37</xdr:row>
      <xdr:rowOff>322470</xdr:rowOff>
    </xdr:to>
    <xdr:pic>
      <xdr:nvPicPr>
        <xdr:cNvPr id="110" name="Picture 109">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11986656" y="11516880"/>
          <a:ext cx="927759" cy="297441"/>
        </a:xfrm>
        <a:prstGeom prst="rect">
          <a:avLst/>
        </a:prstGeom>
      </xdr:spPr>
    </xdr:pic>
    <xdr:clientData/>
  </xdr:twoCellAnchor>
  <xdr:twoCellAnchor editAs="oneCell">
    <xdr:from>
      <xdr:col>9</xdr:col>
      <xdr:colOff>284514</xdr:colOff>
      <xdr:row>55</xdr:row>
      <xdr:rowOff>19802</xdr:rowOff>
    </xdr:from>
    <xdr:to>
      <xdr:col>9</xdr:col>
      <xdr:colOff>1237014</xdr:colOff>
      <xdr:row>55</xdr:row>
      <xdr:rowOff>272143</xdr:rowOff>
    </xdr:to>
    <xdr:pic>
      <xdr:nvPicPr>
        <xdr:cNvPr id="111" name="Picture 110">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11912436" y="17523536"/>
          <a:ext cx="952500" cy="252341"/>
        </a:xfrm>
        <a:prstGeom prst="rect">
          <a:avLst/>
        </a:prstGeom>
      </xdr:spPr>
    </xdr:pic>
    <xdr:clientData/>
  </xdr:twoCellAnchor>
  <xdr:twoCellAnchor editAs="oneCell">
    <xdr:from>
      <xdr:col>10</xdr:col>
      <xdr:colOff>0</xdr:colOff>
      <xdr:row>104</xdr:row>
      <xdr:rowOff>0</xdr:rowOff>
    </xdr:from>
    <xdr:to>
      <xdr:col>12</xdr:col>
      <xdr:colOff>616029</xdr:colOff>
      <xdr:row>108</xdr:row>
      <xdr:rowOff>98961</xdr:rowOff>
    </xdr:to>
    <xdr:pic>
      <xdr:nvPicPr>
        <xdr:cNvPr id="73" name="Picture 72">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14868896" y="73305390"/>
          <a:ext cx="2397328" cy="12864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59</xdr:row>
      <xdr:rowOff>0</xdr:rowOff>
    </xdr:from>
    <xdr:to>
      <xdr:col>10</xdr:col>
      <xdr:colOff>14224</xdr:colOff>
      <xdr:row>62</xdr:row>
      <xdr:rowOff>3809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77175" y="12925425"/>
          <a:ext cx="1623949" cy="8229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67</xdr:col>
      <xdr:colOff>0</xdr:colOff>
      <xdr:row>49</xdr:row>
      <xdr:rowOff>0</xdr:rowOff>
    </xdr:from>
    <xdr:to>
      <xdr:col>70</xdr:col>
      <xdr:colOff>19051</xdr:colOff>
      <xdr:row>50</xdr:row>
      <xdr:rowOff>379894</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097304" y="21543065"/>
          <a:ext cx="1857791" cy="802307"/>
        </a:xfrm>
        <a:prstGeom prst="rect">
          <a:avLst/>
        </a:prstGeom>
      </xdr:spPr>
    </xdr:pic>
    <xdr:clientData/>
  </xdr:twoCellAnchor>
  <xdr:twoCellAnchor editAs="oneCell">
    <xdr:from>
      <xdr:col>43</xdr:col>
      <xdr:colOff>0</xdr:colOff>
      <xdr:row>51</xdr:row>
      <xdr:rowOff>0</xdr:rowOff>
    </xdr:from>
    <xdr:to>
      <xdr:col>46</xdr:col>
      <xdr:colOff>166619</xdr:colOff>
      <xdr:row>53</xdr:row>
      <xdr:rowOff>161270</xdr:rowOff>
    </xdr:to>
    <xdr:pic>
      <xdr:nvPicPr>
        <xdr:cNvPr id="5" name="Picture 4">
          <a:extLst>
            <a:ext uri="{FF2B5EF4-FFF2-40B4-BE49-F238E27FC236}">
              <a16:creationId xmlns:a16="http://schemas.microsoft.com/office/drawing/2014/main" id="{A897102F-57A9-47AF-AB58-B0A8B4FD3C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461357" y="15140609"/>
          <a:ext cx="2035176" cy="9961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9</xdr:col>
      <xdr:colOff>180975</xdr:colOff>
      <xdr:row>37</xdr:row>
      <xdr:rowOff>76200</xdr:rowOff>
    </xdr:from>
    <xdr:ext cx="1609725" cy="767275"/>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19825" y="17773650"/>
          <a:ext cx="1609725" cy="767275"/>
        </a:xfrm>
        <a:prstGeom prst="rect">
          <a:avLst/>
        </a:prstGeom>
      </xdr:spPr>
    </xdr:pic>
    <xdr:clientData/>
  </xdr:oneCellAnchor>
  <xdr:oneCellAnchor>
    <xdr:from>
      <xdr:col>9</xdr:col>
      <xdr:colOff>180975</xdr:colOff>
      <xdr:row>73</xdr:row>
      <xdr:rowOff>76200</xdr:rowOff>
    </xdr:from>
    <xdr:ext cx="1609725" cy="767275"/>
    <xdr:pic>
      <xdr:nvPicPr>
        <xdr:cNvPr id="31" name="Picture 30">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62675" y="124453650"/>
          <a:ext cx="1609725" cy="767275"/>
        </a:xfrm>
        <a:prstGeom prst="rect">
          <a:avLst/>
        </a:prstGeom>
      </xdr:spPr>
    </xdr:pic>
    <xdr:clientData/>
  </xdr:oneCellAnchor>
  <xdr:oneCellAnchor>
    <xdr:from>
      <xdr:col>9</xdr:col>
      <xdr:colOff>180975</xdr:colOff>
      <xdr:row>109</xdr:row>
      <xdr:rowOff>76200</xdr:rowOff>
    </xdr:from>
    <xdr:ext cx="1609725" cy="767275"/>
    <xdr:pic>
      <xdr:nvPicPr>
        <xdr:cNvPr id="32" name="Picture 31">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62675" y="124453650"/>
          <a:ext cx="1609725" cy="767275"/>
        </a:xfrm>
        <a:prstGeom prst="rect">
          <a:avLst/>
        </a:prstGeom>
      </xdr:spPr>
    </xdr:pic>
    <xdr:clientData/>
  </xdr:oneCellAnchor>
  <xdr:oneCellAnchor>
    <xdr:from>
      <xdr:col>9</xdr:col>
      <xdr:colOff>180975</xdr:colOff>
      <xdr:row>145</xdr:row>
      <xdr:rowOff>76200</xdr:rowOff>
    </xdr:from>
    <xdr:ext cx="1609725" cy="767275"/>
    <xdr:pic>
      <xdr:nvPicPr>
        <xdr:cNvPr id="33" name="Picture 32">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62675" y="124453650"/>
          <a:ext cx="1609725" cy="767275"/>
        </a:xfrm>
        <a:prstGeom prst="rect">
          <a:avLst/>
        </a:prstGeom>
      </xdr:spPr>
    </xdr:pic>
    <xdr:clientData/>
  </xdr:oneCellAnchor>
  <xdr:oneCellAnchor>
    <xdr:from>
      <xdr:col>9</xdr:col>
      <xdr:colOff>180975</xdr:colOff>
      <xdr:row>145</xdr:row>
      <xdr:rowOff>76200</xdr:rowOff>
    </xdr:from>
    <xdr:ext cx="1609725" cy="767275"/>
    <xdr:pic>
      <xdr:nvPicPr>
        <xdr:cNvPr id="35" name="Picture 34">
          <a:extLst>
            <a:ext uri="{FF2B5EF4-FFF2-40B4-BE49-F238E27FC236}">
              <a16:creationId xmlns:a16="http://schemas.microsoft.com/office/drawing/2014/main" id="{00000000-0008-0000-0400-00002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62675" y="156410025"/>
          <a:ext cx="1609725" cy="767275"/>
        </a:xfrm>
        <a:prstGeom prst="rect">
          <a:avLst/>
        </a:prstGeom>
      </xdr:spPr>
    </xdr:pic>
    <xdr:clientData/>
  </xdr:oneCellAnchor>
  <xdr:oneCellAnchor>
    <xdr:from>
      <xdr:col>9</xdr:col>
      <xdr:colOff>180975</xdr:colOff>
      <xdr:row>181</xdr:row>
      <xdr:rowOff>76200</xdr:rowOff>
    </xdr:from>
    <xdr:ext cx="1609725" cy="767275"/>
    <xdr:pic>
      <xdr:nvPicPr>
        <xdr:cNvPr id="38" name="Picture 37">
          <a:extLst>
            <a:ext uri="{FF2B5EF4-FFF2-40B4-BE49-F238E27FC236}">
              <a16:creationId xmlns:a16="http://schemas.microsoft.com/office/drawing/2014/main" id="{00000000-0008-0000-0400-00002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62675" y="156410025"/>
          <a:ext cx="1609725" cy="767275"/>
        </a:xfrm>
        <a:prstGeom prst="rect">
          <a:avLst/>
        </a:prstGeom>
      </xdr:spPr>
    </xdr:pic>
    <xdr:clientData/>
  </xdr:oneCellAnchor>
  <xdr:oneCellAnchor>
    <xdr:from>
      <xdr:col>9</xdr:col>
      <xdr:colOff>180975</xdr:colOff>
      <xdr:row>214</xdr:row>
      <xdr:rowOff>76200</xdr:rowOff>
    </xdr:from>
    <xdr:ext cx="1609725" cy="767275"/>
    <xdr:pic>
      <xdr:nvPicPr>
        <xdr:cNvPr id="44" name="Picture 43">
          <a:extLst>
            <a:ext uri="{FF2B5EF4-FFF2-40B4-BE49-F238E27FC236}">
              <a16:creationId xmlns:a16="http://schemas.microsoft.com/office/drawing/2014/main" id="{00000000-0008-0000-0400-00002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6375" y="189210950"/>
          <a:ext cx="1609725" cy="767275"/>
        </a:xfrm>
        <a:prstGeom prst="rect">
          <a:avLst/>
        </a:prstGeom>
      </xdr:spPr>
    </xdr:pic>
    <xdr:clientData/>
  </xdr:oneCellAnchor>
  <xdr:oneCellAnchor>
    <xdr:from>
      <xdr:col>9</xdr:col>
      <xdr:colOff>180975</xdr:colOff>
      <xdr:row>247</xdr:row>
      <xdr:rowOff>76200</xdr:rowOff>
    </xdr:from>
    <xdr:ext cx="1609725" cy="767275"/>
    <xdr:pic>
      <xdr:nvPicPr>
        <xdr:cNvPr id="46" name="Picture 45">
          <a:extLst>
            <a:ext uri="{FF2B5EF4-FFF2-40B4-BE49-F238E27FC236}">
              <a16:creationId xmlns:a16="http://schemas.microsoft.com/office/drawing/2014/main" id="{00000000-0008-0000-0400-00002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6375" y="189210950"/>
          <a:ext cx="1609725" cy="767275"/>
        </a:xfrm>
        <a:prstGeom prst="rect">
          <a:avLst/>
        </a:prstGeom>
      </xdr:spPr>
    </xdr:pic>
    <xdr:clientData/>
  </xdr:oneCellAnchor>
  <xdr:oneCellAnchor>
    <xdr:from>
      <xdr:col>9</xdr:col>
      <xdr:colOff>180975</xdr:colOff>
      <xdr:row>280</xdr:row>
      <xdr:rowOff>76200</xdr:rowOff>
    </xdr:from>
    <xdr:ext cx="1609725" cy="767275"/>
    <xdr:pic>
      <xdr:nvPicPr>
        <xdr:cNvPr id="49" name="Picture 48">
          <a:extLst>
            <a:ext uri="{FF2B5EF4-FFF2-40B4-BE49-F238E27FC236}">
              <a16:creationId xmlns:a16="http://schemas.microsoft.com/office/drawing/2014/main" id="{00000000-0008-0000-0400-00003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6375" y="189210950"/>
          <a:ext cx="1609725" cy="767275"/>
        </a:xfrm>
        <a:prstGeom prst="rect">
          <a:avLst/>
        </a:prstGeom>
      </xdr:spPr>
    </xdr:pic>
    <xdr:clientData/>
  </xdr:oneCellAnchor>
  <xdr:oneCellAnchor>
    <xdr:from>
      <xdr:col>9</xdr:col>
      <xdr:colOff>180975</xdr:colOff>
      <xdr:row>316</xdr:row>
      <xdr:rowOff>76200</xdr:rowOff>
    </xdr:from>
    <xdr:ext cx="1609725" cy="767275"/>
    <xdr:pic>
      <xdr:nvPicPr>
        <xdr:cNvPr id="50" name="Picture 49">
          <a:extLst>
            <a:ext uri="{FF2B5EF4-FFF2-40B4-BE49-F238E27FC236}">
              <a16:creationId xmlns:a16="http://schemas.microsoft.com/office/drawing/2014/main" id="{00000000-0008-0000-0400-00003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6375" y="189210950"/>
          <a:ext cx="1609725" cy="767275"/>
        </a:xfrm>
        <a:prstGeom prst="rect">
          <a:avLst/>
        </a:prstGeom>
      </xdr:spPr>
    </xdr:pic>
    <xdr:clientData/>
  </xdr:oneCellAnchor>
  <xdr:oneCellAnchor>
    <xdr:from>
      <xdr:col>9</xdr:col>
      <xdr:colOff>180975</xdr:colOff>
      <xdr:row>349</xdr:row>
      <xdr:rowOff>76200</xdr:rowOff>
    </xdr:from>
    <xdr:ext cx="1609725" cy="767275"/>
    <xdr:pic>
      <xdr:nvPicPr>
        <xdr:cNvPr id="52" name="Picture 51">
          <a:extLst>
            <a:ext uri="{FF2B5EF4-FFF2-40B4-BE49-F238E27FC236}">
              <a16:creationId xmlns:a16="http://schemas.microsoft.com/office/drawing/2014/main" id="{00000000-0008-0000-0400-00003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6375" y="189210950"/>
          <a:ext cx="1609725" cy="767275"/>
        </a:xfrm>
        <a:prstGeom prst="rect">
          <a:avLst/>
        </a:prstGeom>
      </xdr:spPr>
    </xdr:pic>
    <xdr:clientData/>
  </xdr:oneCellAnchor>
  <xdr:oneCellAnchor>
    <xdr:from>
      <xdr:col>9</xdr:col>
      <xdr:colOff>180975</xdr:colOff>
      <xdr:row>383</xdr:row>
      <xdr:rowOff>76200</xdr:rowOff>
    </xdr:from>
    <xdr:ext cx="1609725" cy="767275"/>
    <xdr:pic>
      <xdr:nvPicPr>
        <xdr:cNvPr id="54" name="Picture 53">
          <a:extLst>
            <a:ext uri="{FF2B5EF4-FFF2-40B4-BE49-F238E27FC236}">
              <a16:creationId xmlns:a16="http://schemas.microsoft.com/office/drawing/2014/main" id="{00000000-0008-0000-0400-00003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15075" y="248288175"/>
          <a:ext cx="1609725" cy="767275"/>
        </a:xfrm>
        <a:prstGeom prst="rect">
          <a:avLst/>
        </a:prstGeom>
      </xdr:spPr>
    </xdr:pic>
    <xdr:clientData/>
  </xdr:oneCellAnchor>
  <xdr:oneCellAnchor>
    <xdr:from>
      <xdr:col>9</xdr:col>
      <xdr:colOff>180975</xdr:colOff>
      <xdr:row>416</xdr:row>
      <xdr:rowOff>76200</xdr:rowOff>
    </xdr:from>
    <xdr:ext cx="1609725" cy="767275"/>
    <xdr:pic>
      <xdr:nvPicPr>
        <xdr:cNvPr id="55" name="Picture 54">
          <a:extLst>
            <a:ext uri="{FF2B5EF4-FFF2-40B4-BE49-F238E27FC236}">
              <a16:creationId xmlns:a16="http://schemas.microsoft.com/office/drawing/2014/main" id="{00000000-0008-0000-0400-00003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15075" y="254803275"/>
          <a:ext cx="1609725" cy="767275"/>
        </a:xfrm>
        <a:prstGeom prst="rect">
          <a:avLst/>
        </a:prstGeom>
      </xdr:spPr>
    </xdr:pic>
    <xdr:clientData/>
  </xdr:oneCellAnchor>
  <xdr:oneCellAnchor>
    <xdr:from>
      <xdr:col>9</xdr:col>
      <xdr:colOff>180975</xdr:colOff>
      <xdr:row>449</xdr:row>
      <xdr:rowOff>76200</xdr:rowOff>
    </xdr:from>
    <xdr:ext cx="1609725" cy="767275"/>
    <xdr:pic>
      <xdr:nvPicPr>
        <xdr:cNvPr id="56" name="Picture 55">
          <a:extLst>
            <a:ext uri="{FF2B5EF4-FFF2-40B4-BE49-F238E27FC236}">
              <a16:creationId xmlns:a16="http://schemas.microsoft.com/office/drawing/2014/main" id="{00000000-0008-0000-0400-00003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15075" y="261318375"/>
          <a:ext cx="1609725" cy="767275"/>
        </a:xfrm>
        <a:prstGeom prst="rect">
          <a:avLst/>
        </a:prstGeom>
      </xdr:spPr>
    </xdr:pic>
    <xdr:clientData/>
  </xdr:oneCellAnchor>
  <xdr:oneCellAnchor>
    <xdr:from>
      <xdr:col>9</xdr:col>
      <xdr:colOff>180975</xdr:colOff>
      <xdr:row>482</xdr:row>
      <xdr:rowOff>76200</xdr:rowOff>
    </xdr:from>
    <xdr:ext cx="1609725" cy="767275"/>
    <xdr:pic>
      <xdr:nvPicPr>
        <xdr:cNvPr id="58" name="Picture 57">
          <a:extLst>
            <a:ext uri="{FF2B5EF4-FFF2-40B4-BE49-F238E27FC236}">
              <a16:creationId xmlns:a16="http://schemas.microsoft.com/office/drawing/2014/main" id="{00000000-0008-0000-0400-00003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15075" y="241773075"/>
          <a:ext cx="1609725" cy="767275"/>
        </a:xfrm>
        <a:prstGeom prst="rect">
          <a:avLst/>
        </a:prstGeom>
      </xdr:spPr>
    </xdr:pic>
    <xdr:clientData/>
  </xdr:oneCellAnchor>
  <xdr:oneCellAnchor>
    <xdr:from>
      <xdr:col>9</xdr:col>
      <xdr:colOff>180975</xdr:colOff>
      <xdr:row>515</xdr:row>
      <xdr:rowOff>76200</xdr:rowOff>
    </xdr:from>
    <xdr:ext cx="1609725" cy="767275"/>
    <xdr:pic>
      <xdr:nvPicPr>
        <xdr:cNvPr id="63" name="Picture 62">
          <a:extLst>
            <a:ext uri="{FF2B5EF4-FFF2-40B4-BE49-F238E27FC236}">
              <a16:creationId xmlns:a16="http://schemas.microsoft.com/office/drawing/2014/main" id="{00000000-0008-0000-0400-00003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1295" y="313357260"/>
          <a:ext cx="1609725" cy="767275"/>
        </a:xfrm>
        <a:prstGeom prst="rect">
          <a:avLst/>
        </a:prstGeom>
      </xdr:spPr>
    </xdr:pic>
    <xdr:clientData/>
  </xdr:oneCellAnchor>
  <xdr:oneCellAnchor>
    <xdr:from>
      <xdr:col>9</xdr:col>
      <xdr:colOff>180975</xdr:colOff>
      <xdr:row>548</xdr:row>
      <xdr:rowOff>76200</xdr:rowOff>
    </xdr:from>
    <xdr:ext cx="1609725" cy="767275"/>
    <xdr:pic>
      <xdr:nvPicPr>
        <xdr:cNvPr id="64" name="Picture 63">
          <a:extLst>
            <a:ext uri="{FF2B5EF4-FFF2-40B4-BE49-F238E27FC236}">
              <a16:creationId xmlns:a16="http://schemas.microsoft.com/office/drawing/2014/main" id="{00000000-0008-0000-0400-00004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1295" y="319605660"/>
          <a:ext cx="1609725" cy="767275"/>
        </a:xfrm>
        <a:prstGeom prst="rect">
          <a:avLst/>
        </a:prstGeom>
      </xdr:spPr>
    </xdr:pic>
    <xdr:clientData/>
  </xdr:oneCellAnchor>
  <xdr:oneCellAnchor>
    <xdr:from>
      <xdr:col>9</xdr:col>
      <xdr:colOff>180975</xdr:colOff>
      <xdr:row>581</xdr:row>
      <xdr:rowOff>76200</xdr:rowOff>
    </xdr:from>
    <xdr:ext cx="1609725" cy="767275"/>
    <xdr:pic>
      <xdr:nvPicPr>
        <xdr:cNvPr id="68" name="Picture 67">
          <a:extLst>
            <a:ext uri="{FF2B5EF4-FFF2-40B4-BE49-F238E27FC236}">
              <a16:creationId xmlns:a16="http://schemas.microsoft.com/office/drawing/2014/main" id="{00000000-0008-0000-0400-00004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1295" y="319605660"/>
          <a:ext cx="1609725" cy="767275"/>
        </a:xfrm>
        <a:prstGeom prst="rect">
          <a:avLst/>
        </a:prstGeom>
      </xdr:spPr>
    </xdr:pic>
    <xdr:clientData/>
  </xdr:oneCellAnchor>
  <xdr:oneCellAnchor>
    <xdr:from>
      <xdr:col>9</xdr:col>
      <xdr:colOff>180975</xdr:colOff>
      <xdr:row>614</xdr:row>
      <xdr:rowOff>76200</xdr:rowOff>
    </xdr:from>
    <xdr:ext cx="1609725" cy="767275"/>
    <xdr:pic>
      <xdr:nvPicPr>
        <xdr:cNvPr id="69" name="Picture 68">
          <a:extLst>
            <a:ext uri="{FF2B5EF4-FFF2-40B4-BE49-F238E27FC236}">
              <a16:creationId xmlns:a16="http://schemas.microsoft.com/office/drawing/2014/main" id="{00000000-0008-0000-0400-00004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1295" y="338350860"/>
          <a:ext cx="1609725" cy="767275"/>
        </a:xfrm>
        <a:prstGeom prst="rect">
          <a:avLst/>
        </a:prstGeom>
      </xdr:spPr>
    </xdr:pic>
    <xdr:clientData/>
  </xdr:oneCellAnchor>
  <xdr:oneCellAnchor>
    <xdr:from>
      <xdr:col>9</xdr:col>
      <xdr:colOff>180975</xdr:colOff>
      <xdr:row>647</xdr:row>
      <xdr:rowOff>76200</xdr:rowOff>
    </xdr:from>
    <xdr:ext cx="1609725" cy="767275"/>
    <xdr:pic>
      <xdr:nvPicPr>
        <xdr:cNvPr id="70" name="Picture 69">
          <a:extLst>
            <a:ext uri="{FF2B5EF4-FFF2-40B4-BE49-F238E27FC236}">
              <a16:creationId xmlns:a16="http://schemas.microsoft.com/office/drawing/2014/main" id="{00000000-0008-0000-0400-00004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1295" y="344599260"/>
          <a:ext cx="1609725" cy="767275"/>
        </a:xfrm>
        <a:prstGeom prst="rect">
          <a:avLst/>
        </a:prstGeom>
      </xdr:spPr>
    </xdr:pic>
    <xdr:clientData/>
  </xdr:oneCellAnchor>
  <xdr:oneCellAnchor>
    <xdr:from>
      <xdr:col>9</xdr:col>
      <xdr:colOff>180975</xdr:colOff>
      <xdr:row>680</xdr:row>
      <xdr:rowOff>76200</xdr:rowOff>
    </xdr:from>
    <xdr:ext cx="1609725" cy="767275"/>
    <xdr:pic>
      <xdr:nvPicPr>
        <xdr:cNvPr id="71" name="Picture 70">
          <a:extLst>
            <a:ext uri="{FF2B5EF4-FFF2-40B4-BE49-F238E27FC236}">
              <a16:creationId xmlns:a16="http://schemas.microsoft.com/office/drawing/2014/main" id="{00000000-0008-0000-0400-00004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1295" y="350847660"/>
          <a:ext cx="1609725" cy="767275"/>
        </a:xfrm>
        <a:prstGeom prst="rect">
          <a:avLst/>
        </a:prstGeom>
      </xdr:spPr>
    </xdr:pic>
    <xdr:clientData/>
  </xdr:oneCellAnchor>
  <xdr:oneCellAnchor>
    <xdr:from>
      <xdr:col>9</xdr:col>
      <xdr:colOff>180975</xdr:colOff>
      <xdr:row>713</xdr:row>
      <xdr:rowOff>76200</xdr:rowOff>
    </xdr:from>
    <xdr:ext cx="1609725" cy="767275"/>
    <xdr:pic>
      <xdr:nvPicPr>
        <xdr:cNvPr id="74" name="Picture 73">
          <a:extLst>
            <a:ext uri="{FF2B5EF4-FFF2-40B4-BE49-F238E27FC236}">
              <a16:creationId xmlns:a16="http://schemas.microsoft.com/office/drawing/2014/main" id="{00000000-0008-0000-0400-00004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4325" y="324415150"/>
          <a:ext cx="1609725" cy="767275"/>
        </a:xfrm>
        <a:prstGeom prst="rect">
          <a:avLst/>
        </a:prstGeom>
      </xdr:spPr>
    </xdr:pic>
    <xdr:clientData/>
  </xdr:oneCellAnchor>
  <xdr:oneCellAnchor>
    <xdr:from>
      <xdr:col>9</xdr:col>
      <xdr:colOff>180975</xdr:colOff>
      <xdr:row>746</xdr:row>
      <xdr:rowOff>76200</xdr:rowOff>
    </xdr:from>
    <xdr:ext cx="1609725" cy="767275"/>
    <xdr:pic>
      <xdr:nvPicPr>
        <xdr:cNvPr id="75" name="Picture 74">
          <a:extLst>
            <a:ext uri="{FF2B5EF4-FFF2-40B4-BE49-F238E27FC236}">
              <a16:creationId xmlns:a16="http://schemas.microsoft.com/office/drawing/2014/main" id="{00000000-0008-0000-0400-00004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4325" y="330701650"/>
          <a:ext cx="1609725" cy="767275"/>
        </a:xfrm>
        <a:prstGeom prst="rect">
          <a:avLst/>
        </a:prstGeom>
      </xdr:spPr>
    </xdr:pic>
    <xdr:clientData/>
  </xdr:oneCellAnchor>
  <xdr:oneCellAnchor>
    <xdr:from>
      <xdr:col>9</xdr:col>
      <xdr:colOff>180975</xdr:colOff>
      <xdr:row>779</xdr:row>
      <xdr:rowOff>76200</xdr:rowOff>
    </xdr:from>
    <xdr:ext cx="1609725" cy="767275"/>
    <xdr:pic>
      <xdr:nvPicPr>
        <xdr:cNvPr id="76" name="Picture 75">
          <a:extLst>
            <a:ext uri="{FF2B5EF4-FFF2-40B4-BE49-F238E27FC236}">
              <a16:creationId xmlns:a16="http://schemas.microsoft.com/office/drawing/2014/main" id="{00000000-0008-0000-0400-00004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4325" y="336988150"/>
          <a:ext cx="1609725" cy="767275"/>
        </a:xfrm>
        <a:prstGeom prst="rect">
          <a:avLst/>
        </a:prstGeom>
      </xdr:spPr>
    </xdr:pic>
    <xdr:clientData/>
  </xdr:oneCellAnchor>
  <xdr:oneCellAnchor>
    <xdr:from>
      <xdr:col>9</xdr:col>
      <xdr:colOff>180975</xdr:colOff>
      <xdr:row>812</xdr:row>
      <xdr:rowOff>76200</xdr:rowOff>
    </xdr:from>
    <xdr:ext cx="1609725" cy="767275"/>
    <xdr:pic>
      <xdr:nvPicPr>
        <xdr:cNvPr id="77" name="Picture 76">
          <a:extLst>
            <a:ext uri="{FF2B5EF4-FFF2-40B4-BE49-F238E27FC236}">
              <a16:creationId xmlns:a16="http://schemas.microsoft.com/office/drawing/2014/main" id="{00000000-0008-0000-0400-00004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4325" y="343274650"/>
          <a:ext cx="1609725" cy="767275"/>
        </a:xfrm>
        <a:prstGeom prst="rect">
          <a:avLst/>
        </a:prstGeom>
      </xdr:spPr>
    </xdr:pic>
    <xdr:clientData/>
  </xdr:oneCellAnchor>
  <xdr:oneCellAnchor>
    <xdr:from>
      <xdr:col>9</xdr:col>
      <xdr:colOff>180975</xdr:colOff>
      <xdr:row>841</xdr:row>
      <xdr:rowOff>76200</xdr:rowOff>
    </xdr:from>
    <xdr:ext cx="1609725" cy="767275"/>
    <xdr:pic>
      <xdr:nvPicPr>
        <xdr:cNvPr id="47" name="Picture 46">
          <a:extLst>
            <a:ext uri="{FF2B5EF4-FFF2-40B4-BE49-F238E27FC236}">
              <a16:creationId xmlns:a16="http://schemas.microsoft.com/office/drawing/2014/main" id="{00000000-0008-0000-0400-00002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19850" y="240401475"/>
          <a:ext cx="1609725" cy="767275"/>
        </a:xfrm>
        <a:prstGeom prst="rect">
          <a:avLst/>
        </a:prstGeom>
      </xdr:spPr>
    </xdr:pic>
    <xdr:clientData/>
  </xdr:oneCellAnchor>
  <xdr:oneCellAnchor>
    <xdr:from>
      <xdr:col>9</xdr:col>
      <xdr:colOff>180975</xdr:colOff>
      <xdr:row>874</xdr:row>
      <xdr:rowOff>76200</xdr:rowOff>
    </xdr:from>
    <xdr:ext cx="1609725" cy="767275"/>
    <xdr:pic>
      <xdr:nvPicPr>
        <xdr:cNvPr id="48" name="Picture 47">
          <a:extLst>
            <a:ext uri="{FF2B5EF4-FFF2-40B4-BE49-F238E27FC236}">
              <a16:creationId xmlns:a16="http://schemas.microsoft.com/office/drawing/2014/main" id="{00000000-0008-0000-0400-00003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19850" y="246916575"/>
          <a:ext cx="1609725" cy="767275"/>
        </a:xfrm>
        <a:prstGeom prst="rect">
          <a:avLst/>
        </a:prstGeom>
      </xdr:spPr>
    </xdr:pic>
    <xdr:clientData/>
  </xdr:oneCellAnchor>
  <xdr:oneCellAnchor>
    <xdr:from>
      <xdr:col>9</xdr:col>
      <xdr:colOff>180975</xdr:colOff>
      <xdr:row>907</xdr:row>
      <xdr:rowOff>76200</xdr:rowOff>
    </xdr:from>
    <xdr:ext cx="1609725" cy="767275"/>
    <xdr:pic>
      <xdr:nvPicPr>
        <xdr:cNvPr id="51" name="Picture 50">
          <a:extLst>
            <a:ext uri="{FF2B5EF4-FFF2-40B4-BE49-F238E27FC236}">
              <a16:creationId xmlns:a16="http://schemas.microsoft.com/office/drawing/2014/main" id="{00000000-0008-0000-0400-00003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19850" y="253431675"/>
          <a:ext cx="1609725" cy="767275"/>
        </a:xfrm>
        <a:prstGeom prst="rect">
          <a:avLst/>
        </a:prstGeom>
      </xdr:spPr>
    </xdr:pic>
    <xdr:clientData/>
  </xdr:oneCellAnchor>
  <xdr:oneCellAnchor>
    <xdr:from>
      <xdr:col>9</xdr:col>
      <xdr:colOff>180975</xdr:colOff>
      <xdr:row>940</xdr:row>
      <xdr:rowOff>76200</xdr:rowOff>
    </xdr:from>
    <xdr:ext cx="1609725" cy="767275"/>
    <xdr:pic>
      <xdr:nvPicPr>
        <xdr:cNvPr id="57" name="Picture 56">
          <a:extLst>
            <a:ext uri="{FF2B5EF4-FFF2-40B4-BE49-F238E27FC236}">
              <a16:creationId xmlns:a16="http://schemas.microsoft.com/office/drawing/2014/main" id="{00000000-0008-0000-0400-00003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19850" y="259946775"/>
          <a:ext cx="1609725" cy="767275"/>
        </a:xfrm>
        <a:prstGeom prst="rect">
          <a:avLst/>
        </a:prstGeom>
      </xdr:spPr>
    </xdr:pic>
    <xdr:clientData/>
  </xdr:oneCellAnchor>
  <xdr:oneCellAnchor>
    <xdr:from>
      <xdr:col>9</xdr:col>
      <xdr:colOff>180975</xdr:colOff>
      <xdr:row>973</xdr:row>
      <xdr:rowOff>76200</xdr:rowOff>
    </xdr:from>
    <xdr:ext cx="1609725" cy="767275"/>
    <xdr:pic>
      <xdr:nvPicPr>
        <xdr:cNvPr id="40" name="Picture 39">
          <a:extLst>
            <a:ext uri="{FF2B5EF4-FFF2-40B4-BE49-F238E27FC236}">
              <a16:creationId xmlns:a16="http://schemas.microsoft.com/office/drawing/2014/main" id="{00000000-0008-0000-0400-00002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19850" y="223789875"/>
          <a:ext cx="1609725" cy="767275"/>
        </a:xfrm>
        <a:prstGeom prst="rect">
          <a:avLst/>
        </a:prstGeom>
      </xdr:spPr>
    </xdr:pic>
    <xdr:clientData/>
  </xdr:oneCellAnchor>
  <xdr:oneCellAnchor>
    <xdr:from>
      <xdr:col>9</xdr:col>
      <xdr:colOff>180975</xdr:colOff>
      <xdr:row>1002</xdr:row>
      <xdr:rowOff>76200</xdr:rowOff>
    </xdr:from>
    <xdr:ext cx="1609725" cy="767275"/>
    <xdr:pic>
      <xdr:nvPicPr>
        <xdr:cNvPr id="59" name="Picture 58">
          <a:extLst>
            <a:ext uri="{FF2B5EF4-FFF2-40B4-BE49-F238E27FC236}">
              <a16:creationId xmlns:a16="http://schemas.microsoft.com/office/drawing/2014/main" id="{00000000-0008-0000-0400-00003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19850" y="229514400"/>
          <a:ext cx="1609725" cy="767275"/>
        </a:xfrm>
        <a:prstGeom prst="rect">
          <a:avLst/>
        </a:prstGeom>
      </xdr:spPr>
    </xdr:pic>
    <xdr:clientData/>
  </xdr:oneCellAnchor>
  <xdr:oneCellAnchor>
    <xdr:from>
      <xdr:col>9</xdr:col>
      <xdr:colOff>180975</xdr:colOff>
      <xdr:row>1035</xdr:row>
      <xdr:rowOff>76200</xdr:rowOff>
    </xdr:from>
    <xdr:ext cx="1609725" cy="767275"/>
    <xdr:pic>
      <xdr:nvPicPr>
        <xdr:cNvPr id="61" name="Picture 60">
          <a:extLst>
            <a:ext uri="{FF2B5EF4-FFF2-40B4-BE49-F238E27FC236}">
              <a16:creationId xmlns:a16="http://schemas.microsoft.com/office/drawing/2014/main" id="{00000000-0008-0000-0400-00003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19850" y="236029500"/>
          <a:ext cx="1609725" cy="767275"/>
        </a:xfrm>
        <a:prstGeom prst="rect">
          <a:avLst/>
        </a:prstGeom>
      </xdr:spPr>
    </xdr:pic>
    <xdr:clientData/>
  </xdr:oneCellAnchor>
  <xdr:oneCellAnchor>
    <xdr:from>
      <xdr:col>9</xdr:col>
      <xdr:colOff>180975</xdr:colOff>
      <xdr:row>1068</xdr:row>
      <xdr:rowOff>76200</xdr:rowOff>
    </xdr:from>
    <xdr:ext cx="1609725" cy="767275"/>
    <xdr:pic>
      <xdr:nvPicPr>
        <xdr:cNvPr id="66" name="Picture 65">
          <a:extLst>
            <a:ext uri="{FF2B5EF4-FFF2-40B4-BE49-F238E27FC236}">
              <a16:creationId xmlns:a16="http://schemas.microsoft.com/office/drawing/2014/main" id="{00000000-0008-0000-0400-00004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19850" y="242544600"/>
          <a:ext cx="1609725" cy="767275"/>
        </a:xfrm>
        <a:prstGeom prst="rect">
          <a:avLst/>
        </a:prstGeom>
      </xdr:spPr>
    </xdr:pic>
    <xdr:clientData/>
  </xdr:oneCellAnchor>
  <xdr:oneCellAnchor>
    <xdr:from>
      <xdr:col>9</xdr:col>
      <xdr:colOff>180975</xdr:colOff>
      <xdr:row>1101</xdr:row>
      <xdr:rowOff>76200</xdr:rowOff>
    </xdr:from>
    <xdr:ext cx="1609725" cy="767275"/>
    <xdr:pic>
      <xdr:nvPicPr>
        <xdr:cNvPr id="67" name="Picture 66">
          <a:extLst>
            <a:ext uri="{FF2B5EF4-FFF2-40B4-BE49-F238E27FC236}">
              <a16:creationId xmlns:a16="http://schemas.microsoft.com/office/drawing/2014/main" id="{00000000-0008-0000-0400-00004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19850" y="249059700"/>
          <a:ext cx="1609725" cy="767275"/>
        </a:xfrm>
        <a:prstGeom prst="rect">
          <a:avLst/>
        </a:prstGeom>
      </xdr:spPr>
    </xdr:pic>
    <xdr:clientData/>
  </xdr:oneCellAnchor>
  <xdr:oneCellAnchor>
    <xdr:from>
      <xdr:col>9</xdr:col>
      <xdr:colOff>180975</xdr:colOff>
      <xdr:row>1134</xdr:row>
      <xdr:rowOff>76200</xdr:rowOff>
    </xdr:from>
    <xdr:ext cx="1609725" cy="767275"/>
    <xdr:pic>
      <xdr:nvPicPr>
        <xdr:cNvPr id="60" name="Picture 59">
          <a:extLst>
            <a:ext uri="{FF2B5EF4-FFF2-40B4-BE49-F238E27FC236}">
              <a16:creationId xmlns:a16="http://schemas.microsoft.com/office/drawing/2014/main" id="{4B90D504-F080-4338-A921-10F9EF501F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27495" y="224683320"/>
          <a:ext cx="1609725" cy="767275"/>
        </a:xfrm>
        <a:prstGeom prst="rect">
          <a:avLst/>
        </a:prstGeom>
      </xdr:spPr>
    </xdr:pic>
    <xdr:clientData/>
  </xdr:oneCellAnchor>
  <xdr:oneCellAnchor>
    <xdr:from>
      <xdr:col>9</xdr:col>
      <xdr:colOff>180975</xdr:colOff>
      <xdr:row>1167</xdr:row>
      <xdr:rowOff>76200</xdr:rowOff>
    </xdr:from>
    <xdr:ext cx="1609725" cy="767275"/>
    <xdr:pic>
      <xdr:nvPicPr>
        <xdr:cNvPr id="65" name="Picture 64">
          <a:extLst>
            <a:ext uri="{FF2B5EF4-FFF2-40B4-BE49-F238E27FC236}">
              <a16:creationId xmlns:a16="http://schemas.microsoft.com/office/drawing/2014/main" id="{A3D8BFDD-1B30-4450-80B8-8C585F4284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27495" y="230931720"/>
          <a:ext cx="1609725" cy="767275"/>
        </a:xfrm>
        <a:prstGeom prst="rect">
          <a:avLst/>
        </a:prstGeom>
      </xdr:spPr>
    </xdr:pic>
    <xdr:clientData/>
  </xdr:oneCellAnchor>
  <xdr:oneCellAnchor>
    <xdr:from>
      <xdr:col>9</xdr:col>
      <xdr:colOff>180975</xdr:colOff>
      <xdr:row>1196</xdr:row>
      <xdr:rowOff>76200</xdr:rowOff>
    </xdr:from>
    <xdr:ext cx="1609725" cy="767275"/>
    <xdr:pic>
      <xdr:nvPicPr>
        <xdr:cNvPr id="72" name="Picture 71">
          <a:extLst>
            <a:ext uri="{FF2B5EF4-FFF2-40B4-BE49-F238E27FC236}">
              <a16:creationId xmlns:a16="http://schemas.microsoft.com/office/drawing/2014/main" id="{EF861FA5-10EF-43BD-8802-50B7D84B00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27495" y="236425740"/>
          <a:ext cx="1609725" cy="767275"/>
        </a:xfrm>
        <a:prstGeom prst="rect">
          <a:avLst/>
        </a:prstGeom>
      </xdr:spPr>
    </xdr:pic>
    <xdr:clientData/>
  </xdr:oneCellAnchor>
  <xdr:oneCellAnchor>
    <xdr:from>
      <xdr:col>9</xdr:col>
      <xdr:colOff>180975</xdr:colOff>
      <xdr:row>1229</xdr:row>
      <xdr:rowOff>76200</xdr:rowOff>
    </xdr:from>
    <xdr:ext cx="1609725" cy="767275"/>
    <xdr:pic>
      <xdr:nvPicPr>
        <xdr:cNvPr id="73" name="Picture 72">
          <a:extLst>
            <a:ext uri="{FF2B5EF4-FFF2-40B4-BE49-F238E27FC236}">
              <a16:creationId xmlns:a16="http://schemas.microsoft.com/office/drawing/2014/main" id="{4A6360F5-0681-4126-943F-34778B4950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27495" y="242674140"/>
          <a:ext cx="1609725" cy="767275"/>
        </a:xfrm>
        <a:prstGeom prst="rect">
          <a:avLst/>
        </a:prstGeom>
      </xdr:spPr>
    </xdr:pic>
    <xdr:clientData/>
  </xdr:oneCellAnchor>
  <xdr:oneCellAnchor>
    <xdr:from>
      <xdr:col>9</xdr:col>
      <xdr:colOff>180975</xdr:colOff>
      <xdr:row>1262</xdr:row>
      <xdr:rowOff>76200</xdr:rowOff>
    </xdr:from>
    <xdr:ext cx="1609725" cy="767275"/>
    <xdr:pic>
      <xdr:nvPicPr>
        <xdr:cNvPr id="78" name="Picture 77">
          <a:extLst>
            <a:ext uri="{FF2B5EF4-FFF2-40B4-BE49-F238E27FC236}">
              <a16:creationId xmlns:a16="http://schemas.microsoft.com/office/drawing/2014/main" id="{4DC70A11-D4B4-4191-97CF-C082F59361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27495" y="248922540"/>
          <a:ext cx="1609725" cy="767275"/>
        </a:xfrm>
        <a:prstGeom prst="rect">
          <a:avLst/>
        </a:prstGeom>
      </xdr:spPr>
    </xdr:pic>
    <xdr:clientData/>
  </xdr:oneCellAnchor>
  <xdr:oneCellAnchor>
    <xdr:from>
      <xdr:col>9</xdr:col>
      <xdr:colOff>180975</xdr:colOff>
      <xdr:row>1295</xdr:row>
      <xdr:rowOff>76200</xdr:rowOff>
    </xdr:from>
    <xdr:ext cx="1609725" cy="767275"/>
    <xdr:pic>
      <xdr:nvPicPr>
        <xdr:cNvPr id="79" name="Picture 78">
          <a:extLst>
            <a:ext uri="{FF2B5EF4-FFF2-40B4-BE49-F238E27FC236}">
              <a16:creationId xmlns:a16="http://schemas.microsoft.com/office/drawing/2014/main" id="{E0F037EE-088E-4E3F-87CE-35BDA47882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27495" y="255170940"/>
          <a:ext cx="1609725" cy="76727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9</xdr:col>
      <xdr:colOff>926522</xdr:colOff>
      <xdr:row>40</xdr:row>
      <xdr:rowOff>86591</xdr:rowOff>
    </xdr:from>
    <xdr:to>
      <xdr:col>11</xdr:col>
      <xdr:colOff>1423712</xdr:colOff>
      <xdr:row>45</xdr:row>
      <xdr:rowOff>177865</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1" cstate="print"/>
        <a:stretch>
          <a:fillRect/>
        </a:stretch>
      </xdr:blipFill>
      <xdr:spPr>
        <a:xfrm>
          <a:off x="6139295" y="27163568"/>
          <a:ext cx="2073144" cy="1043774"/>
        </a:xfrm>
        <a:prstGeom prst="rect">
          <a:avLst/>
        </a:prstGeom>
      </xdr:spPr>
    </xdr:pic>
    <xdr:clientData/>
  </xdr:twoCellAnchor>
  <xdr:oneCellAnchor>
    <xdr:from>
      <xdr:col>10</xdr:col>
      <xdr:colOff>0</xdr:colOff>
      <xdr:row>85</xdr:row>
      <xdr:rowOff>0</xdr:rowOff>
    </xdr:from>
    <xdr:ext cx="2078916" cy="1012024"/>
    <xdr:pic>
      <xdr:nvPicPr>
        <xdr:cNvPr id="66" name="Picture 65">
          <a:extLst>
            <a:ext uri="{FF2B5EF4-FFF2-40B4-BE49-F238E27FC236}">
              <a16:creationId xmlns:a16="http://schemas.microsoft.com/office/drawing/2014/main" id="{00000000-0008-0000-0500-000042000000}"/>
            </a:ext>
          </a:extLst>
        </xdr:cNvPr>
        <xdr:cNvPicPr>
          <a:picLocks noChangeAspect="1"/>
        </xdr:cNvPicPr>
      </xdr:nvPicPr>
      <xdr:blipFill>
        <a:blip xmlns:r="http://schemas.openxmlformats.org/officeDocument/2006/relationships" r:embed="rId2" cstate="print"/>
        <a:stretch>
          <a:fillRect/>
        </a:stretch>
      </xdr:blipFill>
      <xdr:spPr>
        <a:xfrm>
          <a:off x="6210300" y="310229250"/>
          <a:ext cx="2078916" cy="1012024"/>
        </a:xfrm>
        <a:prstGeom prst="rect">
          <a:avLst/>
        </a:prstGeom>
      </xdr:spPr>
    </xdr:pic>
    <xdr:clientData/>
  </xdr:oneCellAnchor>
  <xdr:oneCellAnchor>
    <xdr:from>
      <xdr:col>11</xdr:col>
      <xdr:colOff>0</xdr:colOff>
      <xdr:row>138</xdr:row>
      <xdr:rowOff>0</xdr:rowOff>
    </xdr:from>
    <xdr:ext cx="2078916" cy="1012024"/>
    <xdr:pic>
      <xdr:nvPicPr>
        <xdr:cNvPr id="67" name="Picture 66">
          <a:extLst>
            <a:ext uri="{FF2B5EF4-FFF2-40B4-BE49-F238E27FC236}">
              <a16:creationId xmlns:a16="http://schemas.microsoft.com/office/drawing/2014/main" id="{00000000-0008-0000-0500-000043000000}"/>
            </a:ext>
          </a:extLst>
        </xdr:cNvPr>
        <xdr:cNvPicPr>
          <a:picLocks noChangeAspect="1"/>
        </xdr:cNvPicPr>
      </xdr:nvPicPr>
      <xdr:blipFill>
        <a:blip xmlns:r="http://schemas.openxmlformats.org/officeDocument/2006/relationships" r:embed="rId2" cstate="print"/>
        <a:stretch>
          <a:fillRect/>
        </a:stretch>
      </xdr:blipFill>
      <xdr:spPr>
        <a:xfrm>
          <a:off x="6819900" y="323964300"/>
          <a:ext cx="2078916" cy="1012024"/>
        </a:xfrm>
        <a:prstGeom prst="rect">
          <a:avLst/>
        </a:prstGeom>
      </xdr:spPr>
    </xdr:pic>
    <xdr:clientData/>
  </xdr:oneCellAnchor>
  <xdr:oneCellAnchor>
    <xdr:from>
      <xdr:col>10</xdr:col>
      <xdr:colOff>0</xdr:colOff>
      <xdr:row>190</xdr:row>
      <xdr:rowOff>0</xdr:rowOff>
    </xdr:from>
    <xdr:ext cx="2078916" cy="1012024"/>
    <xdr:pic>
      <xdr:nvPicPr>
        <xdr:cNvPr id="68" name="Picture 67">
          <a:extLst>
            <a:ext uri="{FF2B5EF4-FFF2-40B4-BE49-F238E27FC236}">
              <a16:creationId xmlns:a16="http://schemas.microsoft.com/office/drawing/2014/main" id="{00000000-0008-0000-0500-000044000000}"/>
            </a:ext>
          </a:extLst>
        </xdr:cNvPr>
        <xdr:cNvPicPr>
          <a:picLocks noChangeAspect="1"/>
        </xdr:cNvPicPr>
      </xdr:nvPicPr>
      <xdr:blipFill>
        <a:blip xmlns:r="http://schemas.openxmlformats.org/officeDocument/2006/relationships" r:embed="rId2" cstate="print"/>
        <a:stretch>
          <a:fillRect/>
        </a:stretch>
      </xdr:blipFill>
      <xdr:spPr>
        <a:xfrm>
          <a:off x="6210300" y="337508850"/>
          <a:ext cx="2078916" cy="1012024"/>
        </a:xfrm>
        <a:prstGeom prst="rect">
          <a:avLst/>
        </a:prstGeom>
      </xdr:spPr>
    </xdr:pic>
    <xdr:clientData/>
  </xdr:oneCellAnchor>
  <xdr:oneCellAnchor>
    <xdr:from>
      <xdr:col>10</xdr:col>
      <xdr:colOff>0</xdr:colOff>
      <xdr:row>242</xdr:row>
      <xdr:rowOff>0</xdr:rowOff>
    </xdr:from>
    <xdr:ext cx="2078916" cy="1012024"/>
    <xdr:pic>
      <xdr:nvPicPr>
        <xdr:cNvPr id="71" name="Picture 70">
          <a:extLst>
            <a:ext uri="{FF2B5EF4-FFF2-40B4-BE49-F238E27FC236}">
              <a16:creationId xmlns:a16="http://schemas.microsoft.com/office/drawing/2014/main" id="{00000000-0008-0000-0500-000047000000}"/>
            </a:ext>
          </a:extLst>
        </xdr:cNvPr>
        <xdr:cNvPicPr>
          <a:picLocks noChangeAspect="1"/>
        </xdr:cNvPicPr>
      </xdr:nvPicPr>
      <xdr:blipFill>
        <a:blip xmlns:r="http://schemas.openxmlformats.org/officeDocument/2006/relationships" r:embed="rId2" cstate="print"/>
        <a:stretch>
          <a:fillRect/>
        </a:stretch>
      </xdr:blipFill>
      <xdr:spPr>
        <a:xfrm>
          <a:off x="6210300" y="378142500"/>
          <a:ext cx="2078916" cy="1012024"/>
        </a:xfrm>
        <a:prstGeom prst="rect">
          <a:avLst/>
        </a:prstGeom>
      </xdr:spPr>
    </xdr:pic>
    <xdr:clientData/>
  </xdr:oneCellAnchor>
  <xdr:oneCellAnchor>
    <xdr:from>
      <xdr:col>10</xdr:col>
      <xdr:colOff>0</xdr:colOff>
      <xdr:row>294</xdr:row>
      <xdr:rowOff>0</xdr:rowOff>
    </xdr:from>
    <xdr:ext cx="2078916" cy="1012024"/>
    <xdr:pic>
      <xdr:nvPicPr>
        <xdr:cNvPr id="76" name="Picture 75">
          <a:extLst>
            <a:ext uri="{FF2B5EF4-FFF2-40B4-BE49-F238E27FC236}">
              <a16:creationId xmlns:a16="http://schemas.microsoft.com/office/drawing/2014/main" id="{00000000-0008-0000-0500-00004C000000}"/>
            </a:ext>
          </a:extLst>
        </xdr:cNvPr>
        <xdr:cNvPicPr>
          <a:picLocks noChangeAspect="1"/>
        </xdr:cNvPicPr>
      </xdr:nvPicPr>
      <xdr:blipFill>
        <a:blip xmlns:r="http://schemas.openxmlformats.org/officeDocument/2006/relationships" r:embed="rId2" cstate="print"/>
        <a:stretch>
          <a:fillRect/>
        </a:stretch>
      </xdr:blipFill>
      <xdr:spPr>
        <a:xfrm>
          <a:off x="6210300" y="435940200"/>
          <a:ext cx="2078916" cy="1012024"/>
        </a:xfrm>
        <a:prstGeom prst="rect">
          <a:avLst/>
        </a:prstGeom>
      </xdr:spPr>
    </xdr:pic>
    <xdr:clientData/>
  </xdr:oneCellAnchor>
  <xdr:oneCellAnchor>
    <xdr:from>
      <xdr:col>10</xdr:col>
      <xdr:colOff>0</xdr:colOff>
      <xdr:row>346</xdr:row>
      <xdr:rowOff>0</xdr:rowOff>
    </xdr:from>
    <xdr:ext cx="2078916" cy="1012024"/>
    <xdr:pic>
      <xdr:nvPicPr>
        <xdr:cNvPr id="78" name="Picture 77">
          <a:extLst>
            <a:ext uri="{FF2B5EF4-FFF2-40B4-BE49-F238E27FC236}">
              <a16:creationId xmlns:a16="http://schemas.microsoft.com/office/drawing/2014/main" id="{00000000-0008-0000-0500-00004E000000}"/>
            </a:ext>
          </a:extLst>
        </xdr:cNvPr>
        <xdr:cNvPicPr>
          <a:picLocks noChangeAspect="1"/>
        </xdr:cNvPicPr>
      </xdr:nvPicPr>
      <xdr:blipFill>
        <a:blip xmlns:r="http://schemas.openxmlformats.org/officeDocument/2006/relationships" r:embed="rId2" cstate="print"/>
        <a:stretch>
          <a:fillRect/>
        </a:stretch>
      </xdr:blipFill>
      <xdr:spPr>
        <a:xfrm>
          <a:off x="6210300" y="456542775"/>
          <a:ext cx="2078916" cy="1012024"/>
        </a:xfrm>
        <a:prstGeom prst="rect">
          <a:avLst/>
        </a:prstGeom>
      </xdr:spPr>
    </xdr:pic>
    <xdr:clientData/>
  </xdr:oneCellAnchor>
  <xdr:oneCellAnchor>
    <xdr:from>
      <xdr:col>9</xdr:col>
      <xdr:colOff>809625</xdr:colOff>
      <xdr:row>414</xdr:row>
      <xdr:rowOff>161926</xdr:rowOff>
    </xdr:from>
    <xdr:ext cx="2078916" cy="1123950"/>
    <xdr:pic>
      <xdr:nvPicPr>
        <xdr:cNvPr id="40" name="Picture 39">
          <a:extLst>
            <a:ext uri="{FF2B5EF4-FFF2-40B4-BE49-F238E27FC236}">
              <a16:creationId xmlns:a16="http://schemas.microsoft.com/office/drawing/2014/main" id="{00000000-0008-0000-0500-000028000000}"/>
            </a:ext>
          </a:extLst>
        </xdr:cNvPr>
        <xdr:cNvPicPr>
          <a:picLocks noChangeAspect="1"/>
        </xdr:cNvPicPr>
      </xdr:nvPicPr>
      <xdr:blipFill>
        <a:blip xmlns:r="http://schemas.openxmlformats.org/officeDocument/2006/relationships" r:embed="rId2" cstate="print"/>
        <a:stretch>
          <a:fillRect/>
        </a:stretch>
      </xdr:blipFill>
      <xdr:spPr>
        <a:xfrm>
          <a:off x="6029325" y="418185601"/>
          <a:ext cx="2078916" cy="1123950"/>
        </a:xfrm>
        <a:prstGeom prst="rect">
          <a:avLst/>
        </a:prstGeom>
      </xdr:spPr>
    </xdr:pic>
    <xdr:clientData/>
  </xdr:oneCellAnchor>
  <xdr:oneCellAnchor>
    <xdr:from>
      <xdr:col>10</xdr:col>
      <xdr:colOff>0</xdr:colOff>
      <xdr:row>464</xdr:row>
      <xdr:rowOff>28576</xdr:rowOff>
    </xdr:from>
    <xdr:ext cx="2078916" cy="1123950"/>
    <xdr:pic>
      <xdr:nvPicPr>
        <xdr:cNvPr id="41" name="Picture 40">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2" cstate="print"/>
        <a:stretch>
          <a:fillRect/>
        </a:stretch>
      </xdr:blipFill>
      <xdr:spPr>
        <a:xfrm>
          <a:off x="6210300" y="499205251"/>
          <a:ext cx="2078916" cy="1123950"/>
        </a:xfrm>
        <a:prstGeom prst="rect">
          <a:avLst/>
        </a:prstGeom>
      </xdr:spPr>
    </xdr:pic>
    <xdr:clientData/>
  </xdr:oneCellAnchor>
  <xdr:oneCellAnchor>
    <xdr:from>
      <xdr:col>10</xdr:col>
      <xdr:colOff>0</xdr:colOff>
      <xdr:row>516</xdr:row>
      <xdr:rowOff>28576</xdr:rowOff>
    </xdr:from>
    <xdr:ext cx="2078916" cy="1123950"/>
    <xdr:pic>
      <xdr:nvPicPr>
        <xdr:cNvPr id="42" name="Picture 41">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2" cstate="print"/>
        <a:stretch>
          <a:fillRect/>
        </a:stretch>
      </xdr:blipFill>
      <xdr:spPr>
        <a:xfrm>
          <a:off x="6210300" y="499205251"/>
          <a:ext cx="2078916" cy="1123950"/>
        </a:xfrm>
        <a:prstGeom prst="rect">
          <a:avLst/>
        </a:prstGeom>
      </xdr:spPr>
    </xdr:pic>
    <xdr:clientData/>
  </xdr:oneCellAnchor>
  <xdr:oneCellAnchor>
    <xdr:from>
      <xdr:col>9</xdr:col>
      <xdr:colOff>571500</xdr:colOff>
      <xdr:row>570</xdr:row>
      <xdr:rowOff>171451</xdr:rowOff>
    </xdr:from>
    <xdr:ext cx="2078916" cy="1123950"/>
    <xdr:pic>
      <xdr:nvPicPr>
        <xdr:cNvPr id="44" name="Picture 43">
          <a:extLst>
            <a:ext uri="{FF2B5EF4-FFF2-40B4-BE49-F238E27FC236}">
              <a16:creationId xmlns:a16="http://schemas.microsoft.com/office/drawing/2014/main" id="{00000000-0008-0000-0500-00002C000000}"/>
            </a:ext>
          </a:extLst>
        </xdr:cNvPr>
        <xdr:cNvPicPr>
          <a:picLocks noChangeAspect="1"/>
        </xdr:cNvPicPr>
      </xdr:nvPicPr>
      <xdr:blipFill>
        <a:blip xmlns:r="http://schemas.openxmlformats.org/officeDocument/2006/relationships" r:embed="rId2" cstate="print"/>
        <a:stretch>
          <a:fillRect/>
        </a:stretch>
      </xdr:blipFill>
      <xdr:spPr>
        <a:xfrm>
          <a:off x="5791200" y="486079801"/>
          <a:ext cx="2078916" cy="1123950"/>
        </a:xfrm>
        <a:prstGeom prst="rect">
          <a:avLst/>
        </a:prstGeom>
      </xdr:spPr>
    </xdr:pic>
    <xdr:clientData/>
  </xdr:oneCellAnchor>
  <xdr:oneCellAnchor>
    <xdr:from>
      <xdr:col>9</xdr:col>
      <xdr:colOff>200025</xdr:colOff>
      <xdr:row>675</xdr:row>
      <xdr:rowOff>123826</xdr:rowOff>
    </xdr:from>
    <xdr:ext cx="2078916" cy="1123950"/>
    <xdr:pic>
      <xdr:nvPicPr>
        <xdr:cNvPr id="45" name="Picture 44">
          <a:extLst>
            <a:ext uri="{FF2B5EF4-FFF2-40B4-BE49-F238E27FC236}">
              <a16:creationId xmlns:a16="http://schemas.microsoft.com/office/drawing/2014/main" id="{00000000-0008-0000-0500-00002D000000}"/>
            </a:ext>
          </a:extLst>
        </xdr:cNvPr>
        <xdr:cNvPicPr>
          <a:picLocks noChangeAspect="1"/>
        </xdr:cNvPicPr>
      </xdr:nvPicPr>
      <xdr:blipFill>
        <a:blip xmlns:r="http://schemas.openxmlformats.org/officeDocument/2006/relationships" r:embed="rId2" cstate="print"/>
        <a:stretch>
          <a:fillRect/>
        </a:stretch>
      </xdr:blipFill>
      <xdr:spPr>
        <a:xfrm>
          <a:off x="5419725" y="513311776"/>
          <a:ext cx="2078916" cy="1123950"/>
        </a:xfrm>
        <a:prstGeom prst="rect">
          <a:avLst/>
        </a:prstGeom>
      </xdr:spPr>
    </xdr:pic>
    <xdr:clientData/>
  </xdr:oneCellAnchor>
  <xdr:oneCellAnchor>
    <xdr:from>
      <xdr:col>9</xdr:col>
      <xdr:colOff>542925</xdr:colOff>
      <xdr:row>727</xdr:row>
      <xdr:rowOff>38101</xdr:rowOff>
    </xdr:from>
    <xdr:ext cx="2078916" cy="1123950"/>
    <xdr:pic>
      <xdr:nvPicPr>
        <xdr:cNvPr id="49" name="Picture 48">
          <a:extLst>
            <a:ext uri="{FF2B5EF4-FFF2-40B4-BE49-F238E27FC236}">
              <a16:creationId xmlns:a16="http://schemas.microsoft.com/office/drawing/2014/main" id="{00000000-0008-0000-0500-000031000000}"/>
            </a:ext>
          </a:extLst>
        </xdr:cNvPr>
        <xdr:cNvPicPr>
          <a:picLocks noChangeAspect="1"/>
        </xdr:cNvPicPr>
      </xdr:nvPicPr>
      <xdr:blipFill>
        <a:blip xmlns:r="http://schemas.openxmlformats.org/officeDocument/2006/relationships" r:embed="rId2" cstate="print"/>
        <a:stretch>
          <a:fillRect/>
        </a:stretch>
      </xdr:blipFill>
      <xdr:spPr>
        <a:xfrm>
          <a:off x="5762625" y="540315151"/>
          <a:ext cx="2078916" cy="1123950"/>
        </a:xfrm>
        <a:prstGeom prst="rect">
          <a:avLst/>
        </a:prstGeom>
      </xdr:spPr>
    </xdr:pic>
    <xdr:clientData/>
  </xdr:oneCellAnchor>
  <xdr:oneCellAnchor>
    <xdr:from>
      <xdr:col>10</xdr:col>
      <xdr:colOff>0</xdr:colOff>
      <xdr:row>777</xdr:row>
      <xdr:rowOff>28576</xdr:rowOff>
    </xdr:from>
    <xdr:ext cx="2078916" cy="1123950"/>
    <xdr:pic>
      <xdr:nvPicPr>
        <xdr:cNvPr id="82" name="Picture 81">
          <a:extLst>
            <a:ext uri="{FF2B5EF4-FFF2-40B4-BE49-F238E27FC236}">
              <a16:creationId xmlns:a16="http://schemas.microsoft.com/office/drawing/2014/main" id="{00000000-0008-0000-0500-000052000000}"/>
            </a:ext>
          </a:extLst>
        </xdr:cNvPr>
        <xdr:cNvPicPr>
          <a:picLocks noChangeAspect="1"/>
        </xdr:cNvPicPr>
      </xdr:nvPicPr>
      <xdr:blipFill>
        <a:blip xmlns:r="http://schemas.openxmlformats.org/officeDocument/2006/relationships" r:embed="rId2" cstate="print"/>
        <a:stretch>
          <a:fillRect/>
        </a:stretch>
      </xdr:blipFill>
      <xdr:spPr>
        <a:xfrm>
          <a:off x="6240780" y="573616456"/>
          <a:ext cx="2078916" cy="1123950"/>
        </a:xfrm>
        <a:prstGeom prst="rect">
          <a:avLst/>
        </a:prstGeom>
      </xdr:spPr>
    </xdr:pic>
    <xdr:clientData/>
  </xdr:oneCellAnchor>
  <xdr:oneCellAnchor>
    <xdr:from>
      <xdr:col>10</xdr:col>
      <xdr:colOff>0</xdr:colOff>
      <xdr:row>826</xdr:row>
      <xdr:rowOff>28576</xdr:rowOff>
    </xdr:from>
    <xdr:ext cx="2078916" cy="1123950"/>
    <xdr:pic>
      <xdr:nvPicPr>
        <xdr:cNvPr id="83" name="Picture 82">
          <a:extLst>
            <a:ext uri="{FF2B5EF4-FFF2-40B4-BE49-F238E27FC236}">
              <a16:creationId xmlns:a16="http://schemas.microsoft.com/office/drawing/2014/main" id="{00000000-0008-0000-0500-000053000000}"/>
            </a:ext>
          </a:extLst>
        </xdr:cNvPr>
        <xdr:cNvPicPr>
          <a:picLocks noChangeAspect="1"/>
        </xdr:cNvPicPr>
      </xdr:nvPicPr>
      <xdr:blipFill>
        <a:blip xmlns:r="http://schemas.openxmlformats.org/officeDocument/2006/relationships" r:embed="rId2" cstate="print"/>
        <a:stretch>
          <a:fillRect/>
        </a:stretch>
      </xdr:blipFill>
      <xdr:spPr>
        <a:xfrm>
          <a:off x="6240780" y="582989056"/>
          <a:ext cx="2078916" cy="1123950"/>
        </a:xfrm>
        <a:prstGeom prst="rect">
          <a:avLst/>
        </a:prstGeom>
      </xdr:spPr>
    </xdr:pic>
    <xdr:clientData/>
  </xdr:oneCellAnchor>
  <xdr:oneCellAnchor>
    <xdr:from>
      <xdr:col>9</xdr:col>
      <xdr:colOff>0</xdr:colOff>
      <xdr:row>623</xdr:row>
      <xdr:rowOff>0</xdr:rowOff>
    </xdr:from>
    <xdr:ext cx="2078916" cy="1123950"/>
    <xdr:pic>
      <xdr:nvPicPr>
        <xdr:cNvPr id="84" name="Picture 83">
          <a:extLst>
            <a:ext uri="{FF2B5EF4-FFF2-40B4-BE49-F238E27FC236}">
              <a16:creationId xmlns:a16="http://schemas.microsoft.com/office/drawing/2014/main" id="{00000000-0008-0000-0500-000054000000}"/>
            </a:ext>
          </a:extLst>
        </xdr:cNvPr>
        <xdr:cNvPicPr>
          <a:picLocks noChangeAspect="1"/>
        </xdr:cNvPicPr>
      </xdr:nvPicPr>
      <xdr:blipFill>
        <a:blip xmlns:r="http://schemas.openxmlformats.org/officeDocument/2006/relationships" r:embed="rId2" cstate="print"/>
        <a:stretch>
          <a:fillRect/>
        </a:stretch>
      </xdr:blipFill>
      <xdr:spPr>
        <a:xfrm>
          <a:off x="5219700" y="499643400"/>
          <a:ext cx="2078916" cy="1123950"/>
        </a:xfrm>
        <a:prstGeom prst="rect">
          <a:avLst/>
        </a:prstGeom>
      </xdr:spPr>
    </xdr:pic>
    <xdr:clientData/>
  </xdr:oneCellAnchor>
  <xdr:oneCellAnchor>
    <xdr:from>
      <xdr:col>10</xdr:col>
      <xdr:colOff>0</xdr:colOff>
      <xdr:row>875</xdr:row>
      <xdr:rowOff>28576</xdr:rowOff>
    </xdr:from>
    <xdr:ext cx="2078916" cy="1123950"/>
    <xdr:pic>
      <xdr:nvPicPr>
        <xdr:cNvPr id="54" name="Picture 53">
          <a:extLst>
            <a:ext uri="{FF2B5EF4-FFF2-40B4-BE49-F238E27FC236}">
              <a16:creationId xmlns:a16="http://schemas.microsoft.com/office/drawing/2014/main" id="{00000000-0008-0000-0500-000036000000}"/>
            </a:ext>
          </a:extLst>
        </xdr:cNvPr>
        <xdr:cNvPicPr>
          <a:picLocks noChangeAspect="1"/>
        </xdr:cNvPicPr>
      </xdr:nvPicPr>
      <xdr:blipFill>
        <a:blip xmlns:r="http://schemas.openxmlformats.org/officeDocument/2006/relationships" r:embed="rId2" cstate="print"/>
        <a:stretch>
          <a:fillRect/>
        </a:stretch>
      </xdr:blipFill>
      <xdr:spPr>
        <a:xfrm>
          <a:off x="6286500" y="585384276"/>
          <a:ext cx="2078916" cy="1123950"/>
        </a:xfrm>
        <a:prstGeom prst="rect">
          <a:avLst/>
        </a:prstGeom>
      </xdr:spPr>
    </xdr:pic>
    <xdr:clientData/>
  </xdr:oneCellAnchor>
  <xdr:oneCellAnchor>
    <xdr:from>
      <xdr:col>10</xdr:col>
      <xdr:colOff>0</xdr:colOff>
      <xdr:row>924</xdr:row>
      <xdr:rowOff>28576</xdr:rowOff>
    </xdr:from>
    <xdr:ext cx="2078916" cy="1123950"/>
    <xdr:pic>
      <xdr:nvPicPr>
        <xdr:cNvPr id="61" name="Picture 60">
          <a:extLst>
            <a:ext uri="{FF2B5EF4-FFF2-40B4-BE49-F238E27FC236}">
              <a16:creationId xmlns:a16="http://schemas.microsoft.com/office/drawing/2014/main" id="{00000000-0008-0000-0500-00003D000000}"/>
            </a:ext>
          </a:extLst>
        </xdr:cNvPr>
        <xdr:cNvPicPr>
          <a:picLocks noChangeAspect="1"/>
        </xdr:cNvPicPr>
      </xdr:nvPicPr>
      <xdr:blipFill>
        <a:blip xmlns:r="http://schemas.openxmlformats.org/officeDocument/2006/relationships" r:embed="rId2" cstate="print"/>
        <a:stretch>
          <a:fillRect/>
        </a:stretch>
      </xdr:blipFill>
      <xdr:spPr>
        <a:xfrm>
          <a:off x="6286500" y="594801326"/>
          <a:ext cx="2078916" cy="1123950"/>
        </a:xfrm>
        <a:prstGeom prst="rect">
          <a:avLst/>
        </a:prstGeom>
      </xdr:spPr>
    </xdr:pic>
    <xdr:clientData/>
  </xdr:oneCellAnchor>
  <xdr:oneCellAnchor>
    <xdr:from>
      <xdr:col>10</xdr:col>
      <xdr:colOff>0</xdr:colOff>
      <xdr:row>1017</xdr:row>
      <xdr:rowOff>28576</xdr:rowOff>
    </xdr:from>
    <xdr:ext cx="2078916" cy="1123950"/>
    <xdr:pic>
      <xdr:nvPicPr>
        <xdr:cNvPr id="72" name="Picture 71">
          <a:extLst>
            <a:ext uri="{FF2B5EF4-FFF2-40B4-BE49-F238E27FC236}">
              <a16:creationId xmlns:a16="http://schemas.microsoft.com/office/drawing/2014/main" id="{00000000-0008-0000-0500-000048000000}"/>
            </a:ext>
          </a:extLst>
        </xdr:cNvPr>
        <xdr:cNvPicPr>
          <a:picLocks noChangeAspect="1"/>
        </xdr:cNvPicPr>
      </xdr:nvPicPr>
      <xdr:blipFill>
        <a:blip xmlns:r="http://schemas.openxmlformats.org/officeDocument/2006/relationships" r:embed="rId2" cstate="print"/>
        <a:stretch>
          <a:fillRect/>
        </a:stretch>
      </xdr:blipFill>
      <xdr:spPr>
        <a:xfrm>
          <a:off x="6286500" y="566366026"/>
          <a:ext cx="2078916" cy="1123950"/>
        </a:xfrm>
        <a:prstGeom prst="rect">
          <a:avLst/>
        </a:prstGeom>
      </xdr:spPr>
    </xdr:pic>
    <xdr:clientData/>
  </xdr:oneCellAnchor>
  <xdr:oneCellAnchor>
    <xdr:from>
      <xdr:col>10</xdr:col>
      <xdr:colOff>0</xdr:colOff>
      <xdr:row>1066</xdr:row>
      <xdr:rowOff>28576</xdr:rowOff>
    </xdr:from>
    <xdr:ext cx="2078916" cy="1123950"/>
    <xdr:pic>
      <xdr:nvPicPr>
        <xdr:cNvPr id="87" name="Picture 86">
          <a:extLst>
            <a:ext uri="{FF2B5EF4-FFF2-40B4-BE49-F238E27FC236}">
              <a16:creationId xmlns:a16="http://schemas.microsoft.com/office/drawing/2014/main" id="{00000000-0008-0000-0500-000057000000}"/>
            </a:ext>
          </a:extLst>
        </xdr:cNvPr>
        <xdr:cNvPicPr>
          <a:picLocks noChangeAspect="1"/>
        </xdr:cNvPicPr>
      </xdr:nvPicPr>
      <xdr:blipFill>
        <a:blip xmlns:r="http://schemas.openxmlformats.org/officeDocument/2006/relationships" r:embed="rId2" cstate="print"/>
        <a:stretch>
          <a:fillRect/>
        </a:stretch>
      </xdr:blipFill>
      <xdr:spPr>
        <a:xfrm>
          <a:off x="6286500" y="594801326"/>
          <a:ext cx="2078916" cy="1123950"/>
        </a:xfrm>
        <a:prstGeom prst="rect">
          <a:avLst/>
        </a:prstGeom>
      </xdr:spPr>
    </xdr:pic>
    <xdr:clientData/>
  </xdr:oneCellAnchor>
  <xdr:oneCellAnchor>
    <xdr:from>
      <xdr:col>10</xdr:col>
      <xdr:colOff>0</xdr:colOff>
      <xdr:row>1159</xdr:row>
      <xdr:rowOff>28576</xdr:rowOff>
    </xdr:from>
    <xdr:ext cx="2078916" cy="1123950"/>
    <xdr:pic>
      <xdr:nvPicPr>
        <xdr:cNvPr id="88" name="Picture 87">
          <a:extLst>
            <a:ext uri="{FF2B5EF4-FFF2-40B4-BE49-F238E27FC236}">
              <a16:creationId xmlns:a16="http://schemas.microsoft.com/office/drawing/2014/main" id="{00000000-0008-0000-0500-000058000000}"/>
            </a:ext>
          </a:extLst>
        </xdr:cNvPr>
        <xdr:cNvPicPr>
          <a:picLocks noChangeAspect="1"/>
        </xdr:cNvPicPr>
      </xdr:nvPicPr>
      <xdr:blipFill>
        <a:blip xmlns:r="http://schemas.openxmlformats.org/officeDocument/2006/relationships" r:embed="rId2" cstate="print"/>
        <a:stretch>
          <a:fillRect/>
        </a:stretch>
      </xdr:blipFill>
      <xdr:spPr>
        <a:xfrm>
          <a:off x="6286500" y="612714676"/>
          <a:ext cx="2078916" cy="1123950"/>
        </a:xfrm>
        <a:prstGeom prst="rect">
          <a:avLst/>
        </a:prstGeom>
      </xdr:spPr>
    </xdr:pic>
    <xdr:clientData/>
  </xdr:oneCellAnchor>
  <xdr:oneCellAnchor>
    <xdr:from>
      <xdr:col>10</xdr:col>
      <xdr:colOff>0</xdr:colOff>
      <xdr:row>1258</xdr:row>
      <xdr:rowOff>28576</xdr:rowOff>
    </xdr:from>
    <xdr:ext cx="2078916" cy="1123950"/>
    <xdr:pic>
      <xdr:nvPicPr>
        <xdr:cNvPr id="89" name="Picture 88">
          <a:extLst>
            <a:ext uri="{FF2B5EF4-FFF2-40B4-BE49-F238E27FC236}">
              <a16:creationId xmlns:a16="http://schemas.microsoft.com/office/drawing/2014/main" id="{00000000-0008-0000-0500-000059000000}"/>
            </a:ext>
          </a:extLst>
        </xdr:cNvPr>
        <xdr:cNvPicPr>
          <a:picLocks noChangeAspect="1"/>
        </xdr:cNvPicPr>
      </xdr:nvPicPr>
      <xdr:blipFill>
        <a:blip xmlns:r="http://schemas.openxmlformats.org/officeDocument/2006/relationships" r:embed="rId2" cstate="print"/>
        <a:stretch>
          <a:fillRect/>
        </a:stretch>
      </xdr:blipFill>
      <xdr:spPr>
        <a:xfrm>
          <a:off x="6286500" y="631732926"/>
          <a:ext cx="2078916" cy="1123950"/>
        </a:xfrm>
        <a:prstGeom prst="rect">
          <a:avLst/>
        </a:prstGeom>
      </xdr:spPr>
    </xdr:pic>
    <xdr:clientData/>
  </xdr:oneCellAnchor>
  <xdr:oneCellAnchor>
    <xdr:from>
      <xdr:col>10</xdr:col>
      <xdr:colOff>0</xdr:colOff>
      <xdr:row>1307</xdr:row>
      <xdr:rowOff>28576</xdr:rowOff>
    </xdr:from>
    <xdr:ext cx="2078916" cy="1123950"/>
    <xdr:pic>
      <xdr:nvPicPr>
        <xdr:cNvPr id="90" name="Picture 89">
          <a:extLst>
            <a:ext uri="{FF2B5EF4-FFF2-40B4-BE49-F238E27FC236}">
              <a16:creationId xmlns:a16="http://schemas.microsoft.com/office/drawing/2014/main" id="{00000000-0008-0000-0500-00005A000000}"/>
            </a:ext>
          </a:extLst>
        </xdr:cNvPr>
        <xdr:cNvPicPr>
          <a:picLocks noChangeAspect="1"/>
        </xdr:cNvPicPr>
      </xdr:nvPicPr>
      <xdr:blipFill>
        <a:blip xmlns:r="http://schemas.openxmlformats.org/officeDocument/2006/relationships" r:embed="rId2" cstate="print"/>
        <a:stretch>
          <a:fillRect/>
        </a:stretch>
      </xdr:blipFill>
      <xdr:spPr>
        <a:xfrm>
          <a:off x="6286500" y="641149976"/>
          <a:ext cx="2078916" cy="1123950"/>
        </a:xfrm>
        <a:prstGeom prst="rect">
          <a:avLst/>
        </a:prstGeom>
      </xdr:spPr>
    </xdr:pic>
    <xdr:clientData/>
  </xdr:oneCellAnchor>
  <xdr:oneCellAnchor>
    <xdr:from>
      <xdr:col>11</xdr:col>
      <xdr:colOff>0</xdr:colOff>
      <xdr:row>971</xdr:row>
      <xdr:rowOff>0</xdr:rowOff>
    </xdr:from>
    <xdr:ext cx="2078916" cy="1123950"/>
    <xdr:pic>
      <xdr:nvPicPr>
        <xdr:cNvPr id="47" name="Picture 46">
          <a:extLst>
            <a:ext uri="{FF2B5EF4-FFF2-40B4-BE49-F238E27FC236}">
              <a16:creationId xmlns:a16="http://schemas.microsoft.com/office/drawing/2014/main" id="{00000000-0008-0000-0500-00002F000000}"/>
            </a:ext>
          </a:extLst>
        </xdr:cNvPr>
        <xdr:cNvPicPr>
          <a:picLocks noChangeAspect="1"/>
        </xdr:cNvPicPr>
      </xdr:nvPicPr>
      <xdr:blipFill>
        <a:blip xmlns:r="http://schemas.openxmlformats.org/officeDocument/2006/relationships" r:embed="rId2" cstate="print"/>
        <a:stretch>
          <a:fillRect/>
        </a:stretch>
      </xdr:blipFill>
      <xdr:spPr>
        <a:xfrm>
          <a:off x="6800850" y="446922525"/>
          <a:ext cx="2078916" cy="1123950"/>
        </a:xfrm>
        <a:prstGeom prst="rect">
          <a:avLst/>
        </a:prstGeom>
      </xdr:spPr>
    </xdr:pic>
    <xdr:clientData/>
  </xdr:oneCellAnchor>
  <xdr:oneCellAnchor>
    <xdr:from>
      <xdr:col>11</xdr:col>
      <xdr:colOff>0</xdr:colOff>
      <xdr:row>1114</xdr:row>
      <xdr:rowOff>0</xdr:rowOff>
    </xdr:from>
    <xdr:ext cx="1800225" cy="800100"/>
    <xdr:pic>
      <xdr:nvPicPr>
        <xdr:cNvPr id="52" name="Picture 51">
          <a:extLst>
            <a:ext uri="{FF2B5EF4-FFF2-40B4-BE49-F238E27FC236}">
              <a16:creationId xmlns:a16="http://schemas.microsoft.com/office/drawing/2014/main" id="{00000000-0008-0000-0500-000034000000}"/>
            </a:ext>
          </a:extLst>
        </xdr:cNvPr>
        <xdr:cNvPicPr>
          <a:picLocks noChangeAspect="1"/>
        </xdr:cNvPicPr>
      </xdr:nvPicPr>
      <xdr:blipFill>
        <a:blip xmlns:r="http://schemas.openxmlformats.org/officeDocument/2006/relationships" r:embed="rId2" cstate="print"/>
        <a:stretch>
          <a:fillRect/>
        </a:stretch>
      </xdr:blipFill>
      <xdr:spPr>
        <a:xfrm>
          <a:off x="6800850" y="493575975"/>
          <a:ext cx="1800225" cy="800100"/>
        </a:xfrm>
        <a:prstGeom prst="rect">
          <a:avLst/>
        </a:prstGeom>
      </xdr:spPr>
    </xdr:pic>
    <xdr:clientData/>
  </xdr:oneCellAnchor>
  <xdr:oneCellAnchor>
    <xdr:from>
      <xdr:col>11</xdr:col>
      <xdr:colOff>0</xdr:colOff>
      <xdr:row>1205</xdr:row>
      <xdr:rowOff>66676</xdr:rowOff>
    </xdr:from>
    <xdr:ext cx="1724025" cy="1104900"/>
    <xdr:pic>
      <xdr:nvPicPr>
        <xdr:cNvPr id="53" name="Picture 52">
          <a:extLst>
            <a:ext uri="{FF2B5EF4-FFF2-40B4-BE49-F238E27FC236}">
              <a16:creationId xmlns:a16="http://schemas.microsoft.com/office/drawing/2014/main" id="{00000000-0008-0000-0500-000035000000}"/>
            </a:ext>
          </a:extLst>
        </xdr:cNvPr>
        <xdr:cNvPicPr>
          <a:picLocks noChangeAspect="1"/>
        </xdr:cNvPicPr>
      </xdr:nvPicPr>
      <xdr:blipFill>
        <a:blip xmlns:r="http://schemas.openxmlformats.org/officeDocument/2006/relationships" r:embed="rId2" cstate="print"/>
        <a:stretch>
          <a:fillRect/>
        </a:stretch>
      </xdr:blipFill>
      <xdr:spPr>
        <a:xfrm>
          <a:off x="6800850" y="514226176"/>
          <a:ext cx="1724025" cy="1104900"/>
        </a:xfrm>
        <a:prstGeom prst="rect">
          <a:avLst/>
        </a:prstGeom>
      </xdr:spPr>
    </xdr:pic>
    <xdr:clientData/>
  </xdr:oneCellAnchor>
  <xdr:oneCellAnchor>
    <xdr:from>
      <xdr:col>11</xdr:col>
      <xdr:colOff>0</xdr:colOff>
      <xdr:row>1355</xdr:row>
      <xdr:rowOff>0</xdr:rowOff>
    </xdr:from>
    <xdr:ext cx="2078916" cy="1123950"/>
    <xdr:pic>
      <xdr:nvPicPr>
        <xdr:cNvPr id="37" name="Picture 36">
          <a:extLst>
            <a:ext uri="{FF2B5EF4-FFF2-40B4-BE49-F238E27FC236}">
              <a16:creationId xmlns:a16="http://schemas.microsoft.com/office/drawing/2014/main" id="{00000000-0008-0000-0500-000025000000}"/>
            </a:ext>
          </a:extLst>
        </xdr:cNvPr>
        <xdr:cNvPicPr>
          <a:picLocks noChangeAspect="1"/>
        </xdr:cNvPicPr>
      </xdr:nvPicPr>
      <xdr:blipFill>
        <a:blip xmlns:r="http://schemas.openxmlformats.org/officeDocument/2006/relationships" r:embed="rId2" cstate="print"/>
        <a:stretch>
          <a:fillRect/>
        </a:stretch>
      </xdr:blipFill>
      <xdr:spPr>
        <a:xfrm>
          <a:off x="6800850" y="464743800"/>
          <a:ext cx="2078916" cy="1123950"/>
        </a:xfrm>
        <a:prstGeom prst="rect">
          <a:avLst/>
        </a:prstGeom>
      </xdr:spPr>
    </xdr:pic>
    <xdr:clientData/>
  </xdr:oneCellAnchor>
  <xdr:oneCellAnchor>
    <xdr:from>
      <xdr:col>10</xdr:col>
      <xdr:colOff>0</xdr:colOff>
      <xdr:row>1407</xdr:row>
      <xdr:rowOff>28576</xdr:rowOff>
    </xdr:from>
    <xdr:ext cx="2078916" cy="1123950"/>
    <xdr:pic>
      <xdr:nvPicPr>
        <xdr:cNvPr id="38" name="Picture 37">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2" cstate="print"/>
        <a:stretch>
          <a:fillRect/>
        </a:stretch>
      </xdr:blipFill>
      <xdr:spPr>
        <a:xfrm>
          <a:off x="6191250" y="445493776"/>
          <a:ext cx="2078916" cy="1123950"/>
        </a:xfrm>
        <a:prstGeom prst="rect">
          <a:avLst/>
        </a:prstGeom>
      </xdr:spPr>
    </xdr:pic>
    <xdr:clientData/>
  </xdr:oneCellAnchor>
  <xdr:oneCellAnchor>
    <xdr:from>
      <xdr:col>10</xdr:col>
      <xdr:colOff>0</xdr:colOff>
      <xdr:row>1453</xdr:row>
      <xdr:rowOff>28576</xdr:rowOff>
    </xdr:from>
    <xdr:ext cx="2078916" cy="1123950"/>
    <xdr:pic>
      <xdr:nvPicPr>
        <xdr:cNvPr id="39" name="Picture 38">
          <a:extLst>
            <a:ext uri="{FF2B5EF4-FFF2-40B4-BE49-F238E27FC236}">
              <a16:creationId xmlns:a16="http://schemas.microsoft.com/office/drawing/2014/main" id="{00000000-0008-0000-0500-000027000000}"/>
            </a:ext>
          </a:extLst>
        </xdr:cNvPr>
        <xdr:cNvPicPr>
          <a:picLocks noChangeAspect="1"/>
        </xdr:cNvPicPr>
      </xdr:nvPicPr>
      <xdr:blipFill>
        <a:blip xmlns:r="http://schemas.openxmlformats.org/officeDocument/2006/relationships" r:embed="rId2" cstate="print"/>
        <a:stretch>
          <a:fillRect/>
        </a:stretch>
      </xdr:blipFill>
      <xdr:spPr>
        <a:xfrm>
          <a:off x="6191250" y="455228326"/>
          <a:ext cx="2078916" cy="1123950"/>
        </a:xfrm>
        <a:prstGeom prst="rect">
          <a:avLst/>
        </a:prstGeom>
      </xdr:spPr>
    </xdr:pic>
    <xdr:clientData/>
  </xdr:oneCellAnchor>
  <xdr:oneCellAnchor>
    <xdr:from>
      <xdr:col>11</xdr:col>
      <xdr:colOff>0</xdr:colOff>
      <xdr:row>1501</xdr:row>
      <xdr:rowOff>0</xdr:rowOff>
    </xdr:from>
    <xdr:ext cx="2078916" cy="1123950"/>
    <xdr:pic>
      <xdr:nvPicPr>
        <xdr:cNvPr id="50" name="Picture 49">
          <a:extLst>
            <a:ext uri="{FF2B5EF4-FFF2-40B4-BE49-F238E27FC236}">
              <a16:creationId xmlns:a16="http://schemas.microsoft.com/office/drawing/2014/main" id="{00000000-0008-0000-0500-000032000000}"/>
            </a:ext>
          </a:extLst>
        </xdr:cNvPr>
        <xdr:cNvPicPr>
          <a:picLocks noChangeAspect="1"/>
        </xdr:cNvPicPr>
      </xdr:nvPicPr>
      <xdr:blipFill>
        <a:blip xmlns:r="http://schemas.openxmlformats.org/officeDocument/2006/relationships" r:embed="rId2" cstate="print"/>
        <a:stretch>
          <a:fillRect/>
        </a:stretch>
      </xdr:blipFill>
      <xdr:spPr>
        <a:xfrm>
          <a:off x="6800850" y="464743800"/>
          <a:ext cx="2078916" cy="1123950"/>
        </a:xfrm>
        <a:prstGeom prst="rect">
          <a:avLst/>
        </a:prstGeom>
      </xdr:spPr>
    </xdr:pic>
    <xdr:clientData/>
  </xdr:oneCellAnchor>
  <xdr:oneCellAnchor>
    <xdr:from>
      <xdr:col>9</xdr:col>
      <xdr:colOff>828675</xdr:colOff>
      <xdr:row>1610</xdr:row>
      <xdr:rowOff>133351</xdr:rowOff>
    </xdr:from>
    <xdr:ext cx="2078916" cy="1123950"/>
    <xdr:pic>
      <xdr:nvPicPr>
        <xdr:cNvPr id="51" name="Picture 50">
          <a:extLst>
            <a:ext uri="{FF2B5EF4-FFF2-40B4-BE49-F238E27FC236}">
              <a16:creationId xmlns:a16="http://schemas.microsoft.com/office/drawing/2014/main" id="{00000000-0008-0000-0500-000033000000}"/>
            </a:ext>
          </a:extLst>
        </xdr:cNvPr>
        <xdr:cNvPicPr>
          <a:picLocks noChangeAspect="1"/>
        </xdr:cNvPicPr>
      </xdr:nvPicPr>
      <xdr:blipFill>
        <a:blip xmlns:r="http://schemas.openxmlformats.org/officeDocument/2006/relationships" r:embed="rId2" cstate="print"/>
        <a:stretch>
          <a:fillRect/>
        </a:stretch>
      </xdr:blipFill>
      <xdr:spPr>
        <a:xfrm>
          <a:off x="6048375" y="436959376"/>
          <a:ext cx="2078916" cy="1123950"/>
        </a:xfrm>
        <a:prstGeom prst="rect">
          <a:avLst/>
        </a:prstGeom>
      </xdr:spPr>
    </xdr:pic>
    <xdr:clientData/>
  </xdr:oneCellAnchor>
  <xdr:oneCellAnchor>
    <xdr:from>
      <xdr:col>10</xdr:col>
      <xdr:colOff>0</xdr:colOff>
      <xdr:row>1658</xdr:row>
      <xdr:rowOff>28576</xdr:rowOff>
    </xdr:from>
    <xdr:ext cx="2078916" cy="1123950"/>
    <xdr:pic>
      <xdr:nvPicPr>
        <xdr:cNvPr id="55" name="Picture 54">
          <a:extLst>
            <a:ext uri="{FF2B5EF4-FFF2-40B4-BE49-F238E27FC236}">
              <a16:creationId xmlns:a16="http://schemas.microsoft.com/office/drawing/2014/main" id="{00000000-0008-0000-0500-000037000000}"/>
            </a:ext>
          </a:extLst>
        </xdr:cNvPr>
        <xdr:cNvPicPr>
          <a:picLocks noChangeAspect="1"/>
        </xdr:cNvPicPr>
      </xdr:nvPicPr>
      <xdr:blipFill>
        <a:blip xmlns:r="http://schemas.openxmlformats.org/officeDocument/2006/relationships" r:embed="rId2" cstate="print"/>
        <a:stretch>
          <a:fillRect/>
        </a:stretch>
      </xdr:blipFill>
      <xdr:spPr>
        <a:xfrm>
          <a:off x="6191250" y="455228326"/>
          <a:ext cx="2078916" cy="1123950"/>
        </a:xfrm>
        <a:prstGeom prst="rect">
          <a:avLst/>
        </a:prstGeom>
      </xdr:spPr>
    </xdr:pic>
    <xdr:clientData/>
  </xdr:oneCellAnchor>
  <xdr:oneCellAnchor>
    <xdr:from>
      <xdr:col>10</xdr:col>
      <xdr:colOff>342900</xdr:colOff>
      <xdr:row>1559</xdr:row>
      <xdr:rowOff>142876</xdr:rowOff>
    </xdr:from>
    <xdr:ext cx="1724025" cy="1104900"/>
    <xdr:pic>
      <xdr:nvPicPr>
        <xdr:cNvPr id="56" name="Picture 55">
          <a:extLst>
            <a:ext uri="{FF2B5EF4-FFF2-40B4-BE49-F238E27FC236}">
              <a16:creationId xmlns:a16="http://schemas.microsoft.com/office/drawing/2014/main" id="{00000000-0008-0000-0500-000038000000}"/>
            </a:ext>
          </a:extLst>
        </xdr:cNvPr>
        <xdr:cNvPicPr>
          <a:picLocks noChangeAspect="1"/>
        </xdr:cNvPicPr>
      </xdr:nvPicPr>
      <xdr:blipFill>
        <a:blip xmlns:r="http://schemas.openxmlformats.org/officeDocument/2006/relationships" r:embed="rId2" cstate="print"/>
        <a:stretch>
          <a:fillRect/>
        </a:stretch>
      </xdr:blipFill>
      <xdr:spPr>
        <a:xfrm>
          <a:off x="6534150" y="421224076"/>
          <a:ext cx="1724025" cy="1104900"/>
        </a:xfrm>
        <a:prstGeom prst="rect">
          <a:avLst/>
        </a:prstGeom>
      </xdr:spPr>
    </xdr:pic>
    <xdr:clientData/>
  </xdr:oneCellAnchor>
  <xdr:oneCellAnchor>
    <xdr:from>
      <xdr:col>11</xdr:col>
      <xdr:colOff>0</xdr:colOff>
      <xdr:row>1706</xdr:row>
      <xdr:rowOff>0</xdr:rowOff>
    </xdr:from>
    <xdr:ext cx="2078916" cy="1123950"/>
    <xdr:pic>
      <xdr:nvPicPr>
        <xdr:cNvPr id="57" name="Picture 56">
          <a:extLst>
            <a:ext uri="{FF2B5EF4-FFF2-40B4-BE49-F238E27FC236}">
              <a16:creationId xmlns:a16="http://schemas.microsoft.com/office/drawing/2014/main" id="{00000000-0008-0000-0500-000039000000}"/>
            </a:ext>
          </a:extLst>
        </xdr:cNvPr>
        <xdr:cNvPicPr>
          <a:picLocks noChangeAspect="1"/>
        </xdr:cNvPicPr>
      </xdr:nvPicPr>
      <xdr:blipFill>
        <a:blip xmlns:r="http://schemas.openxmlformats.org/officeDocument/2006/relationships" r:embed="rId2" cstate="print"/>
        <a:stretch>
          <a:fillRect/>
        </a:stretch>
      </xdr:blipFill>
      <xdr:spPr>
        <a:xfrm>
          <a:off x="6800850" y="464743800"/>
          <a:ext cx="2078916" cy="1123950"/>
        </a:xfrm>
        <a:prstGeom prst="rect">
          <a:avLst/>
        </a:prstGeom>
      </xdr:spPr>
    </xdr:pic>
    <xdr:clientData/>
  </xdr:oneCellAnchor>
  <xdr:oneCellAnchor>
    <xdr:from>
      <xdr:col>10</xdr:col>
      <xdr:colOff>0</xdr:colOff>
      <xdr:row>1814</xdr:row>
      <xdr:rowOff>28576</xdr:rowOff>
    </xdr:from>
    <xdr:ext cx="2078916" cy="1123950"/>
    <xdr:pic>
      <xdr:nvPicPr>
        <xdr:cNvPr id="59" name="Picture 58">
          <a:extLst>
            <a:ext uri="{FF2B5EF4-FFF2-40B4-BE49-F238E27FC236}">
              <a16:creationId xmlns:a16="http://schemas.microsoft.com/office/drawing/2014/main" id="{00000000-0008-0000-0500-00003B000000}"/>
            </a:ext>
          </a:extLst>
        </xdr:cNvPr>
        <xdr:cNvPicPr>
          <a:picLocks noChangeAspect="1"/>
        </xdr:cNvPicPr>
      </xdr:nvPicPr>
      <xdr:blipFill>
        <a:blip xmlns:r="http://schemas.openxmlformats.org/officeDocument/2006/relationships" r:embed="rId2" cstate="print"/>
        <a:stretch>
          <a:fillRect/>
        </a:stretch>
      </xdr:blipFill>
      <xdr:spPr>
        <a:xfrm>
          <a:off x="6191250" y="445493776"/>
          <a:ext cx="2078916" cy="1123950"/>
        </a:xfrm>
        <a:prstGeom prst="rect">
          <a:avLst/>
        </a:prstGeom>
      </xdr:spPr>
    </xdr:pic>
    <xdr:clientData/>
  </xdr:oneCellAnchor>
  <xdr:oneCellAnchor>
    <xdr:from>
      <xdr:col>10</xdr:col>
      <xdr:colOff>0</xdr:colOff>
      <xdr:row>1863</xdr:row>
      <xdr:rowOff>28576</xdr:rowOff>
    </xdr:from>
    <xdr:ext cx="2078916" cy="1123950"/>
    <xdr:pic>
      <xdr:nvPicPr>
        <xdr:cNvPr id="60" name="Picture 59">
          <a:extLst>
            <a:ext uri="{FF2B5EF4-FFF2-40B4-BE49-F238E27FC236}">
              <a16:creationId xmlns:a16="http://schemas.microsoft.com/office/drawing/2014/main" id="{00000000-0008-0000-0500-00003C000000}"/>
            </a:ext>
          </a:extLst>
        </xdr:cNvPr>
        <xdr:cNvPicPr>
          <a:picLocks noChangeAspect="1"/>
        </xdr:cNvPicPr>
      </xdr:nvPicPr>
      <xdr:blipFill>
        <a:blip xmlns:r="http://schemas.openxmlformats.org/officeDocument/2006/relationships" r:embed="rId2" cstate="print"/>
        <a:stretch>
          <a:fillRect/>
        </a:stretch>
      </xdr:blipFill>
      <xdr:spPr>
        <a:xfrm>
          <a:off x="6191250" y="455228326"/>
          <a:ext cx="2078916" cy="1123950"/>
        </a:xfrm>
        <a:prstGeom prst="rect">
          <a:avLst/>
        </a:prstGeom>
      </xdr:spPr>
    </xdr:pic>
    <xdr:clientData/>
  </xdr:oneCellAnchor>
  <xdr:oneCellAnchor>
    <xdr:from>
      <xdr:col>11</xdr:col>
      <xdr:colOff>0</xdr:colOff>
      <xdr:row>1761</xdr:row>
      <xdr:rowOff>66676</xdr:rowOff>
    </xdr:from>
    <xdr:ext cx="1724025" cy="1104900"/>
    <xdr:pic>
      <xdr:nvPicPr>
        <xdr:cNvPr id="62" name="Picture 61">
          <a:extLst>
            <a:ext uri="{FF2B5EF4-FFF2-40B4-BE49-F238E27FC236}">
              <a16:creationId xmlns:a16="http://schemas.microsoft.com/office/drawing/2014/main" id="{00000000-0008-0000-0500-00003E000000}"/>
            </a:ext>
          </a:extLst>
        </xdr:cNvPr>
        <xdr:cNvPicPr>
          <a:picLocks noChangeAspect="1"/>
        </xdr:cNvPicPr>
      </xdr:nvPicPr>
      <xdr:blipFill>
        <a:blip xmlns:r="http://schemas.openxmlformats.org/officeDocument/2006/relationships" r:embed="rId2" cstate="print"/>
        <a:stretch>
          <a:fillRect/>
        </a:stretch>
      </xdr:blipFill>
      <xdr:spPr>
        <a:xfrm>
          <a:off x="6800850" y="435035326"/>
          <a:ext cx="1724025" cy="1104900"/>
        </a:xfrm>
        <a:prstGeom prst="rect">
          <a:avLst/>
        </a:prstGeom>
      </xdr:spPr>
    </xdr:pic>
    <xdr:clientData/>
  </xdr:oneCellAnchor>
  <xdr:oneCellAnchor>
    <xdr:from>
      <xdr:col>11</xdr:col>
      <xdr:colOff>0</xdr:colOff>
      <xdr:row>1911</xdr:row>
      <xdr:rowOff>0</xdr:rowOff>
    </xdr:from>
    <xdr:ext cx="2078916" cy="1123950"/>
    <xdr:pic>
      <xdr:nvPicPr>
        <xdr:cNvPr id="63" name="Picture 62">
          <a:extLst>
            <a:ext uri="{FF2B5EF4-FFF2-40B4-BE49-F238E27FC236}">
              <a16:creationId xmlns:a16="http://schemas.microsoft.com/office/drawing/2014/main" id="{00000000-0008-0000-0500-00003F000000}"/>
            </a:ext>
          </a:extLst>
        </xdr:cNvPr>
        <xdr:cNvPicPr>
          <a:picLocks noChangeAspect="1"/>
        </xdr:cNvPicPr>
      </xdr:nvPicPr>
      <xdr:blipFill>
        <a:blip xmlns:r="http://schemas.openxmlformats.org/officeDocument/2006/relationships" r:embed="rId2" cstate="print"/>
        <a:stretch>
          <a:fillRect/>
        </a:stretch>
      </xdr:blipFill>
      <xdr:spPr>
        <a:xfrm>
          <a:off x="6800850" y="464743800"/>
          <a:ext cx="2078916" cy="1123950"/>
        </a:xfrm>
        <a:prstGeom prst="rect">
          <a:avLst/>
        </a:prstGeom>
      </xdr:spPr>
    </xdr:pic>
    <xdr:clientData/>
  </xdr:oneCellAnchor>
  <xdr:oneCellAnchor>
    <xdr:from>
      <xdr:col>9</xdr:col>
      <xdr:colOff>0</xdr:colOff>
      <xdr:row>2013</xdr:row>
      <xdr:rowOff>28576</xdr:rowOff>
    </xdr:from>
    <xdr:ext cx="2078916" cy="1123950"/>
    <xdr:pic>
      <xdr:nvPicPr>
        <xdr:cNvPr id="64" name="Picture 63">
          <a:extLst>
            <a:ext uri="{FF2B5EF4-FFF2-40B4-BE49-F238E27FC236}">
              <a16:creationId xmlns:a16="http://schemas.microsoft.com/office/drawing/2014/main" id="{FC88F634-639F-438B-A088-434609897168}"/>
            </a:ext>
          </a:extLst>
        </xdr:cNvPr>
        <xdr:cNvPicPr>
          <a:picLocks noChangeAspect="1"/>
        </xdr:cNvPicPr>
      </xdr:nvPicPr>
      <xdr:blipFill>
        <a:blip xmlns:r="http://schemas.openxmlformats.org/officeDocument/2006/relationships" r:embed="rId2" cstate="print"/>
        <a:stretch>
          <a:fillRect/>
        </a:stretch>
      </xdr:blipFill>
      <xdr:spPr>
        <a:xfrm>
          <a:off x="6240780" y="469245316"/>
          <a:ext cx="2078916" cy="1123950"/>
        </a:xfrm>
        <a:prstGeom prst="rect">
          <a:avLst/>
        </a:prstGeom>
      </xdr:spPr>
    </xdr:pic>
    <xdr:clientData/>
  </xdr:oneCellAnchor>
  <xdr:oneCellAnchor>
    <xdr:from>
      <xdr:col>9</xdr:col>
      <xdr:colOff>0</xdr:colOff>
      <xdr:row>2062</xdr:row>
      <xdr:rowOff>28576</xdr:rowOff>
    </xdr:from>
    <xdr:ext cx="2078916" cy="1123950"/>
    <xdr:pic>
      <xdr:nvPicPr>
        <xdr:cNvPr id="65" name="Picture 64">
          <a:extLst>
            <a:ext uri="{FF2B5EF4-FFF2-40B4-BE49-F238E27FC236}">
              <a16:creationId xmlns:a16="http://schemas.microsoft.com/office/drawing/2014/main" id="{18DA697F-7DE5-4BA9-A28D-3F02B0A3287D}"/>
            </a:ext>
          </a:extLst>
        </xdr:cNvPr>
        <xdr:cNvPicPr>
          <a:picLocks noChangeAspect="1"/>
        </xdr:cNvPicPr>
      </xdr:nvPicPr>
      <xdr:blipFill>
        <a:blip xmlns:r="http://schemas.openxmlformats.org/officeDocument/2006/relationships" r:embed="rId2" cstate="print"/>
        <a:stretch>
          <a:fillRect/>
        </a:stretch>
      </xdr:blipFill>
      <xdr:spPr>
        <a:xfrm>
          <a:off x="6240780" y="478617916"/>
          <a:ext cx="2078916" cy="1123950"/>
        </a:xfrm>
        <a:prstGeom prst="rect">
          <a:avLst/>
        </a:prstGeom>
      </xdr:spPr>
    </xdr:pic>
    <xdr:clientData/>
  </xdr:oneCellAnchor>
  <xdr:oneCellAnchor>
    <xdr:from>
      <xdr:col>10</xdr:col>
      <xdr:colOff>0</xdr:colOff>
      <xdr:row>1960</xdr:row>
      <xdr:rowOff>66676</xdr:rowOff>
    </xdr:from>
    <xdr:ext cx="1724025" cy="1104900"/>
    <xdr:pic>
      <xdr:nvPicPr>
        <xdr:cNvPr id="69" name="Picture 68">
          <a:extLst>
            <a:ext uri="{FF2B5EF4-FFF2-40B4-BE49-F238E27FC236}">
              <a16:creationId xmlns:a16="http://schemas.microsoft.com/office/drawing/2014/main" id="{64AA765D-8C17-4DD9-8A66-F03DBB3F0E42}"/>
            </a:ext>
          </a:extLst>
        </xdr:cNvPr>
        <xdr:cNvPicPr>
          <a:picLocks noChangeAspect="1"/>
        </xdr:cNvPicPr>
      </xdr:nvPicPr>
      <xdr:blipFill>
        <a:blip xmlns:r="http://schemas.openxmlformats.org/officeDocument/2006/relationships" r:embed="rId2" cstate="print"/>
        <a:stretch>
          <a:fillRect/>
        </a:stretch>
      </xdr:blipFill>
      <xdr:spPr>
        <a:xfrm>
          <a:off x="6850380" y="459179296"/>
          <a:ext cx="1724025" cy="1104900"/>
        </a:xfrm>
        <a:prstGeom prst="rect">
          <a:avLst/>
        </a:prstGeom>
      </xdr:spPr>
    </xdr:pic>
    <xdr:clientData/>
  </xdr:oneCellAnchor>
  <xdr:oneCellAnchor>
    <xdr:from>
      <xdr:col>10</xdr:col>
      <xdr:colOff>0</xdr:colOff>
      <xdr:row>2110</xdr:row>
      <xdr:rowOff>0</xdr:rowOff>
    </xdr:from>
    <xdr:ext cx="2078916" cy="1123950"/>
    <xdr:pic>
      <xdr:nvPicPr>
        <xdr:cNvPr id="70" name="Picture 69">
          <a:extLst>
            <a:ext uri="{FF2B5EF4-FFF2-40B4-BE49-F238E27FC236}">
              <a16:creationId xmlns:a16="http://schemas.microsoft.com/office/drawing/2014/main" id="{A36498DA-3427-45E2-8AA0-5DF4DA09E94E}"/>
            </a:ext>
          </a:extLst>
        </xdr:cNvPr>
        <xdr:cNvPicPr>
          <a:picLocks noChangeAspect="1"/>
        </xdr:cNvPicPr>
      </xdr:nvPicPr>
      <xdr:blipFill>
        <a:blip xmlns:r="http://schemas.openxmlformats.org/officeDocument/2006/relationships" r:embed="rId2" cstate="print"/>
        <a:stretch>
          <a:fillRect/>
        </a:stretch>
      </xdr:blipFill>
      <xdr:spPr>
        <a:xfrm>
          <a:off x="6850380" y="487779060"/>
          <a:ext cx="2078916" cy="1123950"/>
        </a:xfrm>
        <a:prstGeom prst="rect">
          <a:avLst/>
        </a:prstGeom>
      </xdr:spPr>
    </xdr:pic>
    <xdr:clientData/>
  </xdr:oneCellAnchor>
  <xdr:oneCellAnchor>
    <xdr:from>
      <xdr:col>9</xdr:col>
      <xdr:colOff>0</xdr:colOff>
      <xdr:row>2210</xdr:row>
      <xdr:rowOff>28576</xdr:rowOff>
    </xdr:from>
    <xdr:ext cx="2078916" cy="1123950"/>
    <xdr:pic>
      <xdr:nvPicPr>
        <xdr:cNvPr id="73" name="Picture 72">
          <a:extLst>
            <a:ext uri="{FF2B5EF4-FFF2-40B4-BE49-F238E27FC236}">
              <a16:creationId xmlns:a16="http://schemas.microsoft.com/office/drawing/2014/main" id="{4A1311DE-B433-4246-B966-127E30D9A7C4}"/>
            </a:ext>
          </a:extLst>
        </xdr:cNvPr>
        <xdr:cNvPicPr>
          <a:picLocks noChangeAspect="1"/>
        </xdr:cNvPicPr>
      </xdr:nvPicPr>
      <xdr:blipFill>
        <a:blip xmlns:r="http://schemas.openxmlformats.org/officeDocument/2006/relationships" r:embed="rId2" cstate="print"/>
        <a:stretch>
          <a:fillRect/>
        </a:stretch>
      </xdr:blipFill>
      <xdr:spPr>
        <a:xfrm>
          <a:off x="6240780" y="506910976"/>
          <a:ext cx="2078916" cy="1123950"/>
        </a:xfrm>
        <a:prstGeom prst="rect">
          <a:avLst/>
        </a:prstGeom>
      </xdr:spPr>
    </xdr:pic>
    <xdr:clientData/>
  </xdr:oneCellAnchor>
  <xdr:oneCellAnchor>
    <xdr:from>
      <xdr:col>9</xdr:col>
      <xdr:colOff>0</xdr:colOff>
      <xdr:row>2259</xdr:row>
      <xdr:rowOff>28576</xdr:rowOff>
    </xdr:from>
    <xdr:ext cx="2078916" cy="1123950"/>
    <xdr:pic>
      <xdr:nvPicPr>
        <xdr:cNvPr id="79" name="Picture 78">
          <a:extLst>
            <a:ext uri="{FF2B5EF4-FFF2-40B4-BE49-F238E27FC236}">
              <a16:creationId xmlns:a16="http://schemas.microsoft.com/office/drawing/2014/main" id="{831FD733-BA5B-4A29-97E7-942246623CF4}"/>
            </a:ext>
          </a:extLst>
        </xdr:cNvPr>
        <xdr:cNvPicPr>
          <a:picLocks noChangeAspect="1"/>
        </xdr:cNvPicPr>
      </xdr:nvPicPr>
      <xdr:blipFill>
        <a:blip xmlns:r="http://schemas.openxmlformats.org/officeDocument/2006/relationships" r:embed="rId2" cstate="print"/>
        <a:stretch>
          <a:fillRect/>
        </a:stretch>
      </xdr:blipFill>
      <xdr:spPr>
        <a:xfrm>
          <a:off x="6240780" y="516283576"/>
          <a:ext cx="2078916" cy="1123950"/>
        </a:xfrm>
        <a:prstGeom prst="rect">
          <a:avLst/>
        </a:prstGeom>
      </xdr:spPr>
    </xdr:pic>
    <xdr:clientData/>
  </xdr:oneCellAnchor>
  <xdr:oneCellAnchor>
    <xdr:from>
      <xdr:col>10</xdr:col>
      <xdr:colOff>0</xdr:colOff>
      <xdr:row>2157</xdr:row>
      <xdr:rowOff>66676</xdr:rowOff>
    </xdr:from>
    <xdr:ext cx="1724025" cy="1104900"/>
    <xdr:pic>
      <xdr:nvPicPr>
        <xdr:cNvPr id="80" name="Picture 79">
          <a:extLst>
            <a:ext uri="{FF2B5EF4-FFF2-40B4-BE49-F238E27FC236}">
              <a16:creationId xmlns:a16="http://schemas.microsoft.com/office/drawing/2014/main" id="{5EEE54A3-CFB2-41BB-AC63-06745728F014}"/>
            </a:ext>
          </a:extLst>
        </xdr:cNvPr>
        <xdr:cNvPicPr>
          <a:picLocks noChangeAspect="1"/>
        </xdr:cNvPicPr>
      </xdr:nvPicPr>
      <xdr:blipFill>
        <a:blip xmlns:r="http://schemas.openxmlformats.org/officeDocument/2006/relationships" r:embed="rId2" cstate="print"/>
        <a:stretch>
          <a:fillRect/>
        </a:stretch>
      </xdr:blipFill>
      <xdr:spPr>
        <a:xfrm>
          <a:off x="6850380" y="496844956"/>
          <a:ext cx="1724025" cy="1104900"/>
        </a:xfrm>
        <a:prstGeom prst="rect">
          <a:avLst/>
        </a:prstGeom>
      </xdr:spPr>
    </xdr:pic>
    <xdr:clientData/>
  </xdr:oneCellAnchor>
  <xdr:oneCellAnchor>
    <xdr:from>
      <xdr:col>10</xdr:col>
      <xdr:colOff>0</xdr:colOff>
      <xdr:row>2307</xdr:row>
      <xdr:rowOff>0</xdr:rowOff>
    </xdr:from>
    <xdr:ext cx="2078916" cy="1123950"/>
    <xdr:pic>
      <xdr:nvPicPr>
        <xdr:cNvPr id="81" name="Picture 80">
          <a:extLst>
            <a:ext uri="{FF2B5EF4-FFF2-40B4-BE49-F238E27FC236}">
              <a16:creationId xmlns:a16="http://schemas.microsoft.com/office/drawing/2014/main" id="{2426359E-0F1B-4C13-A9C2-A63770E87498}"/>
            </a:ext>
          </a:extLst>
        </xdr:cNvPr>
        <xdr:cNvPicPr>
          <a:picLocks noChangeAspect="1"/>
        </xdr:cNvPicPr>
      </xdr:nvPicPr>
      <xdr:blipFill>
        <a:blip xmlns:r="http://schemas.openxmlformats.org/officeDocument/2006/relationships" r:embed="rId2" cstate="print"/>
        <a:stretch>
          <a:fillRect/>
        </a:stretch>
      </xdr:blipFill>
      <xdr:spPr>
        <a:xfrm>
          <a:off x="6850380" y="525444720"/>
          <a:ext cx="2078916" cy="1123950"/>
        </a:xfrm>
        <a:prstGeom prst="rect">
          <a:avLst/>
        </a:prstGeom>
      </xdr:spPr>
    </xdr:pic>
    <xdr:clientData/>
  </xdr:oneCellAnchor>
  <xdr:oneCellAnchor>
    <xdr:from>
      <xdr:col>9</xdr:col>
      <xdr:colOff>0</xdr:colOff>
      <xdr:row>2407</xdr:row>
      <xdr:rowOff>28576</xdr:rowOff>
    </xdr:from>
    <xdr:ext cx="2078916" cy="1123950"/>
    <xdr:pic>
      <xdr:nvPicPr>
        <xdr:cNvPr id="85" name="Picture 84">
          <a:extLst>
            <a:ext uri="{FF2B5EF4-FFF2-40B4-BE49-F238E27FC236}">
              <a16:creationId xmlns:a16="http://schemas.microsoft.com/office/drawing/2014/main" id="{4629AD35-E59C-4A8C-B455-1962BA322C6C}"/>
            </a:ext>
          </a:extLst>
        </xdr:cNvPr>
        <xdr:cNvPicPr>
          <a:picLocks noChangeAspect="1"/>
        </xdr:cNvPicPr>
      </xdr:nvPicPr>
      <xdr:blipFill>
        <a:blip xmlns:r="http://schemas.openxmlformats.org/officeDocument/2006/relationships" r:embed="rId2" cstate="print"/>
        <a:stretch>
          <a:fillRect/>
        </a:stretch>
      </xdr:blipFill>
      <xdr:spPr>
        <a:xfrm>
          <a:off x="6240780" y="544576636"/>
          <a:ext cx="2078916" cy="1123950"/>
        </a:xfrm>
        <a:prstGeom prst="rect">
          <a:avLst/>
        </a:prstGeom>
      </xdr:spPr>
    </xdr:pic>
    <xdr:clientData/>
  </xdr:oneCellAnchor>
  <xdr:oneCellAnchor>
    <xdr:from>
      <xdr:col>9</xdr:col>
      <xdr:colOff>0</xdr:colOff>
      <xdr:row>2456</xdr:row>
      <xdr:rowOff>28576</xdr:rowOff>
    </xdr:from>
    <xdr:ext cx="2078916" cy="1123950"/>
    <xdr:pic>
      <xdr:nvPicPr>
        <xdr:cNvPr id="86" name="Picture 85">
          <a:extLst>
            <a:ext uri="{FF2B5EF4-FFF2-40B4-BE49-F238E27FC236}">
              <a16:creationId xmlns:a16="http://schemas.microsoft.com/office/drawing/2014/main" id="{EF5EF560-1711-48E6-9920-931BD311A538}"/>
            </a:ext>
          </a:extLst>
        </xdr:cNvPr>
        <xdr:cNvPicPr>
          <a:picLocks noChangeAspect="1"/>
        </xdr:cNvPicPr>
      </xdr:nvPicPr>
      <xdr:blipFill>
        <a:blip xmlns:r="http://schemas.openxmlformats.org/officeDocument/2006/relationships" r:embed="rId2" cstate="print"/>
        <a:stretch>
          <a:fillRect/>
        </a:stretch>
      </xdr:blipFill>
      <xdr:spPr>
        <a:xfrm>
          <a:off x="6240780" y="553949236"/>
          <a:ext cx="2078916" cy="1123950"/>
        </a:xfrm>
        <a:prstGeom prst="rect">
          <a:avLst/>
        </a:prstGeom>
      </xdr:spPr>
    </xdr:pic>
    <xdr:clientData/>
  </xdr:oneCellAnchor>
  <xdr:oneCellAnchor>
    <xdr:from>
      <xdr:col>10</xdr:col>
      <xdr:colOff>0</xdr:colOff>
      <xdr:row>2354</xdr:row>
      <xdr:rowOff>66676</xdr:rowOff>
    </xdr:from>
    <xdr:ext cx="1724025" cy="1104900"/>
    <xdr:pic>
      <xdr:nvPicPr>
        <xdr:cNvPr id="92" name="Picture 91">
          <a:extLst>
            <a:ext uri="{FF2B5EF4-FFF2-40B4-BE49-F238E27FC236}">
              <a16:creationId xmlns:a16="http://schemas.microsoft.com/office/drawing/2014/main" id="{A2420884-BD30-4A5F-ADBC-5DC6B1315F98}"/>
            </a:ext>
          </a:extLst>
        </xdr:cNvPr>
        <xdr:cNvPicPr>
          <a:picLocks noChangeAspect="1"/>
        </xdr:cNvPicPr>
      </xdr:nvPicPr>
      <xdr:blipFill>
        <a:blip xmlns:r="http://schemas.openxmlformats.org/officeDocument/2006/relationships" r:embed="rId2" cstate="print"/>
        <a:stretch>
          <a:fillRect/>
        </a:stretch>
      </xdr:blipFill>
      <xdr:spPr>
        <a:xfrm>
          <a:off x="6850380" y="534510616"/>
          <a:ext cx="1724025" cy="1104900"/>
        </a:xfrm>
        <a:prstGeom prst="rect">
          <a:avLst/>
        </a:prstGeom>
      </xdr:spPr>
    </xdr:pic>
    <xdr:clientData/>
  </xdr:oneCellAnchor>
  <xdr:oneCellAnchor>
    <xdr:from>
      <xdr:col>10</xdr:col>
      <xdr:colOff>0</xdr:colOff>
      <xdr:row>2504</xdr:row>
      <xdr:rowOff>0</xdr:rowOff>
    </xdr:from>
    <xdr:ext cx="2078916" cy="1123950"/>
    <xdr:pic>
      <xdr:nvPicPr>
        <xdr:cNvPr id="93" name="Picture 92">
          <a:extLst>
            <a:ext uri="{FF2B5EF4-FFF2-40B4-BE49-F238E27FC236}">
              <a16:creationId xmlns:a16="http://schemas.microsoft.com/office/drawing/2014/main" id="{A70F198F-AD4E-4395-803E-11E753AAB226}"/>
            </a:ext>
          </a:extLst>
        </xdr:cNvPr>
        <xdr:cNvPicPr>
          <a:picLocks noChangeAspect="1"/>
        </xdr:cNvPicPr>
      </xdr:nvPicPr>
      <xdr:blipFill>
        <a:blip xmlns:r="http://schemas.openxmlformats.org/officeDocument/2006/relationships" r:embed="rId2" cstate="print"/>
        <a:stretch>
          <a:fillRect/>
        </a:stretch>
      </xdr:blipFill>
      <xdr:spPr>
        <a:xfrm>
          <a:off x="6850380" y="563110380"/>
          <a:ext cx="2078916" cy="112395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5</xdr:col>
      <xdr:colOff>133350</xdr:colOff>
      <xdr:row>32</xdr:row>
      <xdr:rowOff>105690</xdr:rowOff>
    </xdr:from>
    <xdr:ext cx="2495550" cy="1214223"/>
    <xdr:pic>
      <xdr:nvPicPr>
        <xdr:cNvPr id="12" name="Picture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8800" y="15161540"/>
          <a:ext cx="2495550" cy="1214223"/>
        </a:xfrm>
        <a:prstGeom prst="rect">
          <a:avLst/>
        </a:prstGeom>
      </xdr:spPr>
    </xdr:pic>
    <xdr:clientData/>
  </xdr:oneCellAnchor>
  <xdr:oneCellAnchor>
    <xdr:from>
      <xdr:col>15</xdr:col>
      <xdr:colOff>97970</xdr:colOff>
      <xdr:row>32</xdr:row>
      <xdr:rowOff>76200</xdr:rowOff>
    </xdr:from>
    <xdr:ext cx="2492829" cy="1212850"/>
    <xdr:pic>
      <xdr:nvPicPr>
        <xdr:cNvPr id="13" name="Picture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88020" y="15132050"/>
          <a:ext cx="2492829" cy="1212850"/>
        </a:xfrm>
        <a:prstGeom prst="rect">
          <a:avLst/>
        </a:prstGeom>
      </xdr:spPr>
    </xdr:pic>
    <xdr:clientData/>
  </xdr:oneCellAnchor>
  <xdr:oneCellAnchor>
    <xdr:from>
      <xdr:col>5</xdr:col>
      <xdr:colOff>0</xdr:colOff>
      <xdr:row>79</xdr:row>
      <xdr:rowOff>0</xdr:rowOff>
    </xdr:from>
    <xdr:ext cx="2499577" cy="1213209"/>
    <xdr:pic>
      <xdr:nvPicPr>
        <xdr:cNvPr id="59" name="Picture 58">
          <a:extLst>
            <a:ext uri="{FF2B5EF4-FFF2-40B4-BE49-F238E27FC236}">
              <a16:creationId xmlns:a16="http://schemas.microsoft.com/office/drawing/2014/main" id="{00000000-0008-0000-0600-00003B000000}"/>
            </a:ext>
          </a:extLst>
        </xdr:cNvPr>
        <xdr:cNvPicPr>
          <a:picLocks noChangeAspect="1"/>
        </xdr:cNvPicPr>
      </xdr:nvPicPr>
      <xdr:blipFill>
        <a:blip xmlns:r="http://schemas.openxmlformats.org/officeDocument/2006/relationships" r:embed="rId2" cstate="print"/>
        <a:stretch>
          <a:fillRect/>
        </a:stretch>
      </xdr:blipFill>
      <xdr:spPr>
        <a:xfrm>
          <a:off x="2943225" y="203768325"/>
          <a:ext cx="2499577" cy="1213209"/>
        </a:xfrm>
        <a:prstGeom prst="rect">
          <a:avLst/>
        </a:prstGeom>
      </xdr:spPr>
    </xdr:pic>
    <xdr:clientData/>
  </xdr:oneCellAnchor>
  <xdr:oneCellAnchor>
    <xdr:from>
      <xdr:col>15</xdr:col>
      <xdr:colOff>0</xdr:colOff>
      <xdr:row>79</xdr:row>
      <xdr:rowOff>0</xdr:rowOff>
    </xdr:from>
    <xdr:ext cx="2499577" cy="1213209"/>
    <xdr:pic>
      <xdr:nvPicPr>
        <xdr:cNvPr id="60" name="Picture 59">
          <a:extLst>
            <a:ext uri="{FF2B5EF4-FFF2-40B4-BE49-F238E27FC236}">
              <a16:creationId xmlns:a16="http://schemas.microsoft.com/office/drawing/2014/main" id="{00000000-0008-0000-0600-00003C000000}"/>
            </a:ext>
          </a:extLst>
        </xdr:cNvPr>
        <xdr:cNvPicPr>
          <a:picLocks noChangeAspect="1"/>
        </xdr:cNvPicPr>
      </xdr:nvPicPr>
      <xdr:blipFill>
        <a:blip xmlns:r="http://schemas.openxmlformats.org/officeDocument/2006/relationships" r:embed="rId2" cstate="print"/>
        <a:stretch>
          <a:fillRect/>
        </a:stretch>
      </xdr:blipFill>
      <xdr:spPr>
        <a:xfrm>
          <a:off x="9201150" y="203768325"/>
          <a:ext cx="2499577" cy="1213209"/>
        </a:xfrm>
        <a:prstGeom prst="rect">
          <a:avLst/>
        </a:prstGeom>
      </xdr:spPr>
    </xdr:pic>
    <xdr:clientData/>
  </xdr:oneCellAnchor>
  <xdr:oneCellAnchor>
    <xdr:from>
      <xdr:col>5</xdr:col>
      <xdr:colOff>0</xdr:colOff>
      <xdr:row>125</xdr:row>
      <xdr:rowOff>0</xdr:rowOff>
    </xdr:from>
    <xdr:ext cx="2499577" cy="1213209"/>
    <xdr:pic>
      <xdr:nvPicPr>
        <xdr:cNvPr id="61" name="Picture 60">
          <a:extLst>
            <a:ext uri="{FF2B5EF4-FFF2-40B4-BE49-F238E27FC236}">
              <a16:creationId xmlns:a16="http://schemas.microsoft.com/office/drawing/2014/main" id="{00000000-0008-0000-0600-00003D000000}"/>
            </a:ext>
          </a:extLst>
        </xdr:cNvPr>
        <xdr:cNvPicPr>
          <a:picLocks noChangeAspect="1"/>
        </xdr:cNvPicPr>
      </xdr:nvPicPr>
      <xdr:blipFill>
        <a:blip xmlns:r="http://schemas.openxmlformats.org/officeDocument/2006/relationships" r:embed="rId2" cstate="print"/>
        <a:stretch>
          <a:fillRect/>
        </a:stretch>
      </xdr:blipFill>
      <xdr:spPr>
        <a:xfrm>
          <a:off x="2943225" y="203768325"/>
          <a:ext cx="2499577" cy="1213209"/>
        </a:xfrm>
        <a:prstGeom prst="rect">
          <a:avLst/>
        </a:prstGeom>
      </xdr:spPr>
    </xdr:pic>
    <xdr:clientData/>
  </xdr:oneCellAnchor>
  <xdr:oneCellAnchor>
    <xdr:from>
      <xdr:col>15</xdr:col>
      <xdr:colOff>0</xdr:colOff>
      <xdr:row>125</xdr:row>
      <xdr:rowOff>0</xdr:rowOff>
    </xdr:from>
    <xdr:ext cx="2499577" cy="1213209"/>
    <xdr:pic>
      <xdr:nvPicPr>
        <xdr:cNvPr id="62" name="Picture 61">
          <a:extLst>
            <a:ext uri="{FF2B5EF4-FFF2-40B4-BE49-F238E27FC236}">
              <a16:creationId xmlns:a16="http://schemas.microsoft.com/office/drawing/2014/main" id="{00000000-0008-0000-0600-00003E000000}"/>
            </a:ext>
          </a:extLst>
        </xdr:cNvPr>
        <xdr:cNvPicPr>
          <a:picLocks noChangeAspect="1"/>
        </xdr:cNvPicPr>
      </xdr:nvPicPr>
      <xdr:blipFill>
        <a:blip xmlns:r="http://schemas.openxmlformats.org/officeDocument/2006/relationships" r:embed="rId2" cstate="print"/>
        <a:stretch>
          <a:fillRect/>
        </a:stretch>
      </xdr:blipFill>
      <xdr:spPr>
        <a:xfrm>
          <a:off x="9201150" y="203768325"/>
          <a:ext cx="2499577" cy="1213209"/>
        </a:xfrm>
        <a:prstGeom prst="rect">
          <a:avLst/>
        </a:prstGeom>
      </xdr:spPr>
    </xdr:pic>
    <xdr:clientData/>
  </xdr:oneCellAnchor>
  <xdr:oneCellAnchor>
    <xdr:from>
      <xdr:col>5</xdr:col>
      <xdr:colOff>0</xdr:colOff>
      <xdr:row>171</xdr:row>
      <xdr:rowOff>0</xdr:rowOff>
    </xdr:from>
    <xdr:ext cx="2499577" cy="1213209"/>
    <xdr:pic>
      <xdr:nvPicPr>
        <xdr:cNvPr id="63" name="Picture 62">
          <a:extLst>
            <a:ext uri="{FF2B5EF4-FFF2-40B4-BE49-F238E27FC236}">
              <a16:creationId xmlns:a16="http://schemas.microsoft.com/office/drawing/2014/main" id="{00000000-0008-0000-0600-00003F000000}"/>
            </a:ext>
          </a:extLst>
        </xdr:cNvPr>
        <xdr:cNvPicPr>
          <a:picLocks noChangeAspect="1"/>
        </xdr:cNvPicPr>
      </xdr:nvPicPr>
      <xdr:blipFill>
        <a:blip xmlns:r="http://schemas.openxmlformats.org/officeDocument/2006/relationships" r:embed="rId2" cstate="print"/>
        <a:stretch>
          <a:fillRect/>
        </a:stretch>
      </xdr:blipFill>
      <xdr:spPr>
        <a:xfrm>
          <a:off x="2943225" y="203768325"/>
          <a:ext cx="2499577" cy="1213209"/>
        </a:xfrm>
        <a:prstGeom prst="rect">
          <a:avLst/>
        </a:prstGeom>
      </xdr:spPr>
    </xdr:pic>
    <xdr:clientData/>
  </xdr:oneCellAnchor>
  <xdr:oneCellAnchor>
    <xdr:from>
      <xdr:col>15</xdr:col>
      <xdr:colOff>0</xdr:colOff>
      <xdr:row>171</xdr:row>
      <xdr:rowOff>0</xdr:rowOff>
    </xdr:from>
    <xdr:ext cx="2499577" cy="1213209"/>
    <xdr:pic>
      <xdr:nvPicPr>
        <xdr:cNvPr id="64" name="Picture 63">
          <a:extLst>
            <a:ext uri="{FF2B5EF4-FFF2-40B4-BE49-F238E27FC236}">
              <a16:creationId xmlns:a16="http://schemas.microsoft.com/office/drawing/2014/main" id="{00000000-0008-0000-0600-000040000000}"/>
            </a:ext>
          </a:extLst>
        </xdr:cNvPr>
        <xdr:cNvPicPr>
          <a:picLocks noChangeAspect="1"/>
        </xdr:cNvPicPr>
      </xdr:nvPicPr>
      <xdr:blipFill>
        <a:blip xmlns:r="http://schemas.openxmlformats.org/officeDocument/2006/relationships" r:embed="rId2" cstate="print"/>
        <a:stretch>
          <a:fillRect/>
        </a:stretch>
      </xdr:blipFill>
      <xdr:spPr>
        <a:xfrm>
          <a:off x="9201150" y="203768325"/>
          <a:ext cx="2499577" cy="1213209"/>
        </a:xfrm>
        <a:prstGeom prst="rect">
          <a:avLst/>
        </a:prstGeom>
      </xdr:spPr>
    </xdr:pic>
    <xdr:clientData/>
  </xdr:oneCellAnchor>
  <xdr:oneCellAnchor>
    <xdr:from>
      <xdr:col>5</xdr:col>
      <xdr:colOff>0</xdr:colOff>
      <xdr:row>217</xdr:row>
      <xdr:rowOff>0</xdr:rowOff>
    </xdr:from>
    <xdr:ext cx="2499577" cy="1213209"/>
    <xdr:pic>
      <xdr:nvPicPr>
        <xdr:cNvPr id="69" name="Picture 68">
          <a:extLst>
            <a:ext uri="{FF2B5EF4-FFF2-40B4-BE49-F238E27FC236}">
              <a16:creationId xmlns:a16="http://schemas.microsoft.com/office/drawing/2014/main" id="{00000000-0008-0000-0600-000045000000}"/>
            </a:ext>
          </a:extLst>
        </xdr:cNvPr>
        <xdr:cNvPicPr>
          <a:picLocks noChangeAspect="1"/>
        </xdr:cNvPicPr>
      </xdr:nvPicPr>
      <xdr:blipFill>
        <a:blip xmlns:r="http://schemas.openxmlformats.org/officeDocument/2006/relationships" r:embed="rId2" cstate="print"/>
        <a:stretch>
          <a:fillRect/>
        </a:stretch>
      </xdr:blipFill>
      <xdr:spPr>
        <a:xfrm>
          <a:off x="2943225" y="243106575"/>
          <a:ext cx="2499577" cy="1213209"/>
        </a:xfrm>
        <a:prstGeom prst="rect">
          <a:avLst/>
        </a:prstGeom>
      </xdr:spPr>
    </xdr:pic>
    <xdr:clientData/>
  </xdr:oneCellAnchor>
  <xdr:oneCellAnchor>
    <xdr:from>
      <xdr:col>15</xdr:col>
      <xdr:colOff>0</xdr:colOff>
      <xdr:row>217</xdr:row>
      <xdr:rowOff>0</xdr:rowOff>
    </xdr:from>
    <xdr:ext cx="2499577" cy="1213209"/>
    <xdr:pic>
      <xdr:nvPicPr>
        <xdr:cNvPr id="70" name="Picture 69">
          <a:extLst>
            <a:ext uri="{FF2B5EF4-FFF2-40B4-BE49-F238E27FC236}">
              <a16:creationId xmlns:a16="http://schemas.microsoft.com/office/drawing/2014/main" id="{00000000-0008-0000-0600-000046000000}"/>
            </a:ext>
          </a:extLst>
        </xdr:cNvPr>
        <xdr:cNvPicPr>
          <a:picLocks noChangeAspect="1"/>
        </xdr:cNvPicPr>
      </xdr:nvPicPr>
      <xdr:blipFill>
        <a:blip xmlns:r="http://schemas.openxmlformats.org/officeDocument/2006/relationships" r:embed="rId2" cstate="print"/>
        <a:stretch>
          <a:fillRect/>
        </a:stretch>
      </xdr:blipFill>
      <xdr:spPr>
        <a:xfrm>
          <a:off x="9201150" y="243106575"/>
          <a:ext cx="2499577" cy="1213209"/>
        </a:xfrm>
        <a:prstGeom prst="rect">
          <a:avLst/>
        </a:prstGeom>
      </xdr:spPr>
    </xdr:pic>
    <xdr:clientData/>
  </xdr:oneCellAnchor>
  <xdr:oneCellAnchor>
    <xdr:from>
      <xdr:col>5</xdr:col>
      <xdr:colOff>0</xdr:colOff>
      <xdr:row>263</xdr:row>
      <xdr:rowOff>0</xdr:rowOff>
    </xdr:from>
    <xdr:ext cx="2499577" cy="1213209"/>
    <xdr:pic>
      <xdr:nvPicPr>
        <xdr:cNvPr id="81" name="Picture 80">
          <a:extLst>
            <a:ext uri="{FF2B5EF4-FFF2-40B4-BE49-F238E27FC236}">
              <a16:creationId xmlns:a16="http://schemas.microsoft.com/office/drawing/2014/main" id="{00000000-0008-0000-0600-000051000000}"/>
            </a:ext>
          </a:extLst>
        </xdr:cNvPr>
        <xdr:cNvPicPr>
          <a:picLocks noChangeAspect="1"/>
        </xdr:cNvPicPr>
      </xdr:nvPicPr>
      <xdr:blipFill>
        <a:blip xmlns:r="http://schemas.openxmlformats.org/officeDocument/2006/relationships" r:embed="rId2" cstate="print"/>
        <a:stretch>
          <a:fillRect/>
        </a:stretch>
      </xdr:blipFill>
      <xdr:spPr>
        <a:xfrm>
          <a:off x="2965450" y="263696450"/>
          <a:ext cx="2499577" cy="1213209"/>
        </a:xfrm>
        <a:prstGeom prst="rect">
          <a:avLst/>
        </a:prstGeom>
      </xdr:spPr>
    </xdr:pic>
    <xdr:clientData/>
  </xdr:oneCellAnchor>
  <xdr:oneCellAnchor>
    <xdr:from>
      <xdr:col>15</xdr:col>
      <xdr:colOff>0</xdr:colOff>
      <xdr:row>263</xdr:row>
      <xdr:rowOff>0</xdr:rowOff>
    </xdr:from>
    <xdr:ext cx="2499577" cy="1213209"/>
    <xdr:pic>
      <xdr:nvPicPr>
        <xdr:cNvPr id="82" name="Picture 81">
          <a:extLst>
            <a:ext uri="{FF2B5EF4-FFF2-40B4-BE49-F238E27FC236}">
              <a16:creationId xmlns:a16="http://schemas.microsoft.com/office/drawing/2014/main" id="{00000000-0008-0000-0600-000052000000}"/>
            </a:ext>
          </a:extLst>
        </xdr:cNvPr>
        <xdr:cNvPicPr>
          <a:picLocks noChangeAspect="1"/>
        </xdr:cNvPicPr>
      </xdr:nvPicPr>
      <xdr:blipFill>
        <a:blip xmlns:r="http://schemas.openxmlformats.org/officeDocument/2006/relationships" r:embed="rId2" cstate="print"/>
        <a:stretch>
          <a:fillRect/>
        </a:stretch>
      </xdr:blipFill>
      <xdr:spPr>
        <a:xfrm>
          <a:off x="9290050" y="263696450"/>
          <a:ext cx="2499577" cy="1213209"/>
        </a:xfrm>
        <a:prstGeom prst="rect">
          <a:avLst/>
        </a:prstGeom>
      </xdr:spPr>
    </xdr:pic>
    <xdr:clientData/>
  </xdr:oneCellAnchor>
  <xdr:oneCellAnchor>
    <xdr:from>
      <xdr:col>5</xdr:col>
      <xdr:colOff>0</xdr:colOff>
      <xdr:row>309</xdr:row>
      <xdr:rowOff>0</xdr:rowOff>
    </xdr:from>
    <xdr:ext cx="2499577" cy="1213209"/>
    <xdr:pic>
      <xdr:nvPicPr>
        <xdr:cNvPr id="85" name="Picture 84">
          <a:extLst>
            <a:ext uri="{FF2B5EF4-FFF2-40B4-BE49-F238E27FC236}">
              <a16:creationId xmlns:a16="http://schemas.microsoft.com/office/drawing/2014/main" id="{00000000-0008-0000-0600-000055000000}"/>
            </a:ext>
          </a:extLst>
        </xdr:cNvPr>
        <xdr:cNvPicPr>
          <a:picLocks noChangeAspect="1"/>
        </xdr:cNvPicPr>
      </xdr:nvPicPr>
      <xdr:blipFill>
        <a:blip xmlns:r="http://schemas.openxmlformats.org/officeDocument/2006/relationships" r:embed="rId2" cstate="print"/>
        <a:stretch>
          <a:fillRect/>
        </a:stretch>
      </xdr:blipFill>
      <xdr:spPr>
        <a:xfrm>
          <a:off x="2965450" y="263696450"/>
          <a:ext cx="2499577" cy="1213209"/>
        </a:xfrm>
        <a:prstGeom prst="rect">
          <a:avLst/>
        </a:prstGeom>
      </xdr:spPr>
    </xdr:pic>
    <xdr:clientData/>
  </xdr:oneCellAnchor>
  <xdr:oneCellAnchor>
    <xdr:from>
      <xdr:col>15</xdr:col>
      <xdr:colOff>0</xdr:colOff>
      <xdr:row>309</xdr:row>
      <xdr:rowOff>0</xdr:rowOff>
    </xdr:from>
    <xdr:ext cx="2499577" cy="1213209"/>
    <xdr:pic>
      <xdr:nvPicPr>
        <xdr:cNvPr id="86" name="Picture 85">
          <a:extLst>
            <a:ext uri="{FF2B5EF4-FFF2-40B4-BE49-F238E27FC236}">
              <a16:creationId xmlns:a16="http://schemas.microsoft.com/office/drawing/2014/main" id="{00000000-0008-0000-0600-000056000000}"/>
            </a:ext>
          </a:extLst>
        </xdr:cNvPr>
        <xdr:cNvPicPr>
          <a:picLocks noChangeAspect="1"/>
        </xdr:cNvPicPr>
      </xdr:nvPicPr>
      <xdr:blipFill>
        <a:blip xmlns:r="http://schemas.openxmlformats.org/officeDocument/2006/relationships" r:embed="rId2" cstate="print"/>
        <a:stretch>
          <a:fillRect/>
        </a:stretch>
      </xdr:blipFill>
      <xdr:spPr>
        <a:xfrm>
          <a:off x="9290050" y="263696450"/>
          <a:ext cx="2499577" cy="1213209"/>
        </a:xfrm>
        <a:prstGeom prst="rect">
          <a:avLst/>
        </a:prstGeom>
      </xdr:spPr>
    </xdr:pic>
    <xdr:clientData/>
  </xdr:oneCellAnchor>
  <xdr:oneCellAnchor>
    <xdr:from>
      <xdr:col>5</xdr:col>
      <xdr:colOff>0</xdr:colOff>
      <xdr:row>355</xdr:row>
      <xdr:rowOff>0</xdr:rowOff>
    </xdr:from>
    <xdr:ext cx="2499577" cy="1213209"/>
    <xdr:pic>
      <xdr:nvPicPr>
        <xdr:cNvPr id="91" name="Picture 90">
          <a:extLst>
            <a:ext uri="{FF2B5EF4-FFF2-40B4-BE49-F238E27FC236}">
              <a16:creationId xmlns:a16="http://schemas.microsoft.com/office/drawing/2014/main" id="{00000000-0008-0000-0600-00005B000000}"/>
            </a:ext>
          </a:extLst>
        </xdr:cNvPr>
        <xdr:cNvPicPr>
          <a:picLocks noChangeAspect="1"/>
        </xdr:cNvPicPr>
      </xdr:nvPicPr>
      <xdr:blipFill>
        <a:blip xmlns:r="http://schemas.openxmlformats.org/officeDocument/2006/relationships" r:embed="rId2" cstate="print"/>
        <a:stretch>
          <a:fillRect/>
        </a:stretch>
      </xdr:blipFill>
      <xdr:spPr>
        <a:xfrm>
          <a:off x="2984500" y="303688750"/>
          <a:ext cx="2499577" cy="1213209"/>
        </a:xfrm>
        <a:prstGeom prst="rect">
          <a:avLst/>
        </a:prstGeom>
      </xdr:spPr>
    </xdr:pic>
    <xdr:clientData/>
  </xdr:oneCellAnchor>
  <xdr:oneCellAnchor>
    <xdr:from>
      <xdr:col>15</xdr:col>
      <xdr:colOff>0</xdr:colOff>
      <xdr:row>355</xdr:row>
      <xdr:rowOff>0</xdr:rowOff>
    </xdr:from>
    <xdr:ext cx="2499577" cy="1213209"/>
    <xdr:pic>
      <xdr:nvPicPr>
        <xdr:cNvPr id="92" name="Picture 91">
          <a:extLst>
            <a:ext uri="{FF2B5EF4-FFF2-40B4-BE49-F238E27FC236}">
              <a16:creationId xmlns:a16="http://schemas.microsoft.com/office/drawing/2014/main" id="{00000000-0008-0000-0600-00005C000000}"/>
            </a:ext>
          </a:extLst>
        </xdr:cNvPr>
        <xdr:cNvPicPr>
          <a:picLocks noChangeAspect="1"/>
        </xdr:cNvPicPr>
      </xdr:nvPicPr>
      <xdr:blipFill>
        <a:blip xmlns:r="http://schemas.openxmlformats.org/officeDocument/2006/relationships" r:embed="rId2" cstate="print"/>
        <a:stretch>
          <a:fillRect/>
        </a:stretch>
      </xdr:blipFill>
      <xdr:spPr>
        <a:xfrm>
          <a:off x="9345083" y="303688750"/>
          <a:ext cx="2499577" cy="1213209"/>
        </a:xfrm>
        <a:prstGeom prst="rect">
          <a:avLst/>
        </a:prstGeom>
      </xdr:spPr>
    </xdr:pic>
    <xdr:clientData/>
  </xdr:oneCellAnchor>
  <xdr:oneCellAnchor>
    <xdr:from>
      <xdr:col>5</xdr:col>
      <xdr:colOff>0</xdr:colOff>
      <xdr:row>401</xdr:row>
      <xdr:rowOff>0</xdr:rowOff>
    </xdr:from>
    <xdr:ext cx="2499577" cy="1213209"/>
    <xdr:pic>
      <xdr:nvPicPr>
        <xdr:cNvPr id="93" name="Picture 92">
          <a:extLst>
            <a:ext uri="{FF2B5EF4-FFF2-40B4-BE49-F238E27FC236}">
              <a16:creationId xmlns:a16="http://schemas.microsoft.com/office/drawing/2014/main" id="{00000000-0008-0000-0600-00005D000000}"/>
            </a:ext>
          </a:extLst>
        </xdr:cNvPr>
        <xdr:cNvPicPr>
          <a:picLocks noChangeAspect="1"/>
        </xdr:cNvPicPr>
      </xdr:nvPicPr>
      <xdr:blipFill>
        <a:blip xmlns:r="http://schemas.openxmlformats.org/officeDocument/2006/relationships" r:embed="rId2" cstate="print"/>
        <a:stretch>
          <a:fillRect/>
        </a:stretch>
      </xdr:blipFill>
      <xdr:spPr>
        <a:xfrm>
          <a:off x="2984500" y="312494083"/>
          <a:ext cx="2499577" cy="1213209"/>
        </a:xfrm>
        <a:prstGeom prst="rect">
          <a:avLst/>
        </a:prstGeom>
      </xdr:spPr>
    </xdr:pic>
    <xdr:clientData/>
  </xdr:oneCellAnchor>
  <xdr:oneCellAnchor>
    <xdr:from>
      <xdr:col>15</xdr:col>
      <xdr:colOff>0</xdr:colOff>
      <xdr:row>401</xdr:row>
      <xdr:rowOff>0</xdr:rowOff>
    </xdr:from>
    <xdr:ext cx="2499577" cy="1213209"/>
    <xdr:pic>
      <xdr:nvPicPr>
        <xdr:cNvPr id="94" name="Picture 93">
          <a:extLst>
            <a:ext uri="{FF2B5EF4-FFF2-40B4-BE49-F238E27FC236}">
              <a16:creationId xmlns:a16="http://schemas.microsoft.com/office/drawing/2014/main" id="{00000000-0008-0000-0600-00005E000000}"/>
            </a:ext>
          </a:extLst>
        </xdr:cNvPr>
        <xdr:cNvPicPr>
          <a:picLocks noChangeAspect="1"/>
        </xdr:cNvPicPr>
      </xdr:nvPicPr>
      <xdr:blipFill>
        <a:blip xmlns:r="http://schemas.openxmlformats.org/officeDocument/2006/relationships" r:embed="rId2" cstate="print"/>
        <a:stretch>
          <a:fillRect/>
        </a:stretch>
      </xdr:blipFill>
      <xdr:spPr>
        <a:xfrm>
          <a:off x="9345083" y="312494083"/>
          <a:ext cx="2499577" cy="1213209"/>
        </a:xfrm>
        <a:prstGeom prst="rect">
          <a:avLst/>
        </a:prstGeom>
      </xdr:spPr>
    </xdr:pic>
    <xdr:clientData/>
  </xdr:oneCellAnchor>
  <xdr:oneCellAnchor>
    <xdr:from>
      <xdr:col>5</xdr:col>
      <xdr:colOff>0</xdr:colOff>
      <xdr:row>447</xdr:row>
      <xdr:rowOff>0</xdr:rowOff>
    </xdr:from>
    <xdr:ext cx="2499577" cy="1213209"/>
    <xdr:pic>
      <xdr:nvPicPr>
        <xdr:cNvPr id="97" name="Picture 96">
          <a:extLst>
            <a:ext uri="{FF2B5EF4-FFF2-40B4-BE49-F238E27FC236}">
              <a16:creationId xmlns:a16="http://schemas.microsoft.com/office/drawing/2014/main" id="{00000000-0008-0000-0600-000061000000}"/>
            </a:ext>
          </a:extLst>
        </xdr:cNvPr>
        <xdr:cNvPicPr>
          <a:picLocks noChangeAspect="1"/>
        </xdr:cNvPicPr>
      </xdr:nvPicPr>
      <xdr:blipFill>
        <a:blip xmlns:r="http://schemas.openxmlformats.org/officeDocument/2006/relationships" r:embed="rId2" cstate="print"/>
        <a:stretch>
          <a:fillRect/>
        </a:stretch>
      </xdr:blipFill>
      <xdr:spPr>
        <a:xfrm>
          <a:off x="2965450" y="319119250"/>
          <a:ext cx="2499577" cy="1213209"/>
        </a:xfrm>
        <a:prstGeom prst="rect">
          <a:avLst/>
        </a:prstGeom>
      </xdr:spPr>
    </xdr:pic>
    <xdr:clientData/>
  </xdr:oneCellAnchor>
  <xdr:oneCellAnchor>
    <xdr:from>
      <xdr:col>15</xdr:col>
      <xdr:colOff>0</xdr:colOff>
      <xdr:row>447</xdr:row>
      <xdr:rowOff>0</xdr:rowOff>
    </xdr:from>
    <xdr:ext cx="2499577" cy="1213209"/>
    <xdr:pic>
      <xdr:nvPicPr>
        <xdr:cNvPr id="98" name="Picture 97">
          <a:extLst>
            <a:ext uri="{FF2B5EF4-FFF2-40B4-BE49-F238E27FC236}">
              <a16:creationId xmlns:a16="http://schemas.microsoft.com/office/drawing/2014/main" id="{00000000-0008-0000-0600-000062000000}"/>
            </a:ext>
          </a:extLst>
        </xdr:cNvPr>
        <xdr:cNvPicPr>
          <a:picLocks noChangeAspect="1"/>
        </xdr:cNvPicPr>
      </xdr:nvPicPr>
      <xdr:blipFill>
        <a:blip xmlns:r="http://schemas.openxmlformats.org/officeDocument/2006/relationships" r:embed="rId2" cstate="print"/>
        <a:stretch>
          <a:fillRect/>
        </a:stretch>
      </xdr:blipFill>
      <xdr:spPr>
        <a:xfrm>
          <a:off x="9290050" y="319119250"/>
          <a:ext cx="2499577" cy="1213209"/>
        </a:xfrm>
        <a:prstGeom prst="rect">
          <a:avLst/>
        </a:prstGeom>
      </xdr:spPr>
    </xdr:pic>
    <xdr:clientData/>
  </xdr:oneCellAnchor>
  <xdr:oneCellAnchor>
    <xdr:from>
      <xdr:col>4</xdr:col>
      <xdr:colOff>677334</xdr:colOff>
      <xdr:row>496</xdr:row>
      <xdr:rowOff>137583</xdr:rowOff>
    </xdr:from>
    <xdr:ext cx="2499577" cy="1213209"/>
    <xdr:pic>
      <xdr:nvPicPr>
        <xdr:cNvPr id="101" name="Picture 100">
          <a:extLst>
            <a:ext uri="{FF2B5EF4-FFF2-40B4-BE49-F238E27FC236}">
              <a16:creationId xmlns:a16="http://schemas.microsoft.com/office/drawing/2014/main" id="{00000000-0008-0000-0600-000065000000}"/>
            </a:ext>
          </a:extLst>
        </xdr:cNvPr>
        <xdr:cNvPicPr>
          <a:picLocks noChangeAspect="1"/>
        </xdr:cNvPicPr>
      </xdr:nvPicPr>
      <xdr:blipFill>
        <a:blip xmlns:r="http://schemas.openxmlformats.org/officeDocument/2006/relationships" r:embed="rId2" cstate="print"/>
        <a:stretch>
          <a:fillRect/>
        </a:stretch>
      </xdr:blipFill>
      <xdr:spPr>
        <a:xfrm>
          <a:off x="2772834" y="96594083"/>
          <a:ext cx="2499577" cy="1213209"/>
        </a:xfrm>
        <a:prstGeom prst="rect">
          <a:avLst/>
        </a:prstGeom>
      </xdr:spPr>
    </xdr:pic>
    <xdr:clientData/>
  </xdr:oneCellAnchor>
  <xdr:oneCellAnchor>
    <xdr:from>
      <xdr:col>14</xdr:col>
      <xdr:colOff>635000</xdr:colOff>
      <xdr:row>496</xdr:row>
      <xdr:rowOff>127000</xdr:rowOff>
    </xdr:from>
    <xdr:ext cx="2499577" cy="1213209"/>
    <xdr:pic>
      <xdr:nvPicPr>
        <xdr:cNvPr id="102" name="Picture 101">
          <a:extLst>
            <a:ext uri="{FF2B5EF4-FFF2-40B4-BE49-F238E27FC236}">
              <a16:creationId xmlns:a16="http://schemas.microsoft.com/office/drawing/2014/main" id="{00000000-0008-0000-0600-000066000000}"/>
            </a:ext>
          </a:extLst>
        </xdr:cNvPr>
        <xdr:cNvPicPr>
          <a:picLocks noChangeAspect="1"/>
        </xdr:cNvPicPr>
      </xdr:nvPicPr>
      <xdr:blipFill>
        <a:blip xmlns:r="http://schemas.openxmlformats.org/officeDocument/2006/relationships" r:embed="rId2" cstate="print"/>
        <a:stretch>
          <a:fillRect/>
        </a:stretch>
      </xdr:blipFill>
      <xdr:spPr>
        <a:xfrm>
          <a:off x="8932333" y="96583500"/>
          <a:ext cx="2499577" cy="1213209"/>
        </a:xfrm>
        <a:prstGeom prst="rect">
          <a:avLst/>
        </a:prstGeom>
      </xdr:spPr>
    </xdr:pic>
    <xdr:clientData/>
  </xdr:oneCellAnchor>
  <xdr:oneCellAnchor>
    <xdr:from>
      <xdr:col>5</xdr:col>
      <xdr:colOff>0</xdr:colOff>
      <xdr:row>543</xdr:row>
      <xdr:rowOff>0</xdr:rowOff>
    </xdr:from>
    <xdr:ext cx="2499577" cy="1213209"/>
    <xdr:pic>
      <xdr:nvPicPr>
        <xdr:cNvPr id="103" name="Picture 102">
          <a:extLst>
            <a:ext uri="{FF2B5EF4-FFF2-40B4-BE49-F238E27FC236}">
              <a16:creationId xmlns:a16="http://schemas.microsoft.com/office/drawing/2014/main" id="{00000000-0008-0000-0600-000067000000}"/>
            </a:ext>
          </a:extLst>
        </xdr:cNvPr>
        <xdr:cNvPicPr>
          <a:picLocks noChangeAspect="1"/>
        </xdr:cNvPicPr>
      </xdr:nvPicPr>
      <xdr:blipFill>
        <a:blip xmlns:r="http://schemas.openxmlformats.org/officeDocument/2006/relationships" r:embed="rId2" cstate="print"/>
        <a:stretch>
          <a:fillRect/>
        </a:stretch>
      </xdr:blipFill>
      <xdr:spPr>
        <a:xfrm>
          <a:off x="2965450" y="346646500"/>
          <a:ext cx="2499577" cy="1213209"/>
        </a:xfrm>
        <a:prstGeom prst="rect">
          <a:avLst/>
        </a:prstGeom>
      </xdr:spPr>
    </xdr:pic>
    <xdr:clientData/>
  </xdr:oneCellAnchor>
  <xdr:oneCellAnchor>
    <xdr:from>
      <xdr:col>15</xdr:col>
      <xdr:colOff>0</xdr:colOff>
      <xdr:row>543</xdr:row>
      <xdr:rowOff>0</xdr:rowOff>
    </xdr:from>
    <xdr:ext cx="2499577" cy="1213209"/>
    <xdr:pic>
      <xdr:nvPicPr>
        <xdr:cNvPr id="104" name="Picture 103">
          <a:extLst>
            <a:ext uri="{FF2B5EF4-FFF2-40B4-BE49-F238E27FC236}">
              <a16:creationId xmlns:a16="http://schemas.microsoft.com/office/drawing/2014/main" id="{00000000-0008-0000-0600-000068000000}"/>
            </a:ext>
          </a:extLst>
        </xdr:cNvPr>
        <xdr:cNvPicPr>
          <a:picLocks noChangeAspect="1"/>
        </xdr:cNvPicPr>
      </xdr:nvPicPr>
      <xdr:blipFill>
        <a:blip xmlns:r="http://schemas.openxmlformats.org/officeDocument/2006/relationships" r:embed="rId2" cstate="print"/>
        <a:stretch>
          <a:fillRect/>
        </a:stretch>
      </xdr:blipFill>
      <xdr:spPr>
        <a:xfrm>
          <a:off x="9290050" y="346646500"/>
          <a:ext cx="2499577" cy="1213209"/>
        </a:xfrm>
        <a:prstGeom prst="rect">
          <a:avLst/>
        </a:prstGeom>
      </xdr:spPr>
    </xdr:pic>
    <xdr:clientData/>
  </xdr:oneCellAnchor>
  <xdr:oneCellAnchor>
    <xdr:from>
      <xdr:col>5</xdr:col>
      <xdr:colOff>0</xdr:colOff>
      <xdr:row>589</xdr:row>
      <xdr:rowOff>0</xdr:rowOff>
    </xdr:from>
    <xdr:ext cx="2499577" cy="1213209"/>
    <xdr:pic>
      <xdr:nvPicPr>
        <xdr:cNvPr id="105" name="Picture 104">
          <a:extLst>
            <a:ext uri="{FF2B5EF4-FFF2-40B4-BE49-F238E27FC236}">
              <a16:creationId xmlns:a16="http://schemas.microsoft.com/office/drawing/2014/main" id="{00000000-0008-0000-0600-000069000000}"/>
            </a:ext>
          </a:extLst>
        </xdr:cNvPr>
        <xdr:cNvPicPr>
          <a:picLocks noChangeAspect="1"/>
        </xdr:cNvPicPr>
      </xdr:nvPicPr>
      <xdr:blipFill>
        <a:blip xmlns:r="http://schemas.openxmlformats.org/officeDocument/2006/relationships" r:embed="rId2" cstate="print"/>
        <a:stretch>
          <a:fillRect/>
        </a:stretch>
      </xdr:blipFill>
      <xdr:spPr>
        <a:xfrm>
          <a:off x="2965450" y="355638100"/>
          <a:ext cx="2499577" cy="1213209"/>
        </a:xfrm>
        <a:prstGeom prst="rect">
          <a:avLst/>
        </a:prstGeom>
      </xdr:spPr>
    </xdr:pic>
    <xdr:clientData/>
  </xdr:oneCellAnchor>
  <xdr:oneCellAnchor>
    <xdr:from>
      <xdr:col>15</xdr:col>
      <xdr:colOff>0</xdr:colOff>
      <xdr:row>589</xdr:row>
      <xdr:rowOff>0</xdr:rowOff>
    </xdr:from>
    <xdr:ext cx="2499577" cy="1213209"/>
    <xdr:pic>
      <xdr:nvPicPr>
        <xdr:cNvPr id="106" name="Picture 105">
          <a:extLst>
            <a:ext uri="{FF2B5EF4-FFF2-40B4-BE49-F238E27FC236}">
              <a16:creationId xmlns:a16="http://schemas.microsoft.com/office/drawing/2014/main" id="{00000000-0008-0000-0600-00006A000000}"/>
            </a:ext>
          </a:extLst>
        </xdr:cNvPr>
        <xdr:cNvPicPr>
          <a:picLocks noChangeAspect="1"/>
        </xdr:cNvPicPr>
      </xdr:nvPicPr>
      <xdr:blipFill>
        <a:blip xmlns:r="http://schemas.openxmlformats.org/officeDocument/2006/relationships" r:embed="rId2" cstate="print"/>
        <a:stretch>
          <a:fillRect/>
        </a:stretch>
      </xdr:blipFill>
      <xdr:spPr>
        <a:xfrm>
          <a:off x="9290050" y="355638100"/>
          <a:ext cx="2499577" cy="1213209"/>
        </a:xfrm>
        <a:prstGeom prst="rect">
          <a:avLst/>
        </a:prstGeom>
      </xdr:spPr>
    </xdr:pic>
    <xdr:clientData/>
  </xdr:oneCellAnchor>
  <xdr:oneCellAnchor>
    <xdr:from>
      <xdr:col>5</xdr:col>
      <xdr:colOff>0</xdr:colOff>
      <xdr:row>635</xdr:row>
      <xdr:rowOff>0</xdr:rowOff>
    </xdr:from>
    <xdr:ext cx="2499577" cy="1213209"/>
    <xdr:pic>
      <xdr:nvPicPr>
        <xdr:cNvPr id="109" name="Picture 108">
          <a:extLst>
            <a:ext uri="{FF2B5EF4-FFF2-40B4-BE49-F238E27FC236}">
              <a16:creationId xmlns:a16="http://schemas.microsoft.com/office/drawing/2014/main" id="{00000000-0008-0000-0600-00006D000000}"/>
            </a:ext>
          </a:extLst>
        </xdr:cNvPr>
        <xdr:cNvPicPr>
          <a:picLocks noChangeAspect="1"/>
        </xdr:cNvPicPr>
      </xdr:nvPicPr>
      <xdr:blipFill>
        <a:blip xmlns:r="http://schemas.openxmlformats.org/officeDocument/2006/relationships" r:embed="rId2" cstate="print"/>
        <a:stretch>
          <a:fillRect/>
        </a:stretch>
      </xdr:blipFill>
      <xdr:spPr>
        <a:xfrm>
          <a:off x="2943225" y="435359175"/>
          <a:ext cx="2499577" cy="1213209"/>
        </a:xfrm>
        <a:prstGeom prst="rect">
          <a:avLst/>
        </a:prstGeom>
      </xdr:spPr>
    </xdr:pic>
    <xdr:clientData/>
  </xdr:oneCellAnchor>
  <xdr:oneCellAnchor>
    <xdr:from>
      <xdr:col>15</xdr:col>
      <xdr:colOff>0</xdr:colOff>
      <xdr:row>635</xdr:row>
      <xdr:rowOff>0</xdr:rowOff>
    </xdr:from>
    <xdr:ext cx="2499577" cy="1213209"/>
    <xdr:pic>
      <xdr:nvPicPr>
        <xdr:cNvPr id="110" name="Picture 109">
          <a:extLst>
            <a:ext uri="{FF2B5EF4-FFF2-40B4-BE49-F238E27FC236}">
              <a16:creationId xmlns:a16="http://schemas.microsoft.com/office/drawing/2014/main" id="{00000000-0008-0000-0600-00006E000000}"/>
            </a:ext>
          </a:extLst>
        </xdr:cNvPr>
        <xdr:cNvPicPr>
          <a:picLocks noChangeAspect="1"/>
        </xdr:cNvPicPr>
      </xdr:nvPicPr>
      <xdr:blipFill>
        <a:blip xmlns:r="http://schemas.openxmlformats.org/officeDocument/2006/relationships" r:embed="rId2" cstate="print"/>
        <a:stretch>
          <a:fillRect/>
        </a:stretch>
      </xdr:blipFill>
      <xdr:spPr>
        <a:xfrm>
          <a:off x="9201150" y="435359175"/>
          <a:ext cx="2499577" cy="1213209"/>
        </a:xfrm>
        <a:prstGeom prst="rect">
          <a:avLst/>
        </a:prstGeom>
      </xdr:spPr>
    </xdr:pic>
    <xdr:clientData/>
  </xdr:oneCellAnchor>
  <xdr:oneCellAnchor>
    <xdr:from>
      <xdr:col>5</xdr:col>
      <xdr:colOff>0</xdr:colOff>
      <xdr:row>685</xdr:row>
      <xdr:rowOff>0</xdr:rowOff>
    </xdr:from>
    <xdr:ext cx="2499577" cy="1213209"/>
    <xdr:pic>
      <xdr:nvPicPr>
        <xdr:cNvPr id="119" name="Picture 118">
          <a:extLst>
            <a:ext uri="{FF2B5EF4-FFF2-40B4-BE49-F238E27FC236}">
              <a16:creationId xmlns:a16="http://schemas.microsoft.com/office/drawing/2014/main" id="{00000000-0008-0000-0600-000077000000}"/>
            </a:ext>
          </a:extLst>
        </xdr:cNvPr>
        <xdr:cNvPicPr>
          <a:picLocks noChangeAspect="1"/>
        </xdr:cNvPicPr>
      </xdr:nvPicPr>
      <xdr:blipFill>
        <a:blip xmlns:r="http://schemas.openxmlformats.org/officeDocument/2006/relationships" r:embed="rId2" cstate="print"/>
        <a:stretch>
          <a:fillRect/>
        </a:stretch>
      </xdr:blipFill>
      <xdr:spPr>
        <a:xfrm>
          <a:off x="2943225" y="435359175"/>
          <a:ext cx="2499577" cy="1213209"/>
        </a:xfrm>
        <a:prstGeom prst="rect">
          <a:avLst/>
        </a:prstGeom>
      </xdr:spPr>
    </xdr:pic>
    <xdr:clientData/>
  </xdr:oneCellAnchor>
  <xdr:oneCellAnchor>
    <xdr:from>
      <xdr:col>15</xdr:col>
      <xdr:colOff>0</xdr:colOff>
      <xdr:row>685</xdr:row>
      <xdr:rowOff>0</xdr:rowOff>
    </xdr:from>
    <xdr:ext cx="2499577" cy="1213209"/>
    <xdr:pic>
      <xdr:nvPicPr>
        <xdr:cNvPr id="120" name="Picture 119">
          <a:extLst>
            <a:ext uri="{FF2B5EF4-FFF2-40B4-BE49-F238E27FC236}">
              <a16:creationId xmlns:a16="http://schemas.microsoft.com/office/drawing/2014/main" id="{00000000-0008-0000-0600-000078000000}"/>
            </a:ext>
          </a:extLst>
        </xdr:cNvPr>
        <xdr:cNvPicPr>
          <a:picLocks noChangeAspect="1"/>
        </xdr:cNvPicPr>
      </xdr:nvPicPr>
      <xdr:blipFill>
        <a:blip xmlns:r="http://schemas.openxmlformats.org/officeDocument/2006/relationships" r:embed="rId2" cstate="print"/>
        <a:stretch>
          <a:fillRect/>
        </a:stretch>
      </xdr:blipFill>
      <xdr:spPr>
        <a:xfrm>
          <a:off x="9201150" y="435359175"/>
          <a:ext cx="2499577" cy="1213209"/>
        </a:xfrm>
        <a:prstGeom prst="rect">
          <a:avLst/>
        </a:prstGeom>
      </xdr:spPr>
    </xdr:pic>
    <xdr:clientData/>
  </xdr:oneCellAnchor>
  <xdr:oneCellAnchor>
    <xdr:from>
      <xdr:col>5</xdr:col>
      <xdr:colOff>0</xdr:colOff>
      <xdr:row>731</xdr:row>
      <xdr:rowOff>0</xdr:rowOff>
    </xdr:from>
    <xdr:ext cx="2499577" cy="1213209"/>
    <xdr:pic>
      <xdr:nvPicPr>
        <xdr:cNvPr id="121" name="Picture 120">
          <a:extLst>
            <a:ext uri="{FF2B5EF4-FFF2-40B4-BE49-F238E27FC236}">
              <a16:creationId xmlns:a16="http://schemas.microsoft.com/office/drawing/2014/main" id="{00000000-0008-0000-0600-000079000000}"/>
            </a:ext>
          </a:extLst>
        </xdr:cNvPr>
        <xdr:cNvPicPr>
          <a:picLocks noChangeAspect="1"/>
        </xdr:cNvPicPr>
      </xdr:nvPicPr>
      <xdr:blipFill>
        <a:blip xmlns:r="http://schemas.openxmlformats.org/officeDocument/2006/relationships" r:embed="rId2" cstate="print"/>
        <a:stretch>
          <a:fillRect/>
        </a:stretch>
      </xdr:blipFill>
      <xdr:spPr>
        <a:xfrm>
          <a:off x="2971800" y="489918375"/>
          <a:ext cx="2499577" cy="1213209"/>
        </a:xfrm>
        <a:prstGeom prst="rect">
          <a:avLst/>
        </a:prstGeom>
      </xdr:spPr>
    </xdr:pic>
    <xdr:clientData/>
  </xdr:oneCellAnchor>
  <xdr:oneCellAnchor>
    <xdr:from>
      <xdr:col>15</xdr:col>
      <xdr:colOff>0</xdr:colOff>
      <xdr:row>731</xdr:row>
      <xdr:rowOff>0</xdr:rowOff>
    </xdr:from>
    <xdr:ext cx="2499577" cy="1213209"/>
    <xdr:pic>
      <xdr:nvPicPr>
        <xdr:cNvPr id="122" name="Picture 121">
          <a:extLst>
            <a:ext uri="{FF2B5EF4-FFF2-40B4-BE49-F238E27FC236}">
              <a16:creationId xmlns:a16="http://schemas.microsoft.com/office/drawing/2014/main" id="{00000000-0008-0000-0600-00007A000000}"/>
            </a:ext>
          </a:extLst>
        </xdr:cNvPr>
        <xdr:cNvPicPr>
          <a:picLocks noChangeAspect="1"/>
        </xdr:cNvPicPr>
      </xdr:nvPicPr>
      <xdr:blipFill>
        <a:blip xmlns:r="http://schemas.openxmlformats.org/officeDocument/2006/relationships" r:embed="rId2" cstate="print"/>
        <a:stretch>
          <a:fillRect/>
        </a:stretch>
      </xdr:blipFill>
      <xdr:spPr>
        <a:xfrm>
          <a:off x="9296400" y="489918375"/>
          <a:ext cx="2499577" cy="1213209"/>
        </a:xfrm>
        <a:prstGeom prst="rect">
          <a:avLst/>
        </a:prstGeom>
      </xdr:spPr>
    </xdr:pic>
    <xdr:clientData/>
  </xdr:oneCellAnchor>
  <xdr:oneCellAnchor>
    <xdr:from>
      <xdr:col>5</xdr:col>
      <xdr:colOff>0</xdr:colOff>
      <xdr:row>781</xdr:row>
      <xdr:rowOff>0</xdr:rowOff>
    </xdr:from>
    <xdr:ext cx="2499577" cy="1213209"/>
    <xdr:pic>
      <xdr:nvPicPr>
        <xdr:cNvPr id="129" name="Picture 128">
          <a:extLst>
            <a:ext uri="{FF2B5EF4-FFF2-40B4-BE49-F238E27FC236}">
              <a16:creationId xmlns:a16="http://schemas.microsoft.com/office/drawing/2014/main" id="{00000000-0008-0000-0600-000081000000}"/>
            </a:ext>
          </a:extLst>
        </xdr:cNvPr>
        <xdr:cNvPicPr>
          <a:picLocks noChangeAspect="1"/>
        </xdr:cNvPicPr>
      </xdr:nvPicPr>
      <xdr:blipFill>
        <a:blip xmlns:r="http://schemas.openxmlformats.org/officeDocument/2006/relationships" r:embed="rId2" cstate="print"/>
        <a:stretch>
          <a:fillRect/>
        </a:stretch>
      </xdr:blipFill>
      <xdr:spPr>
        <a:xfrm>
          <a:off x="2971800" y="311400825"/>
          <a:ext cx="2499577" cy="1213209"/>
        </a:xfrm>
        <a:prstGeom prst="rect">
          <a:avLst/>
        </a:prstGeom>
      </xdr:spPr>
    </xdr:pic>
    <xdr:clientData/>
  </xdr:oneCellAnchor>
  <xdr:oneCellAnchor>
    <xdr:from>
      <xdr:col>15</xdr:col>
      <xdr:colOff>0</xdr:colOff>
      <xdr:row>781</xdr:row>
      <xdr:rowOff>0</xdr:rowOff>
    </xdr:from>
    <xdr:ext cx="2499577" cy="1213209"/>
    <xdr:pic>
      <xdr:nvPicPr>
        <xdr:cNvPr id="130" name="Picture 129">
          <a:extLst>
            <a:ext uri="{FF2B5EF4-FFF2-40B4-BE49-F238E27FC236}">
              <a16:creationId xmlns:a16="http://schemas.microsoft.com/office/drawing/2014/main" id="{00000000-0008-0000-0600-000082000000}"/>
            </a:ext>
          </a:extLst>
        </xdr:cNvPr>
        <xdr:cNvPicPr>
          <a:picLocks noChangeAspect="1"/>
        </xdr:cNvPicPr>
      </xdr:nvPicPr>
      <xdr:blipFill>
        <a:blip xmlns:r="http://schemas.openxmlformats.org/officeDocument/2006/relationships" r:embed="rId2" cstate="print"/>
        <a:stretch>
          <a:fillRect/>
        </a:stretch>
      </xdr:blipFill>
      <xdr:spPr>
        <a:xfrm>
          <a:off x="9296400" y="311400825"/>
          <a:ext cx="2499577" cy="1213209"/>
        </a:xfrm>
        <a:prstGeom prst="rect">
          <a:avLst/>
        </a:prstGeom>
      </xdr:spPr>
    </xdr:pic>
    <xdr:clientData/>
  </xdr:oneCellAnchor>
  <xdr:oneCellAnchor>
    <xdr:from>
      <xdr:col>5</xdr:col>
      <xdr:colOff>0</xdr:colOff>
      <xdr:row>827</xdr:row>
      <xdr:rowOff>0</xdr:rowOff>
    </xdr:from>
    <xdr:ext cx="2499577" cy="1213209"/>
    <xdr:pic>
      <xdr:nvPicPr>
        <xdr:cNvPr id="131" name="Picture 130">
          <a:extLst>
            <a:ext uri="{FF2B5EF4-FFF2-40B4-BE49-F238E27FC236}">
              <a16:creationId xmlns:a16="http://schemas.microsoft.com/office/drawing/2014/main" id="{00000000-0008-0000-0600-000083000000}"/>
            </a:ext>
          </a:extLst>
        </xdr:cNvPr>
        <xdr:cNvPicPr>
          <a:picLocks noChangeAspect="1"/>
        </xdr:cNvPicPr>
      </xdr:nvPicPr>
      <xdr:blipFill>
        <a:blip xmlns:r="http://schemas.openxmlformats.org/officeDocument/2006/relationships" r:embed="rId2" cstate="print"/>
        <a:stretch>
          <a:fillRect/>
        </a:stretch>
      </xdr:blipFill>
      <xdr:spPr>
        <a:xfrm>
          <a:off x="2971800" y="320906775"/>
          <a:ext cx="2499577" cy="1213209"/>
        </a:xfrm>
        <a:prstGeom prst="rect">
          <a:avLst/>
        </a:prstGeom>
      </xdr:spPr>
    </xdr:pic>
    <xdr:clientData/>
  </xdr:oneCellAnchor>
  <xdr:oneCellAnchor>
    <xdr:from>
      <xdr:col>15</xdr:col>
      <xdr:colOff>0</xdr:colOff>
      <xdr:row>827</xdr:row>
      <xdr:rowOff>0</xdr:rowOff>
    </xdr:from>
    <xdr:ext cx="2499577" cy="1213209"/>
    <xdr:pic>
      <xdr:nvPicPr>
        <xdr:cNvPr id="132" name="Picture 131">
          <a:extLst>
            <a:ext uri="{FF2B5EF4-FFF2-40B4-BE49-F238E27FC236}">
              <a16:creationId xmlns:a16="http://schemas.microsoft.com/office/drawing/2014/main" id="{00000000-0008-0000-0600-000084000000}"/>
            </a:ext>
          </a:extLst>
        </xdr:cNvPr>
        <xdr:cNvPicPr>
          <a:picLocks noChangeAspect="1"/>
        </xdr:cNvPicPr>
      </xdr:nvPicPr>
      <xdr:blipFill>
        <a:blip xmlns:r="http://schemas.openxmlformats.org/officeDocument/2006/relationships" r:embed="rId2" cstate="print"/>
        <a:stretch>
          <a:fillRect/>
        </a:stretch>
      </xdr:blipFill>
      <xdr:spPr>
        <a:xfrm>
          <a:off x="9296400" y="320906775"/>
          <a:ext cx="2499577" cy="1213209"/>
        </a:xfrm>
        <a:prstGeom prst="rect">
          <a:avLst/>
        </a:prstGeom>
      </xdr:spPr>
    </xdr:pic>
    <xdr:clientData/>
  </xdr:oneCellAnchor>
  <xdr:oneCellAnchor>
    <xdr:from>
      <xdr:col>5</xdr:col>
      <xdr:colOff>0</xdr:colOff>
      <xdr:row>873</xdr:row>
      <xdr:rowOff>0</xdr:rowOff>
    </xdr:from>
    <xdr:ext cx="2499577" cy="1213209"/>
    <xdr:pic>
      <xdr:nvPicPr>
        <xdr:cNvPr id="133" name="Picture 132">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2" cstate="print"/>
        <a:stretch>
          <a:fillRect/>
        </a:stretch>
      </xdr:blipFill>
      <xdr:spPr>
        <a:xfrm>
          <a:off x="2971800" y="330222225"/>
          <a:ext cx="2499577" cy="1213209"/>
        </a:xfrm>
        <a:prstGeom prst="rect">
          <a:avLst/>
        </a:prstGeom>
      </xdr:spPr>
    </xdr:pic>
    <xdr:clientData/>
  </xdr:oneCellAnchor>
  <xdr:oneCellAnchor>
    <xdr:from>
      <xdr:col>15</xdr:col>
      <xdr:colOff>0</xdr:colOff>
      <xdr:row>873</xdr:row>
      <xdr:rowOff>0</xdr:rowOff>
    </xdr:from>
    <xdr:ext cx="2499577" cy="1213209"/>
    <xdr:pic>
      <xdr:nvPicPr>
        <xdr:cNvPr id="134" name="Picture 133">
          <a:extLst>
            <a:ext uri="{FF2B5EF4-FFF2-40B4-BE49-F238E27FC236}">
              <a16:creationId xmlns:a16="http://schemas.microsoft.com/office/drawing/2014/main" id="{00000000-0008-0000-0600-000086000000}"/>
            </a:ext>
          </a:extLst>
        </xdr:cNvPr>
        <xdr:cNvPicPr>
          <a:picLocks noChangeAspect="1"/>
        </xdr:cNvPicPr>
      </xdr:nvPicPr>
      <xdr:blipFill>
        <a:blip xmlns:r="http://schemas.openxmlformats.org/officeDocument/2006/relationships" r:embed="rId2" cstate="print"/>
        <a:stretch>
          <a:fillRect/>
        </a:stretch>
      </xdr:blipFill>
      <xdr:spPr>
        <a:xfrm>
          <a:off x="9296400" y="330222225"/>
          <a:ext cx="2499577" cy="1213209"/>
        </a:xfrm>
        <a:prstGeom prst="rect">
          <a:avLst/>
        </a:prstGeom>
      </xdr:spPr>
    </xdr:pic>
    <xdr:clientData/>
  </xdr:oneCellAnchor>
  <xdr:oneCellAnchor>
    <xdr:from>
      <xdr:col>5</xdr:col>
      <xdr:colOff>0</xdr:colOff>
      <xdr:row>919</xdr:row>
      <xdr:rowOff>0</xdr:rowOff>
    </xdr:from>
    <xdr:ext cx="2499577" cy="1213209"/>
    <xdr:pic>
      <xdr:nvPicPr>
        <xdr:cNvPr id="135" name="Picture 134">
          <a:extLst>
            <a:ext uri="{FF2B5EF4-FFF2-40B4-BE49-F238E27FC236}">
              <a16:creationId xmlns:a16="http://schemas.microsoft.com/office/drawing/2014/main" id="{00000000-0008-0000-0600-000087000000}"/>
            </a:ext>
          </a:extLst>
        </xdr:cNvPr>
        <xdr:cNvPicPr>
          <a:picLocks noChangeAspect="1"/>
        </xdr:cNvPicPr>
      </xdr:nvPicPr>
      <xdr:blipFill>
        <a:blip xmlns:r="http://schemas.openxmlformats.org/officeDocument/2006/relationships" r:embed="rId2" cstate="print"/>
        <a:stretch>
          <a:fillRect/>
        </a:stretch>
      </xdr:blipFill>
      <xdr:spPr>
        <a:xfrm>
          <a:off x="2971800" y="339537675"/>
          <a:ext cx="2499577" cy="1213209"/>
        </a:xfrm>
        <a:prstGeom prst="rect">
          <a:avLst/>
        </a:prstGeom>
      </xdr:spPr>
    </xdr:pic>
    <xdr:clientData/>
  </xdr:oneCellAnchor>
  <xdr:oneCellAnchor>
    <xdr:from>
      <xdr:col>15</xdr:col>
      <xdr:colOff>0</xdr:colOff>
      <xdr:row>919</xdr:row>
      <xdr:rowOff>0</xdr:rowOff>
    </xdr:from>
    <xdr:ext cx="2499577" cy="1213209"/>
    <xdr:pic>
      <xdr:nvPicPr>
        <xdr:cNvPr id="136" name="Picture 135">
          <a:extLst>
            <a:ext uri="{FF2B5EF4-FFF2-40B4-BE49-F238E27FC236}">
              <a16:creationId xmlns:a16="http://schemas.microsoft.com/office/drawing/2014/main" id="{00000000-0008-0000-0600-000088000000}"/>
            </a:ext>
          </a:extLst>
        </xdr:cNvPr>
        <xdr:cNvPicPr>
          <a:picLocks noChangeAspect="1"/>
        </xdr:cNvPicPr>
      </xdr:nvPicPr>
      <xdr:blipFill>
        <a:blip xmlns:r="http://schemas.openxmlformats.org/officeDocument/2006/relationships" r:embed="rId2" cstate="print"/>
        <a:stretch>
          <a:fillRect/>
        </a:stretch>
      </xdr:blipFill>
      <xdr:spPr>
        <a:xfrm>
          <a:off x="9296400" y="339537675"/>
          <a:ext cx="2499577" cy="1213209"/>
        </a:xfrm>
        <a:prstGeom prst="rect">
          <a:avLst/>
        </a:prstGeom>
      </xdr:spPr>
    </xdr:pic>
    <xdr:clientData/>
  </xdr:oneCellAnchor>
  <xdr:oneCellAnchor>
    <xdr:from>
      <xdr:col>5</xdr:col>
      <xdr:colOff>0</xdr:colOff>
      <xdr:row>965</xdr:row>
      <xdr:rowOff>0</xdr:rowOff>
    </xdr:from>
    <xdr:ext cx="2499577" cy="1213209"/>
    <xdr:pic>
      <xdr:nvPicPr>
        <xdr:cNvPr id="201" name="Picture 200">
          <a:extLst>
            <a:ext uri="{FF2B5EF4-FFF2-40B4-BE49-F238E27FC236}">
              <a16:creationId xmlns:a16="http://schemas.microsoft.com/office/drawing/2014/main" id="{00000000-0008-0000-0600-0000C9000000}"/>
            </a:ext>
          </a:extLst>
        </xdr:cNvPr>
        <xdr:cNvPicPr>
          <a:picLocks noChangeAspect="1"/>
        </xdr:cNvPicPr>
      </xdr:nvPicPr>
      <xdr:blipFill>
        <a:blip xmlns:r="http://schemas.openxmlformats.org/officeDocument/2006/relationships" r:embed="rId2" cstate="print"/>
        <a:stretch>
          <a:fillRect/>
        </a:stretch>
      </xdr:blipFill>
      <xdr:spPr>
        <a:xfrm>
          <a:off x="2971800" y="425662725"/>
          <a:ext cx="2499577" cy="1213209"/>
        </a:xfrm>
        <a:prstGeom prst="rect">
          <a:avLst/>
        </a:prstGeom>
      </xdr:spPr>
    </xdr:pic>
    <xdr:clientData/>
  </xdr:oneCellAnchor>
  <xdr:oneCellAnchor>
    <xdr:from>
      <xdr:col>15</xdr:col>
      <xdr:colOff>0</xdr:colOff>
      <xdr:row>965</xdr:row>
      <xdr:rowOff>0</xdr:rowOff>
    </xdr:from>
    <xdr:ext cx="2499577" cy="1213209"/>
    <xdr:pic>
      <xdr:nvPicPr>
        <xdr:cNvPr id="202" name="Picture 201">
          <a:extLst>
            <a:ext uri="{FF2B5EF4-FFF2-40B4-BE49-F238E27FC236}">
              <a16:creationId xmlns:a16="http://schemas.microsoft.com/office/drawing/2014/main" id="{00000000-0008-0000-0600-0000CA000000}"/>
            </a:ext>
          </a:extLst>
        </xdr:cNvPr>
        <xdr:cNvPicPr>
          <a:picLocks noChangeAspect="1"/>
        </xdr:cNvPicPr>
      </xdr:nvPicPr>
      <xdr:blipFill>
        <a:blip xmlns:r="http://schemas.openxmlformats.org/officeDocument/2006/relationships" r:embed="rId2" cstate="print"/>
        <a:stretch>
          <a:fillRect/>
        </a:stretch>
      </xdr:blipFill>
      <xdr:spPr>
        <a:xfrm>
          <a:off x="9296400" y="425662725"/>
          <a:ext cx="2499577" cy="1213209"/>
        </a:xfrm>
        <a:prstGeom prst="rect">
          <a:avLst/>
        </a:prstGeom>
      </xdr:spPr>
    </xdr:pic>
    <xdr:clientData/>
  </xdr:oneCellAnchor>
  <xdr:oneCellAnchor>
    <xdr:from>
      <xdr:col>5</xdr:col>
      <xdr:colOff>0</xdr:colOff>
      <xdr:row>1010</xdr:row>
      <xdr:rowOff>0</xdr:rowOff>
    </xdr:from>
    <xdr:ext cx="2499577" cy="1213209"/>
    <xdr:pic>
      <xdr:nvPicPr>
        <xdr:cNvPr id="203" name="Picture 202">
          <a:extLst>
            <a:ext uri="{FF2B5EF4-FFF2-40B4-BE49-F238E27FC236}">
              <a16:creationId xmlns:a16="http://schemas.microsoft.com/office/drawing/2014/main" id="{00000000-0008-0000-0600-0000CB000000}"/>
            </a:ext>
          </a:extLst>
        </xdr:cNvPr>
        <xdr:cNvPicPr>
          <a:picLocks noChangeAspect="1"/>
        </xdr:cNvPicPr>
      </xdr:nvPicPr>
      <xdr:blipFill>
        <a:blip xmlns:r="http://schemas.openxmlformats.org/officeDocument/2006/relationships" r:embed="rId2" cstate="print"/>
        <a:stretch>
          <a:fillRect/>
        </a:stretch>
      </xdr:blipFill>
      <xdr:spPr>
        <a:xfrm>
          <a:off x="2971800" y="434978175"/>
          <a:ext cx="2499577" cy="1213209"/>
        </a:xfrm>
        <a:prstGeom prst="rect">
          <a:avLst/>
        </a:prstGeom>
      </xdr:spPr>
    </xdr:pic>
    <xdr:clientData/>
  </xdr:oneCellAnchor>
  <xdr:oneCellAnchor>
    <xdr:from>
      <xdr:col>15</xdr:col>
      <xdr:colOff>0</xdr:colOff>
      <xdr:row>1010</xdr:row>
      <xdr:rowOff>0</xdr:rowOff>
    </xdr:from>
    <xdr:ext cx="2499577" cy="1213209"/>
    <xdr:pic>
      <xdr:nvPicPr>
        <xdr:cNvPr id="204" name="Picture 203">
          <a:extLst>
            <a:ext uri="{FF2B5EF4-FFF2-40B4-BE49-F238E27FC236}">
              <a16:creationId xmlns:a16="http://schemas.microsoft.com/office/drawing/2014/main" id="{00000000-0008-0000-0600-0000CC000000}"/>
            </a:ext>
          </a:extLst>
        </xdr:cNvPr>
        <xdr:cNvPicPr>
          <a:picLocks noChangeAspect="1"/>
        </xdr:cNvPicPr>
      </xdr:nvPicPr>
      <xdr:blipFill>
        <a:blip xmlns:r="http://schemas.openxmlformats.org/officeDocument/2006/relationships" r:embed="rId2" cstate="print"/>
        <a:stretch>
          <a:fillRect/>
        </a:stretch>
      </xdr:blipFill>
      <xdr:spPr>
        <a:xfrm>
          <a:off x="9296400" y="434978175"/>
          <a:ext cx="2499577" cy="1213209"/>
        </a:xfrm>
        <a:prstGeom prst="rect">
          <a:avLst/>
        </a:prstGeom>
      </xdr:spPr>
    </xdr:pic>
    <xdr:clientData/>
  </xdr:oneCellAnchor>
  <xdr:oneCellAnchor>
    <xdr:from>
      <xdr:col>5</xdr:col>
      <xdr:colOff>0</xdr:colOff>
      <xdr:row>1056</xdr:row>
      <xdr:rowOff>0</xdr:rowOff>
    </xdr:from>
    <xdr:ext cx="2499577" cy="1213209"/>
    <xdr:pic>
      <xdr:nvPicPr>
        <xdr:cNvPr id="205" name="Picture 204">
          <a:extLst>
            <a:ext uri="{FF2B5EF4-FFF2-40B4-BE49-F238E27FC236}">
              <a16:creationId xmlns:a16="http://schemas.microsoft.com/office/drawing/2014/main" id="{00000000-0008-0000-0600-0000CD000000}"/>
            </a:ext>
          </a:extLst>
        </xdr:cNvPr>
        <xdr:cNvPicPr>
          <a:picLocks noChangeAspect="1"/>
        </xdr:cNvPicPr>
      </xdr:nvPicPr>
      <xdr:blipFill>
        <a:blip xmlns:r="http://schemas.openxmlformats.org/officeDocument/2006/relationships" r:embed="rId2" cstate="print"/>
        <a:stretch>
          <a:fillRect/>
        </a:stretch>
      </xdr:blipFill>
      <xdr:spPr>
        <a:xfrm>
          <a:off x="2971800" y="444293625"/>
          <a:ext cx="2499577" cy="1213209"/>
        </a:xfrm>
        <a:prstGeom prst="rect">
          <a:avLst/>
        </a:prstGeom>
      </xdr:spPr>
    </xdr:pic>
    <xdr:clientData/>
  </xdr:oneCellAnchor>
  <xdr:oneCellAnchor>
    <xdr:from>
      <xdr:col>15</xdr:col>
      <xdr:colOff>0</xdr:colOff>
      <xdr:row>1056</xdr:row>
      <xdr:rowOff>0</xdr:rowOff>
    </xdr:from>
    <xdr:ext cx="2499577" cy="1213209"/>
    <xdr:pic>
      <xdr:nvPicPr>
        <xdr:cNvPr id="206" name="Picture 205">
          <a:extLst>
            <a:ext uri="{FF2B5EF4-FFF2-40B4-BE49-F238E27FC236}">
              <a16:creationId xmlns:a16="http://schemas.microsoft.com/office/drawing/2014/main" id="{00000000-0008-0000-0600-0000CE000000}"/>
            </a:ext>
          </a:extLst>
        </xdr:cNvPr>
        <xdr:cNvPicPr>
          <a:picLocks noChangeAspect="1"/>
        </xdr:cNvPicPr>
      </xdr:nvPicPr>
      <xdr:blipFill>
        <a:blip xmlns:r="http://schemas.openxmlformats.org/officeDocument/2006/relationships" r:embed="rId2" cstate="print"/>
        <a:stretch>
          <a:fillRect/>
        </a:stretch>
      </xdr:blipFill>
      <xdr:spPr>
        <a:xfrm>
          <a:off x="9296400" y="444293625"/>
          <a:ext cx="2499577" cy="1213209"/>
        </a:xfrm>
        <a:prstGeom prst="rect">
          <a:avLst/>
        </a:prstGeom>
      </xdr:spPr>
    </xdr:pic>
    <xdr:clientData/>
  </xdr:oneCellAnchor>
  <xdr:oneCellAnchor>
    <xdr:from>
      <xdr:col>5</xdr:col>
      <xdr:colOff>0</xdr:colOff>
      <xdr:row>1102</xdr:row>
      <xdr:rowOff>0</xdr:rowOff>
    </xdr:from>
    <xdr:ext cx="2499577" cy="1213209"/>
    <xdr:pic>
      <xdr:nvPicPr>
        <xdr:cNvPr id="207" name="Picture 206">
          <a:extLst>
            <a:ext uri="{FF2B5EF4-FFF2-40B4-BE49-F238E27FC236}">
              <a16:creationId xmlns:a16="http://schemas.microsoft.com/office/drawing/2014/main" id="{00000000-0008-0000-0600-0000CF000000}"/>
            </a:ext>
          </a:extLst>
        </xdr:cNvPr>
        <xdr:cNvPicPr>
          <a:picLocks noChangeAspect="1"/>
        </xdr:cNvPicPr>
      </xdr:nvPicPr>
      <xdr:blipFill>
        <a:blip xmlns:r="http://schemas.openxmlformats.org/officeDocument/2006/relationships" r:embed="rId2" cstate="print"/>
        <a:stretch>
          <a:fillRect/>
        </a:stretch>
      </xdr:blipFill>
      <xdr:spPr>
        <a:xfrm>
          <a:off x="2971800" y="453418575"/>
          <a:ext cx="2499577" cy="1213209"/>
        </a:xfrm>
        <a:prstGeom prst="rect">
          <a:avLst/>
        </a:prstGeom>
      </xdr:spPr>
    </xdr:pic>
    <xdr:clientData/>
  </xdr:oneCellAnchor>
  <xdr:oneCellAnchor>
    <xdr:from>
      <xdr:col>15</xdr:col>
      <xdr:colOff>0</xdr:colOff>
      <xdr:row>1102</xdr:row>
      <xdr:rowOff>0</xdr:rowOff>
    </xdr:from>
    <xdr:ext cx="2499577" cy="1213209"/>
    <xdr:pic>
      <xdr:nvPicPr>
        <xdr:cNvPr id="208" name="Picture 207">
          <a:extLst>
            <a:ext uri="{FF2B5EF4-FFF2-40B4-BE49-F238E27FC236}">
              <a16:creationId xmlns:a16="http://schemas.microsoft.com/office/drawing/2014/main" id="{00000000-0008-0000-0600-0000D0000000}"/>
            </a:ext>
          </a:extLst>
        </xdr:cNvPr>
        <xdr:cNvPicPr>
          <a:picLocks noChangeAspect="1"/>
        </xdr:cNvPicPr>
      </xdr:nvPicPr>
      <xdr:blipFill>
        <a:blip xmlns:r="http://schemas.openxmlformats.org/officeDocument/2006/relationships" r:embed="rId2" cstate="print"/>
        <a:stretch>
          <a:fillRect/>
        </a:stretch>
      </xdr:blipFill>
      <xdr:spPr>
        <a:xfrm>
          <a:off x="9296400" y="453418575"/>
          <a:ext cx="2499577" cy="1213209"/>
        </a:xfrm>
        <a:prstGeom prst="rect">
          <a:avLst/>
        </a:prstGeom>
      </xdr:spPr>
    </xdr:pic>
    <xdr:clientData/>
  </xdr:oneCellAnchor>
  <xdr:oneCellAnchor>
    <xdr:from>
      <xdr:col>5</xdr:col>
      <xdr:colOff>0</xdr:colOff>
      <xdr:row>1148</xdr:row>
      <xdr:rowOff>0</xdr:rowOff>
    </xdr:from>
    <xdr:ext cx="2499577" cy="1213209"/>
    <xdr:pic>
      <xdr:nvPicPr>
        <xdr:cNvPr id="209" name="Picture 208">
          <a:extLst>
            <a:ext uri="{FF2B5EF4-FFF2-40B4-BE49-F238E27FC236}">
              <a16:creationId xmlns:a16="http://schemas.microsoft.com/office/drawing/2014/main" id="{00000000-0008-0000-0600-0000D1000000}"/>
            </a:ext>
          </a:extLst>
        </xdr:cNvPr>
        <xdr:cNvPicPr>
          <a:picLocks noChangeAspect="1"/>
        </xdr:cNvPicPr>
      </xdr:nvPicPr>
      <xdr:blipFill>
        <a:blip xmlns:r="http://schemas.openxmlformats.org/officeDocument/2006/relationships" r:embed="rId2" cstate="print"/>
        <a:stretch>
          <a:fillRect/>
        </a:stretch>
      </xdr:blipFill>
      <xdr:spPr>
        <a:xfrm>
          <a:off x="2971800" y="462543525"/>
          <a:ext cx="2499577" cy="1213209"/>
        </a:xfrm>
        <a:prstGeom prst="rect">
          <a:avLst/>
        </a:prstGeom>
      </xdr:spPr>
    </xdr:pic>
    <xdr:clientData/>
  </xdr:oneCellAnchor>
  <xdr:oneCellAnchor>
    <xdr:from>
      <xdr:col>15</xdr:col>
      <xdr:colOff>0</xdr:colOff>
      <xdr:row>1148</xdr:row>
      <xdr:rowOff>0</xdr:rowOff>
    </xdr:from>
    <xdr:ext cx="2499577" cy="1213209"/>
    <xdr:pic>
      <xdr:nvPicPr>
        <xdr:cNvPr id="210" name="Picture 209">
          <a:extLst>
            <a:ext uri="{FF2B5EF4-FFF2-40B4-BE49-F238E27FC236}">
              <a16:creationId xmlns:a16="http://schemas.microsoft.com/office/drawing/2014/main" id="{00000000-0008-0000-0600-0000D2000000}"/>
            </a:ext>
          </a:extLst>
        </xdr:cNvPr>
        <xdr:cNvPicPr>
          <a:picLocks noChangeAspect="1"/>
        </xdr:cNvPicPr>
      </xdr:nvPicPr>
      <xdr:blipFill>
        <a:blip xmlns:r="http://schemas.openxmlformats.org/officeDocument/2006/relationships" r:embed="rId2" cstate="print"/>
        <a:stretch>
          <a:fillRect/>
        </a:stretch>
      </xdr:blipFill>
      <xdr:spPr>
        <a:xfrm>
          <a:off x="9296400" y="462543525"/>
          <a:ext cx="2499577" cy="1213209"/>
        </a:xfrm>
        <a:prstGeom prst="rect">
          <a:avLst/>
        </a:prstGeom>
      </xdr:spPr>
    </xdr:pic>
    <xdr:clientData/>
  </xdr:oneCellAnchor>
  <xdr:oneCellAnchor>
    <xdr:from>
      <xdr:col>5</xdr:col>
      <xdr:colOff>0</xdr:colOff>
      <xdr:row>1197</xdr:row>
      <xdr:rowOff>0</xdr:rowOff>
    </xdr:from>
    <xdr:ext cx="2499577" cy="1213209"/>
    <xdr:pic>
      <xdr:nvPicPr>
        <xdr:cNvPr id="211" name="Picture 210">
          <a:extLst>
            <a:ext uri="{FF2B5EF4-FFF2-40B4-BE49-F238E27FC236}">
              <a16:creationId xmlns:a16="http://schemas.microsoft.com/office/drawing/2014/main" id="{00000000-0008-0000-0600-0000D3000000}"/>
            </a:ext>
          </a:extLst>
        </xdr:cNvPr>
        <xdr:cNvPicPr>
          <a:picLocks noChangeAspect="1"/>
        </xdr:cNvPicPr>
      </xdr:nvPicPr>
      <xdr:blipFill>
        <a:blip xmlns:r="http://schemas.openxmlformats.org/officeDocument/2006/relationships" r:embed="rId2" cstate="print"/>
        <a:stretch>
          <a:fillRect/>
        </a:stretch>
      </xdr:blipFill>
      <xdr:spPr>
        <a:xfrm>
          <a:off x="2971800" y="471668475"/>
          <a:ext cx="2499577" cy="1213209"/>
        </a:xfrm>
        <a:prstGeom prst="rect">
          <a:avLst/>
        </a:prstGeom>
      </xdr:spPr>
    </xdr:pic>
    <xdr:clientData/>
  </xdr:oneCellAnchor>
  <xdr:oneCellAnchor>
    <xdr:from>
      <xdr:col>15</xdr:col>
      <xdr:colOff>0</xdr:colOff>
      <xdr:row>1197</xdr:row>
      <xdr:rowOff>0</xdr:rowOff>
    </xdr:from>
    <xdr:ext cx="2499577" cy="1213209"/>
    <xdr:pic>
      <xdr:nvPicPr>
        <xdr:cNvPr id="212" name="Picture 211">
          <a:extLst>
            <a:ext uri="{FF2B5EF4-FFF2-40B4-BE49-F238E27FC236}">
              <a16:creationId xmlns:a16="http://schemas.microsoft.com/office/drawing/2014/main" id="{00000000-0008-0000-0600-0000D4000000}"/>
            </a:ext>
          </a:extLst>
        </xdr:cNvPr>
        <xdr:cNvPicPr>
          <a:picLocks noChangeAspect="1"/>
        </xdr:cNvPicPr>
      </xdr:nvPicPr>
      <xdr:blipFill>
        <a:blip xmlns:r="http://schemas.openxmlformats.org/officeDocument/2006/relationships" r:embed="rId2" cstate="print"/>
        <a:stretch>
          <a:fillRect/>
        </a:stretch>
      </xdr:blipFill>
      <xdr:spPr>
        <a:xfrm>
          <a:off x="9296400" y="471668475"/>
          <a:ext cx="2499577" cy="1213209"/>
        </a:xfrm>
        <a:prstGeom prst="rect">
          <a:avLst/>
        </a:prstGeom>
      </xdr:spPr>
    </xdr:pic>
    <xdr:clientData/>
  </xdr:oneCellAnchor>
  <xdr:oneCellAnchor>
    <xdr:from>
      <xdr:col>5</xdr:col>
      <xdr:colOff>0</xdr:colOff>
      <xdr:row>1244</xdr:row>
      <xdr:rowOff>0</xdr:rowOff>
    </xdr:from>
    <xdr:ext cx="2499577" cy="1213209"/>
    <xdr:pic>
      <xdr:nvPicPr>
        <xdr:cNvPr id="213" name="Picture 212">
          <a:extLst>
            <a:ext uri="{FF2B5EF4-FFF2-40B4-BE49-F238E27FC236}">
              <a16:creationId xmlns:a16="http://schemas.microsoft.com/office/drawing/2014/main" id="{00000000-0008-0000-0600-0000D5000000}"/>
            </a:ext>
          </a:extLst>
        </xdr:cNvPr>
        <xdr:cNvPicPr>
          <a:picLocks noChangeAspect="1"/>
        </xdr:cNvPicPr>
      </xdr:nvPicPr>
      <xdr:blipFill>
        <a:blip xmlns:r="http://schemas.openxmlformats.org/officeDocument/2006/relationships" r:embed="rId2" cstate="print"/>
        <a:stretch>
          <a:fillRect/>
        </a:stretch>
      </xdr:blipFill>
      <xdr:spPr>
        <a:xfrm>
          <a:off x="2971800" y="480793425"/>
          <a:ext cx="2499577" cy="1213209"/>
        </a:xfrm>
        <a:prstGeom prst="rect">
          <a:avLst/>
        </a:prstGeom>
      </xdr:spPr>
    </xdr:pic>
    <xdr:clientData/>
  </xdr:oneCellAnchor>
  <xdr:oneCellAnchor>
    <xdr:from>
      <xdr:col>15</xdr:col>
      <xdr:colOff>0</xdr:colOff>
      <xdr:row>1244</xdr:row>
      <xdr:rowOff>0</xdr:rowOff>
    </xdr:from>
    <xdr:ext cx="2499577" cy="1213209"/>
    <xdr:pic>
      <xdr:nvPicPr>
        <xdr:cNvPr id="214" name="Picture 213">
          <a:extLst>
            <a:ext uri="{FF2B5EF4-FFF2-40B4-BE49-F238E27FC236}">
              <a16:creationId xmlns:a16="http://schemas.microsoft.com/office/drawing/2014/main" id="{00000000-0008-0000-0600-0000D6000000}"/>
            </a:ext>
          </a:extLst>
        </xdr:cNvPr>
        <xdr:cNvPicPr>
          <a:picLocks noChangeAspect="1"/>
        </xdr:cNvPicPr>
      </xdr:nvPicPr>
      <xdr:blipFill>
        <a:blip xmlns:r="http://schemas.openxmlformats.org/officeDocument/2006/relationships" r:embed="rId2" cstate="print"/>
        <a:stretch>
          <a:fillRect/>
        </a:stretch>
      </xdr:blipFill>
      <xdr:spPr>
        <a:xfrm>
          <a:off x="9296400" y="480793425"/>
          <a:ext cx="2499577" cy="1213209"/>
        </a:xfrm>
        <a:prstGeom prst="rect">
          <a:avLst/>
        </a:prstGeom>
      </xdr:spPr>
    </xdr:pic>
    <xdr:clientData/>
  </xdr:oneCellAnchor>
  <xdr:oneCellAnchor>
    <xdr:from>
      <xdr:col>5</xdr:col>
      <xdr:colOff>0</xdr:colOff>
      <xdr:row>1292</xdr:row>
      <xdr:rowOff>0</xdr:rowOff>
    </xdr:from>
    <xdr:ext cx="2499577" cy="1213209"/>
    <xdr:pic>
      <xdr:nvPicPr>
        <xdr:cNvPr id="215" name="Picture 214">
          <a:extLst>
            <a:ext uri="{FF2B5EF4-FFF2-40B4-BE49-F238E27FC236}">
              <a16:creationId xmlns:a16="http://schemas.microsoft.com/office/drawing/2014/main" id="{00000000-0008-0000-0600-0000D7000000}"/>
            </a:ext>
          </a:extLst>
        </xdr:cNvPr>
        <xdr:cNvPicPr>
          <a:picLocks noChangeAspect="1"/>
        </xdr:cNvPicPr>
      </xdr:nvPicPr>
      <xdr:blipFill>
        <a:blip xmlns:r="http://schemas.openxmlformats.org/officeDocument/2006/relationships" r:embed="rId2" cstate="print"/>
        <a:stretch>
          <a:fillRect/>
        </a:stretch>
      </xdr:blipFill>
      <xdr:spPr>
        <a:xfrm>
          <a:off x="2971800" y="489918375"/>
          <a:ext cx="2499577" cy="1213209"/>
        </a:xfrm>
        <a:prstGeom prst="rect">
          <a:avLst/>
        </a:prstGeom>
      </xdr:spPr>
    </xdr:pic>
    <xdr:clientData/>
  </xdr:oneCellAnchor>
  <xdr:oneCellAnchor>
    <xdr:from>
      <xdr:col>15</xdr:col>
      <xdr:colOff>0</xdr:colOff>
      <xdr:row>1292</xdr:row>
      <xdr:rowOff>0</xdr:rowOff>
    </xdr:from>
    <xdr:ext cx="2499577" cy="1213209"/>
    <xdr:pic>
      <xdr:nvPicPr>
        <xdr:cNvPr id="216" name="Picture 215">
          <a:extLst>
            <a:ext uri="{FF2B5EF4-FFF2-40B4-BE49-F238E27FC236}">
              <a16:creationId xmlns:a16="http://schemas.microsoft.com/office/drawing/2014/main" id="{00000000-0008-0000-0600-0000D8000000}"/>
            </a:ext>
          </a:extLst>
        </xdr:cNvPr>
        <xdr:cNvPicPr>
          <a:picLocks noChangeAspect="1"/>
        </xdr:cNvPicPr>
      </xdr:nvPicPr>
      <xdr:blipFill>
        <a:blip xmlns:r="http://schemas.openxmlformats.org/officeDocument/2006/relationships" r:embed="rId2" cstate="print"/>
        <a:stretch>
          <a:fillRect/>
        </a:stretch>
      </xdr:blipFill>
      <xdr:spPr>
        <a:xfrm>
          <a:off x="9296400" y="489918375"/>
          <a:ext cx="2499577" cy="1213209"/>
        </a:xfrm>
        <a:prstGeom prst="rect">
          <a:avLst/>
        </a:prstGeom>
      </xdr:spPr>
    </xdr:pic>
    <xdr:clientData/>
  </xdr:oneCellAnchor>
  <xdr:oneCellAnchor>
    <xdr:from>
      <xdr:col>5</xdr:col>
      <xdr:colOff>0</xdr:colOff>
      <xdr:row>1342</xdr:row>
      <xdr:rowOff>0</xdr:rowOff>
    </xdr:from>
    <xdr:ext cx="2499577" cy="1213209"/>
    <xdr:pic>
      <xdr:nvPicPr>
        <xdr:cNvPr id="217" name="Picture 216">
          <a:extLst>
            <a:ext uri="{FF2B5EF4-FFF2-40B4-BE49-F238E27FC236}">
              <a16:creationId xmlns:a16="http://schemas.microsoft.com/office/drawing/2014/main" id="{00000000-0008-0000-0600-0000D9000000}"/>
            </a:ext>
          </a:extLst>
        </xdr:cNvPr>
        <xdr:cNvPicPr>
          <a:picLocks noChangeAspect="1"/>
        </xdr:cNvPicPr>
      </xdr:nvPicPr>
      <xdr:blipFill>
        <a:blip xmlns:r="http://schemas.openxmlformats.org/officeDocument/2006/relationships" r:embed="rId2" cstate="print"/>
        <a:stretch>
          <a:fillRect/>
        </a:stretch>
      </xdr:blipFill>
      <xdr:spPr>
        <a:xfrm>
          <a:off x="2971800" y="499614825"/>
          <a:ext cx="2499577" cy="1213209"/>
        </a:xfrm>
        <a:prstGeom prst="rect">
          <a:avLst/>
        </a:prstGeom>
      </xdr:spPr>
    </xdr:pic>
    <xdr:clientData/>
  </xdr:oneCellAnchor>
  <xdr:oneCellAnchor>
    <xdr:from>
      <xdr:col>15</xdr:col>
      <xdr:colOff>0</xdr:colOff>
      <xdr:row>1342</xdr:row>
      <xdr:rowOff>0</xdr:rowOff>
    </xdr:from>
    <xdr:ext cx="2499577" cy="1213209"/>
    <xdr:pic>
      <xdr:nvPicPr>
        <xdr:cNvPr id="218" name="Picture 217">
          <a:extLst>
            <a:ext uri="{FF2B5EF4-FFF2-40B4-BE49-F238E27FC236}">
              <a16:creationId xmlns:a16="http://schemas.microsoft.com/office/drawing/2014/main" id="{00000000-0008-0000-0600-0000DA000000}"/>
            </a:ext>
          </a:extLst>
        </xdr:cNvPr>
        <xdr:cNvPicPr>
          <a:picLocks noChangeAspect="1"/>
        </xdr:cNvPicPr>
      </xdr:nvPicPr>
      <xdr:blipFill>
        <a:blip xmlns:r="http://schemas.openxmlformats.org/officeDocument/2006/relationships" r:embed="rId2" cstate="print"/>
        <a:stretch>
          <a:fillRect/>
        </a:stretch>
      </xdr:blipFill>
      <xdr:spPr>
        <a:xfrm>
          <a:off x="9296400" y="499614825"/>
          <a:ext cx="2499577" cy="1213209"/>
        </a:xfrm>
        <a:prstGeom prst="rect">
          <a:avLst/>
        </a:prstGeom>
      </xdr:spPr>
    </xdr:pic>
    <xdr:clientData/>
  </xdr:oneCellAnchor>
  <xdr:oneCellAnchor>
    <xdr:from>
      <xdr:col>5</xdr:col>
      <xdr:colOff>0</xdr:colOff>
      <xdr:row>635</xdr:row>
      <xdr:rowOff>0</xdr:rowOff>
    </xdr:from>
    <xdr:ext cx="2499577" cy="1213209"/>
    <xdr:pic>
      <xdr:nvPicPr>
        <xdr:cNvPr id="219" name="Picture 218">
          <a:extLst>
            <a:ext uri="{FF2B5EF4-FFF2-40B4-BE49-F238E27FC236}">
              <a16:creationId xmlns:a16="http://schemas.microsoft.com/office/drawing/2014/main" id="{00000000-0008-0000-0600-0000DB000000}"/>
            </a:ext>
          </a:extLst>
        </xdr:cNvPr>
        <xdr:cNvPicPr>
          <a:picLocks noChangeAspect="1"/>
        </xdr:cNvPicPr>
      </xdr:nvPicPr>
      <xdr:blipFill>
        <a:blip xmlns:r="http://schemas.openxmlformats.org/officeDocument/2006/relationships" r:embed="rId2" cstate="print"/>
        <a:stretch>
          <a:fillRect/>
        </a:stretch>
      </xdr:blipFill>
      <xdr:spPr>
        <a:xfrm>
          <a:off x="3025140" y="417095940"/>
          <a:ext cx="2499577" cy="1213209"/>
        </a:xfrm>
        <a:prstGeom prst="rect">
          <a:avLst/>
        </a:prstGeom>
      </xdr:spPr>
    </xdr:pic>
    <xdr:clientData/>
  </xdr:oneCellAnchor>
  <xdr:oneCellAnchor>
    <xdr:from>
      <xdr:col>15</xdr:col>
      <xdr:colOff>0</xdr:colOff>
      <xdr:row>635</xdr:row>
      <xdr:rowOff>0</xdr:rowOff>
    </xdr:from>
    <xdr:ext cx="2499577" cy="1213209"/>
    <xdr:pic>
      <xdr:nvPicPr>
        <xdr:cNvPr id="220" name="Picture 219">
          <a:extLst>
            <a:ext uri="{FF2B5EF4-FFF2-40B4-BE49-F238E27FC236}">
              <a16:creationId xmlns:a16="http://schemas.microsoft.com/office/drawing/2014/main" id="{00000000-0008-0000-0600-0000DC000000}"/>
            </a:ext>
          </a:extLst>
        </xdr:cNvPr>
        <xdr:cNvPicPr>
          <a:picLocks noChangeAspect="1"/>
        </xdr:cNvPicPr>
      </xdr:nvPicPr>
      <xdr:blipFill>
        <a:blip xmlns:r="http://schemas.openxmlformats.org/officeDocument/2006/relationships" r:embed="rId2" cstate="print"/>
        <a:stretch>
          <a:fillRect/>
        </a:stretch>
      </xdr:blipFill>
      <xdr:spPr>
        <a:xfrm>
          <a:off x="9517380" y="417095940"/>
          <a:ext cx="2499577" cy="1213209"/>
        </a:xfrm>
        <a:prstGeom prst="rect">
          <a:avLst/>
        </a:prstGeom>
      </xdr:spPr>
    </xdr:pic>
    <xdr:clientData/>
  </xdr:oneCellAnchor>
  <xdr:oneCellAnchor>
    <xdr:from>
      <xdr:col>5</xdr:col>
      <xdr:colOff>0</xdr:colOff>
      <xdr:row>685</xdr:row>
      <xdr:rowOff>0</xdr:rowOff>
    </xdr:from>
    <xdr:ext cx="2499577" cy="1213209"/>
    <xdr:pic>
      <xdr:nvPicPr>
        <xdr:cNvPr id="229" name="Picture 228">
          <a:extLst>
            <a:ext uri="{FF2B5EF4-FFF2-40B4-BE49-F238E27FC236}">
              <a16:creationId xmlns:a16="http://schemas.microsoft.com/office/drawing/2014/main" id="{00000000-0008-0000-0600-0000E5000000}"/>
            </a:ext>
          </a:extLst>
        </xdr:cNvPr>
        <xdr:cNvPicPr>
          <a:picLocks noChangeAspect="1"/>
        </xdr:cNvPicPr>
      </xdr:nvPicPr>
      <xdr:blipFill>
        <a:blip xmlns:r="http://schemas.openxmlformats.org/officeDocument/2006/relationships" r:embed="rId2" cstate="print"/>
        <a:stretch>
          <a:fillRect/>
        </a:stretch>
      </xdr:blipFill>
      <xdr:spPr>
        <a:xfrm>
          <a:off x="3025140" y="417095940"/>
          <a:ext cx="2499577" cy="1213209"/>
        </a:xfrm>
        <a:prstGeom prst="rect">
          <a:avLst/>
        </a:prstGeom>
      </xdr:spPr>
    </xdr:pic>
    <xdr:clientData/>
  </xdr:oneCellAnchor>
  <xdr:oneCellAnchor>
    <xdr:from>
      <xdr:col>15</xdr:col>
      <xdr:colOff>0</xdr:colOff>
      <xdr:row>685</xdr:row>
      <xdr:rowOff>0</xdr:rowOff>
    </xdr:from>
    <xdr:ext cx="2499577" cy="1213209"/>
    <xdr:pic>
      <xdr:nvPicPr>
        <xdr:cNvPr id="230" name="Picture 229">
          <a:extLst>
            <a:ext uri="{FF2B5EF4-FFF2-40B4-BE49-F238E27FC236}">
              <a16:creationId xmlns:a16="http://schemas.microsoft.com/office/drawing/2014/main" id="{00000000-0008-0000-0600-0000E6000000}"/>
            </a:ext>
          </a:extLst>
        </xdr:cNvPr>
        <xdr:cNvPicPr>
          <a:picLocks noChangeAspect="1"/>
        </xdr:cNvPicPr>
      </xdr:nvPicPr>
      <xdr:blipFill>
        <a:blip xmlns:r="http://schemas.openxmlformats.org/officeDocument/2006/relationships" r:embed="rId2" cstate="print"/>
        <a:stretch>
          <a:fillRect/>
        </a:stretch>
      </xdr:blipFill>
      <xdr:spPr>
        <a:xfrm>
          <a:off x="9517380" y="417095940"/>
          <a:ext cx="2499577" cy="1213209"/>
        </a:xfrm>
        <a:prstGeom prst="rect">
          <a:avLst/>
        </a:prstGeom>
      </xdr:spPr>
    </xdr:pic>
    <xdr:clientData/>
  </xdr:oneCellAnchor>
  <xdr:oneCellAnchor>
    <xdr:from>
      <xdr:col>5</xdr:col>
      <xdr:colOff>0</xdr:colOff>
      <xdr:row>731</xdr:row>
      <xdr:rowOff>0</xdr:rowOff>
    </xdr:from>
    <xdr:ext cx="2499577" cy="1213209"/>
    <xdr:pic>
      <xdr:nvPicPr>
        <xdr:cNvPr id="231" name="Picture 230">
          <a:extLst>
            <a:ext uri="{FF2B5EF4-FFF2-40B4-BE49-F238E27FC236}">
              <a16:creationId xmlns:a16="http://schemas.microsoft.com/office/drawing/2014/main" id="{00000000-0008-0000-0600-0000E7000000}"/>
            </a:ext>
          </a:extLst>
        </xdr:cNvPr>
        <xdr:cNvPicPr>
          <a:picLocks noChangeAspect="1"/>
        </xdr:cNvPicPr>
      </xdr:nvPicPr>
      <xdr:blipFill>
        <a:blip xmlns:r="http://schemas.openxmlformats.org/officeDocument/2006/relationships" r:embed="rId2" cstate="print"/>
        <a:stretch>
          <a:fillRect/>
        </a:stretch>
      </xdr:blipFill>
      <xdr:spPr>
        <a:xfrm>
          <a:off x="3025140" y="417095940"/>
          <a:ext cx="2499577" cy="1213209"/>
        </a:xfrm>
        <a:prstGeom prst="rect">
          <a:avLst/>
        </a:prstGeom>
      </xdr:spPr>
    </xdr:pic>
    <xdr:clientData/>
  </xdr:oneCellAnchor>
  <xdr:oneCellAnchor>
    <xdr:from>
      <xdr:col>15</xdr:col>
      <xdr:colOff>0</xdr:colOff>
      <xdr:row>731</xdr:row>
      <xdr:rowOff>0</xdr:rowOff>
    </xdr:from>
    <xdr:ext cx="2499577" cy="1213209"/>
    <xdr:pic>
      <xdr:nvPicPr>
        <xdr:cNvPr id="232" name="Picture 231">
          <a:extLst>
            <a:ext uri="{FF2B5EF4-FFF2-40B4-BE49-F238E27FC236}">
              <a16:creationId xmlns:a16="http://schemas.microsoft.com/office/drawing/2014/main" id="{00000000-0008-0000-0600-0000E8000000}"/>
            </a:ext>
          </a:extLst>
        </xdr:cNvPr>
        <xdr:cNvPicPr>
          <a:picLocks noChangeAspect="1"/>
        </xdr:cNvPicPr>
      </xdr:nvPicPr>
      <xdr:blipFill>
        <a:blip xmlns:r="http://schemas.openxmlformats.org/officeDocument/2006/relationships" r:embed="rId2" cstate="print"/>
        <a:stretch>
          <a:fillRect/>
        </a:stretch>
      </xdr:blipFill>
      <xdr:spPr>
        <a:xfrm>
          <a:off x="9517380" y="417095940"/>
          <a:ext cx="2499577" cy="1213209"/>
        </a:xfrm>
        <a:prstGeom prst="rect">
          <a:avLst/>
        </a:prstGeom>
      </xdr:spPr>
    </xdr:pic>
    <xdr:clientData/>
  </xdr:oneCellAnchor>
  <xdr:oneCellAnchor>
    <xdr:from>
      <xdr:col>5</xdr:col>
      <xdr:colOff>0</xdr:colOff>
      <xdr:row>1342</xdr:row>
      <xdr:rowOff>0</xdr:rowOff>
    </xdr:from>
    <xdr:ext cx="2499577" cy="1213209"/>
    <xdr:pic>
      <xdr:nvPicPr>
        <xdr:cNvPr id="275" name="Picture 274">
          <a:extLst>
            <a:ext uri="{FF2B5EF4-FFF2-40B4-BE49-F238E27FC236}">
              <a16:creationId xmlns:a16="http://schemas.microsoft.com/office/drawing/2014/main" id="{00000000-0008-0000-0600-000013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1342</xdr:row>
      <xdr:rowOff>0</xdr:rowOff>
    </xdr:from>
    <xdr:ext cx="2499577" cy="1213209"/>
    <xdr:pic>
      <xdr:nvPicPr>
        <xdr:cNvPr id="276" name="Picture 275">
          <a:extLst>
            <a:ext uri="{FF2B5EF4-FFF2-40B4-BE49-F238E27FC236}">
              <a16:creationId xmlns:a16="http://schemas.microsoft.com/office/drawing/2014/main" id="{00000000-0008-0000-0600-000014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1342</xdr:row>
      <xdr:rowOff>0</xdr:rowOff>
    </xdr:from>
    <xdr:ext cx="2499577" cy="1213209"/>
    <xdr:pic>
      <xdr:nvPicPr>
        <xdr:cNvPr id="277" name="Picture 276">
          <a:extLst>
            <a:ext uri="{FF2B5EF4-FFF2-40B4-BE49-F238E27FC236}">
              <a16:creationId xmlns:a16="http://schemas.microsoft.com/office/drawing/2014/main" id="{00000000-0008-0000-0600-000015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1342</xdr:row>
      <xdr:rowOff>0</xdr:rowOff>
    </xdr:from>
    <xdr:ext cx="2499577" cy="1213209"/>
    <xdr:pic>
      <xdr:nvPicPr>
        <xdr:cNvPr id="278" name="Picture 277">
          <a:extLst>
            <a:ext uri="{FF2B5EF4-FFF2-40B4-BE49-F238E27FC236}">
              <a16:creationId xmlns:a16="http://schemas.microsoft.com/office/drawing/2014/main" id="{00000000-0008-0000-0600-000016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1292</xdr:row>
      <xdr:rowOff>0</xdr:rowOff>
    </xdr:from>
    <xdr:ext cx="2499577" cy="1213209"/>
    <xdr:pic>
      <xdr:nvPicPr>
        <xdr:cNvPr id="279" name="Picture 278">
          <a:extLst>
            <a:ext uri="{FF2B5EF4-FFF2-40B4-BE49-F238E27FC236}">
              <a16:creationId xmlns:a16="http://schemas.microsoft.com/office/drawing/2014/main" id="{00000000-0008-0000-0600-000017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1292</xdr:row>
      <xdr:rowOff>0</xdr:rowOff>
    </xdr:from>
    <xdr:ext cx="2499577" cy="1213209"/>
    <xdr:pic>
      <xdr:nvPicPr>
        <xdr:cNvPr id="280" name="Picture 279">
          <a:extLst>
            <a:ext uri="{FF2B5EF4-FFF2-40B4-BE49-F238E27FC236}">
              <a16:creationId xmlns:a16="http://schemas.microsoft.com/office/drawing/2014/main" id="{00000000-0008-0000-0600-000018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1292</xdr:row>
      <xdr:rowOff>0</xdr:rowOff>
    </xdr:from>
    <xdr:ext cx="2499577" cy="1213209"/>
    <xdr:pic>
      <xdr:nvPicPr>
        <xdr:cNvPr id="281" name="Picture 280">
          <a:extLst>
            <a:ext uri="{FF2B5EF4-FFF2-40B4-BE49-F238E27FC236}">
              <a16:creationId xmlns:a16="http://schemas.microsoft.com/office/drawing/2014/main" id="{00000000-0008-0000-0600-000019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1292</xdr:row>
      <xdr:rowOff>0</xdr:rowOff>
    </xdr:from>
    <xdr:ext cx="2499577" cy="1213209"/>
    <xdr:pic>
      <xdr:nvPicPr>
        <xdr:cNvPr id="282" name="Picture 281">
          <a:extLst>
            <a:ext uri="{FF2B5EF4-FFF2-40B4-BE49-F238E27FC236}">
              <a16:creationId xmlns:a16="http://schemas.microsoft.com/office/drawing/2014/main" id="{00000000-0008-0000-0600-00001A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1244</xdr:row>
      <xdr:rowOff>0</xdr:rowOff>
    </xdr:from>
    <xdr:ext cx="2499577" cy="1213209"/>
    <xdr:pic>
      <xdr:nvPicPr>
        <xdr:cNvPr id="283" name="Picture 282">
          <a:extLst>
            <a:ext uri="{FF2B5EF4-FFF2-40B4-BE49-F238E27FC236}">
              <a16:creationId xmlns:a16="http://schemas.microsoft.com/office/drawing/2014/main" id="{00000000-0008-0000-0600-00001B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1244</xdr:row>
      <xdr:rowOff>0</xdr:rowOff>
    </xdr:from>
    <xdr:ext cx="2499577" cy="1213209"/>
    <xdr:pic>
      <xdr:nvPicPr>
        <xdr:cNvPr id="284" name="Picture 283">
          <a:extLst>
            <a:ext uri="{FF2B5EF4-FFF2-40B4-BE49-F238E27FC236}">
              <a16:creationId xmlns:a16="http://schemas.microsoft.com/office/drawing/2014/main" id="{00000000-0008-0000-0600-00001C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1244</xdr:row>
      <xdr:rowOff>0</xdr:rowOff>
    </xdr:from>
    <xdr:ext cx="2499577" cy="1213209"/>
    <xdr:pic>
      <xdr:nvPicPr>
        <xdr:cNvPr id="285" name="Picture 284">
          <a:extLst>
            <a:ext uri="{FF2B5EF4-FFF2-40B4-BE49-F238E27FC236}">
              <a16:creationId xmlns:a16="http://schemas.microsoft.com/office/drawing/2014/main" id="{00000000-0008-0000-0600-00001D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1244</xdr:row>
      <xdr:rowOff>0</xdr:rowOff>
    </xdr:from>
    <xdr:ext cx="2499577" cy="1213209"/>
    <xdr:pic>
      <xdr:nvPicPr>
        <xdr:cNvPr id="286" name="Picture 285">
          <a:extLst>
            <a:ext uri="{FF2B5EF4-FFF2-40B4-BE49-F238E27FC236}">
              <a16:creationId xmlns:a16="http://schemas.microsoft.com/office/drawing/2014/main" id="{00000000-0008-0000-0600-00001E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1197</xdr:row>
      <xdr:rowOff>0</xdr:rowOff>
    </xdr:from>
    <xdr:ext cx="2499577" cy="1213209"/>
    <xdr:pic>
      <xdr:nvPicPr>
        <xdr:cNvPr id="287" name="Picture 286">
          <a:extLst>
            <a:ext uri="{FF2B5EF4-FFF2-40B4-BE49-F238E27FC236}">
              <a16:creationId xmlns:a16="http://schemas.microsoft.com/office/drawing/2014/main" id="{00000000-0008-0000-0600-00001F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1197</xdr:row>
      <xdr:rowOff>0</xdr:rowOff>
    </xdr:from>
    <xdr:ext cx="2499577" cy="1213209"/>
    <xdr:pic>
      <xdr:nvPicPr>
        <xdr:cNvPr id="288" name="Picture 287">
          <a:extLst>
            <a:ext uri="{FF2B5EF4-FFF2-40B4-BE49-F238E27FC236}">
              <a16:creationId xmlns:a16="http://schemas.microsoft.com/office/drawing/2014/main" id="{00000000-0008-0000-0600-000020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1197</xdr:row>
      <xdr:rowOff>0</xdr:rowOff>
    </xdr:from>
    <xdr:ext cx="2499577" cy="1213209"/>
    <xdr:pic>
      <xdr:nvPicPr>
        <xdr:cNvPr id="289" name="Picture 288">
          <a:extLst>
            <a:ext uri="{FF2B5EF4-FFF2-40B4-BE49-F238E27FC236}">
              <a16:creationId xmlns:a16="http://schemas.microsoft.com/office/drawing/2014/main" id="{00000000-0008-0000-0600-000021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1197</xdr:row>
      <xdr:rowOff>0</xdr:rowOff>
    </xdr:from>
    <xdr:ext cx="2499577" cy="1213209"/>
    <xdr:pic>
      <xdr:nvPicPr>
        <xdr:cNvPr id="290" name="Picture 289">
          <a:extLst>
            <a:ext uri="{FF2B5EF4-FFF2-40B4-BE49-F238E27FC236}">
              <a16:creationId xmlns:a16="http://schemas.microsoft.com/office/drawing/2014/main" id="{00000000-0008-0000-0600-000022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1148</xdr:row>
      <xdr:rowOff>0</xdr:rowOff>
    </xdr:from>
    <xdr:ext cx="2499577" cy="1213209"/>
    <xdr:pic>
      <xdr:nvPicPr>
        <xdr:cNvPr id="291" name="Picture 290">
          <a:extLst>
            <a:ext uri="{FF2B5EF4-FFF2-40B4-BE49-F238E27FC236}">
              <a16:creationId xmlns:a16="http://schemas.microsoft.com/office/drawing/2014/main" id="{00000000-0008-0000-0600-000023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1148</xdr:row>
      <xdr:rowOff>0</xdr:rowOff>
    </xdr:from>
    <xdr:ext cx="2499577" cy="1213209"/>
    <xdr:pic>
      <xdr:nvPicPr>
        <xdr:cNvPr id="292" name="Picture 291">
          <a:extLst>
            <a:ext uri="{FF2B5EF4-FFF2-40B4-BE49-F238E27FC236}">
              <a16:creationId xmlns:a16="http://schemas.microsoft.com/office/drawing/2014/main" id="{00000000-0008-0000-0600-000024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1148</xdr:row>
      <xdr:rowOff>0</xdr:rowOff>
    </xdr:from>
    <xdr:ext cx="2499577" cy="1213209"/>
    <xdr:pic>
      <xdr:nvPicPr>
        <xdr:cNvPr id="293" name="Picture 292">
          <a:extLst>
            <a:ext uri="{FF2B5EF4-FFF2-40B4-BE49-F238E27FC236}">
              <a16:creationId xmlns:a16="http://schemas.microsoft.com/office/drawing/2014/main" id="{00000000-0008-0000-0600-000025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1148</xdr:row>
      <xdr:rowOff>0</xdr:rowOff>
    </xdr:from>
    <xdr:ext cx="2499577" cy="1213209"/>
    <xdr:pic>
      <xdr:nvPicPr>
        <xdr:cNvPr id="294" name="Picture 293">
          <a:extLst>
            <a:ext uri="{FF2B5EF4-FFF2-40B4-BE49-F238E27FC236}">
              <a16:creationId xmlns:a16="http://schemas.microsoft.com/office/drawing/2014/main" id="{00000000-0008-0000-0600-000026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1102</xdr:row>
      <xdr:rowOff>0</xdr:rowOff>
    </xdr:from>
    <xdr:ext cx="2499577" cy="1213209"/>
    <xdr:pic>
      <xdr:nvPicPr>
        <xdr:cNvPr id="295" name="Picture 294">
          <a:extLst>
            <a:ext uri="{FF2B5EF4-FFF2-40B4-BE49-F238E27FC236}">
              <a16:creationId xmlns:a16="http://schemas.microsoft.com/office/drawing/2014/main" id="{00000000-0008-0000-0600-000027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1102</xdr:row>
      <xdr:rowOff>0</xdr:rowOff>
    </xdr:from>
    <xdr:ext cx="2499577" cy="1213209"/>
    <xdr:pic>
      <xdr:nvPicPr>
        <xdr:cNvPr id="296" name="Picture 295">
          <a:extLst>
            <a:ext uri="{FF2B5EF4-FFF2-40B4-BE49-F238E27FC236}">
              <a16:creationId xmlns:a16="http://schemas.microsoft.com/office/drawing/2014/main" id="{00000000-0008-0000-0600-000028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1102</xdr:row>
      <xdr:rowOff>0</xdr:rowOff>
    </xdr:from>
    <xdr:ext cx="2499577" cy="1213209"/>
    <xdr:pic>
      <xdr:nvPicPr>
        <xdr:cNvPr id="297" name="Picture 296">
          <a:extLst>
            <a:ext uri="{FF2B5EF4-FFF2-40B4-BE49-F238E27FC236}">
              <a16:creationId xmlns:a16="http://schemas.microsoft.com/office/drawing/2014/main" id="{00000000-0008-0000-0600-000029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1102</xdr:row>
      <xdr:rowOff>0</xdr:rowOff>
    </xdr:from>
    <xdr:ext cx="2499577" cy="1213209"/>
    <xdr:pic>
      <xdr:nvPicPr>
        <xdr:cNvPr id="298" name="Picture 297">
          <a:extLst>
            <a:ext uri="{FF2B5EF4-FFF2-40B4-BE49-F238E27FC236}">
              <a16:creationId xmlns:a16="http://schemas.microsoft.com/office/drawing/2014/main" id="{00000000-0008-0000-0600-00002A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1056</xdr:row>
      <xdr:rowOff>0</xdr:rowOff>
    </xdr:from>
    <xdr:ext cx="2499577" cy="1213209"/>
    <xdr:pic>
      <xdr:nvPicPr>
        <xdr:cNvPr id="299" name="Picture 298">
          <a:extLst>
            <a:ext uri="{FF2B5EF4-FFF2-40B4-BE49-F238E27FC236}">
              <a16:creationId xmlns:a16="http://schemas.microsoft.com/office/drawing/2014/main" id="{00000000-0008-0000-0600-00002B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1056</xdr:row>
      <xdr:rowOff>0</xdr:rowOff>
    </xdr:from>
    <xdr:ext cx="2499577" cy="1213209"/>
    <xdr:pic>
      <xdr:nvPicPr>
        <xdr:cNvPr id="300" name="Picture 299">
          <a:extLst>
            <a:ext uri="{FF2B5EF4-FFF2-40B4-BE49-F238E27FC236}">
              <a16:creationId xmlns:a16="http://schemas.microsoft.com/office/drawing/2014/main" id="{00000000-0008-0000-0600-00002C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1056</xdr:row>
      <xdr:rowOff>0</xdr:rowOff>
    </xdr:from>
    <xdr:ext cx="2499577" cy="1213209"/>
    <xdr:pic>
      <xdr:nvPicPr>
        <xdr:cNvPr id="301" name="Picture 300">
          <a:extLst>
            <a:ext uri="{FF2B5EF4-FFF2-40B4-BE49-F238E27FC236}">
              <a16:creationId xmlns:a16="http://schemas.microsoft.com/office/drawing/2014/main" id="{00000000-0008-0000-0600-00002D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1056</xdr:row>
      <xdr:rowOff>0</xdr:rowOff>
    </xdr:from>
    <xdr:ext cx="2499577" cy="1213209"/>
    <xdr:pic>
      <xdr:nvPicPr>
        <xdr:cNvPr id="302" name="Picture 301">
          <a:extLst>
            <a:ext uri="{FF2B5EF4-FFF2-40B4-BE49-F238E27FC236}">
              <a16:creationId xmlns:a16="http://schemas.microsoft.com/office/drawing/2014/main" id="{00000000-0008-0000-0600-00002E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1010</xdr:row>
      <xdr:rowOff>0</xdr:rowOff>
    </xdr:from>
    <xdr:ext cx="2499577" cy="1213209"/>
    <xdr:pic>
      <xdr:nvPicPr>
        <xdr:cNvPr id="303" name="Picture 302">
          <a:extLst>
            <a:ext uri="{FF2B5EF4-FFF2-40B4-BE49-F238E27FC236}">
              <a16:creationId xmlns:a16="http://schemas.microsoft.com/office/drawing/2014/main" id="{00000000-0008-0000-0600-00002F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1010</xdr:row>
      <xdr:rowOff>0</xdr:rowOff>
    </xdr:from>
    <xdr:ext cx="2499577" cy="1213209"/>
    <xdr:pic>
      <xdr:nvPicPr>
        <xdr:cNvPr id="304" name="Picture 303">
          <a:extLst>
            <a:ext uri="{FF2B5EF4-FFF2-40B4-BE49-F238E27FC236}">
              <a16:creationId xmlns:a16="http://schemas.microsoft.com/office/drawing/2014/main" id="{00000000-0008-0000-0600-000030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1010</xdr:row>
      <xdr:rowOff>0</xdr:rowOff>
    </xdr:from>
    <xdr:ext cx="2499577" cy="1213209"/>
    <xdr:pic>
      <xdr:nvPicPr>
        <xdr:cNvPr id="305" name="Picture 304">
          <a:extLst>
            <a:ext uri="{FF2B5EF4-FFF2-40B4-BE49-F238E27FC236}">
              <a16:creationId xmlns:a16="http://schemas.microsoft.com/office/drawing/2014/main" id="{00000000-0008-0000-0600-000031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1010</xdr:row>
      <xdr:rowOff>0</xdr:rowOff>
    </xdr:from>
    <xdr:ext cx="2499577" cy="1213209"/>
    <xdr:pic>
      <xdr:nvPicPr>
        <xdr:cNvPr id="306" name="Picture 305">
          <a:extLst>
            <a:ext uri="{FF2B5EF4-FFF2-40B4-BE49-F238E27FC236}">
              <a16:creationId xmlns:a16="http://schemas.microsoft.com/office/drawing/2014/main" id="{00000000-0008-0000-0600-000032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965</xdr:row>
      <xdr:rowOff>0</xdr:rowOff>
    </xdr:from>
    <xdr:ext cx="2499577" cy="1213209"/>
    <xdr:pic>
      <xdr:nvPicPr>
        <xdr:cNvPr id="307" name="Picture 306">
          <a:extLst>
            <a:ext uri="{FF2B5EF4-FFF2-40B4-BE49-F238E27FC236}">
              <a16:creationId xmlns:a16="http://schemas.microsoft.com/office/drawing/2014/main" id="{00000000-0008-0000-0600-000033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965</xdr:row>
      <xdr:rowOff>0</xdr:rowOff>
    </xdr:from>
    <xdr:ext cx="2499577" cy="1213209"/>
    <xdr:pic>
      <xdr:nvPicPr>
        <xdr:cNvPr id="308" name="Picture 307">
          <a:extLst>
            <a:ext uri="{FF2B5EF4-FFF2-40B4-BE49-F238E27FC236}">
              <a16:creationId xmlns:a16="http://schemas.microsoft.com/office/drawing/2014/main" id="{00000000-0008-0000-0600-000034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965</xdr:row>
      <xdr:rowOff>0</xdr:rowOff>
    </xdr:from>
    <xdr:ext cx="2499577" cy="1213209"/>
    <xdr:pic>
      <xdr:nvPicPr>
        <xdr:cNvPr id="309" name="Picture 308">
          <a:extLst>
            <a:ext uri="{FF2B5EF4-FFF2-40B4-BE49-F238E27FC236}">
              <a16:creationId xmlns:a16="http://schemas.microsoft.com/office/drawing/2014/main" id="{00000000-0008-0000-0600-000035010000}"/>
            </a:ext>
          </a:extLst>
        </xdr:cNvPr>
        <xdr:cNvPicPr>
          <a:picLocks noChangeAspect="1"/>
        </xdr:cNvPicPr>
      </xdr:nvPicPr>
      <xdr:blipFill>
        <a:blip xmlns:r="http://schemas.openxmlformats.org/officeDocument/2006/relationships" r:embed="rId2" cstate="print"/>
        <a:stretch>
          <a:fillRect/>
        </a:stretch>
      </xdr:blipFill>
      <xdr:spPr>
        <a:xfrm>
          <a:off x="3025140" y="470222580"/>
          <a:ext cx="2499577" cy="1213209"/>
        </a:xfrm>
        <a:prstGeom prst="rect">
          <a:avLst/>
        </a:prstGeom>
      </xdr:spPr>
    </xdr:pic>
    <xdr:clientData/>
  </xdr:oneCellAnchor>
  <xdr:oneCellAnchor>
    <xdr:from>
      <xdr:col>15</xdr:col>
      <xdr:colOff>0</xdr:colOff>
      <xdr:row>965</xdr:row>
      <xdr:rowOff>0</xdr:rowOff>
    </xdr:from>
    <xdr:ext cx="2499577" cy="1213209"/>
    <xdr:pic>
      <xdr:nvPicPr>
        <xdr:cNvPr id="310" name="Picture 309">
          <a:extLst>
            <a:ext uri="{FF2B5EF4-FFF2-40B4-BE49-F238E27FC236}">
              <a16:creationId xmlns:a16="http://schemas.microsoft.com/office/drawing/2014/main" id="{00000000-0008-0000-0600-000036010000}"/>
            </a:ext>
          </a:extLst>
        </xdr:cNvPr>
        <xdr:cNvPicPr>
          <a:picLocks noChangeAspect="1"/>
        </xdr:cNvPicPr>
      </xdr:nvPicPr>
      <xdr:blipFill>
        <a:blip xmlns:r="http://schemas.openxmlformats.org/officeDocument/2006/relationships" r:embed="rId2" cstate="print"/>
        <a:stretch>
          <a:fillRect/>
        </a:stretch>
      </xdr:blipFill>
      <xdr:spPr>
        <a:xfrm>
          <a:off x="9517380" y="470222580"/>
          <a:ext cx="2499577" cy="1213209"/>
        </a:xfrm>
        <a:prstGeom prst="rect">
          <a:avLst/>
        </a:prstGeom>
      </xdr:spPr>
    </xdr:pic>
    <xdr:clientData/>
  </xdr:oneCellAnchor>
  <xdr:oneCellAnchor>
    <xdr:from>
      <xdr:col>5</xdr:col>
      <xdr:colOff>0</xdr:colOff>
      <xdr:row>1391</xdr:row>
      <xdr:rowOff>0</xdr:rowOff>
    </xdr:from>
    <xdr:ext cx="2499577" cy="1213209"/>
    <xdr:pic>
      <xdr:nvPicPr>
        <xdr:cNvPr id="240" name="Picture 239">
          <a:extLst>
            <a:ext uri="{FF2B5EF4-FFF2-40B4-BE49-F238E27FC236}">
              <a16:creationId xmlns:a16="http://schemas.microsoft.com/office/drawing/2014/main" id="{00000000-0008-0000-0600-0000F0000000}"/>
            </a:ext>
          </a:extLst>
        </xdr:cNvPr>
        <xdr:cNvPicPr>
          <a:picLocks noChangeAspect="1"/>
        </xdr:cNvPicPr>
      </xdr:nvPicPr>
      <xdr:blipFill>
        <a:blip xmlns:r="http://schemas.openxmlformats.org/officeDocument/2006/relationships" r:embed="rId2" cstate="print"/>
        <a:stretch>
          <a:fillRect/>
        </a:stretch>
      </xdr:blipFill>
      <xdr:spPr>
        <a:xfrm>
          <a:off x="3042168" y="358694005"/>
          <a:ext cx="2499577" cy="1213209"/>
        </a:xfrm>
        <a:prstGeom prst="rect">
          <a:avLst/>
        </a:prstGeom>
      </xdr:spPr>
    </xdr:pic>
    <xdr:clientData/>
  </xdr:oneCellAnchor>
  <xdr:oneCellAnchor>
    <xdr:from>
      <xdr:col>15</xdr:col>
      <xdr:colOff>0</xdr:colOff>
      <xdr:row>1391</xdr:row>
      <xdr:rowOff>0</xdr:rowOff>
    </xdr:from>
    <xdr:ext cx="2499577" cy="1213209"/>
    <xdr:pic>
      <xdr:nvPicPr>
        <xdr:cNvPr id="241" name="Picture 240">
          <a:extLst>
            <a:ext uri="{FF2B5EF4-FFF2-40B4-BE49-F238E27FC236}">
              <a16:creationId xmlns:a16="http://schemas.microsoft.com/office/drawing/2014/main" id="{00000000-0008-0000-0600-0000F1000000}"/>
            </a:ext>
          </a:extLst>
        </xdr:cNvPr>
        <xdr:cNvPicPr>
          <a:picLocks noChangeAspect="1"/>
        </xdr:cNvPicPr>
      </xdr:nvPicPr>
      <xdr:blipFill>
        <a:blip xmlns:r="http://schemas.openxmlformats.org/officeDocument/2006/relationships" r:embed="rId2" cstate="print"/>
        <a:stretch>
          <a:fillRect/>
        </a:stretch>
      </xdr:blipFill>
      <xdr:spPr>
        <a:xfrm>
          <a:off x="9447245" y="358694005"/>
          <a:ext cx="2499577" cy="1213209"/>
        </a:xfrm>
        <a:prstGeom prst="rect">
          <a:avLst/>
        </a:prstGeom>
      </xdr:spPr>
    </xdr:pic>
    <xdr:clientData/>
  </xdr:oneCellAnchor>
  <xdr:oneCellAnchor>
    <xdr:from>
      <xdr:col>4</xdr:col>
      <xdr:colOff>518583</xdr:colOff>
      <xdr:row>1439</xdr:row>
      <xdr:rowOff>116417</xdr:rowOff>
    </xdr:from>
    <xdr:ext cx="2499577" cy="1213209"/>
    <xdr:pic>
      <xdr:nvPicPr>
        <xdr:cNvPr id="242" name="Picture 241">
          <a:extLst>
            <a:ext uri="{FF2B5EF4-FFF2-40B4-BE49-F238E27FC236}">
              <a16:creationId xmlns:a16="http://schemas.microsoft.com/office/drawing/2014/main" id="{00000000-0008-0000-0600-0000F2000000}"/>
            </a:ext>
          </a:extLst>
        </xdr:cNvPr>
        <xdr:cNvPicPr>
          <a:picLocks noChangeAspect="1"/>
        </xdr:cNvPicPr>
      </xdr:nvPicPr>
      <xdr:blipFill>
        <a:blip xmlns:r="http://schemas.openxmlformats.org/officeDocument/2006/relationships" r:embed="rId2" cstate="print"/>
        <a:stretch>
          <a:fillRect/>
        </a:stretch>
      </xdr:blipFill>
      <xdr:spPr>
        <a:xfrm>
          <a:off x="2614083" y="281283834"/>
          <a:ext cx="2499577" cy="1213209"/>
        </a:xfrm>
        <a:prstGeom prst="rect">
          <a:avLst/>
        </a:prstGeom>
      </xdr:spPr>
    </xdr:pic>
    <xdr:clientData/>
  </xdr:oneCellAnchor>
  <xdr:oneCellAnchor>
    <xdr:from>
      <xdr:col>14</xdr:col>
      <xdr:colOff>275167</xdr:colOff>
      <xdr:row>1439</xdr:row>
      <xdr:rowOff>179917</xdr:rowOff>
    </xdr:from>
    <xdr:ext cx="2499577" cy="1213209"/>
    <xdr:pic>
      <xdr:nvPicPr>
        <xdr:cNvPr id="243" name="Picture 242">
          <a:extLst>
            <a:ext uri="{FF2B5EF4-FFF2-40B4-BE49-F238E27FC236}">
              <a16:creationId xmlns:a16="http://schemas.microsoft.com/office/drawing/2014/main" id="{00000000-0008-0000-0600-0000F3000000}"/>
            </a:ext>
          </a:extLst>
        </xdr:cNvPr>
        <xdr:cNvPicPr>
          <a:picLocks noChangeAspect="1"/>
        </xdr:cNvPicPr>
      </xdr:nvPicPr>
      <xdr:blipFill>
        <a:blip xmlns:r="http://schemas.openxmlformats.org/officeDocument/2006/relationships" r:embed="rId2" cstate="print"/>
        <a:stretch>
          <a:fillRect/>
        </a:stretch>
      </xdr:blipFill>
      <xdr:spPr>
        <a:xfrm>
          <a:off x="8572500" y="281347334"/>
          <a:ext cx="2499577" cy="1213209"/>
        </a:xfrm>
        <a:prstGeom prst="rect">
          <a:avLst/>
        </a:prstGeom>
      </xdr:spPr>
    </xdr:pic>
    <xdr:clientData/>
  </xdr:oneCellAnchor>
  <xdr:oneCellAnchor>
    <xdr:from>
      <xdr:col>5</xdr:col>
      <xdr:colOff>0</xdr:colOff>
      <xdr:row>1484</xdr:row>
      <xdr:rowOff>0</xdr:rowOff>
    </xdr:from>
    <xdr:ext cx="2499577" cy="1213209"/>
    <xdr:pic>
      <xdr:nvPicPr>
        <xdr:cNvPr id="244" name="Picture 243">
          <a:extLst>
            <a:ext uri="{FF2B5EF4-FFF2-40B4-BE49-F238E27FC236}">
              <a16:creationId xmlns:a16="http://schemas.microsoft.com/office/drawing/2014/main" id="{00000000-0008-0000-0600-0000F4000000}"/>
            </a:ext>
          </a:extLst>
        </xdr:cNvPr>
        <xdr:cNvPicPr>
          <a:picLocks noChangeAspect="1"/>
        </xdr:cNvPicPr>
      </xdr:nvPicPr>
      <xdr:blipFill>
        <a:blip xmlns:r="http://schemas.openxmlformats.org/officeDocument/2006/relationships" r:embed="rId2" cstate="print"/>
        <a:stretch>
          <a:fillRect/>
        </a:stretch>
      </xdr:blipFill>
      <xdr:spPr>
        <a:xfrm>
          <a:off x="3042168" y="377821760"/>
          <a:ext cx="2499577" cy="1213209"/>
        </a:xfrm>
        <a:prstGeom prst="rect">
          <a:avLst/>
        </a:prstGeom>
      </xdr:spPr>
    </xdr:pic>
    <xdr:clientData/>
  </xdr:oneCellAnchor>
  <xdr:oneCellAnchor>
    <xdr:from>
      <xdr:col>15</xdr:col>
      <xdr:colOff>0</xdr:colOff>
      <xdr:row>1484</xdr:row>
      <xdr:rowOff>0</xdr:rowOff>
    </xdr:from>
    <xdr:ext cx="2499577" cy="1213209"/>
    <xdr:pic>
      <xdr:nvPicPr>
        <xdr:cNvPr id="245" name="Picture 244">
          <a:extLst>
            <a:ext uri="{FF2B5EF4-FFF2-40B4-BE49-F238E27FC236}">
              <a16:creationId xmlns:a16="http://schemas.microsoft.com/office/drawing/2014/main" id="{00000000-0008-0000-0600-0000F5000000}"/>
            </a:ext>
          </a:extLst>
        </xdr:cNvPr>
        <xdr:cNvPicPr>
          <a:picLocks noChangeAspect="1"/>
        </xdr:cNvPicPr>
      </xdr:nvPicPr>
      <xdr:blipFill>
        <a:blip xmlns:r="http://schemas.openxmlformats.org/officeDocument/2006/relationships" r:embed="rId2" cstate="print"/>
        <a:stretch>
          <a:fillRect/>
        </a:stretch>
      </xdr:blipFill>
      <xdr:spPr>
        <a:xfrm>
          <a:off x="9447245" y="377821760"/>
          <a:ext cx="2499577" cy="1213209"/>
        </a:xfrm>
        <a:prstGeom prst="rect">
          <a:avLst/>
        </a:prstGeom>
      </xdr:spPr>
    </xdr:pic>
    <xdr:clientData/>
  </xdr:oneCellAnchor>
  <xdr:oneCellAnchor>
    <xdr:from>
      <xdr:col>5</xdr:col>
      <xdr:colOff>0</xdr:colOff>
      <xdr:row>1531</xdr:row>
      <xdr:rowOff>0</xdr:rowOff>
    </xdr:from>
    <xdr:ext cx="2499577" cy="1213209"/>
    <xdr:pic>
      <xdr:nvPicPr>
        <xdr:cNvPr id="246" name="Picture 245">
          <a:extLst>
            <a:ext uri="{FF2B5EF4-FFF2-40B4-BE49-F238E27FC236}">
              <a16:creationId xmlns:a16="http://schemas.microsoft.com/office/drawing/2014/main" id="{00000000-0008-0000-0600-0000F6000000}"/>
            </a:ext>
          </a:extLst>
        </xdr:cNvPr>
        <xdr:cNvPicPr>
          <a:picLocks noChangeAspect="1"/>
        </xdr:cNvPicPr>
      </xdr:nvPicPr>
      <xdr:blipFill>
        <a:blip xmlns:r="http://schemas.openxmlformats.org/officeDocument/2006/relationships" r:embed="rId2" cstate="print"/>
        <a:stretch>
          <a:fillRect/>
        </a:stretch>
      </xdr:blipFill>
      <xdr:spPr>
        <a:xfrm>
          <a:off x="3042168" y="387191250"/>
          <a:ext cx="2499577" cy="1213209"/>
        </a:xfrm>
        <a:prstGeom prst="rect">
          <a:avLst/>
        </a:prstGeom>
      </xdr:spPr>
    </xdr:pic>
    <xdr:clientData/>
  </xdr:oneCellAnchor>
  <xdr:oneCellAnchor>
    <xdr:from>
      <xdr:col>15</xdr:col>
      <xdr:colOff>0</xdr:colOff>
      <xdr:row>1531</xdr:row>
      <xdr:rowOff>0</xdr:rowOff>
    </xdr:from>
    <xdr:ext cx="2499577" cy="1213209"/>
    <xdr:pic>
      <xdr:nvPicPr>
        <xdr:cNvPr id="247" name="Picture 246">
          <a:extLst>
            <a:ext uri="{FF2B5EF4-FFF2-40B4-BE49-F238E27FC236}">
              <a16:creationId xmlns:a16="http://schemas.microsoft.com/office/drawing/2014/main" id="{00000000-0008-0000-0600-0000F7000000}"/>
            </a:ext>
          </a:extLst>
        </xdr:cNvPr>
        <xdr:cNvPicPr>
          <a:picLocks noChangeAspect="1"/>
        </xdr:cNvPicPr>
      </xdr:nvPicPr>
      <xdr:blipFill>
        <a:blip xmlns:r="http://schemas.openxmlformats.org/officeDocument/2006/relationships" r:embed="rId2" cstate="print"/>
        <a:stretch>
          <a:fillRect/>
        </a:stretch>
      </xdr:blipFill>
      <xdr:spPr>
        <a:xfrm>
          <a:off x="9447245" y="387191250"/>
          <a:ext cx="2499577" cy="1213209"/>
        </a:xfrm>
        <a:prstGeom prst="rect">
          <a:avLst/>
        </a:prstGeom>
      </xdr:spPr>
    </xdr:pic>
    <xdr:clientData/>
  </xdr:oneCellAnchor>
  <xdr:oneCellAnchor>
    <xdr:from>
      <xdr:col>5</xdr:col>
      <xdr:colOff>0</xdr:colOff>
      <xdr:row>1578</xdr:row>
      <xdr:rowOff>0</xdr:rowOff>
    </xdr:from>
    <xdr:ext cx="2499577" cy="1213209"/>
    <xdr:pic>
      <xdr:nvPicPr>
        <xdr:cNvPr id="248" name="Picture 247">
          <a:extLst>
            <a:ext uri="{FF2B5EF4-FFF2-40B4-BE49-F238E27FC236}">
              <a16:creationId xmlns:a16="http://schemas.microsoft.com/office/drawing/2014/main" id="{00000000-0008-0000-0600-0000F8000000}"/>
            </a:ext>
          </a:extLst>
        </xdr:cNvPr>
        <xdr:cNvPicPr>
          <a:picLocks noChangeAspect="1"/>
        </xdr:cNvPicPr>
      </xdr:nvPicPr>
      <xdr:blipFill>
        <a:blip xmlns:r="http://schemas.openxmlformats.org/officeDocument/2006/relationships" r:embed="rId2" cstate="print"/>
        <a:stretch>
          <a:fillRect/>
        </a:stretch>
      </xdr:blipFill>
      <xdr:spPr>
        <a:xfrm>
          <a:off x="3042168" y="396560740"/>
          <a:ext cx="2499577" cy="1213209"/>
        </a:xfrm>
        <a:prstGeom prst="rect">
          <a:avLst/>
        </a:prstGeom>
      </xdr:spPr>
    </xdr:pic>
    <xdr:clientData/>
  </xdr:oneCellAnchor>
  <xdr:oneCellAnchor>
    <xdr:from>
      <xdr:col>15</xdr:col>
      <xdr:colOff>0</xdr:colOff>
      <xdr:row>1578</xdr:row>
      <xdr:rowOff>0</xdr:rowOff>
    </xdr:from>
    <xdr:ext cx="2499577" cy="1213209"/>
    <xdr:pic>
      <xdr:nvPicPr>
        <xdr:cNvPr id="249" name="Picture 248">
          <a:extLst>
            <a:ext uri="{FF2B5EF4-FFF2-40B4-BE49-F238E27FC236}">
              <a16:creationId xmlns:a16="http://schemas.microsoft.com/office/drawing/2014/main" id="{00000000-0008-0000-0600-0000F9000000}"/>
            </a:ext>
          </a:extLst>
        </xdr:cNvPr>
        <xdr:cNvPicPr>
          <a:picLocks noChangeAspect="1"/>
        </xdr:cNvPicPr>
      </xdr:nvPicPr>
      <xdr:blipFill>
        <a:blip xmlns:r="http://schemas.openxmlformats.org/officeDocument/2006/relationships" r:embed="rId2" cstate="print"/>
        <a:stretch>
          <a:fillRect/>
        </a:stretch>
      </xdr:blipFill>
      <xdr:spPr>
        <a:xfrm>
          <a:off x="9447245" y="396560740"/>
          <a:ext cx="2499577" cy="1213209"/>
        </a:xfrm>
        <a:prstGeom prst="rect">
          <a:avLst/>
        </a:prstGeom>
      </xdr:spPr>
    </xdr:pic>
    <xdr:clientData/>
  </xdr:oneCellAnchor>
  <xdr:oneCellAnchor>
    <xdr:from>
      <xdr:col>5</xdr:col>
      <xdr:colOff>0</xdr:colOff>
      <xdr:row>1625</xdr:row>
      <xdr:rowOff>0</xdr:rowOff>
    </xdr:from>
    <xdr:ext cx="2499577" cy="1213209"/>
    <xdr:pic>
      <xdr:nvPicPr>
        <xdr:cNvPr id="250" name="Picture 249">
          <a:extLst>
            <a:ext uri="{FF2B5EF4-FFF2-40B4-BE49-F238E27FC236}">
              <a16:creationId xmlns:a16="http://schemas.microsoft.com/office/drawing/2014/main" id="{00000000-0008-0000-0600-0000FA000000}"/>
            </a:ext>
          </a:extLst>
        </xdr:cNvPr>
        <xdr:cNvPicPr>
          <a:picLocks noChangeAspect="1"/>
        </xdr:cNvPicPr>
      </xdr:nvPicPr>
      <xdr:blipFill>
        <a:blip xmlns:r="http://schemas.openxmlformats.org/officeDocument/2006/relationships" r:embed="rId2" cstate="print"/>
        <a:stretch>
          <a:fillRect/>
        </a:stretch>
      </xdr:blipFill>
      <xdr:spPr>
        <a:xfrm>
          <a:off x="3042168" y="405930230"/>
          <a:ext cx="2499577" cy="1213209"/>
        </a:xfrm>
        <a:prstGeom prst="rect">
          <a:avLst/>
        </a:prstGeom>
      </xdr:spPr>
    </xdr:pic>
    <xdr:clientData/>
  </xdr:oneCellAnchor>
  <xdr:oneCellAnchor>
    <xdr:from>
      <xdr:col>15</xdr:col>
      <xdr:colOff>0</xdr:colOff>
      <xdr:row>1625</xdr:row>
      <xdr:rowOff>0</xdr:rowOff>
    </xdr:from>
    <xdr:ext cx="2499577" cy="1213209"/>
    <xdr:pic>
      <xdr:nvPicPr>
        <xdr:cNvPr id="251" name="Picture 250">
          <a:extLst>
            <a:ext uri="{FF2B5EF4-FFF2-40B4-BE49-F238E27FC236}">
              <a16:creationId xmlns:a16="http://schemas.microsoft.com/office/drawing/2014/main" id="{00000000-0008-0000-0600-0000FB000000}"/>
            </a:ext>
          </a:extLst>
        </xdr:cNvPr>
        <xdr:cNvPicPr>
          <a:picLocks noChangeAspect="1"/>
        </xdr:cNvPicPr>
      </xdr:nvPicPr>
      <xdr:blipFill>
        <a:blip xmlns:r="http://schemas.openxmlformats.org/officeDocument/2006/relationships" r:embed="rId2" cstate="print"/>
        <a:stretch>
          <a:fillRect/>
        </a:stretch>
      </xdr:blipFill>
      <xdr:spPr>
        <a:xfrm>
          <a:off x="9447245" y="405930230"/>
          <a:ext cx="2499577" cy="1213209"/>
        </a:xfrm>
        <a:prstGeom prst="rect">
          <a:avLst/>
        </a:prstGeom>
      </xdr:spPr>
    </xdr:pic>
    <xdr:clientData/>
  </xdr:oneCellAnchor>
  <xdr:oneCellAnchor>
    <xdr:from>
      <xdr:col>5</xdr:col>
      <xdr:colOff>0</xdr:colOff>
      <xdr:row>1672</xdr:row>
      <xdr:rowOff>0</xdr:rowOff>
    </xdr:from>
    <xdr:ext cx="2499577" cy="1213209"/>
    <xdr:pic>
      <xdr:nvPicPr>
        <xdr:cNvPr id="252" name="Picture 251">
          <a:extLst>
            <a:ext uri="{FF2B5EF4-FFF2-40B4-BE49-F238E27FC236}">
              <a16:creationId xmlns:a16="http://schemas.microsoft.com/office/drawing/2014/main" id="{00000000-0008-0000-0600-0000FC000000}"/>
            </a:ext>
          </a:extLst>
        </xdr:cNvPr>
        <xdr:cNvPicPr>
          <a:picLocks noChangeAspect="1"/>
        </xdr:cNvPicPr>
      </xdr:nvPicPr>
      <xdr:blipFill>
        <a:blip xmlns:r="http://schemas.openxmlformats.org/officeDocument/2006/relationships" r:embed="rId2" cstate="print"/>
        <a:stretch>
          <a:fillRect/>
        </a:stretch>
      </xdr:blipFill>
      <xdr:spPr>
        <a:xfrm>
          <a:off x="3042168" y="415299719"/>
          <a:ext cx="2499577" cy="1213209"/>
        </a:xfrm>
        <a:prstGeom prst="rect">
          <a:avLst/>
        </a:prstGeom>
      </xdr:spPr>
    </xdr:pic>
    <xdr:clientData/>
  </xdr:oneCellAnchor>
  <xdr:oneCellAnchor>
    <xdr:from>
      <xdr:col>15</xdr:col>
      <xdr:colOff>0</xdr:colOff>
      <xdr:row>1672</xdr:row>
      <xdr:rowOff>0</xdr:rowOff>
    </xdr:from>
    <xdr:ext cx="2499577" cy="1213209"/>
    <xdr:pic>
      <xdr:nvPicPr>
        <xdr:cNvPr id="253" name="Picture 252">
          <a:extLst>
            <a:ext uri="{FF2B5EF4-FFF2-40B4-BE49-F238E27FC236}">
              <a16:creationId xmlns:a16="http://schemas.microsoft.com/office/drawing/2014/main" id="{00000000-0008-0000-0600-0000FD000000}"/>
            </a:ext>
          </a:extLst>
        </xdr:cNvPr>
        <xdr:cNvPicPr>
          <a:picLocks noChangeAspect="1"/>
        </xdr:cNvPicPr>
      </xdr:nvPicPr>
      <xdr:blipFill>
        <a:blip xmlns:r="http://schemas.openxmlformats.org/officeDocument/2006/relationships" r:embed="rId2" cstate="print"/>
        <a:stretch>
          <a:fillRect/>
        </a:stretch>
      </xdr:blipFill>
      <xdr:spPr>
        <a:xfrm>
          <a:off x="9447245" y="415299719"/>
          <a:ext cx="2499577" cy="1213209"/>
        </a:xfrm>
        <a:prstGeom prst="rect">
          <a:avLst/>
        </a:prstGeom>
      </xdr:spPr>
    </xdr:pic>
    <xdr:clientData/>
  </xdr:oneCellAnchor>
  <xdr:oneCellAnchor>
    <xdr:from>
      <xdr:col>5</xdr:col>
      <xdr:colOff>0</xdr:colOff>
      <xdr:row>1719</xdr:row>
      <xdr:rowOff>0</xdr:rowOff>
    </xdr:from>
    <xdr:ext cx="2499577" cy="1213209"/>
    <xdr:pic>
      <xdr:nvPicPr>
        <xdr:cNvPr id="254" name="Picture 253">
          <a:extLst>
            <a:ext uri="{FF2B5EF4-FFF2-40B4-BE49-F238E27FC236}">
              <a16:creationId xmlns:a16="http://schemas.microsoft.com/office/drawing/2014/main" id="{00000000-0008-0000-0600-0000FE000000}"/>
            </a:ext>
          </a:extLst>
        </xdr:cNvPr>
        <xdr:cNvPicPr>
          <a:picLocks noChangeAspect="1"/>
        </xdr:cNvPicPr>
      </xdr:nvPicPr>
      <xdr:blipFill>
        <a:blip xmlns:r="http://schemas.openxmlformats.org/officeDocument/2006/relationships" r:embed="rId2" cstate="print"/>
        <a:stretch>
          <a:fillRect/>
        </a:stretch>
      </xdr:blipFill>
      <xdr:spPr>
        <a:xfrm>
          <a:off x="3042168" y="424669209"/>
          <a:ext cx="2499577" cy="1213209"/>
        </a:xfrm>
        <a:prstGeom prst="rect">
          <a:avLst/>
        </a:prstGeom>
      </xdr:spPr>
    </xdr:pic>
    <xdr:clientData/>
  </xdr:oneCellAnchor>
  <xdr:oneCellAnchor>
    <xdr:from>
      <xdr:col>15</xdr:col>
      <xdr:colOff>0</xdr:colOff>
      <xdr:row>1719</xdr:row>
      <xdr:rowOff>0</xdr:rowOff>
    </xdr:from>
    <xdr:ext cx="2499577" cy="1213209"/>
    <xdr:pic>
      <xdr:nvPicPr>
        <xdr:cNvPr id="255" name="Picture 254">
          <a:extLst>
            <a:ext uri="{FF2B5EF4-FFF2-40B4-BE49-F238E27FC236}">
              <a16:creationId xmlns:a16="http://schemas.microsoft.com/office/drawing/2014/main" id="{00000000-0008-0000-0600-0000FF000000}"/>
            </a:ext>
          </a:extLst>
        </xdr:cNvPr>
        <xdr:cNvPicPr>
          <a:picLocks noChangeAspect="1"/>
        </xdr:cNvPicPr>
      </xdr:nvPicPr>
      <xdr:blipFill>
        <a:blip xmlns:r="http://schemas.openxmlformats.org/officeDocument/2006/relationships" r:embed="rId2" cstate="print"/>
        <a:stretch>
          <a:fillRect/>
        </a:stretch>
      </xdr:blipFill>
      <xdr:spPr>
        <a:xfrm>
          <a:off x="9447245" y="424669209"/>
          <a:ext cx="2499577" cy="1213209"/>
        </a:xfrm>
        <a:prstGeom prst="rect">
          <a:avLst/>
        </a:prstGeom>
      </xdr:spPr>
    </xdr:pic>
    <xdr:clientData/>
  </xdr:oneCellAnchor>
  <xdr:oneCellAnchor>
    <xdr:from>
      <xdr:col>5</xdr:col>
      <xdr:colOff>0</xdr:colOff>
      <xdr:row>1769</xdr:row>
      <xdr:rowOff>0</xdr:rowOff>
    </xdr:from>
    <xdr:ext cx="2499577" cy="1213209"/>
    <xdr:pic>
      <xdr:nvPicPr>
        <xdr:cNvPr id="256" name="Picture 255">
          <a:extLst>
            <a:ext uri="{FF2B5EF4-FFF2-40B4-BE49-F238E27FC236}">
              <a16:creationId xmlns:a16="http://schemas.microsoft.com/office/drawing/2014/main" id="{00000000-0008-0000-0600-000000010000}"/>
            </a:ext>
          </a:extLst>
        </xdr:cNvPr>
        <xdr:cNvPicPr>
          <a:picLocks noChangeAspect="1"/>
        </xdr:cNvPicPr>
      </xdr:nvPicPr>
      <xdr:blipFill>
        <a:blip xmlns:r="http://schemas.openxmlformats.org/officeDocument/2006/relationships" r:embed="rId2" cstate="print"/>
        <a:stretch>
          <a:fillRect/>
        </a:stretch>
      </xdr:blipFill>
      <xdr:spPr>
        <a:xfrm>
          <a:off x="3042168" y="434621862"/>
          <a:ext cx="2499577" cy="1213209"/>
        </a:xfrm>
        <a:prstGeom prst="rect">
          <a:avLst/>
        </a:prstGeom>
      </xdr:spPr>
    </xdr:pic>
    <xdr:clientData/>
  </xdr:oneCellAnchor>
  <xdr:oneCellAnchor>
    <xdr:from>
      <xdr:col>15</xdr:col>
      <xdr:colOff>0</xdr:colOff>
      <xdr:row>1769</xdr:row>
      <xdr:rowOff>0</xdr:rowOff>
    </xdr:from>
    <xdr:ext cx="2499577" cy="1213209"/>
    <xdr:pic>
      <xdr:nvPicPr>
        <xdr:cNvPr id="257" name="Picture 256">
          <a:extLst>
            <a:ext uri="{FF2B5EF4-FFF2-40B4-BE49-F238E27FC236}">
              <a16:creationId xmlns:a16="http://schemas.microsoft.com/office/drawing/2014/main" id="{00000000-0008-0000-0600-000001010000}"/>
            </a:ext>
          </a:extLst>
        </xdr:cNvPr>
        <xdr:cNvPicPr>
          <a:picLocks noChangeAspect="1"/>
        </xdr:cNvPicPr>
      </xdr:nvPicPr>
      <xdr:blipFill>
        <a:blip xmlns:r="http://schemas.openxmlformats.org/officeDocument/2006/relationships" r:embed="rId2" cstate="print"/>
        <a:stretch>
          <a:fillRect/>
        </a:stretch>
      </xdr:blipFill>
      <xdr:spPr>
        <a:xfrm>
          <a:off x="9447245" y="434621862"/>
          <a:ext cx="2499577" cy="1213209"/>
        </a:xfrm>
        <a:prstGeom prst="rect">
          <a:avLst/>
        </a:prstGeom>
      </xdr:spPr>
    </xdr:pic>
    <xdr:clientData/>
  </xdr:oneCellAnchor>
  <xdr:oneCellAnchor>
    <xdr:from>
      <xdr:col>5</xdr:col>
      <xdr:colOff>0</xdr:colOff>
      <xdr:row>1769</xdr:row>
      <xdr:rowOff>0</xdr:rowOff>
    </xdr:from>
    <xdr:ext cx="2499577" cy="1213209"/>
    <xdr:pic>
      <xdr:nvPicPr>
        <xdr:cNvPr id="258" name="Picture 257">
          <a:extLst>
            <a:ext uri="{FF2B5EF4-FFF2-40B4-BE49-F238E27FC236}">
              <a16:creationId xmlns:a16="http://schemas.microsoft.com/office/drawing/2014/main" id="{00000000-0008-0000-0600-000002010000}"/>
            </a:ext>
          </a:extLst>
        </xdr:cNvPr>
        <xdr:cNvPicPr>
          <a:picLocks noChangeAspect="1"/>
        </xdr:cNvPicPr>
      </xdr:nvPicPr>
      <xdr:blipFill>
        <a:blip xmlns:r="http://schemas.openxmlformats.org/officeDocument/2006/relationships" r:embed="rId2" cstate="print"/>
        <a:stretch>
          <a:fillRect/>
        </a:stretch>
      </xdr:blipFill>
      <xdr:spPr>
        <a:xfrm>
          <a:off x="3042168" y="434621862"/>
          <a:ext cx="2499577" cy="1213209"/>
        </a:xfrm>
        <a:prstGeom prst="rect">
          <a:avLst/>
        </a:prstGeom>
      </xdr:spPr>
    </xdr:pic>
    <xdr:clientData/>
  </xdr:oneCellAnchor>
  <xdr:oneCellAnchor>
    <xdr:from>
      <xdr:col>15</xdr:col>
      <xdr:colOff>0</xdr:colOff>
      <xdr:row>1769</xdr:row>
      <xdr:rowOff>0</xdr:rowOff>
    </xdr:from>
    <xdr:ext cx="2499577" cy="1213209"/>
    <xdr:pic>
      <xdr:nvPicPr>
        <xdr:cNvPr id="259" name="Picture 258">
          <a:extLst>
            <a:ext uri="{FF2B5EF4-FFF2-40B4-BE49-F238E27FC236}">
              <a16:creationId xmlns:a16="http://schemas.microsoft.com/office/drawing/2014/main" id="{00000000-0008-0000-0600-000003010000}"/>
            </a:ext>
          </a:extLst>
        </xdr:cNvPr>
        <xdr:cNvPicPr>
          <a:picLocks noChangeAspect="1"/>
        </xdr:cNvPicPr>
      </xdr:nvPicPr>
      <xdr:blipFill>
        <a:blip xmlns:r="http://schemas.openxmlformats.org/officeDocument/2006/relationships" r:embed="rId2" cstate="print"/>
        <a:stretch>
          <a:fillRect/>
        </a:stretch>
      </xdr:blipFill>
      <xdr:spPr>
        <a:xfrm>
          <a:off x="9447245" y="434621862"/>
          <a:ext cx="2499577" cy="1213209"/>
        </a:xfrm>
        <a:prstGeom prst="rect">
          <a:avLst/>
        </a:prstGeom>
      </xdr:spPr>
    </xdr:pic>
    <xdr:clientData/>
  </xdr:oneCellAnchor>
  <xdr:oneCellAnchor>
    <xdr:from>
      <xdr:col>5</xdr:col>
      <xdr:colOff>0</xdr:colOff>
      <xdr:row>1769</xdr:row>
      <xdr:rowOff>0</xdr:rowOff>
    </xdr:from>
    <xdr:ext cx="2499577" cy="1213209"/>
    <xdr:pic>
      <xdr:nvPicPr>
        <xdr:cNvPr id="260" name="Picture 259">
          <a:extLst>
            <a:ext uri="{FF2B5EF4-FFF2-40B4-BE49-F238E27FC236}">
              <a16:creationId xmlns:a16="http://schemas.microsoft.com/office/drawing/2014/main" id="{00000000-0008-0000-0600-000004010000}"/>
            </a:ext>
          </a:extLst>
        </xdr:cNvPr>
        <xdr:cNvPicPr>
          <a:picLocks noChangeAspect="1"/>
        </xdr:cNvPicPr>
      </xdr:nvPicPr>
      <xdr:blipFill>
        <a:blip xmlns:r="http://schemas.openxmlformats.org/officeDocument/2006/relationships" r:embed="rId2" cstate="print"/>
        <a:stretch>
          <a:fillRect/>
        </a:stretch>
      </xdr:blipFill>
      <xdr:spPr>
        <a:xfrm>
          <a:off x="3042168" y="434621862"/>
          <a:ext cx="2499577" cy="1213209"/>
        </a:xfrm>
        <a:prstGeom prst="rect">
          <a:avLst/>
        </a:prstGeom>
      </xdr:spPr>
    </xdr:pic>
    <xdr:clientData/>
  </xdr:oneCellAnchor>
  <xdr:oneCellAnchor>
    <xdr:from>
      <xdr:col>15</xdr:col>
      <xdr:colOff>0</xdr:colOff>
      <xdr:row>1769</xdr:row>
      <xdr:rowOff>0</xdr:rowOff>
    </xdr:from>
    <xdr:ext cx="2499577" cy="1213209"/>
    <xdr:pic>
      <xdr:nvPicPr>
        <xdr:cNvPr id="261" name="Picture 260">
          <a:extLst>
            <a:ext uri="{FF2B5EF4-FFF2-40B4-BE49-F238E27FC236}">
              <a16:creationId xmlns:a16="http://schemas.microsoft.com/office/drawing/2014/main" id="{00000000-0008-0000-0600-000005010000}"/>
            </a:ext>
          </a:extLst>
        </xdr:cNvPr>
        <xdr:cNvPicPr>
          <a:picLocks noChangeAspect="1"/>
        </xdr:cNvPicPr>
      </xdr:nvPicPr>
      <xdr:blipFill>
        <a:blip xmlns:r="http://schemas.openxmlformats.org/officeDocument/2006/relationships" r:embed="rId2" cstate="print"/>
        <a:stretch>
          <a:fillRect/>
        </a:stretch>
      </xdr:blipFill>
      <xdr:spPr>
        <a:xfrm>
          <a:off x="9447245" y="434621862"/>
          <a:ext cx="2499577" cy="1213209"/>
        </a:xfrm>
        <a:prstGeom prst="rect">
          <a:avLst/>
        </a:prstGeom>
      </xdr:spPr>
    </xdr:pic>
    <xdr:clientData/>
  </xdr:oneCellAnchor>
  <xdr:oneCellAnchor>
    <xdr:from>
      <xdr:col>5</xdr:col>
      <xdr:colOff>0</xdr:colOff>
      <xdr:row>1719</xdr:row>
      <xdr:rowOff>0</xdr:rowOff>
    </xdr:from>
    <xdr:ext cx="2499577" cy="1213209"/>
    <xdr:pic>
      <xdr:nvPicPr>
        <xdr:cNvPr id="262" name="Picture 261">
          <a:extLst>
            <a:ext uri="{FF2B5EF4-FFF2-40B4-BE49-F238E27FC236}">
              <a16:creationId xmlns:a16="http://schemas.microsoft.com/office/drawing/2014/main" id="{00000000-0008-0000-0600-000006010000}"/>
            </a:ext>
          </a:extLst>
        </xdr:cNvPr>
        <xdr:cNvPicPr>
          <a:picLocks noChangeAspect="1"/>
        </xdr:cNvPicPr>
      </xdr:nvPicPr>
      <xdr:blipFill>
        <a:blip xmlns:r="http://schemas.openxmlformats.org/officeDocument/2006/relationships" r:embed="rId2" cstate="print"/>
        <a:stretch>
          <a:fillRect/>
        </a:stretch>
      </xdr:blipFill>
      <xdr:spPr>
        <a:xfrm>
          <a:off x="3042168" y="424669209"/>
          <a:ext cx="2499577" cy="1213209"/>
        </a:xfrm>
        <a:prstGeom prst="rect">
          <a:avLst/>
        </a:prstGeom>
      </xdr:spPr>
    </xdr:pic>
    <xdr:clientData/>
  </xdr:oneCellAnchor>
  <xdr:oneCellAnchor>
    <xdr:from>
      <xdr:col>15</xdr:col>
      <xdr:colOff>0</xdr:colOff>
      <xdr:row>1719</xdr:row>
      <xdr:rowOff>0</xdr:rowOff>
    </xdr:from>
    <xdr:ext cx="2499577" cy="1213209"/>
    <xdr:pic>
      <xdr:nvPicPr>
        <xdr:cNvPr id="263" name="Picture 262">
          <a:extLst>
            <a:ext uri="{FF2B5EF4-FFF2-40B4-BE49-F238E27FC236}">
              <a16:creationId xmlns:a16="http://schemas.microsoft.com/office/drawing/2014/main" id="{00000000-0008-0000-0600-000007010000}"/>
            </a:ext>
          </a:extLst>
        </xdr:cNvPr>
        <xdr:cNvPicPr>
          <a:picLocks noChangeAspect="1"/>
        </xdr:cNvPicPr>
      </xdr:nvPicPr>
      <xdr:blipFill>
        <a:blip xmlns:r="http://schemas.openxmlformats.org/officeDocument/2006/relationships" r:embed="rId2" cstate="print"/>
        <a:stretch>
          <a:fillRect/>
        </a:stretch>
      </xdr:blipFill>
      <xdr:spPr>
        <a:xfrm>
          <a:off x="9447245" y="424669209"/>
          <a:ext cx="2499577" cy="1213209"/>
        </a:xfrm>
        <a:prstGeom prst="rect">
          <a:avLst/>
        </a:prstGeom>
      </xdr:spPr>
    </xdr:pic>
    <xdr:clientData/>
  </xdr:oneCellAnchor>
  <xdr:oneCellAnchor>
    <xdr:from>
      <xdr:col>5</xdr:col>
      <xdr:colOff>0</xdr:colOff>
      <xdr:row>1719</xdr:row>
      <xdr:rowOff>0</xdr:rowOff>
    </xdr:from>
    <xdr:ext cx="2499577" cy="1213209"/>
    <xdr:pic>
      <xdr:nvPicPr>
        <xdr:cNvPr id="264" name="Picture 263">
          <a:extLst>
            <a:ext uri="{FF2B5EF4-FFF2-40B4-BE49-F238E27FC236}">
              <a16:creationId xmlns:a16="http://schemas.microsoft.com/office/drawing/2014/main" id="{00000000-0008-0000-0600-000008010000}"/>
            </a:ext>
          </a:extLst>
        </xdr:cNvPr>
        <xdr:cNvPicPr>
          <a:picLocks noChangeAspect="1"/>
        </xdr:cNvPicPr>
      </xdr:nvPicPr>
      <xdr:blipFill>
        <a:blip xmlns:r="http://schemas.openxmlformats.org/officeDocument/2006/relationships" r:embed="rId2" cstate="print"/>
        <a:stretch>
          <a:fillRect/>
        </a:stretch>
      </xdr:blipFill>
      <xdr:spPr>
        <a:xfrm>
          <a:off x="3042168" y="424669209"/>
          <a:ext cx="2499577" cy="1213209"/>
        </a:xfrm>
        <a:prstGeom prst="rect">
          <a:avLst/>
        </a:prstGeom>
      </xdr:spPr>
    </xdr:pic>
    <xdr:clientData/>
  </xdr:oneCellAnchor>
  <xdr:oneCellAnchor>
    <xdr:from>
      <xdr:col>15</xdr:col>
      <xdr:colOff>0</xdr:colOff>
      <xdr:row>1719</xdr:row>
      <xdr:rowOff>0</xdr:rowOff>
    </xdr:from>
    <xdr:ext cx="2499577" cy="1213209"/>
    <xdr:pic>
      <xdr:nvPicPr>
        <xdr:cNvPr id="265" name="Picture 264">
          <a:extLst>
            <a:ext uri="{FF2B5EF4-FFF2-40B4-BE49-F238E27FC236}">
              <a16:creationId xmlns:a16="http://schemas.microsoft.com/office/drawing/2014/main" id="{00000000-0008-0000-0600-000009010000}"/>
            </a:ext>
          </a:extLst>
        </xdr:cNvPr>
        <xdr:cNvPicPr>
          <a:picLocks noChangeAspect="1"/>
        </xdr:cNvPicPr>
      </xdr:nvPicPr>
      <xdr:blipFill>
        <a:blip xmlns:r="http://schemas.openxmlformats.org/officeDocument/2006/relationships" r:embed="rId2" cstate="print"/>
        <a:stretch>
          <a:fillRect/>
        </a:stretch>
      </xdr:blipFill>
      <xdr:spPr>
        <a:xfrm>
          <a:off x="9447245" y="424669209"/>
          <a:ext cx="2499577" cy="1213209"/>
        </a:xfrm>
        <a:prstGeom prst="rect">
          <a:avLst/>
        </a:prstGeom>
      </xdr:spPr>
    </xdr:pic>
    <xdr:clientData/>
  </xdr:oneCellAnchor>
  <xdr:oneCellAnchor>
    <xdr:from>
      <xdr:col>5</xdr:col>
      <xdr:colOff>0</xdr:colOff>
      <xdr:row>1672</xdr:row>
      <xdr:rowOff>0</xdr:rowOff>
    </xdr:from>
    <xdr:ext cx="2499577" cy="1213209"/>
    <xdr:pic>
      <xdr:nvPicPr>
        <xdr:cNvPr id="266" name="Picture 265">
          <a:extLst>
            <a:ext uri="{FF2B5EF4-FFF2-40B4-BE49-F238E27FC236}">
              <a16:creationId xmlns:a16="http://schemas.microsoft.com/office/drawing/2014/main" id="{00000000-0008-0000-0600-00000A010000}"/>
            </a:ext>
          </a:extLst>
        </xdr:cNvPr>
        <xdr:cNvPicPr>
          <a:picLocks noChangeAspect="1"/>
        </xdr:cNvPicPr>
      </xdr:nvPicPr>
      <xdr:blipFill>
        <a:blip xmlns:r="http://schemas.openxmlformats.org/officeDocument/2006/relationships" r:embed="rId2" cstate="print"/>
        <a:stretch>
          <a:fillRect/>
        </a:stretch>
      </xdr:blipFill>
      <xdr:spPr>
        <a:xfrm>
          <a:off x="3042168" y="415299719"/>
          <a:ext cx="2499577" cy="1213209"/>
        </a:xfrm>
        <a:prstGeom prst="rect">
          <a:avLst/>
        </a:prstGeom>
      </xdr:spPr>
    </xdr:pic>
    <xdr:clientData/>
  </xdr:oneCellAnchor>
  <xdr:oneCellAnchor>
    <xdr:from>
      <xdr:col>15</xdr:col>
      <xdr:colOff>0</xdr:colOff>
      <xdr:row>1672</xdr:row>
      <xdr:rowOff>0</xdr:rowOff>
    </xdr:from>
    <xdr:ext cx="2499577" cy="1213209"/>
    <xdr:pic>
      <xdr:nvPicPr>
        <xdr:cNvPr id="267" name="Picture 266">
          <a:extLst>
            <a:ext uri="{FF2B5EF4-FFF2-40B4-BE49-F238E27FC236}">
              <a16:creationId xmlns:a16="http://schemas.microsoft.com/office/drawing/2014/main" id="{00000000-0008-0000-0600-00000B010000}"/>
            </a:ext>
          </a:extLst>
        </xdr:cNvPr>
        <xdr:cNvPicPr>
          <a:picLocks noChangeAspect="1"/>
        </xdr:cNvPicPr>
      </xdr:nvPicPr>
      <xdr:blipFill>
        <a:blip xmlns:r="http://schemas.openxmlformats.org/officeDocument/2006/relationships" r:embed="rId2" cstate="print"/>
        <a:stretch>
          <a:fillRect/>
        </a:stretch>
      </xdr:blipFill>
      <xdr:spPr>
        <a:xfrm>
          <a:off x="9447245" y="415299719"/>
          <a:ext cx="2499577" cy="1213209"/>
        </a:xfrm>
        <a:prstGeom prst="rect">
          <a:avLst/>
        </a:prstGeom>
      </xdr:spPr>
    </xdr:pic>
    <xdr:clientData/>
  </xdr:oneCellAnchor>
  <xdr:oneCellAnchor>
    <xdr:from>
      <xdr:col>5</xdr:col>
      <xdr:colOff>0</xdr:colOff>
      <xdr:row>1672</xdr:row>
      <xdr:rowOff>0</xdr:rowOff>
    </xdr:from>
    <xdr:ext cx="2499577" cy="1213209"/>
    <xdr:pic>
      <xdr:nvPicPr>
        <xdr:cNvPr id="268" name="Picture 267">
          <a:extLst>
            <a:ext uri="{FF2B5EF4-FFF2-40B4-BE49-F238E27FC236}">
              <a16:creationId xmlns:a16="http://schemas.microsoft.com/office/drawing/2014/main" id="{00000000-0008-0000-0600-00000C010000}"/>
            </a:ext>
          </a:extLst>
        </xdr:cNvPr>
        <xdr:cNvPicPr>
          <a:picLocks noChangeAspect="1"/>
        </xdr:cNvPicPr>
      </xdr:nvPicPr>
      <xdr:blipFill>
        <a:blip xmlns:r="http://schemas.openxmlformats.org/officeDocument/2006/relationships" r:embed="rId2" cstate="print"/>
        <a:stretch>
          <a:fillRect/>
        </a:stretch>
      </xdr:blipFill>
      <xdr:spPr>
        <a:xfrm>
          <a:off x="3042168" y="415299719"/>
          <a:ext cx="2499577" cy="1213209"/>
        </a:xfrm>
        <a:prstGeom prst="rect">
          <a:avLst/>
        </a:prstGeom>
      </xdr:spPr>
    </xdr:pic>
    <xdr:clientData/>
  </xdr:oneCellAnchor>
  <xdr:oneCellAnchor>
    <xdr:from>
      <xdr:col>15</xdr:col>
      <xdr:colOff>0</xdr:colOff>
      <xdr:row>1672</xdr:row>
      <xdr:rowOff>0</xdr:rowOff>
    </xdr:from>
    <xdr:ext cx="2499577" cy="1213209"/>
    <xdr:pic>
      <xdr:nvPicPr>
        <xdr:cNvPr id="269" name="Picture 268">
          <a:extLst>
            <a:ext uri="{FF2B5EF4-FFF2-40B4-BE49-F238E27FC236}">
              <a16:creationId xmlns:a16="http://schemas.microsoft.com/office/drawing/2014/main" id="{00000000-0008-0000-0600-00000D010000}"/>
            </a:ext>
          </a:extLst>
        </xdr:cNvPr>
        <xdr:cNvPicPr>
          <a:picLocks noChangeAspect="1"/>
        </xdr:cNvPicPr>
      </xdr:nvPicPr>
      <xdr:blipFill>
        <a:blip xmlns:r="http://schemas.openxmlformats.org/officeDocument/2006/relationships" r:embed="rId2" cstate="print"/>
        <a:stretch>
          <a:fillRect/>
        </a:stretch>
      </xdr:blipFill>
      <xdr:spPr>
        <a:xfrm>
          <a:off x="9447245" y="415299719"/>
          <a:ext cx="2499577" cy="1213209"/>
        </a:xfrm>
        <a:prstGeom prst="rect">
          <a:avLst/>
        </a:prstGeom>
      </xdr:spPr>
    </xdr:pic>
    <xdr:clientData/>
  </xdr:oneCellAnchor>
  <xdr:oneCellAnchor>
    <xdr:from>
      <xdr:col>5</xdr:col>
      <xdr:colOff>0</xdr:colOff>
      <xdr:row>1625</xdr:row>
      <xdr:rowOff>0</xdr:rowOff>
    </xdr:from>
    <xdr:ext cx="2499577" cy="1213209"/>
    <xdr:pic>
      <xdr:nvPicPr>
        <xdr:cNvPr id="270" name="Picture 269">
          <a:extLst>
            <a:ext uri="{FF2B5EF4-FFF2-40B4-BE49-F238E27FC236}">
              <a16:creationId xmlns:a16="http://schemas.microsoft.com/office/drawing/2014/main" id="{00000000-0008-0000-0600-00000E010000}"/>
            </a:ext>
          </a:extLst>
        </xdr:cNvPr>
        <xdr:cNvPicPr>
          <a:picLocks noChangeAspect="1"/>
        </xdr:cNvPicPr>
      </xdr:nvPicPr>
      <xdr:blipFill>
        <a:blip xmlns:r="http://schemas.openxmlformats.org/officeDocument/2006/relationships" r:embed="rId2" cstate="print"/>
        <a:stretch>
          <a:fillRect/>
        </a:stretch>
      </xdr:blipFill>
      <xdr:spPr>
        <a:xfrm>
          <a:off x="3042168" y="405930230"/>
          <a:ext cx="2499577" cy="1213209"/>
        </a:xfrm>
        <a:prstGeom prst="rect">
          <a:avLst/>
        </a:prstGeom>
      </xdr:spPr>
    </xdr:pic>
    <xdr:clientData/>
  </xdr:oneCellAnchor>
  <xdr:oneCellAnchor>
    <xdr:from>
      <xdr:col>15</xdr:col>
      <xdr:colOff>0</xdr:colOff>
      <xdr:row>1625</xdr:row>
      <xdr:rowOff>0</xdr:rowOff>
    </xdr:from>
    <xdr:ext cx="2499577" cy="1213209"/>
    <xdr:pic>
      <xdr:nvPicPr>
        <xdr:cNvPr id="271" name="Picture 270">
          <a:extLst>
            <a:ext uri="{FF2B5EF4-FFF2-40B4-BE49-F238E27FC236}">
              <a16:creationId xmlns:a16="http://schemas.microsoft.com/office/drawing/2014/main" id="{00000000-0008-0000-0600-00000F010000}"/>
            </a:ext>
          </a:extLst>
        </xdr:cNvPr>
        <xdr:cNvPicPr>
          <a:picLocks noChangeAspect="1"/>
        </xdr:cNvPicPr>
      </xdr:nvPicPr>
      <xdr:blipFill>
        <a:blip xmlns:r="http://schemas.openxmlformats.org/officeDocument/2006/relationships" r:embed="rId2" cstate="print"/>
        <a:stretch>
          <a:fillRect/>
        </a:stretch>
      </xdr:blipFill>
      <xdr:spPr>
        <a:xfrm>
          <a:off x="9447245" y="405930230"/>
          <a:ext cx="2499577" cy="1213209"/>
        </a:xfrm>
        <a:prstGeom prst="rect">
          <a:avLst/>
        </a:prstGeom>
      </xdr:spPr>
    </xdr:pic>
    <xdr:clientData/>
  </xdr:oneCellAnchor>
  <xdr:oneCellAnchor>
    <xdr:from>
      <xdr:col>5</xdr:col>
      <xdr:colOff>0</xdr:colOff>
      <xdr:row>1625</xdr:row>
      <xdr:rowOff>0</xdr:rowOff>
    </xdr:from>
    <xdr:ext cx="2499577" cy="1213209"/>
    <xdr:pic>
      <xdr:nvPicPr>
        <xdr:cNvPr id="272" name="Picture 271">
          <a:extLst>
            <a:ext uri="{FF2B5EF4-FFF2-40B4-BE49-F238E27FC236}">
              <a16:creationId xmlns:a16="http://schemas.microsoft.com/office/drawing/2014/main" id="{00000000-0008-0000-0600-000010010000}"/>
            </a:ext>
          </a:extLst>
        </xdr:cNvPr>
        <xdr:cNvPicPr>
          <a:picLocks noChangeAspect="1"/>
        </xdr:cNvPicPr>
      </xdr:nvPicPr>
      <xdr:blipFill>
        <a:blip xmlns:r="http://schemas.openxmlformats.org/officeDocument/2006/relationships" r:embed="rId2" cstate="print"/>
        <a:stretch>
          <a:fillRect/>
        </a:stretch>
      </xdr:blipFill>
      <xdr:spPr>
        <a:xfrm>
          <a:off x="3042168" y="405930230"/>
          <a:ext cx="2499577" cy="1213209"/>
        </a:xfrm>
        <a:prstGeom prst="rect">
          <a:avLst/>
        </a:prstGeom>
      </xdr:spPr>
    </xdr:pic>
    <xdr:clientData/>
  </xdr:oneCellAnchor>
  <xdr:oneCellAnchor>
    <xdr:from>
      <xdr:col>15</xdr:col>
      <xdr:colOff>0</xdr:colOff>
      <xdr:row>1625</xdr:row>
      <xdr:rowOff>0</xdr:rowOff>
    </xdr:from>
    <xdr:ext cx="2499577" cy="1213209"/>
    <xdr:pic>
      <xdr:nvPicPr>
        <xdr:cNvPr id="273" name="Picture 272">
          <a:extLst>
            <a:ext uri="{FF2B5EF4-FFF2-40B4-BE49-F238E27FC236}">
              <a16:creationId xmlns:a16="http://schemas.microsoft.com/office/drawing/2014/main" id="{00000000-0008-0000-0600-000011010000}"/>
            </a:ext>
          </a:extLst>
        </xdr:cNvPr>
        <xdr:cNvPicPr>
          <a:picLocks noChangeAspect="1"/>
        </xdr:cNvPicPr>
      </xdr:nvPicPr>
      <xdr:blipFill>
        <a:blip xmlns:r="http://schemas.openxmlformats.org/officeDocument/2006/relationships" r:embed="rId2" cstate="print"/>
        <a:stretch>
          <a:fillRect/>
        </a:stretch>
      </xdr:blipFill>
      <xdr:spPr>
        <a:xfrm>
          <a:off x="9447245" y="405930230"/>
          <a:ext cx="2499577" cy="1213209"/>
        </a:xfrm>
        <a:prstGeom prst="rect">
          <a:avLst/>
        </a:prstGeom>
      </xdr:spPr>
    </xdr:pic>
    <xdr:clientData/>
  </xdr:oneCellAnchor>
  <xdr:oneCellAnchor>
    <xdr:from>
      <xdr:col>5</xdr:col>
      <xdr:colOff>0</xdr:colOff>
      <xdr:row>1578</xdr:row>
      <xdr:rowOff>0</xdr:rowOff>
    </xdr:from>
    <xdr:ext cx="2499577" cy="1213209"/>
    <xdr:pic>
      <xdr:nvPicPr>
        <xdr:cNvPr id="274" name="Picture 273">
          <a:extLst>
            <a:ext uri="{FF2B5EF4-FFF2-40B4-BE49-F238E27FC236}">
              <a16:creationId xmlns:a16="http://schemas.microsoft.com/office/drawing/2014/main" id="{00000000-0008-0000-0600-000012010000}"/>
            </a:ext>
          </a:extLst>
        </xdr:cNvPr>
        <xdr:cNvPicPr>
          <a:picLocks noChangeAspect="1"/>
        </xdr:cNvPicPr>
      </xdr:nvPicPr>
      <xdr:blipFill>
        <a:blip xmlns:r="http://schemas.openxmlformats.org/officeDocument/2006/relationships" r:embed="rId2" cstate="print"/>
        <a:stretch>
          <a:fillRect/>
        </a:stretch>
      </xdr:blipFill>
      <xdr:spPr>
        <a:xfrm>
          <a:off x="3042168" y="396560740"/>
          <a:ext cx="2499577" cy="1213209"/>
        </a:xfrm>
        <a:prstGeom prst="rect">
          <a:avLst/>
        </a:prstGeom>
      </xdr:spPr>
    </xdr:pic>
    <xdr:clientData/>
  </xdr:oneCellAnchor>
  <xdr:oneCellAnchor>
    <xdr:from>
      <xdr:col>15</xdr:col>
      <xdr:colOff>0</xdr:colOff>
      <xdr:row>1578</xdr:row>
      <xdr:rowOff>0</xdr:rowOff>
    </xdr:from>
    <xdr:ext cx="2499577" cy="1213209"/>
    <xdr:pic>
      <xdr:nvPicPr>
        <xdr:cNvPr id="315" name="Picture 314">
          <a:extLst>
            <a:ext uri="{FF2B5EF4-FFF2-40B4-BE49-F238E27FC236}">
              <a16:creationId xmlns:a16="http://schemas.microsoft.com/office/drawing/2014/main" id="{00000000-0008-0000-0600-00003B010000}"/>
            </a:ext>
          </a:extLst>
        </xdr:cNvPr>
        <xdr:cNvPicPr>
          <a:picLocks noChangeAspect="1"/>
        </xdr:cNvPicPr>
      </xdr:nvPicPr>
      <xdr:blipFill>
        <a:blip xmlns:r="http://schemas.openxmlformats.org/officeDocument/2006/relationships" r:embed="rId2" cstate="print"/>
        <a:stretch>
          <a:fillRect/>
        </a:stretch>
      </xdr:blipFill>
      <xdr:spPr>
        <a:xfrm>
          <a:off x="9447245" y="396560740"/>
          <a:ext cx="2499577" cy="1213209"/>
        </a:xfrm>
        <a:prstGeom prst="rect">
          <a:avLst/>
        </a:prstGeom>
      </xdr:spPr>
    </xdr:pic>
    <xdr:clientData/>
  </xdr:oneCellAnchor>
  <xdr:oneCellAnchor>
    <xdr:from>
      <xdr:col>5</xdr:col>
      <xdr:colOff>0</xdr:colOff>
      <xdr:row>1578</xdr:row>
      <xdr:rowOff>0</xdr:rowOff>
    </xdr:from>
    <xdr:ext cx="2499577" cy="1213209"/>
    <xdr:pic>
      <xdr:nvPicPr>
        <xdr:cNvPr id="316" name="Picture 315">
          <a:extLst>
            <a:ext uri="{FF2B5EF4-FFF2-40B4-BE49-F238E27FC236}">
              <a16:creationId xmlns:a16="http://schemas.microsoft.com/office/drawing/2014/main" id="{00000000-0008-0000-0600-00003C010000}"/>
            </a:ext>
          </a:extLst>
        </xdr:cNvPr>
        <xdr:cNvPicPr>
          <a:picLocks noChangeAspect="1"/>
        </xdr:cNvPicPr>
      </xdr:nvPicPr>
      <xdr:blipFill>
        <a:blip xmlns:r="http://schemas.openxmlformats.org/officeDocument/2006/relationships" r:embed="rId2" cstate="print"/>
        <a:stretch>
          <a:fillRect/>
        </a:stretch>
      </xdr:blipFill>
      <xdr:spPr>
        <a:xfrm>
          <a:off x="3042168" y="396560740"/>
          <a:ext cx="2499577" cy="1213209"/>
        </a:xfrm>
        <a:prstGeom prst="rect">
          <a:avLst/>
        </a:prstGeom>
      </xdr:spPr>
    </xdr:pic>
    <xdr:clientData/>
  </xdr:oneCellAnchor>
  <xdr:oneCellAnchor>
    <xdr:from>
      <xdr:col>15</xdr:col>
      <xdr:colOff>0</xdr:colOff>
      <xdr:row>1578</xdr:row>
      <xdr:rowOff>0</xdr:rowOff>
    </xdr:from>
    <xdr:ext cx="2499577" cy="1213209"/>
    <xdr:pic>
      <xdr:nvPicPr>
        <xdr:cNvPr id="317" name="Picture 316">
          <a:extLst>
            <a:ext uri="{FF2B5EF4-FFF2-40B4-BE49-F238E27FC236}">
              <a16:creationId xmlns:a16="http://schemas.microsoft.com/office/drawing/2014/main" id="{00000000-0008-0000-0600-00003D010000}"/>
            </a:ext>
          </a:extLst>
        </xdr:cNvPr>
        <xdr:cNvPicPr>
          <a:picLocks noChangeAspect="1"/>
        </xdr:cNvPicPr>
      </xdr:nvPicPr>
      <xdr:blipFill>
        <a:blip xmlns:r="http://schemas.openxmlformats.org/officeDocument/2006/relationships" r:embed="rId2" cstate="print"/>
        <a:stretch>
          <a:fillRect/>
        </a:stretch>
      </xdr:blipFill>
      <xdr:spPr>
        <a:xfrm>
          <a:off x="9447245" y="396560740"/>
          <a:ext cx="2499577" cy="1213209"/>
        </a:xfrm>
        <a:prstGeom prst="rect">
          <a:avLst/>
        </a:prstGeom>
      </xdr:spPr>
    </xdr:pic>
    <xdr:clientData/>
  </xdr:oneCellAnchor>
  <xdr:oneCellAnchor>
    <xdr:from>
      <xdr:col>5</xdr:col>
      <xdr:colOff>0</xdr:colOff>
      <xdr:row>1531</xdr:row>
      <xdr:rowOff>0</xdr:rowOff>
    </xdr:from>
    <xdr:ext cx="2499577" cy="1213209"/>
    <xdr:pic>
      <xdr:nvPicPr>
        <xdr:cNvPr id="318" name="Picture 317">
          <a:extLst>
            <a:ext uri="{FF2B5EF4-FFF2-40B4-BE49-F238E27FC236}">
              <a16:creationId xmlns:a16="http://schemas.microsoft.com/office/drawing/2014/main" id="{00000000-0008-0000-0600-00003E010000}"/>
            </a:ext>
          </a:extLst>
        </xdr:cNvPr>
        <xdr:cNvPicPr>
          <a:picLocks noChangeAspect="1"/>
        </xdr:cNvPicPr>
      </xdr:nvPicPr>
      <xdr:blipFill>
        <a:blip xmlns:r="http://schemas.openxmlformats.org/officeDocument/2006/relationships" r:embed="rId2" cstate="print"/>
        <a:stretch>
          <a:fillRect/>
        </a:stretch>
      </xdr:blipFill>
      <xdr:spPr>
        <a:xfrm>
          <a:off x="3042168" y="387191250"/>
          <a:ext cx="2499577" cy="1213209"/>
        </a:xfrm>
        <a:prstGeom prst="rect">
          <a:avLst/>
        </a:prstGeom>
      </xdr:spPr>
    </xdr:pic>
    <xdr:clientData/>
  </xdr:oneCellAnchor>
  <xdr:oneCellAnchor>
    <xdr:from>
      <xdr:col>15</xdr:col>
      <xdr:colOff>0</xdr:colOff>
      <xdr:row>1531</xdr:row>
      <xdr:rowOff>0</xdr:rowOff>
    </xdr:from>
    <xdr:ext cx="2499577" cy="1213209"/>
    <xdr:pic>
      <xdr:nvPicPr>
        <xdr:cNvPr id="319" name="Picture 318">
          <a:extLst>
            <a:ext uri="{FF2B5EF4-FFF2-40B4-BE49-F238E27FC236}">
              <a16:creationId xmlns:a16="http://schemas.microsoft.com/office/drawing/2014/main" id="{00000000-0008-0000-0600-00003F010000}"/>
            </a:ext>
          </a:extLst>
        </xdr:cNvPr>
        <xdr:cNvPicPr>
          <a:picLocks noChangeAspect="1"/>
        </xdr:cNvPicPr>
      </xdr:nvPicPr>
      <xdr:blipFill>
        <a:blip xmlns:r="http://schemas.openxmlformats.org/officeDocument/2006/relationships" r:embed="rId2" cstate="print"/>
        <a:stretch>
          <a:fillRect/>
        </a:stretch>
      </xdr:blipFill>
      <xdr:spPr>
        <a:xfrm>
          <a:off x="9447245" y="387191250"/>
          <a:ext cx="2499577" cy="1213209"/>
        </a:xfrm>
        <a:prstGeom prst="rect">
          <a:avLst/>
        </a:prstGeom>
      </xdr:spPr>
    </xdr:pic>
    <xdr:clientData/>
  </xdr:oneCellAnchor>
  <xdr:oneCellAnchor>
    <xdr:from>
      <xdr:col>5</xdr:col>
      <xdr:colOff>0</xdr:colOff>
      <xdr:row>1531</xdr:row>
      <xdr:rowOff>0</xdr:rowOff>
    </xdr:from>
    <xdr:ext cx="2499577" cy="1213209"/>
    <xdr:pic>
      <xdr:nvPicPr>
        <xdr:cNvPr id="320" name="Picture 319">
          <a:extLst>
            <a:ext uri="{FF2B5EF4-FFF2-40B4-BE49-F238E27FC236}">
              <a16:creationId xmlns:a16="http://schemas.microsoft.com/office/drawing/2014/main" id="{00000000-0008-0000-0600-000040010000}"/>
            </a:ext>
          </a:extLst>
        </xdr:cNvPr>
        <xdr:cNvPicPr>
          <a:picLocks noChangeAspect="1"/>
        </xdr:cNvPicPr>
      </xdr:nvPicPr>
      <xdr:blipFill>
        <a:blip xmlns:r="http://schemas.openxmlformats.org/officeDocument/2006/relationships" r:embed="rId2" cstate="print"/>
        <a:stretch>
          <a:fillRect/>
        </a:stretch>
      </xdr:blipFill>
      <xdr:spPr>
        <a:xfrm>
          <a:off x="3042168" y="387191250"/>
          <a:ext cx="2499577" cy="1213209"/>
        </a:xfrm>
        <a:prstGeom prst="rect">
          <a:avLst/>
        </a:prstGeom>
      </xdr:spPr>
    </xdr:pic>
    <xdr:clientData/>
  </xdr:oneCellAnchor>
  <xdr:oneCellAnchor>
    <xdr:from>
      <xdr:col>15</xdr:col>
      <xdr:colOff>0</xdr:colOff>
      <xdr:row>1531</xdr:row>
      <xdr:rowOff>0</xdr:rowOff>
    </xdr:from>
    <xdr:ext cx="2499577" cy="1213209"/>
    <xdr:pic>
      <xdr:nvPicPr>
        <xdr:cNvPr id="321" name="Picture 320">
          <a:extLst>
            <a:ext uri="{FF2B5EF4-FFF2-40B4-BE49-F238E27FC236}">
              <a16:creationId xmlns:a16="http://schemas.microsoft.com/office/drawing/2014/main" id="{00000000-0008-0000-0600-000041010000}"/>
            </a:ext>
          </a:extLst>
        </xdr:cNvPr>
        <xdr:cNvPicPr>
          <a:picLocks noChangeAspect="1"/>
        </xdr:cNvPicPr>
      </xdr:nvPicPr>
      <xdr:blipFill>
        <a:blip xmlns:r="http://schemas.openxmlformats.org/officeDocument/2006/relationships" r:embed="rId2" cstate="print"/>
        <a:stretch>
          <a:fillRect/>
        </a:stretch>
      </xdr:blipFill>
      <xdr:spPr>
        <a:xfrm>
          <a:off x="9447245" y="387191250"/>
          <a:ext cx="2499577" cy="1213209"/>
        </a:xfrm>
        <a:prstGeom prst="rect">
          <a:avLst/>
        </a:prstGeom>
      </xdr:spPr>
    </xdr:pic>
    <xdr:clientData/>
  </xdr:oneCellAnchor>
  <xdr:oneCellAnchor>
    <xdr:from>
      <xdr:col>5</xdr:col>
      <xdr:colOff>0</xdr:colOff>
      <xdr:row>1484</xdr:row>
      <xdr:rowOff>0</xdr:rowOff>
    </xdr:from>
    <xdr:ext cx="2499577" cy="1213209"/>
    <xdr:pic>
      <xdr:nvPicPr>
        <xdr:cNvPr id="322" name="Picture 321">
          <a:extLst>
            <a:ext uri="{FF2B5EF4-FFF2-40B4-BE49-F238E27FC236}">
              <a16:creationId xmlns:a16="http://schemas.microsoft.com/office/drawing/2014/main" id="{00000000-0008-0000-0600-000042010000}"/>
            </a:ext>
          </a:extLst>
        </xdr:cNvPr>
        <xdr:cNvPicPr>
          <a:picLocks noChangeAspect="1"/>
        </xdr:cNvPicPr>
      </xdr:nvPicPr>
      <xdr:blipFill>
        <a:blip xmlns:r="http://schemas.openxmlformats.org/officeDocument/2006/relationships" r:embed="rId2" cstate="print"/>
        <a:stretch>
          <a:fillRect/>
        </a:stretch>
      </xdr:blipFill>
      <xdr:spPr>
        <a:xfrm>
          <a:off x="3042168" y="377821760"/>
          <a:ext cx="2499577" cy="1213209"/>
        </a:xfrm>
        <a:prstGeom prst="rect">
          <a:avLst/>
        </a:prstGeom>
      </xdr:spPr>
    </xdr:pic>
    <xdr:clientData/>
  </xdr:oneCellAnchor>
  <xdr:oneCellAnchor>
    <xdr:from>
      <xdr:col>15</xdr:col>
      <xdr:colOff>0</xdr:colOff>
      <xdr:row>1484</xdr:row>
      <xdr:rowOff>0</xdr:rowOff>
    </xdr:from>
    <xdr:ext cx="2499577" cy="1213209"/>
    <xdr:pic>
      <xdr:nvPicPr>
        <xdr:cNvPr id="323" name="Picture 322">
          <a:extLst>
            <a:ext uri="{FF2B5EF4-FFF2-40B4-BE49-F238E27FC236}">
              <a16:creationId xmlns:a16="http://schemas.microsoft.com/office/drawing/2014/main" id="{00000000-0008-0000-0600-000043010000}"/>
            </a:ext>
          </a:extLst>
        </xdr:cNvPr>
        <xdr:cNvPicPr>
          <a:picLocks noChangeAspect="1"/>
        </xdr:cNvPicPr>
      </xdr:nvPicPr>
      <xdr:blipFill>
        <a:blip xmlns:r="http://schemas.openxmlformats.org/officeDocument/2006/relationships" r:embed="rId2" cstate="print"/>
        <a:stretch>
          <a:fillRect/>
        </a:stretch>
      </xdr:blipFill>
      <xdr:spPr>
        <a:xfrm>
          <a:off x="9447245" y="377821760"/>
          <a:ext cx="2499577" cy="1213209"/>
        </a:xfrm>
        <a:prstGeom prst="rect">
          <a:avLst/>
        </a:prstGeom>
      </xdr:spPr>
    </xdr:pic>
    <xdr:clientData/>
  </xdr:oneCellAnchor>
  <xdr:oneCellAnchor>
    <xdr:from>
      <xdr:col>5</xdr:col>
      <xdr:colOff>0</xdr:colOff>
      <xdr:row>1484</xdr:row>
      <xdr:rowOff>0</xdr:rowOff>
    </xdr:from>
    <xdr:ext cx="2499577" cy="1213209"/>
    <xdr:pic>
      <xdr:nvPicPr>
        <xdr:cNvPr id="324" name="Picture 323">
          <a:extLst>
            <a:ext uri="{FF2B5EF4-FFF2-40B4-BE49-F238E27FC236}">
              <a16:creationId xmlns:a16="http://schemas.microsoft.com/office/drawing/2014/main" id="{00000000-0008-0000-0600-000044010000}"/>
            </a:ext>
          </a:extLst>
        </xdr:cNvPr>
        <xdr:cNvPicPr>
          <a:picLocks noChangeAspect="1"/>
        </xdr:cNvPicPr>
      </xdr:nvPicPr>
      <xdr:blipFill>
        <a:blip xmlns:r="http://schemas.openxmlformats.org/officeDocument/2006/relationships" r:embed="rId2" cstate="print"/>
        <a:stretch>
          <a:fillRect/>
        </a:stretch>
      </xdr:blipFill>
      <xdr:spPr>
        <a:xfrm>
          <a:off x="3042168" y="377821760"/>
          <a:ext cx="2499577" cy="1213209"/>
        </a:xfrm>
        <a:prstGeom prst="rect">
          <a:avLst/>
        </a:prstGeom>
      </xdr:spPr>
    </xdr:pic>
    <xdr:clientData/>
  </xdr:oneCellAnchor>
  <xdr:oneCellAnchor>
    <xdr:from>
      <xdr:col>15</xdr:col>
      <xdr:colOff>0</xdr:colOff>
      <xdr:row>1484</xdr:row>
      <xdr:rowOff>0</xdr:rowOff>
    </xdr:from>
    <xdr:ext cx="2499577" cy="1213209"/>
    <xdr:pic>
      <xdr:nvPicPr>
        <xdr:cNvPr id="325" name="Picture 324">
          <a:extLst>
            <a:ext uri="{FF2B5EF4-FFF2-40B4-BE49-F238E27FC236}">
              <a16:creationId xmlns:a16="http://schemas.microsoft.com/office/drawing/2014/main" id="{00000000-0008-0000-0600-000045010000}"/>
            </a:ext>
          </a:extLst>
        </xdr:cNvPr>
        <xdr:cNvPicPr>
          <a:picLocks noChangeAspect="1"/>
        </xdr:cNvPicPr>
      </xdr:nvPicPr>
      <xdr:blipFill>
        <a:blip xmlns:r="http://schemas.openxmlformats.org/officeDocument/2006/relationships" r:embed="rId2" cstate="print"/>
        <a:stretch>
          <a:fillRect/>
        </a:stretch>
      </xdr:blipFill>
      <xdr:spPr>
        <a:xfrm>
          <a:off x="9447245" y="377821760"/>
          <a:ext cx="2499577" cy="1213209"/>
        </a:xfrm>
        <a:prstGeom prst="rect">
          <a:avLst/>
        </a:prstGeom>
      </xdr:spPr>
    </xdr:pic>
    <xdr:clientData/>
  </xdr:oneCellAnchor>
  <xdr:oneCellAnchor>
    <xdr:from>
      <xdr:col>5</xdr:col>
      <xdr:colOff>0</xdr:colOff>
      <xdr:row>1391</xdr:row>
      <xdr:rowOff>0</xdr:rowOff>
    </xdr:from>
    <xdr:ext cx="2499577" cy="1213209"/>
    <xdr:pic>
      <xdr:nvPicPr>
        <xdr:cNvPr id="330" name="Picture 329">
          <a:extLst>
            <a:ext uri="{FF2B5EF4-FFF2-40B4-BE49-F238E27FC236}">
              <a16:creationId xmlns:a16="http://schemas.microsoft.com/office/drawing/2014/main" id="{00000000-0008-0000-0600-00004A010000}"/>
            </a:ext>
          </a:extLst>
        </xdr:cNvPr>
        <xdr:cNvPicPr>
          <a:picLocks noChangeAspect="1"/>
        </xdr:cNvPicPr>
      </xdr:nvPicPr>
      <xdr:blipFill>
        <a:blip xmlns:r="http://schemas.openxmlformats.org/officeDocument/2006/relationships" r:embed="rId2" cstate="print"/>
        <a:stretch>
          <a:fillRect/>
        </a:stretch>
      </xdr:blipFill>
      <xdr:spPr>
        <a:xfrm>
          <a:off x="3042168" y="358694005"/>
          <a:ext cx="2499577" cy="1213209"/>
        </a:xfrm>
        <a:prstGeom prst="rect">
          <a:avLst/>
        </a:prstGeom>
      </xdr:spPr>
    </xdr:pic>
    <xdr:clientData/>
  </xdr:oneCellAnchor>
  <xdr:oneCellAnchor>
    <xdr:from>
      <xdr:col>15</xdr:col>
      <xdr:colOff>0</xdr:colOff>
      <xdr:row>1391</xdr:row>
      <xdr:rowOff>0</xdr:rowOff>
    </xdr:from>
    <xdr:ext cx="2499577" cy="1213209"/>
    <xdr:pic>
      <xdr:nvPicPr>
        <xdr:cNvPr id="331" name="Picture 330">
          <a:extLst>
            <a:ext uri="{FF2B5EF4-FFF2-40B4-BE49-F238E27FC236}">
              <a16:creationId xmlns:a16="http://schemas.microsoft.com/office/drawing/2014/main" id="{00000000-0008-0000-0600-00004B010000}"/>
            </a:ext>
          </a:extLst>
        </xdr:cNvPr>
        <xdr:cNvPicPr>
          <a:picLocks noChangeAspect="1"/>
        </xdr:cNvPicPr>
      </xdr:nvPicPr>
      <xdr:blipFill>
        <a:blip xmlns:r="http://schemas.openxmlformats.org/officeDocument/2006/relationships" r:embed="rId2" cstate="print"/>
        <a:stretch>
          <a:fillRect/>
        </a:stretch>
      </xdr:blipFill>
      <xdr:spPr>
        <a:xfrm>
          <a:off x="9447245" y="358694005"/>
          <a:ext cx="2499577" cy="1213209"/>
        </a:xfrm>
        <a:prstGeom prst="rect">
          <a:avLst/>
        </a:prstGeom>
      </xdr:spPr>
    </xdr:pic>
    <xdr:clientData/>
  </xdr:oneCellAnchor>
  <xdr:oneCellAnchor>
    <xdr:from>
      <xdr:col>5</xdr:col>
      <xdr:colOff>0</xdr:colOff>
      <xdr:row>1391</xdr:row>
      <xdr:rowOff>0</xdr:rowOff>
    </xdr:from>
    <xdr:ext cx="2499577" cy="1213209"/>
    <xdr:pic>
      <xdr:nvPicPr>
        <xdr:cNvPr id="332" name="Picture 331">
          <a:extLst>
            <a:ext uri="{FF2B5EF4-FFF2-40B4-BE49-F238E27FC236}">
              <a16:creationId xmlns:a16="http://schemas.microsoft.com/office/drawing/2014/main" id="{00000000-0008-0000-0600-00004C010000}"/>
            </a:ext>
          </a:extLst>
        </xdr:cNvPr>
        <xdr:cNvPicPr>
          <a:picLocks noChangeAspect="1"/>
        </xdr:cNvPicPr>
      </xdr:nvPicPr>
      <xdr:blipFill>
        <a:blip xmlns:r="http://schemas.openxmlformats.org/officeDocument/2006/relationships" r:embed="rId2" cstate="print"/>
        <a:stretch>
          <a:fillRect/>
        </a:stretch>
      </xdr:blipFill>
      <xdr:spPr>
        <a:xfrm>
          <a:off x="3042168" y="358694005"/>
          <a:ext cx="2499577" cy="1213209"/>
        </a:xfrm>
        <a:prstGeom prst="rect">
          <a:avLst/>
        </a:prstGeom>
      </xdr:spPr>
    </xdr:pic>
    <xdr:clientData/>
  </xdr:oneCellAnchor>
  <xdr:oneCellAnchor>
    <xdr:from>
      <xdr:col>15</xdr:col>
      <xdr:colOff>0</xdr:colOff>
      <xdr:row>1391</xdr:row>
      <xdr:rowOff>0</xdr:rowOff>
    </xdr:from>
    <xdr:ext cx="2499577" cy="1213209"/>
    <xdr:pic>
      <xdr:nvPicPr>
        <xdr:cNvPr id="333" name="Picture 332">
          <a:extLst>
            <a:ext uri="{FF2B5EF4-FFF2-40B4-BE49-F238E27FC236}">
              <a16:creationId xmlns:a16="http://schemas.microsoft.com/office/drawing/2014/main" id="{00000000-0008-0000-0600-00004D010000}"/>
            </a:ext>
          </a:extLst>
        </xdr:cNvPr>
        <xdr:cNvPicPr>
          <a:picLocks noChangeAspect="1"/>
        </xdr:cNvPicPr>
      </xdr:nvPicPr>
      <xdr:blipFill>
        <a:blip xmlns:r="http://schemas.openxmlformats.org/officeDocument/2006/relationships" r:embed="rId2" cstate="print"/>
        <a:stretch>
          <a:fillRect/>
        </a:stretch>
      </xdr:blipFill>
      <xdr:spPr>
        <a:xfrm>
          <a:off x="9447245" y="358694005"/>
          <a:ext cx="2499577" cy="1213209"/>
        </a:xfrm>
        <a:prstGeom prst="rect">
          <a:avLst/>
        </a:prstGeom>
      </xdr:spPr>
    </xdr:pic>
    <xdr:clientData/>
  </xdr:oneCellAnchor>
  <xdr:oneCellAnchor>
    <xdr:from>
      <xdr:col>5</xdr:col>
      <xdr:colOff>0</xdr:colOff>
      <xdr:row>1816</xdr:row>
      <xdr:rowOff>0</xdr:rowOff>
    </xdr:from>
    <xdr:ext cx="2499577" cy="1213209"/>
    <xdr:pic>
      <xdr:nvPicPr>
        <xdr:cNvPr id="172" name="Picture 171">
          <a:extLst>
            <a:ext uri="{FF2B5EF4-FFF2-40B4-BE49-F238E27FC236}">
              <a16:creationId xmlns:a16="http://schemas.microsoft.com/office/drawing/2014/main" id="{DEA36A27-2CD6-4D40-A885-AF8F7680B597}"/>
            </a:ext>
          </a:extLst>
        </xdr:cNvPr>
        <xdr:cNvPicPr>
          <a:picLocks noChangeAspect="1"/>
        </xdr:cNvPicPr>
      </xdr:nvPicPr>
      <xdr:blipFill>
        <a:blip xmlns:r="http://schemas.openxmlformats.org/officeDocument/2006/relationships" r:embed="rId2" cstate="print"/>
        <a:stretch>
          <a:fillRect/>
        </a:stretch>
      </xdr:blipFill>
      <xdr:spPr>
        <a:xfrm>
          <a:off x="2827867" y="304241200"/>
          <a:ext cx="2499577" cy="1213209"/>
        </a:xfrm>
        <a:prstGeom prst="rect">
          <a:avLst/>
        </a:prstGeom>
      </xdr:spPr>
    </xdr:pic>
    <xdr:clientData/>
  </xdr:oneCellAnchor>
  <xdr:oneCellAnchor>
    <xdr:from>
      <xdr:col>15</xdr:col>
      <xdr:colOff>0</xdr:colOff>
      <xdr:row>1816</xdr:row>
      <xdr:rowOff>0</xdr:rowOff>
    </xdr:from>
    <xdr:ext cx="2499577" cy="1213209"/>
    <xdr:pic>
      <xdr:nvPicPr>
        <xdr:cNvPr id="173" name="Picture 172">
          <a:extLst>
            <a:ext uri="{FF2B5EF4-FFF2-40B4-BE49-F238E27FC236}">
              <a16:creationId xmlns:a16="http://schemas.microsoft.com/office/drawing/2014/main" id="{2D6B1B38-4C23-4DE6-9DE2-2A2905C112A4}"/>
            </a:ext>
          </a:extLst>
        </xdr:cNvPr>
        <xdr:cNvPicPr>
          <a:picLocks noChangeAspect="1"/>
        </xdr:cNvPicPr>
      </xdr:nvPicPr>
      <xdr:blipFill>
        <a:blip xmlns:r="http://schemas.openxmlformats.org/officeDocument/2006/relationships" r:embed="rId2" cstate="print"/>
        <a:stretch>
          <a:fillRect/>
        </a:stretch>
      </xdr:blipFill>
      <xdr:spPr>
        <a:xfrm>
          <a:off x="9177867" y="304241200"/>
          <a:ext cx="2499577" cy="1213209"/>
        </a:xfrm>
        <a:prstGeom prst="rect">
          <a:avLst/>
        </a:prstGeom>
      </xdr:spPr>
    </xdr:pic>
    <xdr:clientData/>
  </xdr:oneCellAnchor>
  <xdr:oneCellAnchor>
    <xdr:from>
      <xdr:col>5</xdr:col>
      <xdr:colOff>0</xdr:colOff>
      <xdr:row>1866</xdr:row>
      <xdr:rowOff>0</xdr:rowOff>
    </xdr:from>
    <xdr:ext cx="2499577" cy="1213209"/>
    <xdr:pic>
      <xdr:nvPicPr>
        <xdr:cNvPr id="174" name="Picture 173">
          <a:extLst>
            <a:ext uri="{FF2B5EF4-FFF2-40B4-BE49-F238E27FC236}">
              <a16:creationId xmlns:a16="http://schemas.microsoft.com/office/drawing/2014/main" id="{1B050A94-3123-427F-850E-E35876961455}"/>
            </a:ext>
          </a:extLst>
        </xdr:cNvPr>
        <xdr:cNvPicPr>
          <a:picLocks noChangeAspect="1"/>
        </xdr:cNvPicPr>
      </xdr:nvPicPr>
      <xdr:blipFill>
        <a:blip xmlns:r="http://schemas.openxmlformats.org/officeDocument/2006/relationships" r:embed="rId2" cstate="print"/>
        <a:stretch>
          <a:fillRect/>
        </a:stretch>
      </xdr:blipFill>
      <xdr:spPr>
        <a:xfrm>
          <a:off x="2827867" y="313774667"/>
          <a:ext cx="2499577" cy="1213209"/>
        </a:xfrm>
        <a:prstGeom prst="rect">
          <a:avLst/>
        </a:prstGeom>
      </xdr:spPr>
    </xdr:pic>
    <xdr:clientData/>
  </xdr:oneCellAnchor>
  <xdr:oneCellAnchor>
    <xdr:from>
      <xdr:col>15</xdr:col>
      <xdr:colOff>0</xdr:colOff>
      <xdr:row>1866</xdr:row>
      <xdr:rowOff>0</xdr:rowOff>
    </xdr:from>
    <xdr:ext cx="2499577" cy="1213209"/>
    <xdr:pic>
      <xdr:nvPicPr>
        <xdr:cNvPr id="175" name="Picture 174">
          <a:extLst>
            <a:ext uri="{FF2B5EF4-FFF2-40B4-BE49-F238E27FC236}">
              <a16:creationId xmlns:a16="http://schemas.microsoft.com/office/drawing/2014/main" id="{3BB4F916-81B2-4E02-BB6E-76D5BDE3F36F}"/>
            </a:ext>
          </a:extLst>
        </xdr:cNvPr>
        <xdr:cNvPicPr>
          <a:picLocks noChangeAspect="1"/>
        </xdr:cNvPicPr>
      </xdr:nvPicPr>
      <xdr:blipFill>
        <a:blip xmlns:r="http://schemas.openxmlformats.org/officeDocument/2006/relationships" r:embed="rId2" cstate="print"/>
        <a:stretch>
          <a:fillRect/>
        </a:stretch>
      </xdr:blipFill>
      <xdr:spPr>
        <a:xfrm>
          <a:off x="9177867" y="313774667"/>
          <a:ext cx="2499577" cy="1213209"/>
        </a:xfrm>
        <a:prstGeom prst="rect">
          <a:avLst/>
        </a:prstGeom>
      </xdr:spPr>
    </xdr:pic>
    <xdr:clientData/>
  </xdr:oneCellAnchor>
  <xdr:oneCellAnchor>
    <xdr:from>
      <xdr:col>5</xdr:col>
      <xdr:colOff>0</xdr:colOff>
      <xdr:row>1866</xdr:row>
      <xdr:rowOff>0</xdr:rowOff>
    </xdr:from>
    <xdr:ext cx="2499577" cy="1213209"/>
    <xdr:pic>
      <xdr:nvPicPr>
        <xdr:cNvPr id="176" name="Picture 175">
          <a:extLst>
            <a:ext uri="{FF2B5EF4-FFF2-40B4-BE49-F238E27FC236}">
              <a16:creationId xmlns:a16="http://schemas.microsoft.com/office/drawing/2014/main" id="{7DBE77ED-69F3-4DE1-938D-74A36BDDB53A}"/>
            </a:ext>
          </a:extLst>
        </xdr:cNvPr>
        <xdr:cNvPicPr>
          <a:picLocks noChangeAspect="1"/>
        </xdr:cNvPicPr>
      </xdr:nvPicPr>
      <xdr:blipFill>
        <a:blip xmlns:r="http://schemas.openxmlformats.org/officeDocument/2006/relationships" r:embed="rId2" cstate="print"/>
        <a:stretch>
          <a:fillRect/>
        </a:stretch>
      </xdr:blipFill>
      <xdr:spPr>
        <a:xfrm>
          <a:off x="2827867" y="313774667"/>
          <a:ext cx="2499577" cy="1213209"/>
        </a:xfrm>
        <a:prstGeom prst="rect">
          <a:avLst/>
        </a:prstGeom>
      </xdr:spPr>
    </xdr:pic>
    <xdr:clientData/>
  </xdr:oneCellAnchor>
  <xdr:oneCellAnchor>
    <xdr:from>
      <xdr:col>15</xdr:col>
      <xdr:colOff>0</xdr:colOff>
      <xdr:row>1866</xdr:row>
      <xdr:rowOff>0</xdr:rowOff>
    </xdr:from>
    <xdr:ext cx="2499577" cy="1213209"/>
    <xdr:pic>
      <xdr:nvPicPr>
        <xdr:cNvPr id="177" name="Picture 176">
          <a:extLst>
            <a:ext uri="{FF2B5EF4-FFF2-40B4-BE49-F238E27FC236}">
              <a16:creationId xmlns:a16="http://schemas.microsoft.com/office/drawing/2014/main" id="{0AC2BCDB-2527-4BEF-9AE6-CC1C3298556F}"/>
            </a:ext>
          </a:extLst>
        </xdr:cNvPr>
        <xdr:cNvPicPr>
          <a:picLocks noChangeAspect="1"/>
        </xdr:cNvPicPr>
      </xdr:nvPicPr>
      <xdr:blipFill>
        <a:blip xmlns:r="http://schemas.openxmlformats.org/officeDocument/2006/relationships" r:embed="rId2" cstate="print"/>
        <a:stretch>
          <a:fillRect/>
        </a:stretch>
      </xdr:blipFill>
      <xdr:spPr>
        <a:xfrm>
          <a:off x="9177867" y="313774667"/>
          <a:ext cx="2499577" cy="1213209"/>
        </a:xfrm>
        <a:prstGeom prst="rect">
          <a:avLst/>
        </a:prstGeom>
      </xdr:spPr>
    </xdr:pic>
    <xdr:clientData/>
  </xdr:oneCellAnchor>
  <xdr:oneCellAnchor>
    <xdr:from>
      <xdr:col>5</xdr:col>
      <xdr:colOff>0</xdr:colOff>
      <xdr:row>1866</xdr:row>
      <xdr:rowOff>0</xdr:rowOff>
    </xdr:from>
    <xdr:ext cx="2499577" cy="1213209"/>
    <xdr:pic>
      <xdr:nvPicPr>
        <xdr:cNvPr id="178" name="Picture 177">
          <a:extLst>
            <a:ext uri="{FF2B5EF4-FFF2-40B4-BE49-F238E27FC236}">
              <a16:creationId xmlns:a16="http://schemas.microsoft.com/office/drawing/2014/main" id="{2AD63CD2-6220-4F2E-9902-565031B60FD1}"/>
            </a:ext>
          </a:extLst>
        </xdr:cNvPr>
        <xdr:cNvPicPr>
          <a:picLocks noChangeAspect="1"/>
        </xdr:cNvPicPr>
      </xdr:nvPicPr>
      <xdr:blipFill>
        <a:blip xmlns:r="http://schemas.openxmlformats.org/officeDocument/2006/relationships" r:embed="rId2" cstate="print"/>
        <a:stretch>
          <a:fillRect/>
        </a:stretch>
      </xdr:blipFill>
      <xdr:spPr>
        <a:xfrm>
          <a:off x="2827867" y="313774667"/>
          <a:ext cx="2499577" cy="1213209"/>
        </a:xfrm>
        <a:prstGeom prst="rect">
          <a:avLst/>
        </a:prstGeom>
      </xdr:spPr>
    </xdr:pic>
    <xdr:clientData/>
  </xdr:oneCellAnchor>
  <xdr:oneCellAnchor>
    <xdr:from>
      <xdr:col>15</xdr:col>
      <xdr:colOff>0</xdr:colOff>
      <xdr:row>1866</xdr:row>
      <xdr:rowOff>0</xdr:rowOff>
    </xdr:from>
    <xdr:ext cx="2499577" cy="1213209"/>
    <xdr:pic>
      <xdr:nvPicPr>
        <xdr:cNvPr id="179" name="Picture 178">
          <a:extLst>
            <a:ext uri="{FF2B5EF4-FFF2-40B4-BE49-F238E27FC236}">
              <a16:creationId xmlns:a16="http://schemas.microsoft.com/office/drawing/2014/main" id="{FA8B36D6-67E7-43F3-B5AC-569244D4EFDD}"/>
            </a:ext>
          </a:extLst>
        </xdr:cNvPr>
        <xdr:cNvPicPr>
          <a:picLocks noChangeAspect="1"/>
        </xdr:cNvPicPr>
      </xdr:nvPicPr>
      <xdr:blipFill>
        <a:blip xmlns:r="http://schemas.openxmlformats.org/officeDocument/2006/relationships" r:embed="rId2" cstate="print"/>
        <a:stretch>
          <a:fillRect/>
        </a:stretch>
      </xdr:blipFill>
      <xdr:spPr>
        <a:xfrm>
          <a:off x="9177867" y="313774667"/>
          <a:ext cx="2499577" cy="1213209"/>
        </a:xfrm>
        <a:prstGeom prst="rect">
          <a:avLst/>
        </a:prstGeom>
      </xdr:spPr>
    </xdr:pic>
    <xdr:clientData/>
  </xdr:oneCellAnchor>
  <xdr:oneCellAnchor>
    <xdr:from>
      <xdr:col>5</xdr:col>
      <xdr:colOff>0</xdr:colOff>
      <xdr:row>1816</xdr:row>
      <xdr:rowOff>0</xdr:rowOff>
    </xdr:from>
    <xdr:ext cx="2499577" cy="1213209"/>
    <xdr:pic>
      <xdr:nvPicPr>
        <xdr:cNvPr id="180" name="Picture 179">
          <a:extLst>
            <a:ext uri="{FF2B5EF4-FFF2-40B4-BE49-F238E27FC236}">
              <a16:creationId xmlns:a16="http://schemas.microsoft.com/office/drawing/2014/main" id="{A3713666-A655-4126-A57B-1F2B1EB9D4B4}"/>
            </a:ext>
          </a:extLst>
        </xdr:cNvPr>
        <xdr:cNvPicPr>
          <a:picLocks noChangeAspect="1"/>
        </xdr:cNvPicPr>
      </xdr:nvPicPr>
      <xdr:blipFill>
        <a:blip xmlns:r="http://schemas.openxmlformats.org/officeDocument/2006/relationships" r:embed="rId2" cstate="print"/>
        <a:stretch>
          <a:fillRect/>
        </a:stretch>
      </xdr:blipFill>
      <xdr:spPr>
        <a:xfrm>
          <a:off x="2827867" y="304241200"/>
          <a:ext cx="2499577" cy="1213209"/>
        </a:xfrm>
        <a:prstGeom prst="rect">
          <a:avLst/>
        </a:prstGeom>
      </xdr:spPr>
    </xdr:pic>
    <xdr:clientData/>
  </xdr:oneCellAnchor>
  <xdr:oneCellAnchor>
    <xdr:from>
      <xdr:col>15</xdr:col>
      <xdr:colOff>0</xdr:colOff>
      <xdr:row>1816</xdr:row>
      <xdr:rowOff>0</xdr:rowOff>
    </xdr:from>
    <xdr:ext cx="2499577" cy="1213209"/>
    <xdr:pic>
      <xdr:nvPicPr>
        <xdr:cNvPr id="181" name="Picture 180">
          <a:extLst>
            <a:ext uri="{FF2B5EF4-FFF2-40B4-BE49-F238E27FC236}">
              <a16:creationId xmlns:a16="http://schemas.microsoft.com/office/drawing/2014/main" id="{4DA02460-8088-483C-96A8-BAA459CE4E40}"/>
            </a:ext>
          </a:extLst>
        </xdr:cNvPr>
        <xdr:cNvPicPr>
          <a:picLocks noChangeAspect="1"/>
        </xdr:cNvPicPr>
      </xdr:nvPicPr>
      <xdr:blipFill>
        <a:blip xmlns:r="http://schemas.openxmlformats.org/officeDocument/2006/relationships" r:embed="rId2" cstate="print"/>
        <a:stretch>
          <a:fillRect/>
        </a:stretch>
      </xdr:blipFill>
      <xdr:spPr>
        <a:xfrm>
          <a:off x="9177867" y="304241200"/>
          <a:ext cx="2499577" cy="1213209"/>
        </a:xfrm>
        <a:prstGeom prst="rect">
          <a:avLst/>
        </a:prstGeom>
      </xdr:spPr>
    </xdr:pic>
    <xdr:clientData/>
  </xdr:oneCellAnchor>
  <xdr:oneCellAnchor>
    <xdr:from>
      <xdr:col>5</xdr:col>
      <xdr:colOff>0</xdr:colOff>
      <xdr:row>1816</xdr:row>
      <xdr:rowOff>0</xdr:rowOff>
    </xdr:from>
    <xdr:ext cx="2499577" cy="1213209"/>
    <xdr:pic>
      <xdr:nvPicPr>
        <xdr:cNvPr id="182" name="Picture 181">
          <a:extLst>
            <a:ext uri="{FF2B5EF4-FFF2-40B4-BE49-F238E27FC236}">
              <a16:creationId xmlns:a16="http://schemas.microsoft.com/office/drawing/2014/main" id="{B69C7D27-FCDF-41A4-B5C7-EDC1A4D9A492}"/>
            </a:ext>
          </a:extLst>
        </xdr:cNvPr>
        <xdr:cNvPicPr>
          <a:picLocks noChangeAspect="1"/>
        </xdr:cNvPicPr>
      </xdr:nvPicPr>
      <xdr:blipFill>
        <a:blip xmlns:r="http://schemas.openxmlformats.org/officeDocument/2006/relationships" r:embed="rId2" cstate="print"/>
        <a:stretch>
          <a:fillRect/>
        </a:stretch>
      </xdr:blipFill>
      <xdr:spPr>
        <a:xfrm>
          <a:off x="2827867" y="304241200"/>
          <a:ext cx="2499577" cy="1213209"/>
        </a:xfrm>
        <a:prstGeom prst="rect">
          <a:avLst/>
        </a:prstGeom>
      </xdr:spPr>
    </xdr:pic>
    <xdr:clientData/>
  </xdr:oneCellAnchor>
  <xdr:oneCellAnchor>
    <xdr:from>
      <xdr:col>15</xdr:col>
      <xdr:colOff>0</xdr:colOff>
      <xdr:row>1816</xdr:row>
      <xdr:rowOff>0</xdr:rowOff>
    </xdr:from>
    <xdr:ext cx="2499577" cy="1213209"/>
    <xdr:pic>
      <xdr:nvPicPr>
        <xdr:cNvPr id="183" name="Picture 182">
          <a:extLst>
            <a:ext uri="{FF2B5EF4-FFF2-40B4-BE49-F238E27FC236}">
              <a16:creationId xmlns:a16="http://schemas.microsoft.com/office/drawing/2014/main" id="{F48D5E5F-9D0B-4301-B294-C258EA7BA644}"/>
            </a:ext>
          </a:extLst>
        </xdr:cNvPr>
        <xdr:cNvPicPr>
          <a:picLocks noChangeAspect="1"/>
        </xdr:cNvPicPr>
      </xdr:nvPicPr>
      <xdr:blipFill>
        <a:blip xmlns:r="http://schemas.openxmlformats.org/officeDocument/2006/relationships" r:embed="rId2" cstate="print"/>
        <a:stretch>
          <a:fillRect/>
        </a:stretch>
      </xdr:blipFill>
      <xdr:spPr>
        <a:xfrm>
          <a:off x="9177867" y="304241200"/>
          <a:ext cx="2499577" cy="1213209"/>
        </a:xfrm>
        <a:prstGeom prst="rect">
          <a:avLst/>
        </a:prstGeom>
      </xdr:spPr>
    </xdr:pic>
    <xdr:clientData/>
  </xdr:oneCellAnchor>
  <xdr:oneCellAnchor>
    <xdr:from>
      <xdr:col>5</xdr:col>
      <xdr:colOff>0</xdr:colOff>
      <xdr:row>1915</xdr:row>
      <xdr:rowOff>0</xdr:rowOff>
    </xdr:from>
    <xdr:ext cx="2499577" cy="1213209"/>
    <xdr:pic>
      <xdr:nvPicPr>
        <xdr:cNvPr id="184" name="Picture 183">
          <a:extLst>
            <a:ext uri="{FF2B5EF4-FFF2-40B4-BE49-F238E27FC236}">
              <a16:creationId xmlns:a16="http://schemas.microsoft.com/office/drawing/2014/main" id="{19F4792B-F3E9-42E8-A92D-30D8DE109E74}"/>
            </a:ext>
          </a:extLst>
        </xdr:cNvPr>
        <xdr:cNvPicPr>
          <a:picLocks noChangeAspect="1"/>
        </xdr:cNvPicPr>
      </xdr:nvPicPr>
      <xdr:blipFill>
        <a:blip xmlns:r="http://schemas.openxmlformats.org/officeDocument/2006/relationships" r:embed="rId2" cstate="print"/>
        <a:stretch>
          <a:fillRect/>
        </a:stretch>
      </xdr:blipFill>
      <xdr:spPr>
        <a:xfrm>
          <a:off x="2827867" y="323121867"/>
          <a:ext cx="2499577" cy="1213209"/>
        </a:xfrm>
        <a:prstGeom prst="rect">
          <a:avLst/>
        </a:prstGeom>
      </xdr:spPr>
    </xdr:pic>
    <xdr:clientData/>
  </xdr:oneCellAnchor>
  <xdr:oneCellAnchor>
    <xdr:from>
      <xdr:col>15</xdr:col>
      <xdr:colOff>0</xdr:colOff>
      <xdr:row>1915</xdr:row>
      <xdr:rowOff>0</xdr:rowOff>
    </xdr:from>
    <xdr:ext cx="2499577" cy="1213209"/>
    <xdr:pic>
      <xdr:nvPicPr>
        <xdr:cNvPr id="185" name="Picture 184">
          <a:extLst>
            <a:ext uri="{FF2B5EF4-FFF2-40B4-BE49-F238E27FC236}">
              <a16:creationId xmlns:a16="http://schemas.microsoft.com/office/drawing/2014/main" id="{5223CB66-3098-4C5E-9BF5-9B24C80C3394}"/>
            </a:ext>
          </a:extLst>
        </xdr:cNvPr>
        <xdr:cNvPicPr>
          <a:picLocks noChangeAspect="1"/>
        </xdr:cNvPicPr>
      </xdr:nvPicPr>
      <xdr:blipFill>
        <a:blip xmlns:r="http://schemas.openxmlformats.org/officeDocument/2006/relationships" r:embed="rId2" cstate="print"/>
        <a:stretch>
          <a:fillRect/>
        </a:stretch>
      </xdr:blipFill>
      <xdr:spPr>
        <a:xfrm>
          <a:off x="9177867" y="323121867"/>
          <a:ext cx="2499577" cy="1213209"/>
        </a:xfrm>
        <a:prstGeom prst="rect">
          <a:avLst/>
        </a:prstGeom>
      </xdr:spPr>
    </xdr:pic>
    <xdr:clientData/>
  </xdr:oneCellAnchor>
  <xdr:oneCellAnchor>
    <xdr:from>
      <xdr:col>5</xdr:col>
      <xdr:colOff>0</xdr:colOff>
      <xdr:row>1963</xdr:row>
      <xdr:rowOff>0</xdr:rowOff>
    </xdr:from>
    <xdr:ext cx="2499577" cy="1213209"/>
    <xdr:pic>
      <xdr:nvPicPr>
        <xdr:cNvPr id="186" name="Picture 185">
          <a:extLst>
            <a:ext uri="{FF2B5EF4-FFF2-40B4-BE49-F238E27FC236}">
              <a16:creationId xmlns:a16="http://schemas.microsoft.com/office/drawing/2014/main" id="{1961AA2B-0D0E-4333-B123-E331C7FB0CE8}"/>
            </a:ext>
          </a:extLst>
        </xdr:cNvPr>
        <xdr:cNvPicPr>
          <a:picLocks noChangeAspect="1"/>
        </xdr:cNvPicPr>
      </xdr:nvPicPr>
      <xdr:blipFill>
        <a:blip xmlns:r="http://schemas.openxmlformats.org/officeDocument/2006/relationships" r:embed="rId2" cstate="print"/>
        <a:stretch>
          <a:fillRect/>
        </a:stretch>
      </xdr:blipFill>
      <xdr:spPr>
        <a:xfrm>
          <a:off x="2827867" y="332282800"/>
          <a:ext cx="2499577" cy="1213209"/>
        </a:xfrm>
        <a:prstGeom prst="rect">
          <a:avLst/>
        </a:prstGeom>
      </xdr:spPr>
    </xdr:pic>
    <xdr:clientData/>
  </xdr:oneCellAnchor>
  <xdr:oneCellAnchor>
    <xdr:from>
      <xdr:col>15</xdr:col>
      <xdr:colOff>0</xdr:colOff>
      <xdr:row>1963</xdr:row>
      <xdr:rowOff>0</xdr:rowOff>
    </xdr:from>
    <xdr:ext cx="2499577" cy="1213209"/>
    <xdr:pic>
      <xdr:nvPicPr>
        <xdr:cNvPr id="187" name="Picture 186">
          <a:extLst>
            <a:ext uri="{FF2B5EF4-FFF2-40B4-BE49-F238E27FC236}">
              <a16:creationId xmlns:a16="http://schemas.microsoft.com/office/drawing/2014/main" id="{D63141A6-1385-41C4-A803-23B04A044094}"/>
            </a:ext>
          </a:extLst>
        </xdr:cNvPr>
        <xdr:cNvPicPr>
          <a:picLocks noChangeAspect="1"/>
        </xdr:cNvPicPr>
      </xdr:nvPicPr>
      <xdr:blipFill>
        <a:blip xmlns:r="http://schemas.openxmlformats.org/officeDocument/2006/relationships" r:embed="rId2" cstate="print"/>
        <a:stretch>
          <a:fillRect/>
        </a:stretch>
      </xdr:blipFill>
      <xdr:spPr>
        <a:xfrm>
          <a:off x="9177867" y="332282800"/>
          <a:ext cx="2499577" cy="1213209"/>
        </a:xfrm>
        <a:prstGeom prst="rect">
          <a:avLst/>
        </a:prstGeom>
      </xdr:spPr>
    </xdr:pic>
    <xdr:clientData/>
  </xdr:oneCellAnchor>
  <xdr:oneCellAnchor>
    <xdr:from>
      <xdr:col>5</xdr:col>
      <xdr:colOff>0</xdr:colOff>
      <xdr:row>2011</xdr:row>
      <xdr:rowOff>0</xdr:rowOff>
    </xdr:from>
    <xdr:ext cx="2499577" cy="1213209"/>
    <xdr:pic>
      <xdr:nvPicPr>
        <xdr:cNvPr id="188" name="Picture 187">
          <a:extLst>
            <a:ext uri="{FF2B5EF4-FFF2-40B4-BE49-F238E27FC236}">
              <a16:creationId xmlns:a16="http://schemas.microsoft.com/office/drawing/2014/main" id="{7F01025F-EE84-4210-A764-48657A3A68A2}"/>
            </a:ext>
          </a:extLst>
        </xdr:cNvPr>
        <xdr:cNvPicPr>
          <a:picLocks noChangeAspect="1"/>
        </xdr:cNvPicPr>
      </xdr:nvPicPr>
      <xdr:blipFill>
        <a:blip xmlns:r="http://schemas.openxmlformats.org/officeDocument/2006/relationships" r:embed="rId2" cstate="print"/>
        <a:stretch>
          <a:fillRect/>
        </a:stretch>
      </xdr:blipFill>
      <xdr:spPr>
        <a:xfrm>
          <a:off x="2827867" y="341443733"/>
          <a:ext cx="2499577" cy="1213209"/>
        </a:xfrm>
        <a:prstGeom prst="rect">
          <a:avLst/>
        </a:prstGeom>
      </xdr:spPr>
    </xdr:pic>
    <xdr:clientData/>
  </xdr:oneCellAnchor>
  <xdr:oneCellAnchor>
    <xdr:from>
      <xdr:col>15</xdr:col>
      <xdr:colOff>0</xdr:colOff>
      <xdr:row>2011</xdr:row>
      <xdr:rowOff>0</xdr:rowOff>
    </xdr:from>
    <xdr:ext cx="2499577" cy="1213209"/>
    <xdr:pic>
      <xdr:nvPicPr>
        <xdr:cNvPr id="189" name="Picture 188">
          <a:extLst>
            <a:ext uri="{FF2B5EF4-FFF2-40B4-BE49-F238E27FC236}">
              <a16:creationId xmlns:a16="http://schemas.microsoft.com/office/drawing/2014/main" id="{59CACCAC-620F-4F64-9A91-AA2289EC0D1A}"/>
            </a:ext>
          </a:extLst>
        </xdr:cNvPr>
        <xdr:cNvPicPr>
          <a:picLocks noChangeAspect="1"/>
        </xdr:cNvPicPr>
      </xdr:nvPicPr>
      <xdr:blipFill>
        <a:blip xmlns:r="http://schemas.openxmlformats.org/officeDocument/2006/relationships" r:embed="rId2" cstate="print"/>
        <a:stretch>
          <a:fillRect/>
        </a:stretch>
      </xdr:blipFill>
      <xdr:spPr>
        <a:xfrm>
          <a:off x="9177867" y="341443733"/>
          <a:ext cx="2499577" cy="1213209"/>
        </a:xfrm>
        <a:prstGeom prst="rect">
          <a:avLst/>
        </a:prstGeom>
      </xdr:spPr>
    </xdr:pic>
    <xdr:clientData/>
  </xdr:oneCellAnchor>
  <xdr:oneCellAnchor>
    <xdr:from>
      <xdr:col>5</xdr:col>
      <xdr:colOff>0</xdr:colOff>
      <xdr:row>2058</xdr:row>
      <xdr:rowOff>0</xdr:rowOff>
    </xdr:from>
    <xdr:ext cx="2499577" cy="1213209"/>
    <xdr:pic>
      <xdr:nvPicPr>
        <xdr:cNvPr id="190" name="Picture 189">
          <a:extLst>
            <a:ext uri="{FF2B5EF4-FFF2-40B4-BE49-F238E27FC236}">
              <a16:creationId xmlns:a16="http://schemas.microsoft.com/office/drawing/2014/main" id="{3BFE4729-4392-42A2-8067-7A4909D1EEE1}"/>
            </a:ext>
          </a:extLst>
        </xdr:cNvPr>
        <xdr:cNvPicPr>
          <a:picLocks noChangeAspect="1"/>
        </xdr:cNvPicPr>
      </xdr:nvPicPr>
      <xdr:blipFill>
        <a:blip xmlns:r="http://schemas.openxmlformats.org/officeDocument/2006/relationships" r:embed="rId2" cstate="print"/>
        <a:stretch>
          <a:fillRect/>
        </a:stretch>
      </xdr:blipFill>
      <xdr:spPr>
        <a:xfrm>
          <a:off x="2827867" y="350418400"/>
          <a:ext cx="2499577" cy="1213209"/>
        </a:xfrm>
        <a:prstGeom prst="rect">
          <a:avLst/>
        </a:prstGeom>
      </xdr:spPr>
    </xdr:pic>
    <xdr:clientData/>
  </xdr:oneCellAnchor>
  <xdr:oneCellAnchor>
    <xdr:from>
      <xdr:col>15</xdr:col>
      <xdr:colOff>0</xdr:colOff>
      <xdr:row>2058</xdr:row>
      <xdr:rowOff>0</xdr:rowOff>
    </xdr:from>
    <xdr:ext cx="2499577" cy="1213209"/>
    <xdr:pic>
      <xdr:nvPicPr>
        <xdr:cNvPr id="191" name="Picture 190">
          <a:extLst>
            <a:ext uri="{FF2B5EF4-FFF2-40B4-BE49-F238E27FC236}">
              <a16:creationId xmlns:a16="http://schemas.microsoft.com/office/drawing/2014/main" id="{88AE3033-7E24-4AA0-BDB9-11549854FA61}"/>
            </a:ext>
          </a:extLst>
        </xdr:cNvPr>
        <xdr:cNvPicPr>
          <a:picLocks noChangeAspect="1"/>
        </xdr:cNvPicPr>
      </xdr:nvPicPr>
      <xdr:blipFill>
        <a:blip xmlns:r="http://schemas.openxmlformats.org/officeDocument/2006/relationships" r:embed="rId2" cstate="print"/>
        <a:stretch>
          <a:fillRect/>
        </a:stretch>
      </xdr:blipFill>
      <xdr:spPr>
        <a:xfrm>
          <a:off x="9177867" y="350418400"/>
          <a:ext cx="2499577" cy="1213209"/>
        </a:xfrm>
        <a:prstGeom prst="rect">
          <a:avLst/>
        </a:prstGeom>
      </xdr:spPr>
    </xdr:pic>
    <xdr:clientData/>
  </xdr:oneCellAnchor>
  <xdr:oneCellAnchor>
    <xdr:from>
      <xdr:col>5</xdr:col>
      <xdr:colOff>0</xdr:colOff>
      <xdr:row>2105</xdr:row>
      <xdr:rowOff>0</xdr:rowOff>
    </xdr:from>
    <xdr:ext cx="2499577" cy="1213209"/>
    <xdr:pic>
      <xdr:nvPicPr>
        <xdr:cNvPr id="192" name="Picture 191">
          <a:extLst>
            <a:ext uri="{FF2B5EF4-FFF2-40B4-BE49-F238E27FC236}">
              <a16:creationId xmlns:a16="http://schemas.microsoft.com/office/drawing/2014/main" id="{A74162DF-B3AF-46A4-99F3-A5300D33CD48}"/>
            </a:ext>
          </a:extLst>
        </xdr:cNvPr>
        <xdr:cNvPicPr>
          <a:picLocks noChangeAspect="1"/>
        </xdr:cNvPicPr>
      </xdr:nvPicPr>
      <xdr:blipFill>
        <a:blip xmlns:r="http://schemas.openxmlformats.org/officeDocument/2006/relationships" r:embed="rId2" cstate="print"/>
        <a:stretch>
          <a:fillRect/>
        </a:stretch>
      </xdr:blipFill>
      <xdr:spPr>
        <a:xfrm>
          <a:off x="2827867" y="359393067"/>
          <a:ext cx="2499577" cy="1213209"/>
        </a:xfrm>
        <a:prstGeom prst="rect">
          <a:avLst/>
        </a:prstGeom>
      </xdr:spPr>
    </xdr:pic>
    <xdr:clientData/>
  </xdr:oneCellAnchor>
  <xdr:oneCellAnchor>
    <xdr:from>
      <xdr:col>15</xdr:col>
      <xdr:colOff>0</xdr:colOff>
      <xdr:row>2105</xdr:row>
      <xdr:rowOff>0</xdr:rowOff>
    </xdr:from>
    <xdr:ext cx="2499577" cy="1213209"/>
    <xdr:pic>
      <xdr:nvPicPr>
        <xdr:cNvPr id="193" name="Picture 192">
          <a:extLst>
            <a:ext uri="{FF2B5EF4-FFF2-40B4-BE49-F238E27FC236}">
              <a16:creationId xmlns:a16="http://schemas.microsoft.com/office/drawing/2014/main" id="{2B59157C-ED37-4834-84B2-089C7425055B}"/>
            </a:ext>
          </a:extLst>
        </xdr:cNvPr>
        <xdr:cNvPicPr>
          <a:picLocks noChangeAspect="1"/>
        </xdr:cNvPicPr>
      </xdr:nvPicPr>
      <xdr:blipFill>
        <a:blip xmlns:r="http://schemas.openxmlformats.org/officeDocument/2006/relationships" r:embed="rId2" cstate="print"/>
        <a:stretch>
          <a:fillRect/>
        </a:stretch>
      </xdr:blipFill>
      <xdr:spPr>
        <a:xfrm>
          <a:off x="9177867" y="359393067"/>
          <a:ext cx="2499577" cy="1213209"/>
        </a:xfrm>
        <a:prstGeom prst="rect">
          <a:avLst/>
        </a:prstGeom>
      </xdr:spPr>
    </xdr:pic>
    <xdr:clientData/>
  </xdr:oneCellAnchor>
  <xdr:oneCellAnchor>
    <xdr:from>
      <xdr:col>5</xdr:col>
      <xdr:colOff>0</xdr:colOff>
      <xdr:row>2152</xdr:row>
      <xdr:rowOff>0</xdr:rowOff>
    </xdr:from>
    <xdr:ext cx="2499577" cy="1213209"/>
    <xdr:pic>
      <xdr:nvPicPr>
        <xdr:cNvPr id="194" name="Picture 193">
          <a:extLst>
            <a:ext uri="{FF2B5EF4-FFF2-40B4-BE49-F238E27FC236}">
              <a16:creationId xmlns:a16="http://schemas.microsoft.com/office/drawing/2014/main" id="{0DDF7ED3-647F-46A5-B720-CFBB4C3101DD}"/>
            </a:ext>
          </a:extLst>
        </xdr:cNvPr>
        <xdr:cNvPicPr>
          <a:picLocks noChangeAspect="1"/>
        </xdr:cNvPicPr>
      </xdr:nvPicPr>
      <xdr:blipFill>
        <a:blip xmlns:r="http://schemas.openxmlformats.org/officeDocument/2006/relationships" r:embed="rId2" cstate="print"/>
        <a:stretch>
          <a:fillRect/>
        </a:stretch>
      </xdr:blipFill>
      <xdr:spPr>
        <a:xfrm>
          <a:off x="2827867" y="368367733"/>
          <a:ext cx="2499577" cy="1213209"/>
        </a:xfrm>
        <a:prstGeom prst="rect">
          <a:avLst/>
        </a:prstGeom>
      </xdr:spPr>
    </xdr:pic>
    <xdr:clientData/>
  </xdr:oneCellAnchor>
  <xdr:oneCellAnchor>
    <xdr:from>
      <xdr:col>15</xdr:col>
      <xdr:colOff>0</xdr:colOff>
      <xdr:row>2152</xdr:row>
      <xdr:rowOff>0</xdr:rowOff>
    </xdr:from>
    <xdr:ext cx="2499577" cy="1213209"/>
    <xdr:pic>
      <xdr:nvPicPr>
        <xdr:cNvPr id="195" name="Picture 194">
          <a:extLst>
            <a:ext uri="{FF2B5EF4-FFF2-40B4-BE49-F238E27FC236}">
              <a16:creationId xmlns:a16="http://schemas.microsoft.com/office/drawing/2014/main" id="{D82479E1-4AB1-409A-A695-453998924CBC}"/>
            </a:ext>
          </a:extLst>
        </xdr:cNvPr>
        <xdr:cNvPicPr>
          <a:picLocks noChangeAspect="1"/>
        </xdr:cNvPicPr>
      </xdr:nvPicPr>
      <xdr:blipFill>
        <a:blip xmlns:r="http://schemas.openxmlformats.org/officeDocument/2006/relationships" r:embed="rId2" cstate="print"/>
        <a:stretch>
          <a:fillRect/>
        </a:stretch>
      </xdr:blipFill>
      <xdr:spPr>
        <a:xfrm>
          <a:off x="9177867" y="368367733"/>
          <a:ext cx="2499577" cy="1213209"/>
        </a:xfrm>
        <a:prstGeom prst="rect">
          <a:avLst/>
        </a:prstGeom>
      </xdr:spPr>
    </xdr:pic>
    <xdr:clientData/>
  </xdr:oneCellAnchor>
  <xdr:oneCellAnchor>
    <xdr:from>
      <xdr:col>5</xdr:col>
      <xdr:colOff>0</xdr:colOff>
      <xdr:row>2199</xdr:row>
      <xdr:rowOff>0</xdr:rowOff>
    </xdr:from>
    <xdr:ext cx="2499577" cy="1213209"/>
    <xdr:pic>
      <xdr:nvPicPr>
        <xdr:cNvPr id="196" name="Picture 195">
          <a:extLst>
            <a:ext uri="{FF2B5EF4-FFF2-40B4-BE49-F238E27FC236}">
              <a16:creationId xmlns:a16="http://schemas.microsoft.com/office/drawing/2014/main" id="{6D54F935-B650-4AC2-84AF-E6BECE2F9184}"/>
            </a:ext>
          </a:extLst>
        </xdr:cNvPr>
        <xdr:cNvPicPr>
          <a:picLocks noChangeAspect="1"/>
        </xdr:cNvPicPr>
      </xdr:nvPicPr>
      <xdr:blipFill>
        <a:blip xmlns:r="http://schemas.openxmlformats.org/officeDocument/2006/relationships" r:embed="rId2" cstate="print"/>
        <a:stretch>
          <a:fillRect/>
        </a:stretch>
      </xdr:blipFill>
      <xdr:spPr>
        <a:xfrm>
          <a:off x="2827867" y="377342400"/>
          <a:ext cx="2499577" cy="1213209"/>
        </a:xfrm>
        <a:prstGeom prst="rect">
          <a:avLst/>
        </a:prstGeom>
      </xdr:spPr>
    </xdr:pic>
    <xdr:clientData/>
  </xdr:oneCellAnchor>
  <xdr:oneCellAnchor>
    <xdr:from>
      <xdr:col>15</xdr:col>
      <xdr:colOff>0</xdr:colOff>
      <xdr:row>2199</xdr:row>
      <xdr:rowOff>0</xdr:rowOff>
    </xdr:from>
    <xdr:ext cx="2499577" cy="1213209"/>
    <xdr:pic>
      <xdr:nvPicPr>
        <xdr:cNvPr id="197" name="Picture 196">
          <a:extLst>
            <a:ext uri="{FF2B5EF4-FFF2-40B4-BE49-F238E27FC236}">
              <a16:creationId xmlns:a16="http://schemas.microsoft.com/office/drawing/2014/main" id="{45FE49A6-D77E-48DB-8E45-430AF05F8E60}"/>
            </a:ext>
          </a:extLst>
        </xdr:cNvPr>
        <xdr:cNvPicPr>
          <a:picLocks noChangeAspect="1"/>
        </xdr:cNvPicPr>
      </xdr:nvPicPr>
      <xdr:blipFill>
        <a:blip xmlns:r="http://schemas.openxmlformats.org/officeDocument/2006/relationships" r:embed="rId2" cstate="print"/>
        <a:stretch>
          <a:fillRect/>
        </a:stretch>
      </xdr:blipFill>
      <xdr:spPr>
        <a:xfrm>
          <a:off x="9177867" y="377342400"/>
          <a:ext cx="2499577" cy="1213209"/>
        </a:xfrm>
        <a:prstGeom prst="rect">
          <a:avLst/>
        </a:prstGeom>
      </xdr:spPr>
    </xdr:pic>
    <xdr:clientData/>
  </xdr:oneCellAnchor>
  <xdr:oneCellAnchor>
    <xdr:from>
      <xdr:col>5</xdr:col>
      <xdr:colOff>0</xdr:colOff>
      <xdr:row>2246</xdr:row>
      <xdr:rowOff>0</xdr:rowOff>
    </xdr:from>
    <xdr:ext cx="2499577" cy="1213209"/>
    <xdr:pic>
      <xdr:nvPicPr>
        <xdr:cNvPr id="198" name="Picture 197">
          <a:extLst>
            <a:ext uri="{FF2B5EF4-FFF2-40B4-BE49-F238E27FC236}">
              <a16:creationId xmlns:a16="http://schemas.microsoft.com/office/drawing/2014/main" id="{BD02AF20-0346-49AF-8C8A-60553811E049}"/>
            </a:ext>
          </a:extLst>
        </xdr:cNvPr>
        <xdr:cNvPicPr>
          <a:picLocks noChangeAspect="1"/>
        </xdr:cNvPicPr>
      </xdr:nvPicPr>
      <xdr:blipFill>
        <a:blip xmlns:r="http://schemas.openxmlformats.org/officeDocument/2006/relationships" r:embed="rId2" cstate="print"/>
        <a:stretch>
          <a:fillRect/>
        </a:stretch>
      </xdr:blipFill>
      <xdr:spPr>
        <a:xfrm>
          <a:off x="2827867" y="386317067"/>
          <a:ext cx="2499577" cy="1213209"/>
        </a:xfrm>
        <a:prstGeom prst="rect">
          <a:avLst/>
        </a:prstGeom>
      </xdr:spPr>
    </xdr:pic>
    <xdr:clientData/>
  </xdr:oneCellAnchor>
  <xdr:oneCellAnchor>
    <xdr:from>
      <xdr:col>15</xdr:col>
      <xdr:colOff>0</xdr:colOff>
      <xdr:row>2246</xdr:row>
      <xdr:rowOff>0</xdr:rowOff>
    </xdr:from>
    <xdr:ext cx="2499577" cy="1213209"/>
    <xdr:pic>
      <xdr:nvPicPr>
        <xdr:cNvPr id="199" name="Picture 198">
          <a:extLst>
            <a:ext uri="{FF2B5EF4-FFF2-40B4-BE49-F238E27FC236}">
              <a16:creationId xmlns:a16="http://schemas.microsoft.com/office/drawing/2014/main" id="{B3ADEA11-BED0-409C-BB23-3A84DA97B255}"/>
            </a:ext>
          </a:extLst>
        </xdr:cNvPr>
        <xdr:cNvPicPr>
          <a:picLocks noChangeAspect="1"/>
        </xdr:cNvPicPr>
      </xdr:nvPicPr>
      <xdr:blipFill>
        <a:blip xmlns:r="http://schemas.openxmlformats.org/officeDocument/2006/relationships" r:embed="rId2" cstate="print"/>
        <a:stretch>
          <a:fillRect/>
        </a:stretch>
      </xdr:blipFill>
      <xdr:spPr>
        <a:xfrm>
          <a:off x="9177867" y="386317067"/>
          <a:ext cx="2499577" cy="1213209"/>
        </a:xfrm>
        <a:prstGeom prst="rect">
          <a:avLst/>
        </a:prstGeom>
      </xdr:spPr>
    </xdr:pic>
    <xdr:clientData/>
  </xdr:oneCellAnchor>
  <xdr:oneCellAnchor>
    <xdr:from>
      <xdr:col>5</xdr:col>
      <xdr:colOff>0</xdr:colOff>
      <xdr:row>2296</xdr:row>
      <xdr:rowOff>0</xdr:rowOff>
    </xdr:from>
    <xdr:ext cx="2499577" cy="1213209"/>
    <xdr:pic>
      <xdr:nvPicPr>
        <xdr:cNvPr id="200" name="Picture 199">
          <a:extLst>
            <a:ext uri="{FF2B5EF4-FFF2-40B4-BE49-F238E27FC236}">
              <a16:creationId xmlns:a16="http://schemas.microsoft.com/office/drawing/2014/main" id="{30633225-DDD8-4606-A10A-F0921159AC62}"/>
            </a:ext>
          </a:extLst>
        </xdr:cNvPr>
        <xdr:cNvPicPr>
          <a:picLocks noChangeAspect="1"/>
        </xdr:cNvPicPr>
      </xdr:nvPicPr>
      <xdr:blipFill>
        <a:blip xmlns:r="http://schemas.openxmlformats.org/officeDocument/2006/relationships" r:embed="rId2" cstate="print"/>
        <a:stretch>
          <a:fillRect/>
        </a:stretch>
      </xdr:blipFill>
      <xdr:spPr>
        <a:xfrm>
          <a:off x="2827867" y="395850533"/>
          <a:ext cx="2499577" cy="1213209"/>
        </a:xfrm>
        <a:prstGeom prst="rect">
          <a:avLst/>
        </a:prstGeom>
      </xdr:spPr>
    </xdr:pic>
    <xdr:clientData/>
  </xdr:oneCellAnchor>
  <xdr:oneCellAnchor>
    <xdr:from>
      <xdr:col>15</xdr:col>
      <xdr:colOff>0</xdr:colOff>
      <xdr:row>2296</xdr:row>
      <xdr:rowOff>0</xdr:rowOff>
    </xdr:from>
    <xdr:ext cx="2499577" cy="1213209"/>
    <xdr:pic>
      <xdr:nvPicPr>
        <xdr:cNvPr id="221" name="Picture 220">
          <a:extLst>
            <a:ext uri="{FF2B5EF4-FFF2-40B4-BE49-F238E27FC236}">
              <a16:creationId xmlns:a16="http://schemas.microsoft.com/office/drawing/2014/main" id="{04A39CA2-2580-48AD-9E96-3E0384EC09DC}"/>
            </a:ext>
          </a:extLst>
        </xdr:cNvPr>
        <xdr:cNvPicPr>
          <a:picLocks noChangeAspect="1"/>
        </xdr:cNvPicPr>
      </xdr:nvPicPr>
      <xdr:blipFill>
        <a:blip xmlns:r="http://schemas.openxmlformats.org/officeDocument/2006/relationships" r:embed="rId2" cstate="print"/>
        <a:stretch>
          <a:fillRect/>
        </a:stretch>
      </xdr:blipFill>
      <xdr:spPr>
        <a:xfrm>
          <a:off x="9177867" y="395850533"/>
          <a:ext cx="2499577" cy="1213209"/>
        </a:xfrm>
        <a:prstGeom prst="rect">
          <a:avLst/>
        </a:prstGeom>
      </xdr:spPr>
    </xdr:pic>
    <xdr:clientData/>
  </xdr:oneCellAnchor>
  <xdr:oneCellAnchor>
    <xdr:from>
      <xdr:col>5</xdr:col>
      <xdr:colOff>0</xdr:colOff>
      <xdr:row>2296</xdr:row>
      <xdr:rowOff>0</xdr:rowOff>
    </xdr:from>
    <xdr:ext cx="2499577" cy="1213209"/>
    <xdr:pic>
      <xdr:nvPicPr>
        <xdr:cNvPr id="222" name="Picture 221">
          <a:extLst>
            <a:ext uri="{FF2B5EF4-FFF2-40B4-BE49-F238E27FC236}">
              <a16:creationId xmlns:a16="http://schemas.microsoft.com/office/drawing/2014/main" id="{73710839-2B71-42B9-BF12-024E92B8117C}"/>
            </a:ext>
          </a:extLst>
        </xdr:cNvPr>
        <xdr:cNvPicPr>
          <a:picLocks noChangeAspect="1"/>
        </xdr:cNvPicPr>
      </xdr:nvPicPr>
      <xdr:blipFill>
        <a:blip xmlns:r="http://schemas.openxmlformats.org/officeDocument/2006/relationships" r:embed="rId2" cstate="print"/>
        <a:stretch>
          <a:fillRect/>
        </a:stretch>
      </xdr:blipFill>
      <xdr:spPr>
        <a:xfrm>
          <a:off x="2827867" y="395850533"/>
          <a:ext cx="2499577" cy="1213209"/>
        </a:xfrm>
        <a:prstGeom prst="rect">
          <a:avLst/>
        </a:prstGeom>
      </xdr:spPr>
    </xdr:pic>
    <xdr:clientData/>
  </xdr:oneCellAnchor>
  <xdr:oneCellAnchor>
    <xdr:from>
      <xdr:col>15</xdr:col>
      <xdr:colOff>0</xdr:colOff>
      <xdr:row>2296</xdr:row>
      <xdr:rowOff>0</xdr:rowOff>
    </xdr:from>
    <xdr:ext cx="2499577" cy="1213209"/>
    <xdr:pic>
      <xdr:nvPicPr>
        <xdr:cNvPr id="223" name="Picture 222">
          <a:extLst>
            <a:ext uri="{FF2B5EF4-FFF2-40B4-BE49-F238E27FC236}">
              <a16:creationId xmlns:a16="http://schemas.microsoft.com/office/drawing/2014/main" id="{8FFACD05-6A8D-475A-AE55-B078A77521C0}"/>
            </a:ext>
          </a:extLst>
        </xdr:cNvPr>
        <xdr:cNvPicPr>
          <a:picLocks noChangeAspect="1"/>
        </xdr:cNvPicPr>
      </xdr:nvPicPr>
      <xdr:blipFill>
        <a:blip xmlns:r="http://schemas.openxmlformats.org/officeDocument/2006/relationships" r:embed="rId2" cstate="print"/>
        <a:stretch>
          <a:fillRect/>
        </a:stretch>
      </xdr:blipFill>
      <xdr:spPr>
        <a:xfrm>
          <a:off x="9177867" y="395850533"/>
          <a:ext cx="2499577" cy="1213209"/>
        </a:xfrm>
        <a:prstGeom prst="rect">
          <a:avLst/>
        </a:prstGeom>
      </xdr:spPr>
    </xdr:pic>
    <xdr:clientData/>
  </xdr:oneCellAnchor>
  <xdr:oneCellAnchor>
    <xdr:from>
      <xdr:col>5</xdr:col>
      <xdr:colOff>0</xdr:colOff>
      <xdr:row>2296</xdr:row>
      <xdr:rowOff>0</xdr:rowOff>
    </xdr:from>
    <xdr:ext cx="2499577" cy="1213209"/>
    <xdr:pic>
      <xdr:nvPicPr>
        <xdr:cNvPr id="224" name="Picture 223">
          <a:extLst>
            <a:ext uri="{FF2B5EF4-FFF2-40B4-BE49-F238E27FC236}">
              <a16:creationId xmlns:a16="http://schemas.microsoft.com/office/drawing/2014/main" id="{014E667A-DED7-42E7-A122-62081F299BD2}"/>
            </a:ext>
          </a:extLst>
        </xdr:cNvPr>
        <xdr:cNvPicPr>
          <a:picLocks noChangeAspect="1"/>
        </xdr:cNvPicPr>
      </xdr:nvPicPr>
      <xdr:blipFill>
        <a:blip xmlns:r="http://schemas.openxmlformats.org/officeDocument/2006/relationships" r:embed="rId2" cstate="print"/>
        <a:stretch>
          <a:fillRect/>
        </a:stretch>
      </xdr:blipFill>
      <xdr:spPr>
        <a:xfrm>
          <a:off x="2827867" y="395850533"/>
          <a:ext cx="2499577" cy="1213209"/>
        </a:xfrm>
        <a:prstGeom prst="rect">
          <a:avLst/>
        </a:prstGeom>
      </xdr:spPr>
    </xdr:pic>
    <xdr:clientData/>
  </xdr:oneCellAnchor>
  <xdr:oneCellAnchor>
    <xdr:from>
      <xdr:col>15</xdr:col>
      <xdr:colOff>0</xdr:colOff>
      <xdr:row>2296</xdr:row>
      <xdr:rowOff>0</xdr:rowOff>
    </xdr:from>
    <xdr:ext cx="2499577" cy="1213209"/>
    <xdr:pic>
      <xdr:nvPicPr>
        <xdr:cNvPr id="225" name="Picture 224">
          <a:extLst>
            <a:ext uri="{FF2B5EF4-FFF2-40B4-BE49-F238E27FC236}">
              <a16:creationId xmlns:a16="http://schemas.microsoft.com/office/drawing/2014/main" id="{31E50C47-288E-4AC6-90AA-A0CADCA9A064}"/>
            </a:ext>
          </a:extLst>
        </xdr:cNvPr>
        <xdr:cNvPicPr>
          <a:picLocks noChangeAspect="1"/>
        </xdr:cNvPicPr>
      </xdr:nvPicPr>
      <xdr:blipFill>
        <a:blip xmlns:r="http://schemas.openxmlformats.org/officeDocument/2006/relationships" r:embed="rId2" cstate="print"/>
        <a:stretch>
          <a:fillRect/>
        </a:stretch>
      </xdr:blipFill>
      <xdr:spPr>
        <a:xfrm>
          <a:off x="9177867" y="395850533"/>
          <a:ext cx="2499577" cy="1213209"/>
        </a:xfrm>
        <a:prstGeom prst="rect">
          <a:avLst/>
        </a:prstGeom>
      </xdr:spPr>
    </xdr:pic>
    <xdr:clientData/>
  </xdr:oneCellAnchor>
  <xdr:oneCellAnchor>
    <xdr:from>
      <xdr:col>5</xdr:col>
      <xdr:colOff>0</xdr:colOff>
      <xdr:row>2246</xdr:row>
      <xdr:rowOff>0</xdr:rowOff>
    </xdr:from>
    <xdr:ext cx="2499577" cy="1213209"/>
    <xdr:pic>
      <xdr:nvPicPr>
        <xdr:cNvPr id="226" name="Picture 225">
          <a:extLst>
            <a:ext uri="{FF2B5EF4-FFF2-40B4-BE49-F238E27FC236}">
              <a16:creationId xmlns:a16="http://schemas.microsoft.com/office/drawing/2014/main" id="{F2081723-0A64-4104-85FC-B087B601759D}"/>
            </a:ext>
          </a:extLst>
        </xdr:cNvPr>
        <xdr:cNvPicPr>
          <a:picLocks noChangeAspect="1"/>
        </xdr:cNvPicPr>
      </xdr:nvPicPr>
      <xdr:blipFill>
        <a:blip xmlns:r="http://schemas.openxmlformats.org/officeDocument/2006/relationships" r:embed="rId2" cstate="print"/>
        <a:stretch>
          <a:fillRect/>
        </a:stretch>
      </xdr:blipFill>
      <xdr:spPr>
        <a:xfrm>
          <a:off x="2827867" y="386317067"/>
          <a:ext cx="2499577" cy="1213209"/>
        </a:xfrm>
        <a:prstGeom prst="rect">
          <a:avLst/>
        </a:prstGeom>
      </xdr:spPr>
    </xdr:pic>
    <xdr:clientData/>
  </xdr:oneCellAnchor>
  <xdr:oneCellAnchor>
    <xdr:from>
      <xdr:col>15</xdr:col>
      <xdr:colOff>0</xdr:colOff>
      <xdr:row>2246</xdr:row>
      <xdr:rowOff>0</xdr:rowOff>
    </xdr:from>
    <xdr:ext cx="2499577" cy="1213209"/>
    <xdr:pic>
      <xdr:nvPicPr>
        <xdr:cNvPr id="233" name="Picture 232">
          <a:extLst>
            <a:ext uri="{FF2B5EF4-FFF2-40B4-BE49-F238E27FC236}">
              <a16:creationId xmlns:a16="http://schemas.microsoft.com/office/drawing/2014/main" id="{1FBB10DF-3CB2-4861-8CEE-B9B896CC5FE7}"/>
            </a:ext>
          </a:extLst>
        </xdr:cNvPr>
        <xdr:cNvPicPr>
          <a:picLocks noChangeAspect="1"/>
        </xdr:cNvPicPr>
      </xdr:nvPicPr>
      <xdr:blipFill>
        <a:blip xmlns:r="http://schemas.openxmlformats.org/officeDocument/2006/relationships" r:embed="rId2" cstate="print"/>
        <a:stretch>
          <a:fillRect/>
        </a:stretch>
      </xdr:blipFill>
      <xdr:spPr>
        <a:xfrm>
          <a:off x="9177867" y="386317067"/>
          <a:ext cx="2499577" cy="1213209"/>
        </a:xfrm>
        <a:prstGeom prst="rect">
          <a:avLst/>
        </a:prstGeom>
      </xdr:spPr>
    </xdr:pic>
    <xdr:clientData/>
  </xdr:oneCellAnchor>
  <xdr:oneCellAnchor>
    <xdr:from>
      <xdr:col>5</xdr:col>
      <xdr:colOff>0</xdr:colOff>
      <xdr:row>2246</xdr:row>
      <xdr:rowOff>0</xdr:rowOff>
    </xdr:from>
    <xdr:ext cx="2499577" cy="1213209"/>
    <xdr:pic>
      <xdr:nvPicPr>
        <xdr:cNvPr id="234" name="Picture 233">
          <a:extLst>
            <a:ext uri="{FF2B5EF4-FFF2-40B4-BE49-F238E27FC236}">
              <a16:creationId xmlns:a16="http://schemas.microsoft.com/office/drawing/2014/main" id="{5F362909-ACF2-4D2C-8176-806E3E5ABE0E}"/>
            </a:ext>
          </a:extLst>
        </xdr:cNvPr>
        <xdr:cNvPicPr>
          <a:picLocks noChangeAspect="1"/>
        </xdr:cNvPicPr>
      </xdr:nvPicPr>
      <xdr:blipFill>
        <a:blip xmlns:r="http://schemas.openxmlformats.org/officeDocument/2006/relationships" r:embed="rId2" cstate="print"/>
        <a:stretch>
          <a:fillRect/>
        </a:stretch>
      </xdr:blipFill>
      <xdr:spPr>
        <a:xfrm>
          <a:off x="2827867" y="386317067"/>
          <a:ext cx="2499577" cy="1213209"/>
        </a:xfrm>
        <a:prstGeom prst="rect">
          <a:avLst/>
        </a:prstGeom>
      </xdr:spPr>
    </xdr:pic>
    <xdr:clientData/>
  </xdr:oneCellAnchor>
  <xdr:oneCellAnchor>
    <xdr:from>
      <xdr:col>15</xdr:col>
      <xdr:colOff>0</xdr:colOff>
      <xdr:row>2246</xdr:row>
      <xdr:rowOff>0</xdr:rowOff>
    </xdr:from>
    <xdr:ext cx="2499577" cy="1213209"/>
    <xdr:pic>
      <xdr:nvPicPr>
        <xdr:cNvPr id="235" name="Picture 234">
          <a:extLst>
            <a:ext uri="{FF2B5EF4-FFF2-40B4-BE49-F238E27FC236}">
              <a16:creationId xmlns:a16="http://schemas.microsoft.com/office/drawing/2014/main" id="{2B0AD403-2400-4FAC-AB77-028C15FD7E9E}"/>
            </a:ext>
          </a:extLst>
        </xdr:cNvPr>
        <xdr:cNvPicPr>
          <a:picLocks noChangeAspect="1"/>
        </xdr:cNvPicPr>
      </xdr:nvPicPr>
      <xdr:blipFill>
        <a:blip xmlns:r="http://schemas.openxmlformats.org/officeDocument/2006/relationships" r:embed="rId2" cstate="print"/>
        <a:stretch>
          <a:fillRect/>
        </a:stretch>
      </xdr:blipFill>
      <xdr:spPr>
        <a:xfrm>
          <a:off x="9177867" y="386317067"/>
          <a:ext cx="2499577" cy="1213209"/>
        </a:xfrm>
        <a:prstGeom prst="rect">
          <a:avLst/>
        </a:prstGeom>
      </xdr:spPr>
    </xdr:pic>
    <xdr:clientData/>
  </xdr:oneCellAnchor>
  <xdr:oneCellAnchor>
    <xdr:from>
      <xdr:col>5</xdr:col>
      <xdr:colOff>0</xdr:colOff>
      <xdr:row>2199</xdr:row>
      <xdr:rowOff>0</xdr:rowOff>
    </xdr:from>
    <xdr:ext cx="2499577" cy="1213209"/>
    <xdr:pic>
      <xdr:nvPicPr>
        <xdr:cNvPr id="236" name="Picture 235">
          <a:extLst>
            <a:ext uri="{FF2B5EF4-FFF2-40B4-BE49-F238E27FC236}">
              <a16:creationId xmlns:a16="http://schemas.microsoft.com/office/drawing/2014/main" id="{D7D09DC0-4776-4869-9FF8-0F7CD9E4B7AF}"/>
            </a:ext>
          </a:extLst>
        </xdr:cNvPr>
        <xdr:cNvPicPr>
          <a:picLocks noChangeAspect="1"/>
        </xdr:cNvPicPr>
      </xdr:nvPicPr>
      <xdr:blipFill>
        <a:blip xmlns:r="http://schemas.openxmlformats.org/officeDocument/2006/relationships" r:embed="rId2" cstate="print"/>
        <a:stretch>
          <a:fillRect/>
        </a:stretch>
      </xdr:blipFill>
      <xdr:spPr>
        <a:xfrm>
          <a:off x="2827867" y="377342400"/>
          <a:ext cx="2499577" cy="1213209"/>
        </a:xfrm>
        <a:prstGeom prst="rect">
          <a:avLst/>
        </a:prstGeom>
      </xdr:spPr>
    </xdr:pic>
    <xdr:clientData/>
  </xdr:oneCellAnchor>
  <xdr:oneCellAnchor>
    <xdr:from>
      <xdr:col>15</xdr:col>
      <xdr:colOff>0</xdr:colOff>
      <xdr:row>2199</xdr:row>
      <xdr:rowOff>0</xdr:rowOff>
    </xdr:from>
    <xdr:ext cx="2499577" cy="1213209"/>
    <xdr:pic>
      <xdr:nvPicPr>
        <xdr:cNvPr id="237" name="Picture 236">
          <a:extLst>
            <a:ext uri="{FF2B5EF4-FFF2-40B4-BE49-F238E27FC236}">
              <a16:creationId xmlns:a16="http://schemas.microsoft.com/office/drawing/2014/main" id="{4231A0A0-6F66-4F8F-81C4-861AE2587975}"/>
            </a:ext>
          </a:extLst>
        </xdr:cNvPr>
        <xdr:cNvPicPr>
          <a:picLocks noChangeAspect="1"/>
        </xdr:cNvPicPr>
      </xdr:nvPicPr>
      <xdr:blipFill>
        <a:blip xmlns:r="http://schemas.openxmlformats.org/officeDocument/2006/relationships" r:embed="rId2" cstate="print"/>
        <a:stretch>
          <a:fillRect/>
        </a:stretch>
      </xdr:blipFill>
      <xdr:spPr>
        <a:xfrm>
          <a:off x="9177867" y="377342400"/>
          <a:ext cx="2499577" cy="1213209"/>
        </a:xfrm>
        <a:prstGeom prst="rect">
          <a:avLst/>
        </a:prstGeom>
      </xdr:spPr>
    </xdr:pic>
    <xdr:clientData/>
  </xdr:oneCellAnchor>
  <xdr:oneCellAnchor>
    <xdr:from>
      <xdr:col>5</xdr:col>
      <xdr:colOff>0</xdr:colOff>
      <xdr:row>2199</xdr:row>
      <xdr:rowOff>0</xdr:rowOff>
    </xdr:from>
    <xdr:ext cx="2499577" cy="1213209"/>
    <xdr:pic>
      <xdr:nvPicPr>
        <xdr:cNvPr id="238" name="Picture 237">
          <a:extLst>
            <a:ext uri="{FF2B5EF4-FFF2-40B4-BE49-F238E27FC236}">
              <a16:creationId xmlns:a16="http://schemas.microsoft.com/office/drawing/2014/main" id="{A14F4F38-5002-4B88-917F-7C175D8D565F}"/>
            </a:ext>
          </a:extLst>
        </xdr:cNvPr>
        <xdr:cNvPicPr>
          <a:picLocks noChangeAspect="1"/>
        </xdr:cNvPicPr>
      </xdr:nvPicPr>
      <xdr:blipFill>
        <a:blip xmlns:r="http://schemas.openxmlformats.org/officeDocument/2006/relationships" r:embed="rId2" cstate="print"/>
        <a:stretch>
          <a:fillRect/>
        </a:stretch>
      </xdr:blipFill>
      <xdr:spPr>
        <a:xfrm>
          <a:off x="2827867" y="377342400"/>
          <a:ext cx="2499577" cy="1213209"/>
        </a:xfrm>
        <a:prstGeom prst="rect">
          <a:avLst/>
        </a:prstGeom>
      </xdr:spPr>
    </xdr:pic>
    <xdr:clientData/>
  </xdr:oneCellAnchor>
  <xdr:oneCellAnchor>
    <xdr:from>
      <xdr:col>15</xdr:col>
      <xdr:colOff>0</xdr:colOff>
      <xdr:row>2199</xdr:row>
      <xdr:rowOff>0</xdr:rowOff>
    </xdr:from>
    <xdr:ext cx="2499577" cy="1213209"/>
    <xdr:pic>
      <xdr:nvPicPr>
        <xdr:cNvPr id="239" name="Picture 238">
          <a:extLst>
            <a:ext uri="{FF2B5EF4-FFF2-40B4-BE49-F238E27FC236}">
              <a16:creationId xmlns:a16="http://schemas.microsoft.com/office/drawing/2014/main" id="{20D0D6FC-5D29-43EC-8E8C-44F3CEB3329C}"/>
            </a:ext>
          </a:extLst>
        </xdr:cNvPr>
        <xdr:cNvPicPr>
          <a:picLocks noChangeAspect="1"/>
        </xdr:cNvPicPr>
      </xdr:nvPicPr>
      <xdr:blipFill>
        <a:blip xmlns:r="http://schemas.openxmlformats.org/officeDocument/2006/relationships" r:embed="rId2" cstate="print"/>
        <a:stretch>
          <a:fillRect/>
        </a:stretch>
      </xdr:blipFill>
      <xdr:spPr>
        <a:xfrm>
          <a:off x="9177867" y="377342400"/>
          <a:ext cx="2499577" cy="1213209"/>
        </a:xfrm>
        <a:prstGeom prst="rect">
          <a:avLst/>
        </a:prstGeom>
      </xdr:spPr>
    </xdr:pic>
    <xdr:clientData/>
  </xdr:oneCellAnchor>
  <xdr:oneCellAnchor>
    <xdr:from>
      <xdr:col>5</xdr:col>
      <xdr:colOff>0</xdr:colOff>
      <xdr:row>2152</xdr:row>
      <xdr:rowOff>0</xdr:rowOff>
    </xdr:from>
    <xdr:ext cx="2499577" cy="1213209"/>
    <xdr:pic>
      <xdr:nvPicPr>
        <xdr:cNvPr id="311" name="Picture 310">
          <a:extLst>
            <a:ext uri="{FF2B5EF4-FFF2-40B4-BE49-F238E27FC236}">
              <a16:creationId xmlns:a16="http://schemas.microsoft.com/office/drawing/2014/main" id="{9D7959E9-1AB3-4481-8D43-28803118BECA}"/>
            </a:ext>
          </a:extLst>
        </xdr:cNvPr>
        <xdr:cNvPicPr>
          <a:picLocks noChangeAspect="1"/>
        </xdr:cNvPicPr>
      </xdr:nvPicPr>
      <xdr:blipFill>
        <a:blip xmlns:r="http://schemas.openxmlformats.org/officeDocument/2006/relationships" r:embed="rId2" cstate="print"/>
        <a:stretch>
          <a:fillRect/>
        </a:stretch>
      </xdr:blipFill>
      <xdr:spPr>
        <a:xfrm>
          <a:off x="2827867" y="368367733"/>
          <a:ext cx="2499577" cy="1213209"/>
        </a:xfrm>
        <a:prstGeom prst="rect">
          <a:avLst/>
        </a:prstGeom>
      </xdr:spPr>
    </xdr:pic>
    <xdr:clientData/>
  </xdr:oneCellAnchor>
  <xdr:oneCellAnchor>
    <xdr:from>
      <xdr:col>15</xdr:col>
      <xdr:colOff>0</xdr:colOff>
      <xdr:row>2152</xdr:row>
      <xdr:rowOff>0</xdr:rowOff>
    </xdr:from>
    <xdr:ext cx="2499577" cy="1213209"/>
    <xdr:pic>
      <xdr:nvPicPr>
        <xdr:cNvPr id="312" name="Picture 311">
          <a:extLst>
            <a:ext uri="{FF2B5EF4-FFF2-40B4-BE49-F238E27FC236}">
              <a16:creationId xmlns:a16="http://schemas.microsoft.com/office/drawing/2014/main" id="{4F9C5721-52F2-45D7-81D4-5A1AE8857D0A}"/>
            </a:ext>
          </a:extLst>
        </xdr:cNvPr>
        <xdr:cNvPicPr>
          <a:picLocks noChangeAspect="1"/>
        </xdr:cNvPicPr>
      </xdr:nvPicPr>
      <xdr:blipFill>
        <a:blip xmlns:r="http://schemas.openxmlformats.org/officeDocument/2006/relationships" r:embed="rId2" cstate="print"/>
        <a:stretch>
          <a:fillRect/>
        </a:stretch>
      </xdr:blipFill>
      <xdr:spPr>
        <a:xfrm>
          <a:off x="9177867" y="368367733"/>
          <a:ext cx="2499577" cy="1213209"/>
        </a:xfrm>
        <a:prstGeom prst="rect">
          <a:avLst/>
        </a:prstGeom>
      </xdr:spPr>
    </xdr:pic>
    <xdr:clientData/>
  </xdr:oneCellAnchor>
  <xdr:oneCellAnchor>
    <xdr:from>
      <xdr:col>5</xdr:col>
      <xdr:colOff>0</xdr:colOff>
      <xdr:row>2152</xdr:row>
      <xdr:rowOff>0</xdr:rowOff>
    </xdr:from>
    <xdr:ext cx="2499577" cy="1213209"/>
    <xdr:pic>
      <xdr:nvPicPr>
        <xdr:cNvPr id="313" name="Picture 312">
          <a:extLst>
            <a:ext uri="{FF2B5EF4-FFF2-40B4-BE49-F238E27FC236}">
              <a16:creationId xmlns:a16="http://schemas.microsoft.com/office/drawing/2014/main" id="{58C7C189-5C2E-485F-9F42-AED863FA7C1D}"/>
            </a:ext>
          </a:extLst>
        </xdr:cNvPr>
        <xdr:cNvPicPr>
          <a:picLocks noChangeAspect="1"/>
        </xdr:cNvPicPr>
      </xdr:nvPicPr>
      <xdr:blipFill>
        <a:blip xmlns:r="http://schemas.openxmlformats.org/officeDocument/2006/relationships" r:embed="rId2" cstate="print"/>
        <a:stretch>
          <a:fillRect/>
        </a:stretch>
      </xdr:blipFill>
      <xdr:spPr>
        <a:xfrm>
          <a:off x="2827867" y="368367733"/>
          <a:ext cx="2499577" cy="1213209"/>
        </a:xfrm>
        <a:prstGeom prst="rect">
          <a:avLst/>
        </a:prstGeom>
      </xdr:spPr>
    </xdr:pic>
    <xdr:clientData/>
  </xdr:oneCellAnchor>
  <xdr:oneCellAnchor>
    <xdr:from>
      <xdr:col>15</xdr:col>
      <xdr:colOff>0</xdr:colOff>
      <xdr:row>2152</xdr:row>
      <xdr:rowOff>0</xdr:rowOff>
    </xdr:from>
    <xdr:ext cx="2499577" cy="1213209"/>
    <xdr:pic>
      <xdr:nvPicPr>
        <xdr:cNvPr id="314" name="Picture 313">
          <a:extLst>
            <a:ext uri="{FF2B5EF4-FFF2-40B4-BE49-F238E27FC236}">
              <a16:creationId xmlns:a16="http://schemas.microsoft.com/office/drawing/2014/main" id="{D53F3431-F040-47FC-94D1-B2E8E8561C18}"/>
            </a:ext>
          </a:extLst>
        </xdr:cNvPr>
        <xdr:cNvPicPr>
          <a:picLocks noChangeAspect="1"/>
        </xdr:cNvPicPr>
      </xdr:nvPicPr>
      <xdr:blipFill>
        <a:blip xmlns:r="http://schemas.openxmlformats.org/officeDocument/2006/relationships" r:embed="rId2" cstate="print"/>
        <a:stretch>
          <a:fillRect/>
        </a:stretch>
      </xdr:blipFill>
      <xdr:spPr>
        <a:xfrm>
          <a:off x="9177867" y="368367733"/>
          <a:ext cx="2499577" cy="1213209"/>
        </a:xfrm>
        <a:prstGeom prst="rect">
          <a:avLst/>
        </a:prstGeom>
      </xdr:spPr>
    </xdr:pic>
    <xdr:clientData/>
  </xdr:oneCellAnchor>
  <xdr:oneCellAnchor>
    <xdr:from>
      <xdr:col>5</xdr:col>
      <xdr:colOff>0</xdr:colOff>
      <xdr:row>2105</xdr:row>
      <xdr:rowOff>0</xdr:rowOff>
    </xdr:from>
    <xdr:ext cx="2499577" cy="1213209"/>
    <xdr:pic>
      <xdr:nvPicPr>
        <xdr:cNvPr id="334" name="Picture 333">
          <a:extLst>
            <a:ext uri="{FF2B5EF4-FFF2-40B4-BE49-F238E27FC236}">
              <a16:creationId xmlns:a16="http://schemas.microsoft.com/office/drawing/2014/main" id="{7CDB2F22-293F-4FCD-84C4-EC62591ED114}"/>
            </a:ext>
          </a:extLst>
        </xdr:cNvPr>
        <xdr:cNvPicPr>
          <a:picLocks noChangeAspect="1"/>
        </xdr:cNvPicPr>
      </xdr:nvPicPr>
      <xdr:blipFill>
        <a:blip xmlns:r="http://schemas.openxmlformats.org/officeDocument/2006/relationships" r:embed="rId2" cstate="print"/>
        <a:stretch>
          <a:fillRect/>
        </a:stretch>
      </xdr:blipFill>
      <xdr:spPr>
        <a:xfrm>
          <a:off x="2827867" y="359393067"/>
          <a:ext cx="2499577" cy="1213209"/>
        </a:xfrm>
        <a:prstGeom prst="rect">
          <a:avLst/>
        </a:prstGeom>
      </xdr:spPr>
    </xdr:pic>
    <xdr:clientData/>
  </xdr:oneCellAnchor>
  <xdr:oneCellAnchor>
    <xdr:from>
      <xdr:col>15</xdr:col>
      <xdr:colOff>0</xdr:colOff>
      <xdr:row>2105</xdr:row>
      <xdr:rowOff>0</xdr:rowOff>
    </xdr:from>
    <xdr:ext cx="2499577" cy="1213209"/>
    <xdr:pic>
      <xdr:nvPicPr>
        <xdr:cNvPr id="335" name="Picture 334">
          <a:extLst>
            <a:ext uri="{FF2B5EF4-FFF2-40B4-BE49-F238E27FC236}">
              <a16:creationId xmlns:a16="http://schemas.microsoft.com/office/drawing/2014/main" id="{E5DA3356-4BD0-4884-B0D1-2A26EE01773F}"/>
            </a:ext>
          </a:extLst>
        </xdr:cNvPr>
        <xdr:cNvPicPr>
          <a:picLocks noChangeAspect="1"/>
        </xdr:cNvPicPr>
      </xdr:nvPicPr>
      <xdr:blipFill>
        <a:blip xmlns:r="http://schemas.openxmlformats.org/officeDocument/2006/relationships" r:embed="rId2" cstate="print"/>
        <a:stretch>
          <a:fillRect/>
        </a:stretch>
      </xdr:blipFill>
      <xdr:spPr>
        <a:xfrm>
          <a:off x="9177867" y="359393067"/>
          <a:ext cx="2499577" cy="1213209"/>
        </a:xfrm>
        <a:prstGeom prst="rect">
          <a:avLst/>
        </a:prstGeom>
      </xdr:spPr>
    </xdr:pic>
    <xdr:clientData/>
  </xdr:oneCellAnchor>
  <xdr:oneCellAnchor>
    <xdr:from>
      <xdr:col>5</xdr:col>
      <xdr:colOff>0</xdr:colOff>
      <xdr:row>2105</xdr:row>
      <xdr:rowOff>0</xdr:rowOff>
    </xdr:from>
    <xdr:ext cx="2499577" cy="1213209"/>
    <xdr:pic>
      <xdr:nvPicPr>
        <xdr:cNvPr id="336" name="Picture 335">
          <a:extLst>
            <a:ext uri="{FF2B5EF4-FFF2-40B4-BE49-F238E27FC236}">
              <a16:creationId xmlns:a16="http://schemas.microsoft.com/office/drawing/2014/main" id="{446E3813-289C-4EE1-91BB-0E800E971633}"/>
            </a:ext>
          </a:extLst>
        </xdr:cNvPr>
        <xdr:cNvPicPr>
          <a:picLocks noChangeAspect="1"/>
        </xdr:cNvPicPr>
      </xdr:nvPicPr>
      <xdr:blipFill>
        <a:blip xmlns:r="http://schemas.openxmlformats.org/officeDocument/2006/relationships" r:embed="rId2" cstate="print"/>
        <a:stretch>
          <a:fillRect/>
        </a:stretch>
      </xdr:blipFill>
      <xdr:spPr>
        <a:xfrm>
          <a:off x="2827867" y="359393067"/>
          <a:ext cx="2499577" cy="1213209"/>
        </a:xfrm>
        <a:prstGeom prst="rect">
          <a:avLst/>
        </a:prstGeom>
      </xdr:spPr>
    </xdr:pic>
    <xdr:clientData/>
  </xdr:oneCellAnchor>
  <xdr:oneCellAnchor>
    <xdr:from>
      <xdr:col>15</xdr:col>
      <xdr:colOff>0</xdr:colOff>
      <xdr:row>2105</xdr:row>
      <xdr:rowOff>0</xdr:rowOff>
    </xdr:from>
    <xdr:ext cx="2499577" cy="1213209"/>
    <xdr:pic>
      <xdr:nvPicPr>
        <xdr:cNvPr id="337" name="Picture 336">
          <a:extLst>
            <a:ext uri="{FF2B5EF4-FFF2-40B4-BE49-F238E27FC236}">
              <a16:creationId xmlns:a16="http://schemas.microsoft.com/office/drawing/2014/main" id="{173DFBD5-48A7-41AF-8CC1-BCF3AE21A0B0}"/>
            </a:ext>
          </a:extLst>
        </xdr:cNvPr>
        <xdr:cNvPicPr>
          <a:picLocks noChangeAspect="1"/>
        </xdr:cNvPicPr>
      </xdr:nvPicPr>
      <xdr:blipFill>
        <a:blip xmlns:r="http://schemas.openxmlformats.org/officeDocument/2006/relationships" r:embed="rId2" cstate="print"/>
        <a:stretch>
          <a:fillRect/>
        </a:stretch>
      </xdr:blipFill>
      <xdr:spPr>
        <a:xfrm>
          <a:off x="9177867" y="359393067"/>
          <a:ext cx="2499577" cy="1213209"/>
        </a:xfrm>
        <a:prstGeom prst="rect">
          <a:avLst/>
        </a:prstGeom>
      </xdr:spPr>
    </xdr:pic>
    <xdr:clientData/>
  </xdr:oneCellAnchor>
  <xdr:oneCellAnchor>
    <xdr:from>
      <xdr:col>5</xdr:col>
      <xdr:colOff>0</xdr:colOff>
      <xdr:row>2058</xdr:row>
      <xdr:rowOff>0</xdr:rowOff>
    </xdr:from>
    <xdr:ext cx="2499577" cy="1213209"/>
    <xdr:pic>
      <xdr:nvPicPr>
        <xdr:cNvPr id="338" name="Picture 337">
          <a:extLst>
            <a:ext uri="{FF2B5EF4-FFF2-40B4-BE49-F238E27FC236}">
              <a16:creationId xmlns:a16="http://schemas.microsoft.com/office/drawing/2014/main" id="{07E75DF3-4E7B-40C1-B108-C69D28A1A1B8}"/>
            </a:ext>
          </a:extLst>
        </xdr:cNvPr>
        <xdr:cNvPicPr>
          <a:picLocks noChangeAspect="1"/>
        </xdr:cNvPicPr>
      </xdr:nvPicPr>
      <xdr:blipFill>
        <a:blip xmlns:r="http://schemas.openxmlformats.org/officeDocument/2006/relationships" r:embed="rId2" cstate="print"/>
        <a:stretch>
          <a:fillRect/>
        </a:stretch>
      </xdr:blipFill>
      <xdr:spPr>
        <a:xfrm>
          <a:off x="2827867" y="350418400"/>
          <a:ext cx="2499577" cy="1213209"/>
        </a:xfrm>
        <a:prstGeom prst="rect">
          <a:avLst/>
        </a:prstGeom>
      </xdr:spPr>
    </xdr:pic>
    <xdr:clientData/>
  </xdr:oneCellAnchor>
  <xdr:oneCellAnchor>
    <xdr:from>
      <xdr:col>15</xdr:col>
      <xdr:colOff>0</xdr:colOff>
      <xdr:row>2058</xdr:row>
      <xdr:rowOff>0</xdr:rowOff>
    </xdr:from>
    <xdr:ext cx="2499577" cy="1213209"/>
    <xdr:pic>
      <xdr:nvPicPr>
        <xdr:cNvPr id="339" name="Picture 338">
          <a:extLst>
            <a:ext uri="{FF2B5EF4-FFF2-40B4-BE49-F238E27FC236}">
              <a16:creationId xmlns:a16="http://schemas.microsoft.com/office/drawing/2014/main" id="{C985D218-98F8-422B-9B3C-BDB2F1A50994}"/>
            </a:ext>
          </a:extLst>
        </xdr:cNvPr>
        <xdr:cNvPicPr>
          <a:picLocks noChangeAspect="1"/>
        </xdr:cNvPicPr>
      </xdr:nvPicPr>
      <xdr:blipFill>
        <a:blip xmlns:r="http://schemas.openxmlformats.org/officeDocument/2006/relationships" r:embed="rId2" cstate="print"/>
        <a:stretch>
          <a:fillRect/>
        </a:stretch>
      </xdr:blipFill>
      <xdr:spPr>
        <a:xfrm>
          <a:off x="9177867" y="350418400"/>
          <a:ext cx="2499577" cy="1213209"/>
        </a:xfrm>
        <a:prstGeom prst="rect">
          <a:avLst/>
        </a:prstGeom>
      </xdr:spPr>
    </xdr:pic>
    <xdr:clientData/>
  </xdr:oneCellAnchor>
  <xdr:oneCellAnchor>
    <xdr:from>
      <xdr:col>5</xdr:col>
      <xdr:colOff>0</xdr:colOff>
      <xdr:row>2058</xdr:row>
      <xdr:rowOff>0</xdr:rowOff>
    </xdr:from>
    <xdr:ext cx="2499577" cy="1213209"/>
    <xdr:pic>
      <xdr:nvPicPr>
        <xdr:cNvPr id="340" name="Picture 339">
          <a:extLst>
            <a:ext uri="{FF2B5EF4-FFF2-40B4-BE49-F238E27FC236}">
              <a16:creationId xmlns:a16="http://schemas.microsoft.com/office/drawing/2014/main" id="{D57DC081-4D1E-4532-AB16-09F4FFEFD1E0}"/>
            </a:ext>
          </a:extLst>
        </xdr:cNvPr>
        <xdr:cNvPicPr>
          <a:picLocks noChangeAspect="1"/>
        </xdr:cNvPicPr>
      </xdr:nvPicPr>
      <xdr:blipFill>
        <a:blip xmlns:r="http://schemas.openxmlformats.org/officeDocument/2006/relationships" r:embed="rId2" cstate="print"/>
        <a:stretch>
          <a:fillRect/>
        </a:stretch>
      </xdr:blipFill>
      <xdr:spPr>
        <a:xfrm>
          <a:off x="2827867" y="350418400"/>
          <a:ext cx="2499577" cy="1213209"/>
        </a:xfrm>
        <a:prstGeom prst="rect">
          <a:avLst/>
        </a:prstGeom>
      </xdr:spPr>
    </xdr:pic>
    <xdr:clientData/>
  </xdr:oneCellAnchor>
  <xdr:oneCellAnchor>
    <xdr:from>
      <xdr:col>15</xdr:col>
      <xdr:colOff>0</xdr:colOff>
      <xdr:row>2058</xdr:row>
      <xdr:rowOff>0</xdr:rowOff>
    </xdr:from>
    <xdr:ext cx="2499577" cy="1213209"/>
    <xdr:pic>
      <xdr:nvPicPr>
        <xdr:cNvPr id="341" name="Picture 340">
          <a:extLst>
            <a:ext uri="{FF2B5EF4-FFF2-40B4-BE49-F238E27FC236}">
              <a16:creationId xmlns:a16="http://schemas.microsoft.com/office/drawing/2014/main" id="{4CBA70F7-D0B3-4C2D-9325-CB31DA078729}"/>
            </a:ext>
          </a:extLst>
        </xdr:cNvPr>
        <xdr:cNvPicPr>
          <a:picLocks noChangeAspect="1"/>
        </xdr:cNvPicPr>
      </xdr:nvPicPr>
      <xdr:blipFill>
        <a:blip xmlns:r="http://schemas.openxmlformats.org/officeDocument/2006/relationships" r:embed="rId2" cstate="print"/>
        <a:stretch>
          <a:fillRect/>
        </a:stretch>
      </xdr:blipFill>
      <xdr:spPr>
        <a:xfrm>
          <a:off x="9177867" y="350418400"/>
          <a:ext cx="2499577" cy="1213209"/>
        </a:xfrm>
        <a:prstGeom prst="rect">
          <a:avLst/>
        </a:prstGeom>
      </xdr:spPr>
    </xdr:pic>
    <xdr:clientData/>
  </xdr:oneCellAnchor>
  <xdr:oneCellAnchor>
    <xdr:from>
      <xdr:col>5</xdr:col>
      <xdr:colOff>0</xdr:colOff>
      <xdr:row>2011</xdr:row>
      <xdr:rowOff>0</xdr:rowOff>
    </xdr:from>
    <xdr:ext cx="2499577" cy="1213209"/>
    <xdr:pic>
      <xdr:nvPicPr>
        <xdr:cNvPr id="342" name="Picture 341">
          <a:extLst>
            <a:ext uri="{FF2B5EF4-FFF2-40B4-BE49-F238E27FC236}">
              <a16:creationId xmlns:a16="http://schemas.microsoft.com/office/drawing/2014/main" id="{42C3864E-2A6C-4F17-A5B3-FD22318D0621}"/>
            </a:ext>
          </a:extLst>
        </xdr:cNvPr>
        <xdr:cNvPicPr>
          <a:picLocks noChangeAspect="1"/>
        </xdr:cNvPicPr>
      </xdr:nvPicPr>
      <xdr:blipFill>
        <a:blip xmlns:r="http://schemas.openxmlformats.org/officeDocument/2006/relationships" r:embed="rId2" cstate="print"/>
        <a:stretch>
          <a:fillRect/>
        </a:stretch>
      </xdr:blipFill>
      <xdr:spPr>
        <a:xfrm>
          <a:off x="2827867" y="341443733"/>
          <a:ext cx="2499577" cy="1213209"/>
        </a:xfrm>
        <a:prstGeom prst="rect">
          <a:avLst/>
        </a:prstGeom>
      </xdr:spPr>
    </xdr:pic>
    <xdr:clientData/>
  </xdr:oneCellAnchor>
  <xdr:oneCellAnchor>
    <xdr:from>
      <xdr:col>15</xdr:col>
      <xdr:colOff>0</xdr:colOff>
      <xdr:row>2011</xdr:row>
      <xdr:rowOff>0</xdr:rowOff>
    </xdr:from>
    <xdr:ext cx="2499577" cy="1213209"/>
    <xdr:pic>
      <xdr:nvPicPr>
        <xdr:cNvPr id="343" name="Picture 342">
          <a:extLst>
            <a:ext uri="{FF2B5EF4-FFF2-40B4-BE49-F238E27FC236}">
              <a16:creationId xmlns:a16="http://schemas.microsoft.com/office/drawing/2014/main" id="{5522D799-C6BC-4D2F-AD55-342A13C00534}"/>
            </a:ext>
          </a:extLst>
        </xdr:cNvPr>
        <xdr:cNvPicPr>
          <a:picLocks noChangeAspect="1"/>
        </xdr:cNvPicPr>
      </xdr:nvPicPr>
      <xdr:blipFill>
        <a:blip xmlns:r="http://schemas.openxmlformats.org/officeDocument/2006/relationships" r:embed="rId2" cstate="print"/>
        <a:stretch>
          <a:fillRect/>
        </a:stretch>
      </xdr:blipFill>
      <xdr:spPr>
        <a:xfrm>
          <a:off x="9177867" y="341443733"/>
          <a:ext cx="2499577" cy="1213209"/>
        </a:xfrm>
        <a:prstGeom prst="rect">
          <a:avLst/>
        </a:prstGeom>
      </xdr:spPr>
    </xdr:pic>
    <xdr:clientData/>
  </xdr:oneCellAnchor>
  <xdr:oneCellAnchor>
    <xdr:from>
      <xdr:col>5</xdr:col>
      <xdr:colOff>0</xdr:colOff>
      <xdr:row>2011</xdr:row>
      <xdr:rowOff>0</xdr:rowOff>
    </xdr:from>
    <xdr:ext cx="2499577" cy="1213209"/>
    <xdr:pic>
      <xdr:nvPicPr>
        <xdr:cNvPr id="344" name="Picture 343">
          <a:extLst>
            <a:ext uri="{FF2B5EF4-FFF2-40B4-BE49-F238E27FC236}">
              <a16:creationId xmlns:a16="http://schemas.microsoft.com/office/drawing/2014/main" id="{871BDFBB-4E01-418F-BCCF-479E6EA61213}"/>
            </a:ext>
          </a:extLst>
        </xdr:cNvPr>
        <xdr:cNvPicPr>
          <a:picLocks noChangeAspect="1"/>
        </xdr:cNvPicPr>
      </xdr:nvPicPr>
      <xdr:blipFill>
        <a:blip xmlns:r="http://schemas.openxmlformats.org/officeDocument/2006/relationships" r:embed="rId2" cstate="print"/>
        <a:stretch>
          <a:fillRect/>
        </a:stretch>
      </xdr:blipFill>
      <xdr:spPr>
        <a:xfrm>
          <a:off x="2827867" y="341443733"/>
          <a:ext cx="2499577" cy="1213209"/>
        </a:xfrm>
        <a:prstGeom prst="rect">
          <a:avLst/>
        </a:prstGeom>
      </xdr:spPr>
    </xdr:pic>
    <xdr:clientData/>
  </xdr:oneCellAnchor>
  <xdr:oneCellAnchor>
    <xdr:from>
      <xdr:col>15</xdr:col>
      <xdr:colOff>0</xdr:colOff>
      <xdr:row>2011</xdr:row>
      <xdr:rowOff>0</xdr:rowOff>
    </xdr:from>
    <xdr:ext cx="2499577" cy="1213209"/>
    <xdr:pic>
      <xdr:nvPicPr>
        <xdr:cNvPr id="345" name="Picture 344">
          <a:extLst>
            <a:ext uri="{FF2B5EF4-FFF2-40B4-BE49-F238E27FC236}">
              <a16:creationId xmlns:a16="http://schemas.microsoft.com/office/drawing/2014/main" id="{87CEFC6E-98CB-4504-B6A5-C7BD31991A20}"/>
            </a:ext>
          </a:extLst>
        </xdr:cNvPr>
        <xdr:cNvPicPr>
          <a:picLocks noChangeAspect="1"/>
        </xdr:cNvPicPr>
      </xdr:nvPicPr>
      <xdr:blipFill>
        <a:blip xmlns:r="http://schemas.openxmlformats.org/officeDocument/2006/relationships" r:embed="rId2" cstate="print"/>
        <a:stretch>
          <a:fillRect/>
        </a:stretch>
      </xdr:blipFill>
      <xdr:spPr>
        <a:xfrm>
          <a:off x="9177867" y="341443733"/>
          <a:ext cx="2499577" cy="1213209"/>
        </a:xfrm>
        <a:prstGeom prst="rect">
          <a:avLst/>
        </a:prstGeom>
      </xdr:spPr>
    </xdr:pic>
    <xdr:clientData/>
  </xdr:oneCellAnchor>
  <xdr:oneCellAnchor>
    <xdr:from>
      <xdr:col>5</xdr:col>
      <xdr:colOff>0</xdr:colOff>
      <xdr:row>1963</xdr:row>
      <xdr:rowOff>0</xdr:rowOff>
    </xdr:from>
    <xdr:ext cx="2499577" cy="1213209"/>
    <xdr:pic>
      <xdr:nvPicPr>
        <xdr:cNvPr id="346" name="Picture 345">
          <a:extLst>
            <a:ext uri="{FF2B5EF4-FFF2-40B4-BE49-F238E27FC236}">
              <a16:creationId xmlns:a16="http://schemas.microsoft.com/office/drawing/2014/main" id="{581FC456-70B5-482D-BF8C-1E28134465B9}"/>
            </a:ext>
          </a:extLst>
        </xdr:cNvPr>
        <xdr:cNvPicPr>
          <a:picLocks noChangeAspect="1"/>
        </xdr:cNvPicPr>
      </xdr:nvPicPr>
      <xdr:blipFill>
        <a:blip xmlns:r="http://schemas.openxmlformats.org/officeDocument/2006/relationships" r:embed="rId2" cstate="print"/>
        <a:stretch>
          <a:fillRect/>
        </a:stretch>
      </xdr:blipFill>
      <xdr:spPr>
        <a:xfrm>
          <a:off x="2827867" y="332282800"/>
          <a:ext cx="2499577" cy="1213209"/>
        </a:xfrm>
        <a:prstGeom prst="rect">
          <a:avLst/>
        </a:prstGeom>
      </xdr:spPr>
    </xdr:pic>
    <xdr:clientData/>
  </xdr:oneCellAnchor>
  <xdr:oneCellAnchor>
    <xdr:from>
      <xdr:col>15</xdr:col>
      <xdr:colOff>0</xdr:colOff>
      <xdr:row>1963</xdr:row>
      <xdr:rowOff>0</xdr:rowOff>
    </xdr:from>
    <xdr:ext cx="2499577" cy="1213209"/>
    <xdr:pic>
      <xdr:nvPicPr>
        <xdr:cNvPr id="347" name="Picture 346">
          <a:extLst>
            <a:ext uri="{FF2B5EF4-FFF2-40B4-BE49-F238E27FC236}">
              <a16:creationId xmlns:a16="http://schemas.microsoft.com/office/drawing/2014/main" id="{168093BB-88E0-4F16-923D-0A9229569453}"/>
            </a:ext>
          </a:extLst>
        </xdr:cNvPr>
        <xdr:cNvPicPr>
          <a:picLocks noChangeAspect="1"/>
        </xdr:cNvPicPr>
      </xdr:nvPicPr>
      <xdr:blipFill>
        <a:blip xmlns:r="http://schemas.openxmlformats.org/officeDocument/2006/relationships" r:embed="rId2" cstate="print"/>
        <a:stretch>
          <a:fillRect/>
        </a:stretch>
      </xdr:blipFill>
      <xdr:spPr>
        <a:xfrm>
          <a:off x="9177867" y="332282800"/>
          <a:ext cx="2499577" cy="1213209"/>
        </a:xfrm>
        <a:prstGeom prst="rect">
          <a:avLst/>
        </a:prstGeom>
      </xdr:spPr>
    </xdr:pic>
    <xdr:clientData/>
  </xdr:oneCellAnchor>
  <xdr:oneCellAnchor>
    <xdr:from>
      <xdr:col>5</xdr:col>
      <xdr:colOff>0</xdr:colOff>
      <xdr:row>1963</xdr:row>
      <xdr:rowOff>0</xdr:rowOff>
    </xdr:from>
    <xdr:ext cx="2499577" cy="1213209"/>
    <xdr:pic>
      <xdr:nvPicPr>
        <xdr:cNvPr id="348" name="Picture 347">
          <a:extLst>
            <a:ext uri="{FF2B5EF4-FFF2-40B4-BE49-F238E27FC236}">
              <a16:creationId xmlns:a16="http://schemas.microsoft.com/office/drawing/2014/main" id="{5C93A59B-4E4A-4B7D-B7A9-B5F35552E621}"/>
            </a:ext>
          </a:extLst>
        </xdr:cNvPr>
        <xdr:cNvPicPr>
          <a:picLocks noChangeAspect="1"/>
        </xdr:cNvPicPr>
      </xdr:nvPicPr>
      <xdr:blipFill>
        <a:blip xmlns:r="http://schemas.openxmlformats.org/officeDocument/2006/relationships" r:embed="rId2" cstate="print"/>
        <a:stretch>
          <a:fillRect/>
        </a:stretch>
      </xdr:blipFill>
      <xdr:spPr>
        <a:xfrm>
          <a:off x="2827867" y="332282800"/>
          <a:ext cx="2499577" cy="1213209"/>
        </a:xfrm>
        <a:prstGeom prst="rect">
          <a:avLst/>
        </a:prstGeom>
      </xdr:spPr>
    </xdr:pic>
    <xdr:clientData/>
  </xdr:oneCellAnchor>
  <xdr:oneCellAnchor>
    <xdr:from>
      <xdr:col>15</xdr:col>
      <xdr:colOff>0</xdr:colOff>
      <xdr:row>1963</xdr:row>
      <xdr:rowOff>0</xdr:rowOff>
    </xdr:from>
    <xdr:ext cx="2499577" cy="1213209"/>
    <xdr:pic>
      <xdr:nvPicPr>
        <xdr:cNvPr id="349" name="Picture 348">
          <a:extLst>
            <a:ext uri="{FF2B5EF4-FFF2-40B4-BE49-F238E27FC236}">
              <a16:creationId xmlns:a16="http://schemas.microsoft.com/office/drawing/2014/main" id="{633BE509-D51D-4CDF-8396-05A7C160141B}"/>
            </a:ext>
          </a:extLst>
        </xdr:cNvPr>
        <xdr:cNvPicPr>
          <a:picLocks noChangeAspect="1"/>
        </xdr:cNvPicPr>
      </xdr:nvPicPr>
      <xdr:blipFill>
        <a:blip xmlns:r="http://schemas.openxmlformats.org/officeDocument/2006/relationships" r:embed="rId2" cstate="print"/>
        <a:stretch>
          <a:fillRect/>
        </a:stretch>
      </xdr:blipFill>
      <xdr:spPr>
        <a:xfrm>
          <a:off x="9177867" y="332282800"/>
          <a:ext cx="2499577" cy="1213209"/>
        </a:xfrm>
        <a:prstGeom prst="rect">
          <a:avLst/>
        </a:prstGeom>
      </xdr:spPr>
    </xdr:pic>
    <xdr:clientData/>
  </xdr:oneCellAnchor>
  <xdr:oneCellAnchor>
    <xdr:from>
      <xdr:col>5</xdr:col>
      <xdr:colOff>0</xdr:colOff>
      <xdr:row>1915</xdr:row>
      <xdr:rowOff>0</xdr:rowOff>
    </xdr:from>
    <xdr:ext cx="2499577" cy="1213209"/>
    <xdr:pic>
      <xdr:nvPicPr>
        <xdr:cNvPr id="350" name="Picture 349">
          <a:extLst>
            <a:ext uri="{FF2B5EF4-FFF2-40B4-BE49-F238E27FC236}">
              <a16:creationId xmlns:a16="http://schemas.microsoft.com/office/drawing/2014/main" id="{3196162C-3618-4EA9-BEA0-41AAFB55685C}"/>
            </a:ext>
          </a:extLst>
        </xdr:cNvPr>
        <xdr:cNvPicPr>
          <a:picLocks noChangeAspect="1"/>
        </xdr:cNvPicPr>
      </xdr:nvPicPr>
      <xdr:blipFill>
        <a:blip xmlns:r="http://schemas.openxmlformats.org/officeDocument/2006/relationships" r:embed="rId2" cstate="print"/>
        <a:stretch>
          <a:fillRect/>
        </a:stretch>
      </xdr:blipFill>
      <xdr:spPr>
        <a:xfrm>
          <a:off x="2827867" y="323121867"/>
          <a:ext cx="2499577" cy="1213209"/>
        </a:xfrm>
        <a:prstGeom prst="rect">
          <a:avLst/>
        </a:prstGeom>
      </xdr:spPr>
    </xdr:pic>
    <xdr:clientData/>
  </xdr:oneCellAnchor>
  <xdr:oneCellAnchor>
    <xdr:from>
      <xdr:col>15</xdr:col>
      <xdr:colOff>0</xdr:colOff>
      <xdr:row>1915</xdr:row>
      <xdr:rowOff>0</xdr:rowOff>
    </xdr:from>
    <xdr:ext cx="2499577" cy="1213209"/>
    <xdr:pic>
      <xdr:nvPicPr>
        <xdr:cNvPr id="351" name="Picture 350">
          <a:extLst>
            <a:ext uri="{FF2B5EF4-FFF2-40B4-BE49-F238E27FC236}">
              <a16:creationId xmlns:a16="http://schemas.microsoft.com/office/drawing/2014/main" id="{B3C55209-FF67-431D-8A8E-005CB32BF399}"/>
            </a:ext>
          </a:extLst>
        </xdr:cNvPr>
        <xdr:cNvPicPr>
          <a:picLocks noChangeAspect="1"/>
        </xdr:cNvPicPr>
      </xdr:nvPicPr>
      <xdr:blipFill>
        <a:blip xmlns:r="http://schemas.openxmlformats.org/officeDocument/2006/relationships" r:embed="rId2" cstate="print"/>
        <a:stretch>
          <a:fillRect/>
        </a:stretch>
      </xdr:blipFill>
      <xdr:spPr>
        <a:xfrm>
          <a:off x="9177867" y="323121867"/>
          <a:ext cx="2499577" cy="1213209"/>
        </a:xfrm>
        <a:prstGeom prst="rect">
          <a:avLst/>
        </a:prstGeom>
      </xdr:spPr>
    </xdr:pic>
    <xdr:clientData/>
  </xdr:oneCellAnchor>
  <xdr:oneCellAnchor>
    <xdr:from>
      <xdr:col>5</xdr:col>
      <xdr:colOff>0</xdr:colOff>
      <xdr:row>1915</xdr:row>
      <xdr:rowOff>0</xdr:rowOff>
    </xdr:from>
    <xdr:ext cx="2499577" cy="1213209"/>
    <xdr:pic>
      <xdr:nvPicPr>
        <xdr:cNvPr id="352" name="Picture 351">
          <a:extLst>
            <a:ext uri="{FF2B5EF4-FFF2-40B4-BE49-F238E27FC236}">
              <a16:creationId xmlns:a16="http://schemas.microsoft.com/office/drawing/2014/main" id="{D507E103-CD79-47F0-91BA-0C9E28305D09}"/>
            </a:ext>
          </a:extLst>
        </xdr:cNvPr>
        <xdr:cNvPicPr>
          <a:picLocks noChangeAspect="1"/>
        </xdr:cNvPicPr>
      </xdr:nvPicPr>
      <xdr:blipFill>
        <a:blip xmlns:r="http://schemas.openxmlformats.org/officeDocument/2006/relationships" r:embed="rId2" cstate="print"/>
        <a:stretch>
          <a:fillRect/>
        </a:stretch>
      </xdr:blipFill>
      <xdr:spPr>
        <a:xfrm>
          <a:off x="2827867" y="323121867"/>
          <a:ext cx="2499577" cy="1213209"/>
        </a:xfrm>
        <a:prstGeom prst="rect">
          <a:avLst/>
        </a:prstGeom>
      </xdr:spPr>
    </xdr:pic>
    <xdr:clientData/>
  </xdr:oneCellAnchor>
  <xdr:oneCellAnchor>
    <xdr:from>
      <xdr:col>15</xdr:col>
      <xdr:colOff>0</xdr:colOff>
      <xdr:row>1915</xdr:row>
      <xdr:rowOff>0</xdr:rowOff>
    </xdr:from>
    <xdr:ext cx="2499577" cy="1213209"/>
    <xdr:pic>
      <xdr:nvPicPr>
        <xdr:cNvPr id="353" name="Picture 352">
          <a:extLst>
            <a:ext uri="{FF2B5EF4-FFF2-40B4-BE49-F238E27FC236}">
              <a16:creationId xmlns:a16="http://schemas.microsoft.com/office/drawing/2014/main" id="{593485B8-6914-4284-A4BA-88FAC76DDA6A}"/>
            </a:ext>
          </a:extLst>
        </xdr:cNvPr>
        <xdr:cNvPicPr>
          <a:picLocks noChangeAspect="1"/>
        </xdr:cNvPicPr>
      </xdr:nvPicPr>
      <xdr:blipFill>
        <a:blip xmlns:r="http://schemas.openxmlformats.org/officeDocument/2006/relationships" r:embed="rId2" cstate="print"/>
        <a:stretch>
          <a:fillRect/>
        </a:stretch>
      </xdr:blipFill>
      <xdr:spPr>
        <a:xfrm>
          <a:off x="9177867" y="323121867"/>
          <a:ext cx="2499577" cy="1213209"/>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5</xdr:col>
      <xdr:colOff>57150</xdr:colOff>
      <xdr:row>30</xdr:row>
      <xdr:rowOff>123826</xdr:rowOff>
    </xdr:from>
    <xdr:to>
      <xdr:col>8</xdr:col>
      <xdr:colOff>257175</xdr:colOff>
      <xdr:row>36</xdr:row>
      <xdr:rowOff>4098</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9725" y="6477001"/>
          <a:ext cx="2028825" cy="10232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114300</xdr:colOff>
      <xdr:row>31</xdr:row>
      <xdr:rowOff>9525</xdr:rowOff>
    </xdr:from>
    <xdr:to>
      <xdr:col>8</xdr:col>
      <xdr:colOff>219075</xdr:colOff>
      <xdr:row>36</xdr:row>
      <xdr:rowOff>32256</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29225" y="6438900"/>
          <a:ext cx="1933575" cy="97523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542925</xdr:colOff>
      <xdr:row>34</xdr:row>
      <xdr:rowOff>47625</xdr:rowOff>
    </xdr:from>
    <xdr:to>
      <xdr:col>9</xdr:col>
      <xdr:colOff>295193</xdr:colOff>
      <xdr:row>40</xdr:row>
      <xdr:rowOff>9525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10275" y="7162800"/>
          <a:ext cx="2190668" cy="11049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47625</xdr:colOff>
      <xdr:row>31</xdr:row>
      <xdr:rowOff>38100</xdr:rowOff>
    </xdr:from>
    <xdr:to>
      <xdr:col>10</xdr:col>
      <xdr:colOff>390525</xdr:colOff>
      <xdr:row>36</xdr:row>
      <xdr:rowOff>180933</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29300" y="5943600"/>
          <a:ext cx="2171700" cy="10953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123825</xdr:colOff>
      <xdr:row>20</xdr:row>
      <xdr:rowOff>152400</xdr:rowOff>
    </xdr:from>
    <xdr:to>
      <xdr:col>12</xdr:col>
      <xdr:colOff>106837</xdr:colOff>
      <xdr:row>25</xdr:row>
      <xdr:rowOff>180975</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72250" y="6419850"/>
          <a:ext cx="1945162" cy="9810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493569</xdr:colOff>
      <xdr:row>3</xdr:row>
      <xdr:rowOff>65937</xdr:rowOff>
    </xdr:to>
    <xdr:pic>
      <xdr:nvPicPr>
        <xdr:cNvPr id="2" name="Picture 7">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754100"/>
          <a:ext cx="1103169" cy="942237"/>
        </a:xfrm>
        <a:prstGeom prst="rect">
          <a:avLst/>
        </a:prstGeom>
        <a:solidFill>
          <a:srgbClr val="FFFFFF"/>
        </a:solidFill>
        <a:ln w="9525">
          <a:noFill/>
          <a:miter lim="800000"/>
          <a:headEnd/>
          <a:tailEnd/>
        </a:ln>
      </xdr:spPr>
    </xdr:pic>
    <xdr:clientData/>
  </xdr:twoCellAnchor>
  <xdr:twoCellAnchor editAs="oneCell">
    <xdr:from>
      <xdr:col>0</xdr:col>
      <xdr:colOff>0</xdr:colOff>
      <xdr:row>54</xdr:row>
      <xdr:rowOff>0</xdr:rowOff>
    </xdr:from>
    <xdr:to>
      <xdr:col>1</xdr:col>
      <xdr:colOff>493569</xdr:colOff>
      <xdr:row>57</xdr:row>
      <xdr:rowOff>65936</xdr:rowOff>
    </xdr:to>
    <xdr:pic>
      <xdr:nvPicPr>
        <xdr:cNvPr id="3" name="Picture 7">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099705" cy="940505"/>
        </a:xfrm>
        <a:prstGeom prst="rect">
          <a:avLst/>
        </a:prstGeom>
        <a:solidFill>
          <a:srgbClr val="FFFFFF"/>
        </a:solidFill>
        <a:ln w="9525">
          <a:noFill/>
          <a:miter lim="800000"/>
          <a:headEnd/>
          <a:tailEnd/>
        </a:ln>
      </xdr:spPr>
    </xdr:pic>
    <xdr:clientData/>
  </xdr:twoCellAnchor>
  <xdr:twoCellAnchor editAs="oneCell">
    <xdr:from>
      <xdr:col>0</xdr:col>
      <xdr:colOff>0</xdr:colOff>
      <xdr:row>108</xdr:row>
      <xdr:rowOff>0</xdr:rowOff>
    </xdr:from>
    <xdr:to>
      <xdr:col>1</xdr:col>
      <xdr:colOff>493569</xdr:colOff>
      <xdr:row>111</xdr:row>
      <xdr:rowOff>65938</xdr:rowOff>
    </xdr:to>
    <xdr:pic>
      <xdr:nvPicPr>
        <xdr:cNvPr id="4" name="Picture 7">
          <a:extLst>
            <a:ext uri="{FF2B5EF4-FFF2-40B4-BE49-F238E27FC236}">
              <a16:creationId xmlns:a16="http://schemas.microsoft.com/office/drawing/2014/main" id="{00000000-0008-0000-1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162</xdr:row>
      <xdr:rowOff>0</xdr:rowOff>
    </xdr:from>
    <xdr:to>
      <xdr:col>1</xdr:col>
      <xdr:colOff>493569</xdr:colOff>
      <xdr:row>165</xdr:row>
      <xdr:rowOff>65937</xdr:rowOff>
    </xdr:to>
    <xdr:pic>
      <xdr:nvPicPr>
        <xdr:cNvPr id="5" name="Picture 7">
          <a:extLst>
            <a:ext uri="{FF2B5EF4-FFF2-40B4-BE49-F238E27FC236}">
              <a16:creationId xmlns:a16="http://schemas.microsoft.com/office/drawing/2014/main" id="{00000000-0008-0000-14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216</xdr:row>
      <xdr:rowOff>0</xdr:rowOff>
    </xdr:from>
    <xdr:to>
      <xdr:col>1</xdr:col>
      <xdr:colOff>493569</xdr:colOff>
      <xdr:row>219</xdr:row>
      <xdr:rowOff>65937</xdr:rowOff>
    </xdr:to>
    <xdr:pic>
      <xdr:nvPicPr>
        <xdr:cNvPr id="6" name="Picture 7">
          <a:extLst>
            <a:ext uri="{FF2B5EF4-FFF2-40B4-BE49-F238E27FC236}">
              <a16:creationId xmlns:a16="http://schemas.microsoft.com/office/drawing/2014/main" id="{00000000-0008-0000-14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270</xdr:row>
      <xdr:rowOff>0</xdr:rowOff>
    </xdr:from>
    <xdr:to>
      <xdr:col>1</xdr:col>
      <xdr:colOff>493569</xdr:colOff>
      <xdr:row>273</xdr:row>
      <xdr:rowOff>65937</xdr:rowOff>
    </xdr:to>
    <xdr:pic>
      <xdr:nvPicPr>
        <xdr:cNvPr id="7" name="Picture 7">
          <a:extLst>
            <a:ext uri="{FF2B5EF4-FFF2-40B4-BE49-F238E27FC236}">
              <a16:creationId xmlns:a16="http://schemas.microsoft.com/office/drawing/2014/main" id="{00000000-0008-0000-14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324</xdr:row>
      <xdr:rowOff>0</xdr:rowOff>
    </xdr:from>
    <xdr:to>
      <xdr:col>1</xdr:col>
      <xdr:colOff>493569</xdr:colOff>
      <xdr:row>327</xdr:row>
      <xdr:rowOff>65936</xdr:rowOff>
    </xdr:to>
    <xdr:pic>
      <xdr:nvPicPr>
        <xdr:cNvPr id="8" name="Picture 7">
          <a:extLst>
            <a:ext uri="{FF2B5EF4-FFF2-40B4-BE49-F238E27FC236}">
              <a16:creationId xmlns:a16="http://schemas.microsoft.com/office/drawing/2014/main" id="{00000000-0008-0000-14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378</xdr:row>
      <xdr:rowOff>0</xdr:rowOff>
    </xdr:from>
    <xdr:to>
      <xdr:col>1</xdr:col>
      <xdr:colOff>493569</xdr:colOff>
      <xdr:row>381</xdr:row>
      <xdr:rowOff>65938</xdr:rowOff>
    </xdr:to>
    <xdr:pic>
      <xdr:nvPicPr>
        <xdr:cNvPr id="9" name="Picture 7">
          <a:extLst>
            <a:ext uri="{FF2B5EF4-FFF2-40B4-BE49-F238E27FC236}">
              <a16:creationId xmlns:a16="http://schemas.microsoft.com/office/drawing/2014/main" id="{00000000-0008-0000-14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432</xdr:row>
      <xdr:rowOff>138545</xdr:rowOff>
    </xdr:from>
    <xdr:to>
      <xdr:col>1</xdr:col>
      <xdr:colOff>493569</xdr:colOff>
      <xdr:row>435</xdr:row>
      <xdr:rowOff>51955</xdr:rowOff>
    </xdr:to>
    <xdr:pic>
      <xdr:nvPicPr>
        <xdr:cNvPr id="10" name="Picture 7">
          <a:extLst>
            <a:ext uri="{FF2B5EF4-FFF2-40B4-BE49-F238E27FC236}">
              <a16:creationId xmlns:a16="http://schemas.microsoft.com/office/drawing/2014/main" id="{00000000-0008-0000-14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485</xdr:row>
      <xdr:rowOff>138545</xdr:rowOff>
    </xdr:from>
    <xdr:to>
      <xdr:col>1</xdr:col>
      <xdr:colOff>493569</xdr:colOff>
      <xdr:row>488</xdr:row>
      <xdr:rowOff>129885</xdr:rowOff>
    </xdr:to>
    <xdr:pic>
      <xdr:nvPicPr>
        <xdr:cNvPr id="11" name="Picture 7">
          <a:extLst>
            <a:ext uri="{FF2B5EF4-FFF2-40B4-BE49-F238E27FC236}">
              <a16:creationId xmlns:a16="http://schemas.microsoft.com/office/drawing/2014/main" id="{00000000-0008-0000-14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536</xdr:row>
      <xdr:rowOff>138545</xdr:rowOff>
    </xdr:from>
    <xdr:to>
      <xdr:col>1</xdr:col>
      <xdr:colOff>493569</xdr:colOff>
      <xdr:row>539</xdr:row>
      <xdr:rowOff>155863</xdr:rowOff>
    </xdr:to>
    <xdr:pic>
      <xdr:nvPicPr>
        <xdr:cNvPr id="12" name="Picture 7">
          <a:extLst>
            <a:ext uri="{FF2B5EF4-FFF2-40B4-BE49-F238E27FC236}">
              <a16:creationId xmlns:a16="http://schemas.microsoft.com/office/drawing/2014/main" id="{00000000-0008-0000-14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33659"/>
          <a:ext cx="1099705" cy="978477"/>
        </a:xfrm>
        <a:prstGeom prst="rect">
          <a:avLst/>
        </a:prstGeom>
        <a:solidFill>
          <a:srgbClr val="FFFFFF"/>
        </a:solid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207818</xdr:colOff>
      <xdr:row>0</xdr:row>
      <xdr:rowOff>77932</xdr:rowOff>
    </xdr:from>
    <xdr:to>
      <xdr:col>1</xdr:col>
      <xdr:colOff>457027</xdr:colOff>
      <xdr:row>3</xdr:row>
      <xdr:rowOff>116725</xdr:rowOff>
    </xdr:to>
    <xdr:pic>
      <xdr:nvPicPr>
        <xdr:cNvPr id="5" name="Picture 7">
          <a:extLst>
            <a:ext uri="{FF2B5EF4-FFF2-40B4-BE49-F238E27FC236}">
              <a16:creationId xmlns:a16="http://schemas.microsoft.com/office/drawing/2014/main" id="{00000000-0008-0000-15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7818" y="77932"/>
          <a:ext cx="855345" cy="731520"/>
        </a:xfrm>
        <a:prstGeom prst="rect">
          <a:avLst/>
        </a:prstGeom>
        <a:solidFill>
          <a:srgbClr val="FFFFFF"/>
        </a:solidFill>
        <a:ln w="9525">
          <a:noFill/>
          <a:miter lim="800000"/>
          <a:headEnd/>
          <a:tailEnd/>
        </a:ln>
      </xdr:spPr>
    </xdr:pic>
    <xdr:clientData/>
  </xdr:twoCellAnchor>
  <xdr:twoCellAnchor editAs="oneCell">
    <xdr:from>
      <xdr:col>0</xdr:col>
      <xdr:colOff>112568</xdr:colOff>
      <xdr:row>58</xdr:row>
      <xdr:rowOff>112568</xdr:rowOff>
    </xdr:from>
    <xdr:to>
      <xdr:col>1</xdr:col>
      <xdr:colOff>294410</xdr:colOff>
      <xdr:row>60</xdr:row>
      <xdr:rowOff>272239</xdr:rowOff>
    </xdr:to>
    <xdr:pic>
      <xdr:nvPicPr>
        <xdr:cNvPr id="3" name="Picture 7">
          <a:extLst>
            <a:ext uri="{FF2B5EF4-FFF2-40B4-BE49-F238E27FC236}">
              <a16:creationId xmlns:a16="http://schemas.microsoft.com/office/drawing/2014/main" id="{00000000-0008-0000-1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115</xdr:row>
      <xdr:rowOff>112568</xdr:rowOff>
    </xdr:from>
    <xdr:to>
      <xdr:col>1</xdr:col>
      <xdr:colOff>294410</xdr:colOff>
      <xdr:row>117</xdr:row>
      <xdr:rowOff>272239</xdr:rowOff>
    </xdr:to>
    <xdr:pic>
      <xdr:nvPicPr>
        <xdr:cNvPr id="4" name="Picture 7">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171</xdr:row>
      <xdr:rowOff>112568</xdr:rowOff>
    </xdr:from>
    <xdr:to>
      <xdr:col>1</xdr:col>
      <xdr:colOff>294410</xdr:colOff>
      <xdr:row>173</xdr:row>
      <xdr:rowOff>272239</xdr:rowOff>
    </xdr:to>
    <xdr:pic>
      <xdr:nvPicPr>
        <xdr:cNvPr id="6" name="Picture 7">
          <a:extLst>
            <a:ext uri="{FF2B5EF4-FFF2-40B4-BE49-F238E27FC236}">
              <a16:creationId xmlns:a16="http://schemas.microsoft.com/office/drawing/2014/main" id="{00000000-0008-0000-15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27544568"/>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227</xdr:row>
      <xdr:rowOff>112568</xdr:rowOff>
    </xdr:from>
    <xdr:to>
      <xdr:col>1</xdr:col>
      <xdr:colOff>294410</xdr:colOff>
      <xdr:row>229</xdr:row>
      <xdr:rowOff>272239</xdr:rowOff>
    </xdr:to>
    <xdr:pic>
      <xdr:nvPicPr>
        <xdr:cNvPr id="7" name="Picture 7">
          <a:extLst>
            <a:ext uri="{FF2B5EF4-FFF2-40B4-BE49-F238E27FC236}">
              <a16:creationId xmlns:a16="http://schemas.microsoft.com/office/drawing/2014/main" id="{00000000-0008-0000-15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283</xdr:row>
      <xdr:rowOff>112568</xdr:rowOff>
    </xdr:from>
    <xdr:to>
      <xdr:col>1</xdr:col>
      <xdr:colOff>294410</xdr:colOff>
      <xdr:row>285</xdr:row>
      <xdr:rowOff>186514</xdr:rowOff>
    </xdr:to>
    <xdr:pic>
      <xdr:nvPicPr>
        <xdr:cNvPr id="8" name="Picture 7">
          <a:extLst>
            <a:ext uri="{FF2B5EF4-FFF2-40B4-BE49-F238E27FC236}">
              <a16:creationId xmlns:a16="http://schemas.microsoft.com/office/drawing/2014/main" id="{00000000-0008-0000-15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95250</xdr:colOff>
      <xdr:row>339</xdr:row>
      <xdr:rowOff>164522</xdr:rowOff>
    </xdr:from>
    <xdr:to>
      <xdr:col>1</xdr:col>
      <xdr:colOff>277092</xdr:colOff>
      <xdr:row>342</xdr:row>
      <xdr:rowOff>69272</xdr:rowOff>
    </xdr:to>
    <xdr:pic>
      <xdr:nvPicPr>
        <xdr:cNvPr id="9" name="Picture 8">
          <a:extLst>
            <a:ext uri="{FF2B5EF4-FFF2-40B4-BE49-F238E27FC236}">
              <a16:creationId xmlns:a16="http://schemas.microsoft.com/office/drawing/2014/main" id="{00000000-0008-0000-15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395</xdr:row>
      <xdr:rowOff>138545</xdr:rowOff>
    </xdr:from>
    <xdr:to>
      <xdr:col>1</xdr:col>
      <xdr:colOff>277092</xdr:colOff>
      <xdr:row>398</xdr:row>
      <xdr:rowOff>147205</xdr:rowOff>
    </xdr:to>
    <xdr:pic>
      <xdr:nvPicPr>
        <xdr:cNvPr id="10" name="Picture 9">
          <a:extLst>
            <a:ext uri="{FF2B5EF4-FFF2-40B4-BE49-F238E27FC236}">
              <a16:creationId xmlns:a16="http://schemas.microsoft.com/office/drawing/2014/main" id="{00000000-0008-0000-15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96159204"/>
          <a:ext cx="787978" cy="684069"/>
        </a:xfrm>
        <a:prstGeom prst="rect">
          <a:avLst/>
        </a:prstGeom>
        <a:solidFill>
          <a:srgbClr val="FFFFFF"/>
        </a:solidFill>
        <a:ln w="9525">
          <a:noFill/>
          <a:miter lim="800000"/>
          <a:headEnd/>
          <a:tailEnd/>
        </a:ln>
      </xdr:spPr>
    </xdr:pic>
    <xdr:clientData/>
  </xdr:twoCellAnchor>
  <xdr:twoCellAnchor editAs="oneCell">
    <xdr:from>
      <xdr:col>0</xdr:col>
      <xdr:colOff>95250</xdr:colOff>
      <xdr:row>450</xdr:row>
      <xdr:rowOff>164522</xdr:rowOff>
    </xdr:from>
    <xdr:to>
      <xdr:col>1</xdr:col>
      <xdr:colOff>277092</xdr:colOff>
      <xdr:row>453</xdr:row>
      <xdr:rowOff>346363</xdr:rowOff>
    </xdr:to>
    <xdr:pic>
      <xdr:nvPicPr>
        <xdr:cNvPr id="11" name="Picture 10">
          <a:extLst>
            <a:ext uri="{FF2B5EF4-FFF2-40B4-BE49-F238E27FC236}">
              <a16:creationId xmlns:a16="http://schemas.microsoft.com/office/drawing/2014/main" id="{00000000-0008-0000-15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504</xdr:row>
      <xdr:rowOff>164522</xdr:rowOff>
    </xdr:from>
    <xdr:to>
      <xdr:col>1</xdr:col>
      <xdr:colOff>277092</xdr:colOff>
      <xdr:row>508</xdr:row>
      <xdr:rowOff>43295</xdr:rowOff>
    </xdr:to>
    <xdr:pic>
      <xdr:nvPicPr>
        <xdr:cNvPr id="12" name="Picture 11">
          <a:extLst>
            <a:ext uri="{FF2B5EF4-FFF2-40B4-BE49-F238E27FC236}">
              <a16:creationId xmlns:a16="http://schemas.microsoft.com/office/drawing/2014/main" id="{00000000-0008-0000-15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twoCellAnchor editAs="oneCell">
    <xdr:from>
      <xdr:col>0</xdr:col>
      <xdr:colOff>95250</xdr:colOff>
      <xdr:row>558</xdr:row>
      <xdr:rowOff>164522</xdr:rowOff>
    </xdr:from>
    <xdr:to>
      <xdr:col>1</xdr:col>
      <xdr:colOff>277092</xdr:colOff>
      <xdr:row>561</xdr:row>
      <xdr:rowOff>90054</xdr:rowOff>
    </xdr:to>
    <xdr:pic>
      <xdr:nvPicPr>
        <xdr:cNvPr id="13" name="Picture 12">
          <a:extLst>
            <a:ext uri="{FF2B5EF4-FFF2-40B4-BE49-F238E27FC236}">
              <a16:creationId xmlns:a16="http://schemas.microsoft.com/office/drawing/2014/main" id="{00000000-0008-0000-15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oneCellAnchor>
    <xdr:from>
      <xdr:col>5</xdr:col>
      <xdr:colOff>0</xdr:colOff>
      <xdr:row>0</xdr:row>
      <xdr:rowOff>0</xdr:rowOff>
    </xdr:from>
    <xdr:ext cx="2499577" cy="1213209"/>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4" name="Picture 3">
          <a:extLst>
            <a:ext uri="{FF2B5EF4-FFF2-40B4-BE49-F238E27FC236}">
              <a16:creationId xmlns:a16="http://schemas.microsoft.com/office/drawing/2014/main" id="{00000000-0008-0000-1800-000004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5" name="Picture 4">
          <a:extLst>
            <a:ext uri="{FF2B5EF4-FFF2-40B4-BE49-F238E27FC236}">
              <a16:creationId xmlns:a16="http://schemas.microsoft.com/office/drawing/2014/main" id="{00000000-0008-0000-1800-000005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6" name="Picture 5">
          <a:extLst>
            <a:ext uri="{FF2B5EF4-FFF2-40B4-BE49-F238E27FC236}">
              <a16:creationId xmlns:a16="http://schemas.microsoft.com/office/drawing/2014/main" id="{00000000-0008-0000-1800-000006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7" name="Picture 6">
          <a:extLst>
            <a:ext uri="{FF2B5EF4-FFF2-40B4-BE49-F238E27FC236}">
              <a16:creationId xmlns:a16="http://schemas.microsoft.com/office/drawing/2014/main" id="{00000000-0008-0000-1800-000007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8" name="Picture 7">
          <a:extLst>
            <a:ext uri="{FF2B5EF4-FFF2-40B4-BE49-F238E27FC236}">
              <a16:creationId xmlns:a16="http://schemas.microsoft.com/office/drawing/2014/main" id="{00000000-0008-0000-1800-000008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9" name="Picture 8">
          <a:extLst>
            <a:ext uri="{FF2B5EF4-FFF2-40B4-BE49-F238E27FC236}">
              <a16:creationId xmlns:a16="http://schemas.microsoft.com/office/drawing/2014/main" id="{00000000-0008-0000-1800-000009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10" name="Picture 9">
          <a:extLst>
            <a:ext uri="{FF2B5EF4-FFF2-40B4-BE49-F238E27FC236}">
              <a16:creationId xmlns:a16="http://schemas.microsoft.com/office/drawing/2014/main" id="{00000000-0008-0000-1800-00000A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11" name="Picture 10">
          <a:extLst>
            <a:ext uri="{FF2B5EF4-FFF2-40B4-BE49-F238E27FC236}">
              <a16:creationId xmlns:a16="http://schemas.microsoft.com/office/drawing/2014/main" id="{00000000-0008-0000-1800-00000B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12" name="Picture 11">
          <a:extLst>
            <a:ext uri="{FF2B5EF4-FFF2-40B4-BE49-F238E27FC236}">
              <a16:creationId xmlns:a16="http://schemas.microsoft.com/office/drawing/2014/main" id="{00000000-0008-0000-1800-00000C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13" name="Picture 12">
          <a:extLst>
            <a:ext uri="{FF2B5EF4-FFF2-40B4-BE49-F238E27FC236}">
              <a16:creationId xmlns:a16="http://schemas.microsoft.com/office/drawing/2014/main" id="{00000000-0008-0000-1800-00000D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14" name="Picture 13">
          <a:extLst>
            <a:ext uri="{FF2B5EF4-FFF2-40B4-BE49-F238E27FC236}">
              <a16:creationId xmlns:a16="http://schemas.microsoft.com/office/drawing/2014/main" id="{00000000-0008-0000-1800-00000E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15" name="Picture 14">
          <a:extLst>
            <a:ext uri="{FF2B5EF4-FFF2-40B4-BE49-F238E27FC236}">
              <a16:creationId xmlns:a16="http://schemas.microsoft.com/office/drawing/2014/main" id="{00000000-0008-0000-1800-00000F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16" name="Picture 15">
          <a:extLst>
            <a:ext uri="{FF2B5EF4-FFF2-40B4-BE49-F238E27FC236}">
              <a16:creationId xmlns:a16="http://schemas.microsoft.com/office/drawing/2014/main" id="{00000000-0008-0000-1800-000010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17" name="Picture 16">
          <a:extLst>
            <a:ext uri="{FF2B5EF4-FFF2-40B4-BE49-F238E27FC236}">
              <a16:creationId xmlns:a16="http://schemas.microsoft.com/office/drawing/2014/main" id="{00000000-0008-0000-1800-000011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18" name="Picture 17">
          <a:extLst>
            <a:ext uri="{FF2B5EF4-FFF2-40B4-BE49-F238E27FC236}">
              <a16:creationId xmlns:a16="http://schemas.microsoft.com/office/drawing/2014/main" id="{00000000-0008-0000-1800-000012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19" name="Picture 18">
          <a:extLst>
            <a:ext uri="{FF2B5EF4-FFF2-40B4-BE49-F238E27FC236}">
              <a16:creationId xmlns:a16="http://schemas.microsoft.com/office/drawing/2014/main" id="{00000000-0008-0000-1800-000013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20" name="Picture 19">
          <a:extLst>
            <a:ext uri="{FF2B5EF4-FFF2-40B4-BE49-F238E27FC236}">
              <a16:creationId xmlns:a16="http://schemas.microsoft.com/office/drawing/2014/main" id="{00000000-0008-0000-1800-000014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21" name="Picture 20">
          <a:extLst>
            <a:ext uri="{FF2B5EF4-FFF2-40B4-BE49-F238E27FC236}">
              <a16:creationId xmlns:a16="http://schemas.microsoft.com/office/drawing/2014/main" id="{00000000-0008-0000-1800-000015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22" name="Picture 21">
          <a:extLst>
            <a:ext uri="{FF2B5EF4-FFF2-40B4-BE49-F238E27FC236}">
              <a16:creationId xmlns:a16="http://schemas.microsoft.com/office/drawing/2014/main" id="{00000000-0008-0000-1800-000016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23" name="Picture 22">
          <a:extLst>
            <a:ext uri="{FF2B5EF4-FFF2-40B4-BE49-F238E27FC236}">
              <a16:creationId xmlns:a16="http://schemas.microsoft.com/office/drawing/2014/main" id="{00000000-0008-0000-1800-000017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24" name="Picture 23">
          <a:extLst>
            <a:ext uri="{FF2B5EF4-FFF2-40B4-BE49-F238E27FC236}">
              <a16:creationId xmlns:a16="http://schemas.microsoft.com/office/drawing/2014/main" id="{00000000-0008-0000-1800-000018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25" name="Picture 24">
          <a:extLst>
            <a:ext uri="{FF2B5EF4-FFF2-40B4-BE49-F238E27FC236}">
              <a16:creationId xmlns:a16="http://schemas.microsoft.com/office/drawing/2014/main" id="{00000000-0008-0000-1800-000019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26" name="Picture 25">
          <a:extLst>
            <a:ext uri="{FF2B5EF4-FFF2-40B4-BE49-F238E27FC236}">
              <a16:creationId xmlns:a16="http://schemas.microsoft.com/office/drawing/2014/main" id="{00000000-0008-0000-1800-00001A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27" name="Picture 26">
          <a:extLst>
            <a:ext uri="{FF2B5EF4-FFF2-40B4-BE49-F238E27FC236}">
              <a16:creationId xmlns:a16="http://schemas.microsoft.com/office/drawing/2014/main" id="{00000000-0008-0000-1800-00001B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28" name="Picture 27">
          <a:extLst>
            <a:ext uri="{FF2B5EF4-FFF2-40B4-BE49-F238E27FC236}">
              <a16:creationId xmlns:a16="http://schemas.microsoft.com/office/drawing/2014/main" id="{00000000-0008-0000-1800-00001C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29" name="Picture 28">
          <a:extLst>
            <a:ext uri="{FF2B5EF4-FFF2-40B4-BE49-F238E27FC236}">
              <a16:creationId xmlns:a16="http://schemas.microsoft.com/office/drawing/2014/main" id="{00000000-0008-0000-1800-00001D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30" name="Picture 29">
          <a:extLst>
            <a:ext uri="{FF2B5EF4-FFF2-40B4-BE49-F238E27FC236}">
              <a16:creationId xmlns:a16="http://schemas.microsoft.com/office/drawing/2014/main" id="{00000000-0008-0000-1800-00001E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31" name="Picture 30">
          <a:extLst>
            <a:ext uri="{FF2B5EF4-FFF2-40B4-BE49-F238E27FC236}">
              <a16:creationId xmlns:a16="http://schemas.microsoft.com/office/drawing/2014/main" id="{00000000-0008-0000-1800-00001F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32" name="Picture 31">
          <a:extLst>
            <a:ext uri="{FF2B5EF4-FFF2-40B4-BE49-F238E27FC236}">
              <a16:creationId xmlns:a16="http://schemas.microsoft.com/office/drawing/2014/main" id="{00000000-0008-0000-1800-000020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33" name="Picture 32">
          <a:extLst>
            <a:ext uri="{FF2B5EF4-FFF2-40B4-BE49-F238E27FC236}">
              <a16:creationId xmlns:a16="http://schemas.microsoft.com/office/drawing/2014/main" id="{00000000-0008-0000-1800-000021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34" name="Picture 33">
          <a:extLst>
            <a:ext uri="{FF2B5EF4-FFF2-40B4-BE49-F238E27FC236}">
              <a16:creationId xmlns:a16="http://schemas.microsoft.com/office/drawing/2014/main" id="{00000000-0008-0000-1800-000022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35" name="Picture 34">
          <a:extLst>
            <a:ext uri="{FF2B5EF4-FFF2-40B4-BE49-F238E27FC236}">
              <a16:creationId xmlns:a16="http://schemas.microsoft.com/office/drawing/2014/main" id="{00000000-0008-0000-1800-000023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36" name="Picture 35">
          <a:extLst>
            <a:ext uri="{FF2B5EF4-FFF2-40B4-BE49-F238E27FC236}">
              <a16:creationId xmlns:a16="http://schemas.microsoft.com/office/drawing/2014/main" id="{00000000-0008-0000-1800-000024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37" name="Picture 36">
          <a:extLst>
            <a:ext uri="{FF2B5EF4-FFF2-40B4-BE49-F238E27FC236}">
              <a16:creationId xmlns:a16="http://schemas.microsoft.com/office/drawing/2014/main" id="{00000000-0008-0000-1800-000025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5</xdr:col>
      <xdr:colOff>0</xdr:colOff>
      <xdr:row>0</xdr:row>
      <xdr:rowOff>0</xdr:rowOff>
    </xdr:from>
    <xdr:ext cx="2499577" cy="1213209"/>
    <xdr:pic>
      <xdr:nvPicPr>
        <xdr:cNvPr id="38" name="Picture 37">
          <a:extLst>
            <a:ext uri="{FF2B5EF4-FFF2-40B4-BE49-F238E27FC236}">
              <a16:creationId xmlns:a16="http://schemas.microsoft.com/office/drawing/2014/main" id="{00000000-0008-0000-1800-000026000000}"/>
            </a:ext>
          </a:extLst>
        </xdr:cNvPr>
        <xdr:cNvPicPr>
          <a:picLocks noChangeAspect="1"/>
        </xdr:cNvPicPr>
      </xdr:nvPicPr>
      <xdr:blipFill>
        <a:blip xmlns:r="http://schemas.openxmlformats.org/officeDocument/2006/relationships" r:embed="rId1" cstate="print"/>
        <a:stretch>
          <a:fillRect/>
        </a:stretch>
      </xdr:blipFill>
      <xdr:spPr>
        <a:xfrm>
          <a:off x="302514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39" name="Picture 38">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40" name="Picture 39">
          <a:extLst>
            <a:ext uri="{FF2B5EF4-FFF2-40B4-BE49-F238E27FC236}">
              <a16:creationId xmlns:a16="http://schemas.microsoft.com/office/drawing/2014/main" id="{00000000-0008-0000-1800-000028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41" name="Picture 40">
          <a:extLst>
            <a:ext uri="{FF2B5EF4-FFF2-40B4-BE49-F238E27FC236}">
              <a16:creationId xmlns:a16="http://schemas.microsoft.com/office/drawing/2014/main" id="{00000000-0008-0000-1800-000029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42" name="Picture 41">
          <a:extLst>
            <a:ext uri="{FF2B5EF4-FFF2-40B4-BE49-F238E27FC236}">
              <a16:creationId xmlns:a16="http://schemas.microsoft.com/office/drawing/2014/main" id="{00000000-0008-0000-1800-00002A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43" name="Picture 42">
          <a:extLst>
            <a:ext uri="{FF2B5EF4-FFF2-40B4-BE49-F238E27FC236}">
              <a16:creationId xmlns:a16="http://schemas.microsoft.com/office/drawing/2014/main" id="{00000000-0008-0000-1800-00002B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44" name="Picture 43">
          <a:extLst>
            <a:ext uri="{FF2B5EF4-FFF2-40B4-BE49-F238E27FC236}">
              <a16:creationId xmlns:a16="http://schemas.microsoft.com/office/drawing/2014/main" id="{00000000-0008-0000-1800-00002C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15</xdr:col>
      <xdr:colOff>0</xdr:colOff>
      <xdr:row>0</xdr:row>
      <xdr:rowOff>0</xdr:rowOff>
    </xdr:from>
    <xdr:ext cx="2499577" cy="1213209"/>
    <xdr:pic>
      <xdr:nvPicPr>
        <xdr:cNvPr id="45" name="Picture 44">
          <a:extLst>
            <a:ext uri="{FF2B5EF4-FFF2-40B4-BE49-F238E27FC236}">
              <a16:creationId xmlns:a16="http://schemas.microsoft.com/office/drawing/2014/main" id="{00000000-0008-0000-1800-00002D000000}"/>
            </a:ext>
          </a:extLst>
        </xdr:cNvPr>
        <xdr:cNvPicPr>
          <a:picLocks noChangeAspect="1"/>
        </xdr:cNvPicPr>
      </xdr:nvPicPr>
      <xdr:blipFill>
        <a:blip xmlns:r="http://schemas.openxmlformats.org/officeDocument/2006/relationships" r:embed="rId1" cstate="print"/>
        <a:stretch>
          <a:fillRect/>
        </a:stretch>
      </xdr:blipFill>
      <xdr:spPr>
        <a:xfrm>
          <a:off x="9517380" y="562310280"/>
          <a:ext cx="2499577" cy="1213209"/>
        </a:xfrm>
        <a:prstGeom prst="rect">
          <a:avLst/>
        </a:prstGeom>
      </xdr:spPr>
    </xdr:pic>
    <xdr:clientData/>
  </xdr:oneCellAnchor>
  <xdr:oneCellAnchor>
    <xdr:from>
      <xdr:col>15</xdr:col>
      <xdr:colOff>0</xdr:colOff>
      <xdr:row>0</xdr:row>
      <xdr:rowOff>1</xdr:rowOff>
    </xdr:from>
    <xdr:ext cx="2499577" cy="274320"/>
    <xdr:pic>
      <xdr:nvPicPr>
        <xdr:cNvPr id="46" name="Picture 45">
          <a:extLst>
            <a:ext uri="{FF2B5EF4-FFF2-40B4-BE49-F238E27FC236}">
              <a16:creationId xmlns:a16="http://schemas.microsoft.com/office/drawing/2014/main" id="{00000000-0008-0000-1800-00002E000000}"/>
            </a:ext>
          </a:extLst>
        </xdr:cNvPr>
        <xdr:cNvPicPr>
          <a:picLocks noChangeAspect="1"/>
        </xdr:cNvPicPr>
      </xdr:nvPicPr>
      <xdr:blipFill>
        <a:blip xmlns:r="http://schemas.openxmlformats.org/officeDocument/2006/relationships" r:embed="rId1" cstate="print"/>
        <a:stretch>
          <a:fillRect/>
        </a:stretch>
      </xdr:blipFill>
      <xdr:spPr>
        <a:xfrm>
          <a:off x="9517380" y="562310281"/>
          <a:ext cx="2499577" cy="274320"/>
        </a:xfrm>
        <a:prstGeom prst="rect">
          <a:avLst/>
        </a:prstGeom>
      </xdr:spPr>
    </xdr:pic>
    <xdr:clientData/>
  </xdr:oneCellAnchor>
  <xdr:oneCellAnchor>
    <xdr:from>
      <xdr:col>15</xdr:col>
      <xdr:colOff>0</xdr:colOff>
      <xdr:row>0</xdr:row>
      <xdr:rowOff>1</xdr:rowOff>
    </xdr:from>
    <xdr:ext cx="2499577" cy="297180"/>
    <xdr:pic>
      <xdr:nvPicPr>
        <xdr:cNvPr id="47" name="Picture 46">
          <a:extLst>
            <a:ext uri="{FF2B5EF4-FFF2-40B4-BE49-F238E27FC236}">
              <a16:creationId xmlns:a16="http://schemas.microsoft.com/office/drawing/2014/main" id="{00000000-0008-0000-1800-00002F000000}"/>
            </a:ext>
          </a:extLst>
        </xdr:cNvPr>
        <xdr:cNvPicPr>
          <a:picLocks noChangeAspect="1"/>
        </xdr:cNvPicPr>
      </xdr:nvPicPr>
      <xdr:blipFill>
        <a:blip xmlns:r="http://schemas.openxmlformats.org/officeDocument/2006/relationships" r:embed="rId1" cstate="print"/>
        <a:stretch>
          <a:fillRect/>
        </a:stretch>
      </xdr:blipFill>
      <xdr:spPr>
        <a:xfrm>
          <a:off x="9517380" y="562310281"/>
          <a:ext cx="2499577" cy="29718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audit%2026112019\Employee%20Master-Jan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Users\ADMIN\Downloads\BNG%20Employee%20Master%20Sep-19%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audit%2026112019\Employee%20Master-Nov1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maddi/Desktop/&amp;&amp;%5e%5eBURGEONPAY%20SHEET%20March-22%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20B%20URGEON-PAY%20SHEET%20April-2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sers\user\Desktop\DATA\Spruce%20IT\2021\April-21\Output%20Data\Hyderabad-STP\Employee%20Master%20April21%20Hyderaba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Workmen Reg"/>
      <sheetName val="FORM-T"/>
      <sheetName val="FORM F Leave"/>
      <sheetName val="Employment Cards"/>
      <sheetName val="wage sllips"/>
      <sheetName val="Deductions"/>
      <sheetName val="Fines"/>
      <sheetName val="Advances"/>
      <sheetName val="Overtime"/>
      <sheetName val="Accident"/>
      <sheetName val="Bonus"/>
      <sheetName val="Equal remuneration"/>
      <sheetName val="ESI cards Reg"/>
      <sheetName val="Form-I"/>
      <sheetName val="Form-2"/>
      <sheetName val="Form 11"/>
      <sheetName val="Form-F"/>
      <sheetName val="Serive Certificate"/>
    </sheetNames>
    <sheetDataSet>
      <sheetData sheetId="0" refreshError="1">
        <row r="16">
          <cell r="A16">
            <v>1</v>
          </cell>
          <cell r="B16" t="str">
            <v>Kameswara Rao .M</v>
          </cell>
          <cell r="C16" t="str">
            <v>03.07.1981</v>
          </cell>
          <cell r="D16" t="str">
            <v>M</v>
          </cell>
          <cell r="E16" t="str">
            <v>Joga Rao</v>
          </cell>
          <cell r="F16" t="str">
            <v>TECHNICAL CONSULTATNT</v>
          </cell>
          <cell r="N16" t="str">
            <v>11.04.2018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Workmen Reg"/>
      <sheetName val="FORM-T"/>
      <sheetName val="FORM F Leave"/>
      <sheetName val="Employment Cards"/>
      <sheetName val="wage sllips"/>
      <sheetName val="Deductions"/>
      <sheetName val="Fines"/>
      <sheetName val="Advances"/>
      <sheetName val="Overtime"/>
      <sheetName val="Accident"/>
      <sheetName val="Bonus"/>
      <sheetName val="Equal remuneration"/>
      <sheetName val="ESI cards Reg"/>
      <sheetName val="Form-I"/>
      <sheetName val="Form-2"/>
      <sheetName val="Form 11"/>
      <sheetName val="Form-F"/>
      <sheetName val="Serive Certificate"/>
    </sheetNames>
    <sheetDataSet>
      <sheetData sheetId="0">
        <row r="14">
          <cell r="B14" t="str">
            <v>Name of Workman</v>
          </cell>
        </row>
        <row r="16">
          <cell r="A16">
            <v>3</v>
          </cell>
          <cell r="B16" t="str">
            <v>Rahul Balachandran</v>
          </cell>
          <cell r="C16" t="str">
            <v>15.04.1983</v>
          </cell>
          <cell r="D16" t="str">
            <v>M</v>
          </cell>
          <cell r="E16" t="str">
            <v>Balachandran S P</v>
          </cell>
          <cell r="F16" t="str">
            <v>TECHNICAL CONSULTATNT</v>
          </cell>
          <cell r="I16" t="str">
            <v>06.09.2018</v>
          </cell>
        </row>
        <row r="17">
          <cell r="B17" t="str">
            <v>ELLALACHERUVU MOHAMMAD IMRAN</v>
          </cell>
          <cell r="D17" t="str">
            <v>M</v>
          </cell>
          <cell r="I17" t="str">
            <v>01.06.2019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Workmen Reg"/>
      <sheetName val="FORM-T"/>
      <sheetName val="FORM F Leave"/>
      <sheetName val="Employment Cards"/>
      <sheetName val="wage sllips"/>
      <sheetName val="Deductions"/>
      <sheetName val="Fines"/>
      <sheetName val="Advances"/>
      <sheetName val="Overtime"/>
      <sheetName val="Accident"/>
      <sheetName val="Bonus"/>
      <sheetName val="Equal remuneration"/>
      <sheetName val="ESI cards Reg"/>
      <sheetName val="Form-I"/>
      <sheetName val="Form-2"/>
      <sheetName val="Form 11"/>
      <sheetName val="Form-F"/>
      <sheetName val="Serive Certificate"/>
    </sheetNames>
    <sheetDataSet>
      <sheetData sheetId="0" refreshError="1">
        <row r="19">
          <cell r="A19">
            <v>4</v>
          </cell>
          <cell r="B19" t="str">
            <v>Satyaprasanna Das</v>
          </cell>
          <cell r="C19" t="str">
            <v>05.05.1981</v>
          </cell>
          <cell r="D19" t="str">
            <v>M</v>
          </cell>
          <cell r="E19" t="str">
            <v>Bhajan Kumar Das</v>
          </cell>
          <cell r="F19" t="str">
            <v>TECHNICAL CONSULTATNT</v>
          </cell>
          <cell r="N19" t="str">
            <v>10.09.2018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 sheet-MARCH- 2022"/>
      <sheetName val="Emp Details "/>
      <sheetName val="kaja Venkat Ragavendra"/>
      <sheetName val="Venegella Kanaka durga"/>
      <sheetName val="Ayyappa Kopparapu "/>
      <sheetName val="Moeenahmed Shakilahmed Shaikh"/>
      <sheetName val="AKASH DEEP CHUNAP "/>
      <sheetName val="Jagdish Salian "/>
      <sheetName val="Parteek Arora"/>
      <sheetName val="Gaunda Mohammad Arief"/>
      <sheetName val="KRANTHI KUMAR VEDULLA"/>
      <sheetName val="Vipin U.N"/>
      <sheetName val="VeerendraBabu Galam"/>
      <sheetName val="SatishKumar Dhandu"/>
      <sheetName val="RAMBABU PYDI"/>
      <sheetName val="Sudhir Perka"/>
      <sheetName val="Haneef"/>
      <sheetName val="Ramesh Baira"/>
      <sheetName val="Nilesh Baviskar"/>
      <sheetName val="Ved Prakash"/>
      <sheetName val="GauravVispute"/>
      <sheetName val="Amith a"/>
      <sheetName val="RajasekharReddy KN"/>
      <sheetName val="Moulika GM"/>
      <sheetName val="AsokKumar J"/>
      <sheetName val="RUKNUDEEN S"/>
      <sheetName val="Rajesh Kongara"/>
      <sheetName val="Dhrubajyoti Goswami"/>
      <sheetName val="Yarramaddu Raveendra Reddy"/>
      <sheetName val="Ravindra bathoji"/>
      <sheetName val="Naresh Kandhula"/>
      <sheetName val="Reno Vijayan"/>
      <sheetName val="Majed Khan"/>
      <sheetName val="SathishKumar V"/>
      <sheetName val="Madan"/>
      <sheetName val="Kutagolla Mohazzer"/>
      <sheetName val="Sachin Ameshram"/>
      <sheetName val="Naresh Subbarajulu "/>
      <sheetName val="Srikanth Thota"/>
      <sheetName val="Shekhar Panchal"/>
      <sheetName val="Girish Bandi"/>
      <sheetName val="DESIR KOIPURATH"/>
      <sheetName val="Chitra Kulkarni"/>
      <sheetName val="Barathiyar A"/>
      <sheetName val="Kumaravel M"/>
      <sheetName val="CHANDRASEHARAN GERORGE"/>
      <sheetName val="Kannan Selvakumar"/>
      <sheetName val="VISHNUPRASATH T"/>
      <sheetName val="Nagaranjan S"/>
      <sheetName val="ELAMPARITHI SB"/>
      <sheetName val="KISHANPRASAD GANDHE"/>
      <sheetName val="Sunnapalli Anil"/>
      <sheetName val="Varsha Bollu"/>
      <sheetName val="Bhaskar Reddy Sudha"/>
      <sheetName val="BHARGAVI .R"/>
      <sheetName val="Shiva Krishna"/>
      <sheetName val="ARJUN PUNDLIK JOSHI"/>
      <sheetName val="Karthick G"/>
      <sheetName val="Somisetty VenkataKrishna"/>
      <sheetName val="CHEREDDY MURALI KRISHNA NAIDU"/>
      <sheetName val="Gangadhar Yarabham"/>
      <sheetName val="Himanshu Anand"/>
      <sheetName val="Kanchupati Kondaiah"/>
      <sheetName val="Santosh Patel"/>
      <sheetName val="Saleem Ahmed Natamkar"/>
      <sheetName val="Sambasivarao M"/>
      <sheetName val="Basweshwar Pawar"/>
      <sheetName val="K V Kannan"/>
      <sheetName val="Thanigaivel.J"/>
      <sheetName val="gopi reddy chirra"/>
      <sheetName val="Anil kumar Redd kusam"/>
      <sheetName val="Vijay Kumar Sundara"/>
      <sheetName val="Swati Bhattacharya"/>
      <sheetName val="Paparao"/>
      <sheetName val="Bhaskar Idagottu"/>
      <sheetName val="Snehal Shirsat"/>
      <sheetName val="Shaikh Mohammed Sartaj"/>
      <sheetName val="Dinesh Kumar Maran"/>
      <sheetName val="Ranjith Kumar Karanam"/>
      <sheetName val="Shashanki Mishra"/>
      <sheetName val="Anjali Dubey"/>
      <sheetName val="Manzoor Ahamed"/>
      <sheetName val="Moin Ahemad jahur"/>
      <sheetName val="Hemanth Mishra"/>
      <sheetName val="Sandeep Kumar Gupta"/>
      <sheetName val="FAZALAHMED IRKAL"/>
      <sheetName val="Savana Saritha Dora"/>
      <sheetName val="SUKRUTH YELLAMBOTLA"/>
      <sheetName val="Mandar Shetty"/>
      <sheetName val="Ramakrishna J Reddy"/>
      <sheetName val="Vivek Dongre "/>
      <sheetName val="Praveen Kumar Beesabat"/>
      <sheetName val="Amit Chawadi"/>
      <sheetName val="Nikhila Kaveri "/>
      <sheetName val="Ashwini Nanaware"/>
      <sheetName val="Kaushal Sushil Sharma"/>
      <sheetName val="Praveen Kumar Tandra"/>
      <sheetName val="Arvind Akhare"/>
      <sheetName val="Pallavi Rishikesh Naik"/>
      <sheetName val="Ajay Singh"/>
      <sheetName val="TUSHAR UCHAGAONKAR"/>
      <sheetName val="PRAVEEN M"/>
      <sheetName val="Amit Kumar"/>
      <sheetName val="Pranav Thakare"/>
      <sheetName val="Nagarjun KV"/>
      <sheetName val="Thaposh Ghosh"/>
      <sheetName val="Boopathi Palani "/>
      <sheetName val="Sneha Hande"/>
      <sheetName val="JNANESWARARAO G"/>
      <sheetName val="Asita Kumar Sahoo"/>
      <sheetName val="Nagashree Narayan"/>
      <sheetName val="Amarnath Reddy"/>
      <sheetName val=" Rajesh Dhumal"/>
      <sheetName val="Amol Gole "/>
      <sheetName val="Srinivasa Rao yellaneni"/>
      <sheetName val="Sandeep Dixit"/>
      <sheetName val="Shridhar Madlur"/>
      <sheetName val="Samarjit Saha"/>
      <sheetName val="Arun kh"/>
      <sheetName val="Ajay Pal Singh"/>
      <sheetName val="Narasimha rao Gurazala"/>
      <sheetName val="Arun Arra"/>
      <sheetName val="Ramya Nalla"/>
      <sheetName val="SYED  MOHAMMED AZHER"/>
      <sheetName val="Uma  Mahesh P"/>
      <sheetName val="GONTHINI  SAIBABU"/>
      <sheetName val="Pavan  Nagendra Tatina"/>
      <sheetName val="Mohd  Azhar Shareef"/>
      <sheetName val="NAGA SAI TEJA NUTHI"/>
      <sheetName val="Mani Krishna Nandineedi"/>
      <sheetName val="Sushma P"/>
      <sheetName val="PAVANKUMAR"/>
      <sheetName val="Jaikesh Upadhyay  "/>
      <sheetName val="Mahanth Devasani"/>
      <sheetName val="ROOPINI CHIYYARAPU"/>
      <sheetName val="Jyoti Singh"/>
      <sheetName val="Rohit Kamble"/>
      <sheetName val="Inturi Ramakrishna"/>
      <sheetName val="D.Santhoshi"/>
      <sheetName val="Bharath"/>
      <sheetName val="NEERUDU SAI KUMAR"/>
      <sheetName val="Ramineni Abhilash"/>
      <sheetName val="Sheet29"/>
    </sheetNames>
    <sheetDataSet>
      <sheetData sheetId="0" refreshError="1">
        <row r="7">
          <cell r="C7" t="str">
            <v>BITS-485</v>
          </cell>
          <cell r="D7">
            <v>2101796</v>
          </cell>
          <cell r="E7" t="str">
            <v xml:space="preserve">AKASH DEEP CHUNAP </v>
          </cell>
          <cell r="F7" t="str">
            <v>BNG STP</v>
          </cell>
          <cell r="G7">
            <v>150000</v>
          </cell>
          <cell r="H7">
            <v>135892</v>
          </cell>
          <cell r="I7">
            <v>31</v>
          </cell>
          <cell r="J7">
            <v>31</v>
          </cell>
          <cell r="K7">
            <v>0</v>
          </cell>
          <cell r="L7">
            <v>31</v>
          </cell>
          <cell r="M7">
            <v>81535.199999999997</v>
          </cell>
          <cell r="N7">
            <v>32614.080000000002</v>
          </cell>
          <cell r="O7">
            <v>2083</v>
          </cell>
          <cell r="P7">
            <v>2083</v>
          </cell>
          <cell r="Q7">
            <v>17576.72</v>
          </cell>
          <cell r="R7">
            <v>135892</v>
          </cell>
          <cell r="S7">
            <v>1950</v>
          </cell>
          <cell r="T7">
            <v>1441.6089999999999</v>
          </cell>
          <cell r="U7">
            <v>3921.8431199999995</v>
          </cell>
          <cell r="V7">
            <v>6794.5999999999995</v>
          </cell>
          <cell r="W7">
            <v>150000.05212000001</v>
          </cell>
          <cell r="X7">
            <v>0</v>
          </cell>
          <cell r="Y7">
            <v>135892</v>
          </cell>
          <cell r="Z7">
            <v>40018</v>
          </cell>
          <cell r="AA7">
            <v>200</v>
          </cell>
          <cell r="AB7">
            <v>1800</v>
          </cell>
          <cell r="AC7">
            <v>0</v>
          </cell>
          <cell r="AD7">
            <v>0</v>
          </cell>
          <cell r="AE7">
            <v>42018</v>
          </cell>
          <cell r="AF7">
            <v>106032.05212000001</v>
          </cell>
        </row>
        <row r="8">
          <cell r="C8" t="str">
            <v>BITS-496</v>
          </cell>
          <cell r="D8">
            <v>2102378</v>
          </cell>
          <cell r="E8" t="str">
            <v>Jagdish Salian 11-3-2022</v>
          </cell>
          <cell r="F8" t="str">
            <v>PUNE SEZ 1</v>
          </cell>
          <cell r="G8">
            <v>170000</v>
          </cell>
          <cell r="H8">
            <v>154430</v>
          </cell>
          <cell r="I8">
            <v>31</v>
          </cell>
          <cell r="J8">
            <v>11</v>
          </cell>
          <cell r="K8">
            <v>0</v>
          </cell>
          <cell r="L8">
            <v>11</v>
          </cell>
          <cell r="M8">
            <v>32878.645161290326</v>
          </cell>
          <cell r="N8">
            <v>13151.458064516131</v>
          </cell>
          <cell r="O8">
            <v>739</v>
          </cell>
          <cell r="P8">
            <v>739</v>
          </cell>
          <cell r="Q8">
            <v>7289.6387096774124</v>
          </cell>
          <cell r="R8">
            <v>54797.741935483871</v>
          </cell>
          <cell r="S8">
            <v>1950</v>
          </cell>
          <cell r="T8">
            <v>1441.6089999999999</v>
          </cell>
          <cell r="U8">
            <v>1581.4628322580645</v>
          </cell>
          <cell r="V8">
            <v>2739.8870967741937</v>
          </cell>
          <cell r="W8">
            <v>62510.700864516126</v>
          </cell>
          <cell r="X8">
            <v>0</v>
          </cell>
          <cell r="Y8">
            <v>54797.741935483871</v>
          </cell>
          <cell r="Z8">
            <v>10000</v>
          </cell>
          <cell r="AA8">
            <v>200</v>
          </cell>
          <cell r="AB8">
            <v>1800</v>
          </cell>
          <cell r="AC8">
            <v>798.9207200466667</v>
          </cell>
          <cell r="AD8">
            <v>0</v>
          </cell>
          <cell r="AE8">
            <v>12798.920720046666</v>
          </cell>
          <cell r="AF8">
            <v>47761.958929032255</v>
          </cell>
        </row>
        <row r="9">
          <cell r="C9" t="str">
            <v>BITS-500</v>
          </cell>
          <cell r="D9">
            <v>2103494</v>
          </cell>
          <cell r="E9" t="str">
            <v>Gaunda Mohammad Arief</v>
          </cell>
          <cell r="F9" t="str">
            <v>Gurgaon STP</v>
          </cell>
          <cell r="G9">
            <v>90000</v>
          </cell>
          <cell r="H9">
            <v>80278</v>
          </cell>
          <cell r="I9">
            <v>31</v>
          </cell>
          <cell r="J9">
            <v>30</v>
          </cell>
          <cell r="K9">
            <v>1</v>
          </cell>
          <cell r="L9">
            <v>31</v>
          </cell>
          <cell r="M9">
            <v>48166.8</v>
          </cell>
          <cell r="N9">
            <v>19266.72</v>
          </cell>
          <cell r="O9">
            <v>2083</v>
          </cell>
          <cell r="P9">
            <v>2083</v>
          </cell>
          <cell r="Q9">
            <v>8678.4799999999959</v>
          </cell>
          <cell r="R9">
            <v>80278</v>
          </cell>
          <cell r="S9">
            <v>1950</v>
          </cell>
          <cell r="T9">
            <v>1441.6089999999999</v>
          </cell>
          <cell r="U9">
            <v>2316.8230800000001</v>
          </cell>
          <cell r="V9">
            <v>4013.9</v>
          </cell>
          <cell r="W9">
            <v>90000.332079999993</v>
          </cell>
          <cell r="X9">
            <v>0</v>
          </cell>
          <cell r="Y9">
            <v>80278</v>
          </cell>
          <cell r="Z9">
            <v>7988</v>
          </cell>
          <cell r="AA9">
            <v>200</v>
          </cell>
          <cell r="AB9">
            <v>1800</v>
          </cell>
          <cell r="AC9">
            <v>440.76132899999999</v>
          </cell>
          <cell r="AD9">
            <v>0</v>
          </cell>
          <cell r="AE9">
            <v>10428.761329000001</v>
          </cell>
          <cell r="AF9">
            <v>77621.332079999993</v>
          </cell>
        </row>
        <row r="10">
          <cell r="C10" t="str">
            <v>BITS-501</v>
          </cell>
          <cell r="D10">
            <v>2104022</v>
          </cell>
          <cell r="E10" t="str">
            <v>KRANTHI KUMAR VEDULLA</v>
          </cell>
          <cell r="F10" t="str">
            <v>Bhubaneshwar STP</v>
          </cell>
          <cell r="G10">
            <v>95000</v>
          </cell>
          <cell r="H10">
            <v>84912</v>
          </cell>
          <cell r="I10">
            <v>31</v>
          </cell>
          <cell r="J10">
            <v>31</v>
          </cell>
          <cell r="K10">
            <v>0</v>
          </cell>
          <cell r="L10">
            <v>31</v>
          </cell>
          <cell r="M10">
            <v>50947.199999999997</v>
          </cell>
          <cell r="N10">
            <v>20378.88</v>
          </cell>
          <cell r="O10">
            <v>2083</v>
          </cell>
          <cell r="P10">
            <v>2083</v>
          </cell>
          <cell r="Q10">
            <v>9419.9199999999983</v>
          </cell>
          <cell r="R10">
            <v>84912</v>
          </cell>
          <cell r="S10">
            <v>1950</v>
          </cell>
          <cell r="T10">
            <v>1441.6089999999999</v>
          </cell>
          <cell r="U10">
            <v>2450.5603199999996</v>
          </cell>
          <cell r="V10">
            <v>4245.5999999999995</v>
          </cell>
          <cell r="W10">
            <v>94999.769320000007</v>
          </cell>
          <cell r="X10">
            <v>0</v>
          </cell>
          <cell r="Y10">
            <v>84912</v>
          </cell>
          <cell r="Z10">
            <v>7616</v>
          </cell>
          <cell r="AA10">
            <v>200</v>
          </cell>
          <cell r="AB10">
            <v>1800</v>
          </cell>
          <cell r="AC10">
            <v>391.787848</v>
          </cell>
          <cell r="AD10">
            <v>0</v>
          </cell>
          <cell r="AE10">
            <v>10007.787848</v>
          </cell>
          <cell r="AF10">
            <v>83041.769320000007</v>
          </cell>
        </row>
        <row r="11">
          <cell r="C11" t="str">
            <v>BITS-507</v>
          </cell>
          <cell r="D11">
            <v>2104015</v>
          </cell>
          <cell r="E11" t="str">
            <v>Vipin U.N</v>
          </cell>
          <cell r="F11" t="str">
            <v>Bhubaneshwar STP</v>
          </cell>
          <cell r="G11" t="str">
            <v xml:space="preserve"> 1,17,000</v>
          </cell>
          <cell r="H11">
            <v>105304</v>
          </cell>
          <cell r="I11">
            <v>31</v>
          </cell>
          <cell r="J11">
            <v>30</v>
          </cell>
          <cell r="K11">
            <v>1</v>
          </cell>
          <cell r="L11">
            <v>31</v>
          </cell>
          <cell r="M11">
            <v>63182.400000000001</v>
          </cell>
          <cell r="N11">
            <v>25272.960000000003</v>
          </cell>
          <cell r="O11">
            <v>2083</v>
          </cell>
          <cell r="P11">
            <v>2083</v>
          </cell>
          <cell r="Q11">
            <v>12682.64</v>
          </cell>
          <cell r="R11">
            <v>105304</v>
          </cell>
          <cell r="S11">
            <v>1950</v>
          </cell>
          <cell r="T11">
            <v>1441.6089999999999</v>
          </cell>
          <cell r="U11">
            <v>3039.0734399999997</v>
          </cell>
          <cell r="V11">
            <v>5265.2</v>
          </cell>
          <cell r="W11">
            <v>116999.88243999999</v>
          </cell>
          <cell r="X11">
            <v>0</v>
          </cell>
          <cell r="Y11">
            <v>105304</v>
          </cell>
          <cell r="Z11">
            <v>17847</v>
          </cell>
          <cell r="AA11">
            <v>200</v>
          </cell>
          <cell r="AB11">
            <v>1800</v>
          </cell>
          <cell r="AC11">
            <v>391.787848</v>
          </cell>
          <cell r="AD11">
            <v>0</v>
          </cell>
          <cell r="AE11">
            <v>20238.787848</v>
          </cell>
          <cell r="AF11">
            <v>94810.882439999987</v>
          </cell>
        </row>
        <row r="12">
          <cell r="C12" t="str">
            <v>BITS-528</v>
          </cell>
          <cell r="D12">
            <v>2107380</v>
          </cell>
          <cell r="E12" t="str">
            <v>VeerendraBabu Galam</v>
          </cell>
          <cell r="F12" t="str">
            <v>HYD SEZ</v>
          </cell>
          <cell r="G12">
            <v>75000</v>
          </cell>
          <cell r="H12">
            <v>66374</v>
          </cell>
          <cell r="I12">
            <v>31</v>
          </cell>
          <cell r="J12">
            <v>29</v>
          </cell>
          <cell r="K12">
            <v>2</v>
          </cell>
          <cell r="L12">
            <v>30</v>
          </cell>
          <cell r="M12">
            <v>38539.741935483871</v>
          </cell>
          <cell r="N12">
            <v>15415.896774193548</v>
          </cell>
          <cell r="O12">
            <v>2016</v>
          </cell>
          <cell r="P12">
            <v>2016</v>
          </cell>
          <cell r="Q12">
            <v>6245.2645161290347</v>
          </cell>
          <cell r="R12">
            <v>64232.903225806454</v>
          </cell>
          <cell r="S12">
            <v>1950</v>
          </cell>
          <cell r="T12">
            <v>1441.6089999999999</v>
          </cell>
          <cell r="U12">
            <v>1853.7615870967741</v>
          </cell>
          <cell r="V12">
            <v>3211.6451612903224</v>
          </cell>
          <cell r="W12">
            <v>72689.918974193541</v>
          </cell>
          <cell r="X12">
            <v>0</v>
          </cell>
          <cell r="Y12">
            <v>64232.903225806454</v>
          </cell>
          <cell r="Z12">
            <v>0</v>
          </cell>
          <cell r="AA12">
            <v>200</v>
          </cell>
          <cell r="AB12">
            <v>1800</v>
          </cell>
          <cell r="AC12">
            <v>391.787848</v>
          </cell>
          <cell r="AD12">
            <v>0</v>
          </cell>
          <cell r="AE12">
            <v>2391.7878479999999</v>
          </cell>
          <cell r="AF12">
            <v>68348.015748387086</v>
          </cell>
        </row>
        <row r="13">
          <cell r="C13" t="str">
            <v>BITS-542</v>
          </cell>
          <cell r="D13">
            <v>2108578</v>
          </cell>
          <cell r="E13" t="str">
            <v>Haneef</v>
          </cell>
          <cell r="F13" t="str">
            <v>PUNE ASC SEZ</v>
          </cell>
          <cell r="G13">
            <v>70000</v>
          </cell>
          <cell r="H13">
            <v>61740</v>
          </cell>
          <cell r="I13">
            <v>31</v>
          </cell>
          <cell r="J13">
            <v>15</v>
          </cell>
          <cell r="K13">
            <v>16</v>
          </cell>
          <cell r="L13">
            <v>16</v>
          </cell>
          <cell r="M13">
            <v>19119.483870967742</v>
          </cell>
          <cell r="N13">
            <v>7647.793548387097</v>
          </cell>
          <cell r="O13">
            <v>1075</v>
          </cell>
          <cell r="P13">
            <v>1075</v>
          </cell>
          <cell r="Q13">
            <v>2948.5290322580622</v>
          </cell>
          <cell r="R13">
            <v>31865.806451612902</v>
          </cell>
          <cell r="S13">
            <v>1950</v>
          </cell>
          <cell r="T13">
            <v>1441.6089999999999</v>
          </cell>
          <cell r="U13">
            <v>919.64717419354827</v>
          </cell>
          <cell r="V13">
            <v>1593.2903225806451</v>
          </cell>
          <cell r="W13">
            <v>37770.352948387095</v>
          </cell>
          <cell r="X13">
            <v>0</v>
          </cell>
          <cell r="Y13">
            <v>31865.806451612902</v>
          </cell>
          <cell r="Z13">
            <v>1837</v>
          </cell>
          <cell r="AA13">
            <v>200</v>
          </cell>
          <cell r="AB13">
            <v>1800</v>
          </cell>
          <cell r="AC13">
            <v>391.787848</v>
          </cell>
          <cell r="AD13">
            <v>0</v>
          </cell>
          <cell r="AE13">
            <v>4228.7878479999999</v>
          </cell>
          <cell r="AF13">
            <v>31591.546496774194</v>
          </cell>
        </row>
        <row r="14">
          <cell r="C14" t="str">
            <v>BITS-556</v>
          </cell>
          <cell r="D14">
            <v>0</v>
          </cell>
          <cell r="E14" t="str">
            <v>Nilesh Baviskar 16-3-2022</v>
          </cell>
          <cell r="F14" t="str">
            <v>PUNE ASC SEZ</v>
          </cell>
          <cell r="G14">
            <v>77000</v>
          </cell>
          <cell r="H14">
            <v>68228</v>
          </cell>
          <cell r="I14">
            <v>31</v>
          </cell>
          <cell r="J14">
            <v>16</v>
          </cell>
          <cell r="K14">
            <v>0</v>
          </cell>
          <cell r="L14">
            <v>16</v>
          </cell>
          <cell r="M14">
            <v>21128.670967741935</v>
          </cell>
          <cell r="N14">
            <v>8451.4683870967747</v>
          </cell>
          <cell r="O14">
            <v>1075</v>
          </cell>
          <cell r="P14">
            <v>1075</v>
          </cell>
          <cell r="Q14">
            <v>3484.3122580645177</v>
          </cell>
          <cell r="R14">
            <v>35214.451612903227</v>
          </cell>
          <cell r="S14">
            <v>1950</v>
          </cell>
          <cell r="T14">
            <v>1441.6089999999999</v>
          </cell>
          <cell r="U14">
            <v>1016.2890735483869</v>
          </cell>
          <cell r="V14">
            <v>1760.7225806451613</v>
          </cell>
          <cell r="W14">
            <v>41383.072267096781</v>
          </cell>
          <cell r="X14">
            <v>0</v>
          </cell>
          <cell r="Y14">
            <v>35214.451612903227</v>
          </cell>
          <cell r="Z14">
            <v>3232</v>
          </cell>
          <cell r="AA14">
            <v>200</v>
          </cell>
          <cell r="AB14">
            <v>1800</v>
          </cell>
          <cell r="AC14">
            <v>391.787848</v>
          </cell>
          <cell r="AD14">
            <v>0</v>
          </cell>
          <cell r="AE14">
            <v>5623.7878479999999</v>
          </cell>
          <cell r="AF14">
            <v>33809.620654193546</v>
          </cell>
        </row>
        <row r="15">
          <cell r="C15" t="str">
            <v>BITS-557</v>
          </cell>
          <cell r="D15">
            <v>2109800</v>
          </cell>
          <cell r="E15" t="str">
            <v>Ved Prakash</v>
          </cell>
          <cell r="F15" t="str">
            <v>PUNE ASC SEZ</v>
          </cell>
          <cell r="G15">
            <v>80000</v>
          </cell>
          <cell r="H15">
            <v>71009</v>
          </cell>
          <cell r="I15">
            <v>31</v>
          </cell>
          <cell r="J15">
            <v>30</v>
          </cell>
          <cell r="K15">
            <v>1</v>
          </cell>
          <cell r="L15">
            <v>31</v>
          </cell>
          <cell r="M15">
            <v>42605.4</v>
          </cell>
          <cell r="N15">
            <v>17042.16</v>
          </cell>
          <cell r="O15">
            <v>2083</v>
          </cell>
          <cell r="P15">
            <v>2083</v>
          </cell>
          <cell r="Q15">
            <v>7195.4400000000023</v>
          </cell>
          <cell r="R15">
            <v>71009</v>
          </cell>
          <cell r="S15">
            <v>1950</v>
          </cell>
          <cell r="T15">
            <v>1441.6089999999999</v>
          </cell>
          <cell r="U15">
            <v>2049.3197399999999</v>
          </cell>
          <cell r="V15">
            <v>3550.4500000000003</v>
          </cell>
          <cell r="W15">
            <v>80000.37874</v>
          </cell>
          <cell r="X15">
            <v>0</v>
          </cell>
          <cell r="Y15">
            <v>71009</v>
          </cell>
          <cell r="Z15">
            <v>3744</v>
          </cell>
          <cell r="AA15">
            <v>200</v>
          </cell>
          <cell r="AB15">
            <v>1800</v>
          </cell>
          <cell r="AC15">
            <v>440.76132899999999</v>
          </cell>
          <cell r="AD15">
            <v>0</v>
          </cell>
          <cell r="AE15">
            <v>6184.7613289999999</v>
          </cell>
          <cell r="AF15">
            <v>71865.37874</v>
          </cell>
        </row>
        <row r="16">
          <cell r="C16" t="str">
            <v>BITS-559</v>
          </cell>
          <cell r="D16">
            <v>2110592</v>
          </cell>
          <cell r="E16" t="str">
            <v>GauravVispute</v>
          </cell>
          <cell r="F16" t="str">
            <v>PUNE ASC SEZ</v>
          </cell>
          <cell r="G16">
            <v>50000</v>
          </cell>
          <cell r="H16">
            <v>43202</v>
          </cell>
          <cell r="I16">
            <v>31</v>
          </cell>
          <cell r="J16">
            <v>31</v>
          </cell>
          <cell r="K16">
            <v>0</v>
          </cell>
          <cell r="L16">
            <v>31</v>
          </cell>
          <cell r="M16">
            <v>25921.200000000001</v>
          </cell>
          <cell r="N16">
            <v>10368.480000000001</v>
          </cell>
          <cell r="O16">
            <v>2083</v>
          </cell>
          <cell r="P16">
            <v>2083</v>
          </cell>
          <cell r="Q16">
            <v>2746.3199999999997</v>
          </cell>
          <cell r="R16">
            <v>43202</v>
          </cell>
          <cell r="S16">
            <v>1950</v>
          </cell>
          <cell r="T16">
            <v>1441.6089999999999</v>
          </cell>
          <cell r="U16">
            <v>1246.80972</v>
          </cell>
          <cell r="V16">
            <v>2160.1</v>
          </cell>
          <cell r="W16">
            <v>50000.518719999993</v>
          </cell>
          <cell r="X16">
            <v>0</v>
          </cell>
          <cell r="Y16">
            <v>43202</v>
          </cell>
          <cell r="Z16">
            <v>0</v>
          </cell>
          <cell r="AA16">
            <v>200</v>
          </cell>
          <cell r="AB16">
            <v>1800</v>
          </cell>
          <cell r="AC16">
            <v>391.787848</v>
          </cell>
          <cell r="AD16">
            <v>0</v>
          </cell>
          <cell r="AE16">
            <v>2391.7878479999999</v>
          </cell>
          <cell r="AF16">
            <v>45658.518719999993</v>
          </cell>
        </row>
        <row r="17">
          <cell r="C17" t="str">
            <v>BITS-564</v>
          </cell>
          <cell r="D17">
            <v>2110635</v>
          </cell>
          <cell r="E17" t="str">
            <v>Amith a</v>
          </cell>
          <cell r="F17" t="str">
            <v>PUNE STP</v>
          </cell>
          <cell r="G17">
            <v>65000</v>
          </cell>
          <cell r="H17">
            <v>57105</v>
          </cell>
          <cell r="I17">
            <v>31</v>
          </cell>
          <cell r="J17">
            <v>30</v>
          </cell>
          <cell r="K17">
            <v>1</v>
          </cell>
          <cell r="L17">
            <v>31</v>
          </cell>
          <cell r="M17">
            <v>34263</v>
          </cell>
          <cell r="N17">
            <v>13705.2</v>
          </cell>
          <cell r="O17">
            <v>2083</v>
          </cell>
          <cell r="P17">
            <v>2083</v>
          </cell>
          <cell r="Q17">
            <v>4970.8000000000029</v>
          </cell>
          <cell r="R17">
            <v>57105</v>
          </cell>
          <cell r="S17">
            <v>1950</v>
          </cell>
          <cell r="T17">
            <v>1441.6089999999999</v>
          </cell>
          <cell r="U17">
            <v>1648.0502999999999</v>
          </cell>
          <cell r="V17">
            <v>2855.25</v>
          </cell>
          <cell r="W17">
            <v>64999.909299999999</v>
          </cell>
          <cell r="X17">
            <v>0</v>
          </cell>
          <cell r="Y17">
            <v>57105</v>
          </cell>
          <cell r="Z17">
            <v>0</v>
          </cell>
          <cell r="AA17">
            <v>200</v>
          </cell>
          <cell r="AB17">
            <v>1800</v>
          </cell>
          <cell r="AC17">
            <v>440.76132899999999</v>
          </cell>
          <cell r="AD17">
            <v>0</v>
          </cell>
          <cell r="AE17">
            <v>2440.7613289999999</v>
          </cell>
          <cell r="AF17">
            <v>60608.909299999999</v>
          </cell>
        </row>
        <row r="18">
          <cell r="C18" t="str">
            <v>BITS-565</v>
          </cell>
          <cell r="D18">
            <v>2110700</v>
          </cell>
          <cell r="E18" t="str">
            <v>RajasekharReddy KN</v>
          </cell>
          <cell r="F18" t="str">
            <v>BNG STP</v>
          </cell>
          <cell r="G18">
            <v>75000</v>
          </cell>
          <cell r="H18">
            <v>66374</v>
          </cell>
          <cell r="I18">
            <v>31</v>
          </cell>
          <cell r="J18">
            <v>29</v>
          </cell>
          <cell r="K18">
            <v>2</v>
          </cell>
          <cell r="L18">
            <v>30</v>
          </cell>
          <cell r="M18">
            <v>38539.741935483871</v>
          </cell>
          <cell r="N18">
            <v>15415.896774193548</v>
          </cell>
          <cell r="O18">
            <v>2016</v>
          </cell>
          <cell r="P18">
            <v>2016</v>
          </cell>
          <cell r="Q18">
            <v>6245.2645161290347</v>
          </cell>
          <cell r="R18">
            <v>64232.903225806454</v>
          </cell>
          <cell r="S18">
            <v>1950</v>
          </cell>
          <cell r="T18">
            <v>1441.6089999999999</v>
          </cell>
          <cell r="U18">
            <v>1853.7615870967741</v>
          </cell>
          <cell r="V18">
            <v>3211.6451612903224</v>
          </cell>
          <cell r="W18">
            <v>72689.918974193541</v>
          </cell>
          <cell r="X18">
            <v>0</v>
          </cell>
          <cell r="Y18">
            <v>64232.903225806454</v>
          </cell>
          <cell r="Z18">
            <v>2682</v>
          </cell>
          <cell r="AA18">
            <v>200</v>
          </cell>
          <cell r="AB18">
            <v>1800</v>
          </cell>
          <cell r="AC18">
            <v>391.787848</v>
          </cell>
          <cell r="AD18">
            <v>0</v>
          </cell>
          <cell r="AE18">
            <v>5073.7878479999999</v>
          </cell>
          <cell r="AF18">
            <v>65666.015748387086</v>
          </cell>
        </row>
        <row r="19">
          <cell r="C19" t="str">
            <v>BITS-566</v>
          </cell>
          <cell r="D19">
            <v>2110684</v>
          </cell>
          <cell r="E19" t="str">
            <v>Moulika GM</v>
          </cell>
          <cell r="F19" t="str">
            <v>BNG STP</v>
          </cell>
          <cell r="G19">
            <v>25000</v>
          </cell>
          <cell r="H19">
            <v>20029</v>
          </cell>
          <cell r="I19">
            <v>31</v>
          </cell>
          <cell r="J19">
            <v>31</v>
          </cell>
          <cell r="K19">
            <v>0</v>
          </cell>
          <cell r="L19">
            <v>31</v>
          </cell>
          <cell r="M19">
            <v>12017.4</v>
          </cell>
          <cell r="N19">
            <v>4806.96</v>
          </cell>
          <cell r="O19">
            <v>2083</v>
          </cell>
          <cell r="P19">
            <v>2083</v>
          </cell>
          <cell r="Q19">
            <v>-961.36000000000058</v>
          </cell>
          <cell r="R19">
            <v>20029</v>
          </cell>
          <cell r="S19">
            <v>1562.2619999999999</v>
          </cell>
          <cell r="T19">
            <v>1441.6089999999999</v>
          </cell>
          <cell r="U19">
            <v>578.03693999999996</v>
          </cell>
          <cell r="V19">
            <v>1001.4499999999999</v>
          </cell>
          <cell r="W19">
            <v>24612.357939999998</v>
          </cell>
          <cell r="X19">
            <v>0</v>
          </cell>
          <cell r="Y19">
            <v>20029</v>
          </cell>
          <cell r="Z19">
            <v>0</v>
          </cell>
          <cell r="AA19">
            <v>200</v>
          </cell>
          <cell r="AB19">
            <v>1442</v>
          </cell>
          <cell r="AC19">
            <v>391.787848</v>
          </cell>
          <cell r="AD19">
            <v>0</v>
          </cell>
          <cell r="AE19">
            <v>2033.7878479999999</v>
          </cell>
          <cell r="AF19">
            <v>21016.095940000003</v>
          </cell>
        </row>
        <row r="20">
          <cell r="C20" t="str">
            <v>BITS-567</v>
          </cell>
          <cell r="D20">
            <v>2110899</v>
          </cell>
          <cell r="E20" t="str">
            <v>AsokKumar J</v>
          </cell>
          <cell r="F20" t="str">
            <v>BNG STP</v>
          </cell>
          <cell r="G20">
            <v>135000</v>
          </cell>
          <cell r="H20">
            <v>121988</v>
          </cell>
          <cell r="I20">
            <v>31</v>
          </cell>
          <cell r="J20">
            <v>30</v>
          </cell>
          <cell r="K20">
            <v>1</v>
          </cell>
          <cell r="L20">
            <v>31</v>
          </cell>
          <cell r="M20">
            <v>73192.800000000003</v>
          </cell>
          <cell r="N20">
            <v>29277.120000000003</v>
          </cell>
          <cell r="O20">
            <v>2083</v>
          </cell>
          <cell r="P20">
            <v>2083</v>
          </cell>
          <cell r="Q20">
            <v>15352.079999999987</v>
          </cell>
          <cell r="R20">
            <v>121988</v>
          </cell>
          <cell r="S20">
            <v>1950</v>
          </cell>
          <cell r="T20">
            <v>1441.6089999999999</v>
          </cell>
          <cell r="U20">
            <v>3520.5736799999995</v>
          </cell>
          <cell r="V20">
            <v>6099.4000000000005</v>
          </cell>
          <cell r="W20">
            <v>134999.58267999999</v>
          </cell>
          <cell r="X20">
            <v>0</v>
          </cell>
          <cell r="Y20">
            <v>121988</v>
          </cell>
          <cell r="Z20">
            <v>25607</v>
          </cell>
          <cell r="AA20">
            <v>200</v>
          </cell>
          <cell r="AB20">
            <v>1800</v>
          </cell>
          <cell r="AC20">
            <v>391.787848</v>
          </cell>
          <cell r="AD20">
            <v>0</v>
          </cell>
          <cell r="AE20">
            <v>27998.787848</v>
          </cell>
          <cell r="AF20">
            <v>105050.58267999999</v>
          </cell>
        </row>
        <row r="21">
          <cell r="C21" t="str">
            <v>BITS-568</v>
          </cell>
          <cell r="D21">
            <v>2110947</v>
          </cell>
          <cell r="E21" t="str">
            <v>RUKNUDEEN S</v>
          </cell>
          <cell r="F21" t="str">
            <v>HYD SEZ</v>
          </cell>
          <cell r="G21">
            <v>100000</v>
          </cell>
          <cell r="H21">
            <v>89547</v>
          </cell>
          <cell r="I21">
            <v>31</v>
          </cell>
          <cell r="J21">
            <v>31</v>
          </cell>
          <cell r="K21">
            <v>0</v>
          </cell>
          <cell r="L21">
            <v>31</v>
          </cell>
          <cell r="M21">
            <v>53728.2</v>
          </cell>
          <cell r="N21">
            <v>21491.279999999999</v>
          </cell>
          <cell r="O21">
            <v>2083</v>
          </cell>
          <cell r="P21">
            <v>2083</v>
          </cell>
          <cell r="Q21">
            <v>10161.520000000004</v>
          </cell>
          <cell r="R21">
            <v>89547</v>
          </cell>
          <cell r="S21">
            <v>1950</v>
          </cell>
          <cell r="T21">
            <v>1441.6089999999999</v>
          </cell>
          <cell r="U21">
            <v>2584.3264199999994</v>
          </cell>
          <cell r="V21">
            <v>4477.3499999999995</v>
          </cell>
          <cell r="W21">
            <v>100000.28542</v>
          </cell>
          <cell r="X21">
            <v>0</v>
          </cell>
          <cell r="Y21">
            <v>89547</v>
          </cell>
          <cell r="Z21">
            <v>8328</v>
          </cell>
          <cell r="AA21">
            <v>200</v>
          </cell>
          <cell r="AB21">
            <v>1800</v>
          </cell>
          <cell r="AC21">
            <v>391.787848</v>
          </cell>
          <cell r="AD21">
            <v>0</v>
          </cell>
          <cell r="AE21">
            <v>10719.787848</v>
          </cell>
          <cell r="AF21">
            <v>87330.28542</v>
          </cell>
        </row>
        <row r="22">
          <cell r="C22" t="str">
            <v>BITS-569</v>
          </cell>
          <cell r="D22">
            <v>2110966</v>
          </cell>
          <cell r="E22" t="str">
            <v>Rajesh Kongara</v>
          </cell>
          <cell r="F22" t="str">
            <v>BNG SEZ</v>
          </cell>
          <cell r="G22">
            <v>130000</v>
          </cell>
          <cell r="H22">
            <v>117354</v>
          </cell>
          <cell r="I22">
            <v>31</v>
          </cell>
          <cell r="J22">
            <v>30</v>
          </cell>
          <cell r="K22">
            <v>1</v>
          </cell>
          <cell r="L22">
            <v>31</v>
          </cell>
          <cell r="M22">
            <v>70412.399999999994</v>
          </cell>
          <cell r="N22">
            <v>28164.959999999999</v>
          </cell>
          <cell r="O22">
            <v>2083</v>
          </cell>
          <cell r="P22">
            <v>2083</v>
          </cell>
          <cell r="Q22">
            <v>14610.640000000014</v>
          </cell>
          <cell r="R22">
            <v>117354</v>
          </cell>
          <cell r="S22">
            <v>1950</v>
          </cell>
          <cell r="T22">
            <v>1441.6089999999999</v>
          </cell>
          <cell r="U22">
            <v>3386.8364399999996</v>
          </cell>
          <cell r="V22">
            <v>5867.7</v>
          </cell>
          <cell r="W22">
            <v>130000.14543999999</v>
          </cell>
          <cell r="X22">
            <v>0</v>
          </cell>
          <cell r="Y22">
            <v>117354</v>
          </cell>
          <cell r="Z22">
            <v>15443</v>
          </cell>
          <cell r="AA22">
            <v>200</v>
          </cell>
          <cell r="AB22">
            <v>1800</v>
          </cell>
          <cell r="AC22">
            <v>391.787848</v>
          </cell>
          <cell r="AD22">
            <v>0</v>
          </cell>
          <cell r="AE22">
            <v>17834.787848</v>
          </cell>
          <cell r="AF22">
            <v>110215.14543999999</v>
          </cell>
        </row>
        <row r="23">
          <cell r="C23" t="str">
            <v>BITS-572</v>
          </cell>
          <cell r="D23">
            <v>2111448</v>
          </cell>
          <cell r="E23" t="str">
            <v>Yarramaddu Raveendra Reddy</v>
          </cell>
          <cell r="F23" t="str">
            <v>PUNE SEZ 1</v>
          </cell>
          <cell r="G23">
            <v>70000</v>
          </cell>
          <cell r="H23">
            <v>61740</v>
          </cell>
          <cell r="I23">
            <v>31</v>
          </cell>
          <cell r="J23">
            <v>31</v>
          </cell>
          <cell r="K23">
            <v>0</v>
          </cell>
          <cell r="L23">
            <v>31</v>
          </cell>
          <cell r="M23">
            <v>37044</v>
          </cell>
          <cell r="N23">
            <v>14817.6</v>
          </cell>
          <cell r="O23">
            <v>2083</v>
          </cell>
          <cell r="P23">
            <v>2083</v>
          </cell>
          <cell r="Q23">
            <v>5712.4000000000015</v>
          </cell>
          <cell r="R23">
            <v>61740</v>
          </cell>
          <cell r="S23">
            <v>1950</v>
          </cell>
          <cell r="T23">
            <v>1441.6089999999999</v>
          </cell>
          <cell r="U23">
            <v>1781.8163999999999</v>
          </cell>
          <cell r="V23">
            <v>3087</v>
          </cell>
          <cell r="W23">
            <v>70000.425400000007</v>
          </cell>
          <cell r="X23">
            <v>0</v>
          </cell>
          <cell r="Y23">
            <v>61740</v>
          </cell>
          <cell r="Z23">
            <v>0</v>
          </cell>
          <cell r="AA23">
            <v>200</v>
          </cell>
          <cell r="AB23">
            <v>1800</v>
          </cell>
          <cell r="AC23">
            <v>391.787848</v>
          </cell>
          <cell r="AD23">
            <v>0</v>
          </cell>
          <cell r="AE23">
            <v>2391.7878479999999</v>
          </cell>
          <cell r="AF23">
            <v>65658.425400000007</v>
          </cell>
        </row>
        <row r="24">
          <cell r="C24" t="str">
            <v>BITS-574</v>
          </cell>
          <cell r="D24">
            <v>0</v>
          </cell>
          <cell r="E24" t="str">
            <v>Naresh Kandhula</v>
          </cell>
          <cell r="F24" t="str">
            <v>Mumbai</v>
          </cell>
          <cell r="G24">
            <v>125000</v>
          </cell>
          <cell r="H24">
            <v>112719</v>
          </cell>
          <cell r="I24">
            <v>31</v>
          </cell>
          <cell r="J24">
            <v>31</v>
          </cell>
          <cell r="K24">
            <v>0</v>
          </cell>
          <cell r="L24">
            <v>31</v>
          </cell>
          <cell r="M24">
            <v>67631.399999999994</v>
          </cell>
          <cell r="N24">
            <v>27052.559999999998</v>
          </cell>
          <cell r="O24">
            <v>2083</v>
          </cell>
          <cell r="P24">
            <v>2083</v>
          </cell>
          <cell r="Q24">
            <v>13869.040000000008</v>
          </cell>
          <cell r="R24">
            <v>112719</v>
          </cell>
          <cell r="S24">
            <v>1950</v>
          </cell>
          <cell r="T24">
            <v>1441.6089999999999</v>
          </cell>
          <cell r="U24">
            <v>3253.0703399999993</v>
          </cell>
          <cell r="V24">
            <v>5635.95</v>
          </cell>
          <cell r="W24">
            <v>124999.62934</v>
          </cell>
          <cell r="X24">
            <v>4032</v>
          </cell>
          <cell r="Y24">
            <v>116751</v>
          </cell>
          <cell r="Z24">
            <v>0</v>
          </cell>
          <cell r="AA24">
            <v>200</v>
          </cell>
          <cell r="AB24">
            <v>1800</v>
          </cell>
          <cell r="AC24">
            <v>440.76132899999999</v>
          </cell>
          <cell r="AD24">
            <v>0</v>
          </cell>
          <cell r="AE24">
            <v>2440.7613289999999</v>
          </cell>
          <cell r="AF24">
            <v>124640.62934</v>
          </cell>
        </row>
        <row r="25">
          <cell r="C25" t="str">
            <v>BITS-575</v>
          </cell>
          <cell r="D25">
            <v>0</v>
          </cell>
          <cell r="E25" t="str">
            <v>Reno Vijayan</v>
          </cell>
          <cell r="F25" t="str">
            <v>BNG STP</v>
          </cell>
          <cell r="G25">
            <v>70000</v>
          </cell>
          <cell r="H25">
            <v>61740</v>
          </cell>
          <cell r="I25">
            <v>31</v>
          </cell>
          <cell r="J25">
            <v>31</v>
          </cell>
          <cell r="K25">
            <v>0</v>
          </cell>
          <cell r="L25">
            <v>31</v>
          </cell>
          <cell r="M25">
            <v>37044</v>
          </cell>
          <cell r="N25">
            <v>14817.6</v>
          </cell>
          <cell r="O25">
            <v>2083</v>
          </cell>
          <cell r="P25">
            <v>2083</v>
          </cell>
          <cell r="Q25">
            <v>5712.4000000000015</v>
          </cell>
          <cell r="R25">
            <v>61740</v>
          </cell>
          <cell r="S25">
            <v>1950</v>
          </cell>
          <cell r="T25">
            <v>1441.6089999999999</v>
          </cell>
          <cell r="U25">
            <v>1781.8163999999999</v>
          </cell>
          <cell r="V25">
            <v>3087</v>
          </cell>
          <cell r="W25">
            <v>70000.425400000007</v>
          </cell>
          <cell r="X25">
            <v>0</v>
          </cell>
          <cell r="Y25">
            <v>61740</v>
          </cell>
          <cell r="Z25">
            <v>0</v>
          </cell>
          <cell r="AA25">
            <v>200</v>
          </cell>
          <cell r="AB25">
            <v>1800</v>
          </cell>
          <cell r="AC25">
            <v>391.787848</v>
          </cell>
          <cell r="AD25">
            <v>0</v>
          </cell>
          <cell r="AE25">
            <v>2391.7878479999999</v>
          </cell>
          <cell r="AF25">
            <v>65658.425400000007</v>
          </cell>
        </row>
        <row r="26">
          <cell r="C26" t="str">
            <v>BITS-577</v>
          </cell>
          <cell r="D26">
            <v>2112033</v>
          </cell>
          <cell r="E26" t="str">
            <v>Majed Khan</v>
          </cell>
          <cell r="F26" t="str">
            <v>BNG STP</v>
          </cell>
          <cell r="G26">
            <v>150000</v>
          </cell>
          <cell r="H26">
            <v>135892</v>
          </cell>
          <cell r="I26">
            <v>31</v>
          </cell>
          <cell r="J26">
            <v>31</v>
          </cell>
          <cell r="K26">
            <v>0</v>
          </cell>
          <cell r="L26">
            <v>31</v>
          </cell>
          <cell r="M26">
            <v>81535.199999999997</v>
          </cell>
          <cell r="N26">
            <v>32614.080000000002</v>
          </cell>
          <cell r="O26">
            <v>2083</v>
          </cell>
          <cell r="P26">
            <v>2083</v>
          </cell>
          <cell r="Q26">
            <v>17576.72</v>
          </cell>
          <cell r="R26">
            <v>135892</v>
          </cell>
          <cell r="S26">
            <v>1950</v>
          </cell>
          <cell r="T26">
            <v>1441.6089999999999</v>
          </cell>
          <cell r="U26">
            <v>3921.8431199999995</v>
          </cell>
          <cell r="V26">
            <v>6794.5999999999995</v>
          </cell>
          <cell r="W26">
            <v>150000.05212000001</v>
          </cell>
          <cell r="X26">
            <v>0</v>
          </cell>
          <cell r="Y26">
            <v>135892</v>
          </cell>
          <cell r="Z26">
            <v>17230</v>
          </cell>
          <cell r="AA26">
            <v>200</v>
          </cell>
          <cell r="AB26">
            <v>1800</v>
          </cell>
          <cell r="AC26">
            <v>391.787848</v>
          </cell>
          <cell r="AD26">
            <v>0</v>
          </cell>
          <cell r="AE26">
            <v>19621.787848</v>
          </cell>
          <cell r="AF26">
            <v>128428.05212000001</v>
          </cell>
        </row>
        <row r="27">
          <cell r="C27" t="str">
            <v>BITS-582</v>
          </cell>
          <cell r="D27">
            <v>0</v>
          </cell>
          <cell r="E27" t="str">
            <v>SathishKumar V 11-3-2022</v>
          </cell>
          <cell r="F27" t="str">
            <v>BNG STP</v>
          </cell>
          <cell r="G27">
            <v>130000</v>
          </cell>
          <cell r="H27">
            <v>117354</v>
          </cell>
          <cell r="I27">
            <v>31</v>
          </cell>
          <cell r="J27">
            <v>31</v>
          </cell>
          <cell r="K27">
            <v>0</v>
          </cell>
          <cell r="L27">
            <v>31</v>
          </cell>
          <cell r="M27">
            <v>70412.399999999994</v>
          </cell>
          <cell r="N27">
            <v>28164.959999999999</v>
          </cell>
          <cell r="O27">
            <v>2083</v>
          </cell>
          <cell r="P27">
            <v>2083</v>
          </cell>
          <cell r="Q27">
            <v>14610.640000000014</v>
          </cell>
          <cell r="R27">
            <v>117354</v>
          </cell>
          <cell r="S27">
            <v>1950</v>
          </cell>
          <cell r="T27">
            <v>1441.6089999999999</v>
          </cell>
          <cell r="U27">
            <v>3386.8364399999996</v>
          </cell>
          <cell r="V27">
            <v>5867.7</v>
          </cell>
          <cell r="W27">
            <v>130000.14543999999</v>
          </cell>
          <cell r="X27">
            <v>0</v>
          </cell>
          <cell r="Y27">
            <v>117354</v>
          </cell>
          <cell r="Z27">
            <v>0</v>
          </cell>
          <cell r="AA27">
            <v>200</v>
          </cell>
          <cell r="AB27">
            <v>1800</v>
          </cell>
          <cell r="AC27">
            <v>391.787848</v>
          </cell>
          <cell r="AD27">
            <v>0</v>
          </cell>
          <cell r="AE27">
            <v>2391.7878479999999</v>
          </cell>
          <cell r="AF27">
            <v>125658.14543999999</v>
          </cell>
        </row>
        <row r="28">
          <cell r="C28" t="str">
            <v>BITS-587</v>
          </cell>
          <cell r="D28">
            <v>0</v>
          </cell>
          <cell r="E28" t="str">
            <v>Madan</v>
          </cell>
          <cell r="F28" t="str">
            <v>BNG STP</v>
          </cell>
          <cell r="G28">
            <v>105000</v>
          </cell>
          <cell r="H28">
            <v>94181</v>
          </cell>
          <cell r="I28">
            <v>31</v>
          </cell>
          <cell r="J28">
            <v>31</v>
          </cell>
          <cell r="K28">
            <v>0</v>
          </cell>
          <cell r="L28">
            <v>31</v>
          </cell>
          <cell r="M28">
            <v>56508.6</v>
          </cell>
          <cell r="N28">
            <v>22603.440000000002</v>
          </cell>
          <cell r="O28">
            <v>2083</v>
          </cell>
          <cell r="P28">
            <v>2083</v>
          </cell>
          <cell r="Q28">
            <v>10902.959999999992</v>
          </cell>
          <cell r="R28">
            <v>94181</v>
          </cell>
          <cell r="S28">
            <v>1950</v>
          </cell>
          <cell r="T28">
            <v>1441.6089999999999</v>
          </cell>
          <cell r="U28">
            <v>2718.0636599999998</v>
          </cell>
          <cell r="V28">
            <v>4709.05</v>
          </cell>
          <cell r="W28">
            <v>104999.72266</v>
          </cell>
          <cell r="X28">
            <v>0</v>
          </cell>
          <cell r="Y28">
            <v>94181</v>
          </cell>
          <cell r="Z28">
            <v>7527</v>
          </cell>
          <cell r="AA28">
            <v>200</v>
          </cell>
          <cell r="AB28">
            <v>1800</v>
          </cell>
          <cell r="AC28">
            <v>391.787848</v>
          </cell>
          <cell r="AD28">
            <v>0</v>
          </cell>
          <cell r="AE28">
            <v>9918.7878479999999</v>
          </cell>
          <cell r="AF28">
            <v>93130.722659999999</v>
          </cell>
        </row>
        <row r="29">
          <cell r="C29" t="str">
            <v>BITS-588</v>
          </cell>
          <cell r="D29">
            <v>0</v>
          </cell>
          <cell r="E29" t="str">
            <v>Kutagolla Mohazzer 31-3-2022</v>
          </cell>
          <cell r="F29" t="str">
            <v>BNG STP</v>
          </cell>
          <cell r="G29">
            <v>75000</v>
          </cell>
          <cell r="H29">
            <v>66374</v>
          </cell>
          <cell r="I29">
            <v>31</v>
          </cell>
          <cell r="J29">
            <v>31</v>
          </cell>
          <cell r="K29">
            <v>0</v>
          </cell>
          <cell r="L29">
            <v>31</v>
          </cell>
          <cell r="M29">
            <v>39824.400000000001</v>
          </cell>
          <cell r="N29">
            <v>15929.760000000002</v>
          </cell>
          <cell r="O29">
            <v>2083</v>
          </cell>
          <cell r="P29">
            <v>2083</v>
          </cell>
          <cell r="Q29">
            <v>6453.8399999999965</v>
          </cell>
          <cell r="R29">
            <v>66374</v>
          </cell>
          <cell r="S29">
            <v>1950</v>
          </cell>
          <cell r="T29">
            <v>1441.6089999999999</v>
          </cell>
          <cell r="U29">
            <v>1915.5536400000001</v>
          </cell>
          <cell r="V29">
            <v>3318.7000000000003</v>
          </cell>
          <cell r="W29">
            <v>74999.862639999992</v>
          </cell>
          <cell r="X29">
            <v>0</v>
          </cell>
          <cell r="Y29">
            <v>66374</v>
          </cell>
          <cell r="Z29">
            <v>0</v>
          </cell>
          <cell r="AA29">
            <v>200</v>
          </cell>
          <cell r="AB29">
            <v>1800</v>
          </cell>
          <cell r="AC29">
            <v>391.787848</v>
          </cell>
          <cell r="AD29">
            <v>0</v>
          </cell>
          <cell r="AE29">
            <v>2391.7878479999999</v>
          </cell>
          <cell r="AF29">
            <v>70657.862639999992</v>
          </cell>
        </row>
        <row r="30">
          <cell r="C30" t="str">
            <v>BITS-592</v>
          </cell>
          <cell r="D30">
            <v>0</v>
          </cell>
          <cell r="E30" t="str">
            <v>Sachin Ameshram</v>
          </cell>
          <cell r="F30" t="str">
            <v>BNG STP</v>
          </cell>
          <cell r="G30">
            <v>95000</v>
          </cell>
          <cell r="H30">
            <v>84912</v>
          </cell>
          <cell r="I30">
            <v>31</v>
          </cell>
          <cell r="J30">
            <v>30</v>
          </cell>
          <cell r="K30">
            <v>0</v>
          </cell>
          <cell r="L30">
            <v>31</v>
          </cell>
          <cell r="M30">
            <v>50947.199999999997</v>
          </cell>
          <cell r="N30">
            <v>20378.88</v>
          </cell>
          <cell r="O30">
            <v>2083</v>
          </cell>
          <cell r="P30">
            <v>2083</v>
          </cell>
          <cell r="Q30">
            <v>9419.9199999999983</v>
          </cell>
          <cell r="R30">
            <v>84912</v>
          </cell>
          <cell r="S30">
            <v>1950</v>
          </cell>
          <cell r="T30">
            <v>1441.6089999999999</v>
          </cell>
          <cell r="U30">
            <v>2450.5603199999996</v>
          </cell>
          <cell r="V30">
            <v>4245.5999999999995</v>
          </cell>
          <cell r="W30">
            <v>94999.769320000007</v>
          </cell>
          <cell r="X30">
            <v>0</v>
          </cell>
          <cell r="Y30">
            <v>84912</v>
          </cell>
          <cell r="Z30">
            <v>4800</v>
          </cell>
          <cell r="AA30">
            <v>200</v>
          </cell>
          <cell r="AB30">
            <v>1800</v>
          </cell>
          <cell r="AC30">
            <v>391.787848</v>
          </cell>
          <cell r="AD30">
            <v>0</v>
          </cell>
          <cell r="AE30">
            <v>7191.7878479999999</v>
          </cell>
          <cell r="AF30">
            <v>85857.769320000007</v>
          </cell>
        </row>
        <row r="31">
          <cell r="C31" t="str">
            <v>BITS-597</v>
          </cell>
          <cell r="D31">
            <v>0</v>
          </cell>
          <cell r="E31" t="str">
            <v>Srikanth Thota</v>
          </cell>
          <cell r="F31" t="str">
            <v>HYD SEZ</v>
          </cell>
          <cell r="G31">
            <v>115000</v>
          </cell>
          <cell r="H31">
            <v>103451</v>
          </cell>
          <cell r="I31">
            <v>31</v>
          </cell>
          <cell r="J31">
            <v>31</v>
          </cell>
          <cell r="K31">
            <v>0</v>
          </cell>
          <cell r="L31">
            <v>31</v>
          </cell>
          <cell r="M31">
            <v>62070.6</v>
          </cell>
          <cell r="N31">
            <v>24828.240000000002</v>
          </cell>
          <cell r="O31">
            <v>2083</v>
          </cell>
          <cell r="P31">
            <v>2083</v>
          </cell>
          <cell r="Q31">
            <v>12386.160000000003</v>
          </cell>
          <cell r="R31">
            <v>103451</v>
          </cell>
          <cell r="S31">
            <v>1950</v>
          </cell>
          <cell r="T31">
            <v>1441.6089999999999</v>
          </cell>
          <cell r="U31">
            <v>2985.5958599999994</v>
          </cell>
          <cell r="V31">
            <v>5172.55</v>
          </cell>
          <cell r="W31">
            <v>115000.75486</v>
          </cell>
          <cell r="X31">
            <v>0</v>
          </cell>
          <cell r="Y31">
            <v>103451</v>
          </cell>
          <cell r="Z31">
            <v>9924</v>
          </cell>
          <cell r="AA31">
            <v>200</v>
          </cell>
          <cell r="AB31">
            <v>1800</v>
          </cell>
          <cell r="AC31">
            <v>377</v>
          </cell>
          <cell r="AD31">
            <v>0</v>
          </cell>
          <cell r="AE31">
            <v>12301</v>
          </cell>
          <cell r="AF31">
            <v>100749.75486</v>
          </cell>
        </row>
        <row r="32">
          <cell r="C32" t="str">
            <v>BITS-600</v>
          </cell>
          <cell r="D32">
            <v>0</v>
          </cell>
          <cell r="E32" t="str">
            <v>Shekhar Panchal</v>
          </cell>
          <cell r="F32" t="str">
            <v>HYD SEZ</v>
          </cell>
          <cell r="G32">
            <v>75000</v>
          </cell>
          <cell r="H32">
            <v>66374</v>
          </cell>
          <cell r="I32">
            <v>31</v>
          </cell>
          <cell r="J32">
            <v>31</v>
          </cell>
          <cell r="K32">
            <v>0</v>
          </cell>
          <cell r="L32">
            <v>31</v>
          </cell>
          <cell r="M32">
            <v>39824.400000000001</v>
          </cell>
          <cell r="N32">
            <v>15929.760000000002</v>
          </cell>
          <cell r="O32">
            <v>2083</v>
          </cell>
          <cell r="P32">
            <v>2083</v>
          </cell>
          <cell r="Q32">
            <v>6453.8399999999965</v>
          </cell>
          <cell r="R32">
            <v>66374</v>
          </cell>
          <cell r="S32">
            <v>1950</v>
          </cell>
          <cell r="T32">
            <v>1441.6089999999999</v>
          </cell>
          <cell r="U32">
            <v>1915.5536400000001</v>
          </cell>
          <cell r="V32">
            <v>3318.7000000000003</v>
          </cell>
          <cell r="W32">
            <v>74999.862639999992</v>
          </cell>
          <cell r="X32">
            <v>0</v>
          </cell>
          <cell r="Y32">
            <v>66374</v>
          </cell>
          <cell r="Z32">
            <v>0</v>
          </cell>
          <cell r="AA32">
            <v>200</v>
          </cell>
          <cell r="AB32">
            <v>1800</v>
          </cell>
          <cell r="AC32">
            <v>336</v>
          </cell>
          <cell r="AD32">
            <v>0</v>
          </cell>
          <cell r="AE32">
            <v>2336</v>
          </cell>
          <cell r="AF32">
            <v>70713.862639999992</v>
          </cell>
        </row>
        <row r="33">
          <cell r="C33" t="str">
            <v>BITS-602</v>
          </cell>
          <cell r="D33">
            <v>0</v>
          </cell>
          <cell r="E33" t="str">
            <v>Girish Bandi</v>
          </cell>
          <cell r="F33" t="str">
            <v>BNG SEZ</v>
          </cell>
          <cell r="G33">
            <v>80000</v>
          </cell>
          <cell r="H33">
            <v>71009</v>
          </cell>
          <cell r="I33">
            <v>31</v>
          </cell>
          <cell r="J33">
            <v>30</v>
          </cell>
          <cell r="K33">
            <v>1</v>
          </cell>
          <cell r="L33">
            <v>31</v>
          </cell>
          <cell r="M33">
            <v>42605.4</v>
          </cell>
          <cell r="N33">
            <v>17042.16</v>
          </cell>
          <cell r="O33">
            <v>2083</v>
          </cell>
          <cell r="P33">
            <v>2083</v>
          </cell>
          <cell r="Q33">
            <v>7195.4400000000023</v>
          </cell>
          <cell r="R33">
            <v>71009</v>
          </cell>
          <cell r="S33">
            <v>1950</v>
          </cell>
          <cell r="T33">
            <v>1441.6089999999999</v>
          </cell>
          <cell r="U33">
            <v>2049.3197399999999</v>
          </cell>
          <cell r="V33">
            <v>3550.4500000000003</v>
          </cell>
          <cell r="W33">
            <v>80000.37874</v>
          </cell>
          <cell r="X33">
            <v>0</v>
          </cell>
          <cell r="Y33">
            <v>71009</v>
          </cell>
          <cell r="Z33">
            <v>0</v>
          </cell>
          <cell r="AA33">
            <v>200</v>
          </cell>
          <cell r="AB33">
            <v>1800</v>
          </cell>
          <cell r="AC33">
            <v>335</v>
          </cell>
          <cell r="AD33">
            <v>0</v>
          </cell>
          <cell r="AE33">
            <v>2335</v>
          </cell>
          <cell r="AF33">
            <v>75715.37874</v>
          </cell>
        </row>
        <row r="34">
          <cell r="C34" t="str">
            <v>BITS-603</v>
          </cell>
          <cell r="D34">
            <v>0</v>
          </cell>
          <cell r="E34" t="str">
            <v>DESIR KOIPURATH 25-3-2022</v>
          </cell>
          <cell r="F34" t="str">
            <v>PUNE SEZ 2</v>
          </cell>
          <cell r="G34">
            <v>112000</v>
          </cell>
          <cell r="H34">
            <v>100670</v>
          </cell>
          <cell r="I34">
            <v>31</v>
          </cell>
          <cell r="J34">
            <v>25</v>
          </cell>
          <cell r="K34">
            <v>0</v>
          </cell>
          <cell r="L34">
            <v>25</v>
          </cell>
          <cell r="M34">
            <v>48711.290322580644</v>
          </cell>
          <cell r="N34">
            <v>19484.516129032258</v>
          </cell>
          <cell r="O34">
            <v>1680</v>
          </cell>
          <cell r="P34">
            <v>1680</v>
          </cell>
          <cell r="Q34">
            <v>9629.6774193548335</v>
          </cell>
          <cell r="R34">
            <v>81185.483870967742</v>
          </cell>
          <cell r="S34">
            <v>1950</v>
          </cell>
          <cell r="T34">
            <v>1441.6089999999999</v>
          </cell>
          <cell r="U34">
            <v>2343.0130645161289</v>
          </cell>
          <cell r="V34">
            <v>4059.2741935483868</v>
          </cell>
          <cell r="W34">
            <v>90979.380129032259</v>
          </cell>
          <cell r="X34">
            <v>0</v>
          </cell>
          <cell r="Y34">
            <v>81185.483870967742</v>
          </cell>
          <cell r="Z34">
            <v>7200</v>
          </cell>
          <cell r="AA34">
            <v>200</v>
          </cell>
          <cell r="AB34">
            <v>1800</v>
          </cell>
          <cell r="AC34">
            <v>378</v>
          </cell>
          <cell r="AD34">
            <v>0</v>
          </cell>
          <cell r="AE34">
            <v>9578</v>
          </cell>
          <cell r="AF34">
            <v>79450.896258064517</v>
          </cell>
        </row>
        <row r="35">
          <cell r="C35" t="str">
            <v>BITS-605</v>
          </cell>
          <cell r="D35">
            <v>0</v>
          </cell>
          <cell r="E35" t="str">
            <v>Chitra Kulkarni</v>
          </cell>
          <cell r="F35" t="str">
            <v>PUNE SEZ 1</v>
          </cell>
          <cell r="G35">
            <v>92000</v>
          </cell>
          <cell r="H35">
            <v>82132</v>
          </cell>
          <cell r="I35">
            <v>31</v>
          </cell>
          <cell r="J35">
            <v>31</v>
          </cell>
          <cell r="K35">
            <v>0</v>
          </cell>
          <cell r="L35">
            <v>31</v>
          </cell>
          <cell r="M35">
            <v>49279.199999999997</v>
          </cell>
          <cell r="N35">
            <v>19711.68</v>
          </cell>
          <cell r="O35">
            <v>2083</v>
          </cell>
          <cell r="P35">
            <v>2083</v>
          </cell>
          <cell r="Q35">
            <v>8975.1199999999953</v>
          </cell>
          <cell r="R35">
            <v>82132</v>
          </cell>
          <cell r="S35">
            <v>1950</v>
          </cell>
          <cell r="T35">
            <v>1441.6089999999999</v>
          </cell>
          <cell r="U35">
            <v>2370.3295199999998</v>
          </cell>
          <cell r="V35">
            <v>4106.5999999999995</v>
          </cell>
          <cell r="W35">
            <v>92000.538520000002</v>
          </cell>
          <cell r="X35">
            <v>0</v>
          </cell>
          <cell r="Y35">
            <v>82132</v>
          </cell>
          <cell r="Z35">
            <v>1772</v>
          </cell>
          <cell r="AA35">
            <v>200</v>
          </cell>
          <cell r="AB35">
            <v>1800</v>
          </cell>
          <cell r="AC35">
            <v>335</v>
          </cell>
          <cell r="AD35">
            <v>0</v>
          </cell>
          <cell r="AE35">
            <v>4107</v>
          </cell>
          <cell r="AF35">
            <v>85943.538520000002</v>
          </cell>
        </row>
        <row r="36">
          <cell r="C36" t="str">
            <v>BITS-606</v>
          </cell>
          <cell r="D36">
            <v>0</v>
          </cell>
          <cell r="E36" t="str">
            <v>Barathiyar A</v>
          </cell>
          <cell r="F36" t="str">
            <v>BNG STP</v>
          </cell>
          <cell r="G36">
            <v>67000</v>
          </cell>
          <cell r="H36">
            <v>58959</v>
          </cell>
          <cell r="I36">
            <v>31</v>
          </cell>
          <cell r="J36">
            <v>31</v>
          </cell>
          <cell r="K36">
            <v>0</v>
          </cell>
          <cell r="L36">
            <v>31</v>
          </cell>
          <cell r="M36">
            <v>35375.4</v>
          </cell>
          <cell r="N36">
            <v>14150.160000000002</v>
          </cell>
          <cell r="O36">
            <v>2083</v>
          </cell>
          <cell r="P36">
            <v>2083</v>
          </cell>
          <cell r="Q36">
            <v>5267.4399999999951</v>
          </cell>
          <cell r="R36">
            <v>58959</v>
          </cell>
          <cell r="S36">
            <v>1950</v>
          </cell>
          <cell r="T36">
            <v>1441.6089999999999</v>
          </cell>
          <cell r="U36">
            <v>1701.55674</v>
          </cell>
          <cell r="V36">
            <v>2947.9500000000003</v>
          </cell>
          <cell r="W36">
            <v>67000.115739999994</v>
          </cell>
          <cell r="X36">
            <v>0</v>
          </cell>
          <cell r="Y36">
            <v>58959</v>
          </cell>
          <cell r="Z36">
            <v>0</v>
          </cell>
          <cell r="AA36">
            <v>200</v>
          </cell>
          <cell r="AB36">
            <v>1800</v>
          </cell>
          <cell r="AC36">
            <v>335</v>
          </cell>
          <cell r="AD36">
            <v>0</v>
          </cell>
          <cell r="AE36">
            <v>2335</v>
          </cell>
          <cell r="AF36">
            <v>62715.115739999994</v>
          </cell>
        </row>
        <row r="37">
          <cell r="C37" t="str">
            <v>BITS-607</v>
          </cell>
          <cell r="D37">
            <v>0</v>
          </cell>
          <cell r="E37" t="str">
            <v>Kumaravel M</v>
          </cell>
          <cell r="F37" t="str">
            <v>BNG STP</v>
          </cell>
          <cell r="G37">
            <v>55000</v>
          </cell>
          <cell r="H37">
            <v>47836</v>
          </cell>
          <cell r="I37">
            <v>31</v>
          </cell>
          <cell r="J37">
            <v>31</v>
          </cell>
          <cell r="K37">
            <v>0</v>
          </cell>
          <cell r="L37">
            <v>31</v>
          </cell>
          <cell r="M37">
            <v>28701.599999999999</v>
          </cell>
          <cell r="N37">
            <v>11480.64</v>
          </cell>
          <cell r="O37">
            <v>2083</v>
          </cell>
          <cell r="P37">
            <v>2083</v>
          </cell>
          <cell r="Q37">
            <v>3487.760000000002</v>
          </cell>
          <cell r="R37">
            <v>47836</v>
          </cell>
          <cell r="S37">
            <v>1950</v>
          </cell>
          <cell r="T37">
            <v>1441.6089999999999</v>
          </cell>
          <cell r="U37">
            <v>1380.5469599999999</v>
          </cell>
          <cell r="V37">
            <v>2391.7999999999997</v>
          </cell>
          <cell r="W37">
            <v>54999.955959999999</v>
          </cell>
          <cell r="X37">
            <v>0</v>
          </cell>
          <cell r="Y37">
            <v>47836</v>
          </cell>
          <cell r="Z37">
            <v>0</v>
          </cell>
          <cell r="AA37">
            <v>200</v>
          </cell>
          <cell r="AB37">
            <v>1800</v>
          </cell>
          <cell r="AC37">
            <v>335</v>
          </cell>
          <cell r="AD37">
            <v>0</v>
          </cell>
          <cell r="AE37">
            <v>2335</v>
          </cell>
          <cell r="AF37">
            <v>50714.955959999999</v>
          </cell>
        </row>
        <row r="38">
          <cell r="C38" t="str">
            <v>BITS-609</v>
          </cell>
          <cell r="D38">
            <v>0</v>
          </cell>
          <cell r="E38" t="str">
            <v>CHANDRASEHARAN GERORGE</v>
          </cell>
          <cell r="F38" t="str">
            <v>BNG STP</v>
          </cell>
          <cell r="G38">
            <v>58000</v>
          </cell>
          <cell r="H38">
            <v>50617</v>
          </cell>
          <cell r="I38">
            <v>31</v>
          </cell>
          <cell r="J38">
            <v>31</v>
          </cell>
          <cell r="K38">
            <v>0</v>
          </cell>
          <cell r="L38">
            <v>31</v>
          </cell>
          <cell r="M38">
            <v>30370.2</v>
          </cell>
          <cell r="N38">
            <v>12148.080000000002</v>
          </cell>
          <cell r="O38">
            <v>2083</v>
          </cell>
          <cell r="P38">
            <v>2083</v>
          </cell>
          <cell r="Q38">
            <v>3932.7200000000012</v>
          </cell>
          <cell r="R38">
            <v>50617</v>
          </cell>
          <cell r="S38">
            <v>1950</v>
          </cell>
          <cell r="T38">
            <v>1441.6089999999999</v>
          </cell>
          <cell r="U38">
            <v>1460.8066199999998</v>
          </cell>
          <cell r="V38">
            <v>2530.85</v>
          </cell>
          <cell r="W38">
            <v>58000.265619999998</v>
          </cell>
          <cell r="X38">
            <v>0</v>
          </cell>
          <cell r="Y38">
            <v>50617</v>
          </cell>
          <cell r="Z38">
            <v>0</v>
          </cell>
          <cell r="AA38">
            <v>200</v>
          </cell>
          <cell r="AB38">
            <v>1800</v>
          </cell>
          <cell r="AC38">
            <v>335</v>
          </cell>
          <cell r="AD38">
            <v>0</v>
          </cell>
          <cell r="AE38">
            <v>2335</v>
          </cell>
          <cell r="AF38">
            <v>53715.265619999998</v>
          </cell>
        </row>
        <row r="39">
          <cell r="C39" t="str">
            <v>BITS-610</v>
          </cell>
          <cell r="D39">
            <v>0</v>
          </cell>
          <cell r="E39" t="str">
            <v>Kannan Selvakumar</v>
          </cell>
          <cell r="F39" t="str">
            <v>BNG STP</v>
          </cell>
          <cell r="G39">
            <v>65000</v>
          </cell>
          <cell r="H39">
            <v>57105</v>
          </cell>
          <cell r="I39">
            <v>31</v>
          </cell>
          <cell r="J39">
            <v>31</v>
          </cell>
          <cell r="K39">
            <v>0</v>
          </cell>
          <cell r="L39">
            <v>31</v>
          </cell>
          <cell r="M39">
            <v>34263</v>
          </cell>
          <cell r="N39">
            <v>13705.2</v>
          </cell>
          <cell r="O39">
            <v>2083</v>
          </cell>
          <cell r="P39">
            <v>2083</v>
          </cell>
          <cell r="Q39">
            <v>4970.8000000000029</v>
          </cell>
          <cell r="R39">
            <v>57105</v>
          </cell>
          <cell r="S39">
            <v>1950</v>
          </cell>
          <cell r="T39">
            <v>1441.6089999999999</v>
          </cell>
          <cell r="U39">
            <v>1648.0502999999999</v>
          </cell>
          <cell r="V39">
            <v>2855.25</v>
          </cell>
          <cell r="W39">
            <v>64999.909299999999</v>
          </cell>
          <cell r="X39">
            <v>0</v>
          </cell>
          <cell r="Y39">
            <v>57105</v>
          </cell>
          <cell r="Z39">
            <v>0</v>
          </cell>
          <cell r="AA39">
            <v>200</v>
          </cell>
          <cell r="AB39">
            <v>1800</v>
          </cell>
          <cell r="AC39">
            <v>335</v>
          </cell>
          <cell r="AD39">
            <v>0</v>
          </cell>
          <cell r="AE39">
            <v>2335</v>
          </cell>
          <cell r="AF39">
            <v>60714.909299999999</v>
          </cell>
        </row>
        <row r="40">
          <cell r="C40" t="str">
            <v>BITS-611</v>
          </cell>
          <cell r="D40">
            <v>0</v>
          </cell>
          <cell r="E40" t="str">
            <v>VISHNUPRASATH T</v>
          </cell>
          <cell r="F40" t="str">
            <v>BNG STP</v>
          </cell>
          <cell r="G40">
            <v>55000</v>
          </cell>
          <cell r="H40">
            <v>47836</v>
          </cell>
          <cell r="I40">
            <v>31</v>
          </cell>
          <cell r="J40">
            <v>31</v>
          </cell>
          <cell r="K40">
            <v>0</v>
          </cell>
          <cell r="L40">
            <v>31</v>
          </cell>
          <cell r="M40">
            <v>28701.599999999999</v>
          </cell>
          <cell r="N40">
            <v>11480.64</v>
          </cell>
          <cell r="O40">
            <v>2083</v>
          </cell>
          <cell r="P40">
            <v>2083</v>
          </cell>
          <cell r="Q40">
            <v>3487.760000000002</v>
          </cell>
          <cell r="R40">
            <v>47836</v>
          </cell>
          <cell r="S40">
            <v>1950</v>
          </cell>
          <cell r="T40">
            <v>1441.6089999999999</v>
          </cell>
          <cell r="U40">
            <v>1380.5469599999999</v>
          </cell>
          <cell r="V40">
            <v>2391.7999999999997</v>
          </cell>
          <cell r="W40">
            <v>54999.955959999999</v>
          </cell>
          <cell r="X40">
            <v>0</v>
          </cell>
          <cell r="Y40">
            <v>47836</v>
          </cell>
          <cell r="Z40">
            <v>0</v>
          </cell>
          <cell r="AA40">
            <v>200</v>
          </cell>
          <cell r="AB40">
            <v>1800</v>
          </cell>
          <cell r="AC40">
            <v>335</v>
          </cell>
          <cell r="AD40">
            <v>0</v>
          </cell>
          <cell r="AE40">
            <v>2335</v>
          </cell>
          <cell r="AF40">
            <v>50714.955959999999</v>
          </cell>
        </row>
        <row r="41">
          <cell r="C41" t="str">
            <v>BITS-612</v>
          </cell>
          <cell r="D41">
            <v>0</v>
          </cell>
          <cell r="E41" t="str">
            <v>Nagaranjan S</v>
          </cell>
          <cell r="F41" t="str">
            <v>BNG STP</v>
          </cell>
          <cell r="G41">
            <v>55000</v>
          </cell>
          <cell r="H41">
            <v>47836</v>
          </cell>
          <cell r="I41">
            <v>31</v>
          </cell>
          <cell r="J41">
            <v>30</v>
          </cell>
          <cell r="K41">
            <v>1</v>
          </cell>
          <cell r="L41">
            <v>31</v>
          </cell>
          <cell r="M41">
            <v>28701.599999999999</v>
          </cell>
          <cell r="N41">
            <v>11480.64</v>
          </cell>
          <cell r="O41">
            <v>2083</v>
          </cell>
          <cell r="P41">
            <v>2083</v>
          </cell>
          <cell r="Q41">
            <v>3487.760000000002</v>
          </cell>
          <cell r="R41">
            <v>47836</v>
          </cell>
          <cell r="S41">
            <v>1950</v>
          </cell>
          <cell r="T41">
            <v>1441.6089999999999</v>
          </cell>
          <cell r="U41">
            <v>1380.5469599999999</v>
          </cell>
          <cell r="V41">
            <v>2391.7999999999997</v>
          </cell>
          <cell r="W41">
            <v>54999.955959999999</v>
          </cell>
          <cell r="X41">
            <v>0</v>
          </cell>
          <cell r="Y41">
            <v>47836</v>
          </cell>
          <cell r="Z41">
            <v>0</v>
          </cell>
          <cell r="AA41">
            <v>200</v>
          </cell>
          <cell r="AB41">
            <v>1800</v>
          </cell>
          <cell r="AC41">
            <v>335</v>
          </cell>
          <cell r="AD41">
            <v>0</v>
          </cell>
          <cell r="AE41">
            <v>2335</v>
          </cell>
          <cell r="AF41">
            <v>50714.955959999999</v>
          </cell>
        </row>
        <row r="42">
          <cell r="C42" t="str">
            <v>BITS-613</v>
          </cell>
          <cell r="D42">
            <v>0</v>
          </cell>
          <cell r="E42" t="str">
            <v>ELAMPARITHI SB</v>
          </cell>
          <cell r="F42" t="str">
            <v>BNG STP</v>
          </cell>
          <cell r="G42">
            <v>55000</v>
          </cell>
          <cell r="H42">
            <v>47836</v>
          </cell>
          <cell r="I42">
            <v>31</v>
          </cell>
          <cell r="J42">
            <v>31</v>
          </cell>
          <cell r="K42">
            <v>0</v>
          </cell>
          <cell r="L42">
            <v>31</v>
          </cell>
          <cell r="M42">
            <v>28701.599999999999</v>
          </cell>
          <cell r="N42">
            <v>11480.64</v>
          </cell>
          <cell r="O42">
            <v>2083</v>
          </cell>
          <cell r="P42">
            <v>2083</v>
          </cell>
          <cell r="Q42">
            <v>3487.760000000002</v>
          </cell>
          <cell r="R42">
            <v>47836</v>
          </cell>
          <cell r="S42">
            <v>1950</v>
          </cell>
          <cell r="T42">
            <v>1441.6089999999999</v>
          </cell>
          <cell r="U42">
            <v>1380.5469599999999</v>
          </cell>
          <cell r="V42">
            <v>2391.7999999999997</v>
          </cell>
          <cell r="W42">
            <v>54999.955959999999</v>
          </cell>
          <cell r="X42">
            <v>0</v>
          </cell>
          <cell r="Y42">
            <v>47836</v>
          </cell>
          <cell r="Z42">
            <v>0</v>
          </cell>
          <cell r="AA42">
            <v>200</v>
          </cell>
          <cell r="AB42">
            <v>1800</v>
          </cell>
          <cell r="AC42">
            <v>335</v>
          </cell>
          <cell r="AD42">
            <v>0</v>
          </cell>
          <cell r="AE42">
            <v>2335</v>
          </cell>
          <cell r="AF42">
            <v>50714.955959999999</v>
          </cell>
        </row>
        <row r="43">
          <cell r="C43" t="str">
            <v>BITS-614</v>
          </cell>
          <cell r="D43">
            <v>0</v>
          </cell>
          <cell r="E43" t="str">
            <v>KISHANPRASAD GANDHE</v>
          </cell>
          <cell r="F43" t="str">
            <v>HYD STP</v>
          </cell>
          <cell r="G43">
            <v>152000</v>
          </cell>
          <cell r="H43">
            <v>137746</v>
          </cell>
          <cell r="I43">
            <v>31</v>
          </cell>
          <cell r="J43">
            <v>31</v>
          </cell>
          <cell r="K43">
            <v>0</v>
          </cell>
          <cell r="L43">
            <v>31</v>
          </cell>
          <cell r="M43">
            <v>82647.600000000006</v>
          </cell>
          <cell r="N43">
            <v>33059.040000000001</v>
          </cell>
          <cell r="O43">
            <v>2083</v>
          </cell>
          <cell r="P43">
            <v>2083</v>
          </cell>
          <cell r="Q43">
            <v>17873.359999999986</v>
          </cell>
          <cell r="R43">
            <v>137746</v>
          </cell>
          <cell r="S43">
            <v>1950</v>
          </cell>
          <cell r="T43">
            <v>1441.6089999999999</v>
          </cell>
          <cell r="U43">
            <v>3975.3495600000001</v>
          </cell>
          <cell r="V43">
            <v>6887.3</v>
          </cell>
          <cell r="W43">
            <v>152000.25855999999</v>
          </cell>
          <cell r="X43">
            <v>9806</v>
          </cell>
          <cell r="Y43">
            <v>147552</v>
          </cell>
          <cell r="Z43">
            <v>17127</v>
          </cell>
          <cell r="AA43">
            <v>200</v>
          </cell>
          <cell r="AB43">
            <v>1800</v>
          </cell>
          <cell r="AC43">
            <v>839</v>
          </cell>
          <cell r="AD43">
            <v>0</v>
          </cell>
          <cell r="AE43">
            <v>19966</v>
          </cell>
          <cell r="AF43">
            <v>139890.25855999999</v>
          </cell>
        </row>
        <row r="44">
          <cell r="C44" t="str">
            <v>BITS-617</v>
          </cell>
          <cell r="D44">
            <v>0</v>
          </cell>
          <cell r="E44" t="str">
            <v>Sunnapalli Anil</v>
          </cell>
          <cell r="F44" t="str">
            <v>PUNE SEZ 1</v>
          </cell>
          <cell r="G44">
            <v>80000</v>
          </cell>
          <cell r="H44">
            <v>69580</v>
          </cell>
          <cell r="I44">
            <v>31</v>
          </cell>
          <cell r="J44">
            <v>31</v>
          </cell>
          <cell r="K44">
            <v>0</v>
          </cell>
          <cell r="L44">
            <v>31</v>
          </cell>
          <cell r="M44">
            <v>41748</v>
          </cell>
          <cell r="N44">
            <v>16699.2</v>
          </cell>
          <cell r="O44">
            <v>2083</v>
          </cell>
          <cell r="P44">
            <v>2083</v>
          </cell>
          <cell r="Q44">
            <v>6966.8000000000029</v>
          </cell>
          <cell r="R44">
            <v>69580</v>
          </cell>
          <cell r="S44">
            <v>1950</v>
          </cell>
          <cell r="T44">
            <v>1441.6089999999999</v>
          </cell>
          <cell r="U44">
            <v>2008.0787999999998</v>
          </cell>
          <cell r="V44">
            <v>3479</v>
          </cell>
          <cell r="W44">
            <v>78458.6878</v>
          </cell>
          <cell r="X44">
            <v>0</v>
          </cell>
          <cell r="Y44">
            <v>69580</v>
          </cell>
          <cell r="Z44">
            <v>0</v>
          </cell>
          <cell r="AA44">
            <v>200</v>
          </cell>
          <cell r="AB44">
            <v>1800</v>
          </cell>
          <cell r="AC44">
            <v>335</v>
          </cell>
          <cell r="AD44">
            <v>0</v>
          </cell>
          <cell r="AE44">
            <v>2335</v>
          </cell>
          <cell r="AF44">
            <v>74173.6878</v>
          </cell>
        </row>
        <row r="45">
          <cell r="C45" t="str">
            <v>BITS-619</v>
          </cell>
          <cell r="D45" t="str">
            <v>Cognizant</v>
          </cell>
          <cell r="E45" t="str">
            <v>Varsha Bollu</v>
          </cell>
          <cell r="F45">
            <v>0</v>
          </cell>
          <cell r="G45">
            <v>85000</v>
          </cell>
          <cell r="H45">
            <v>75643</v>
          </cell>
          <cell r="I45">
            <v>31</v>
          </cell>
          <cell r="J45">
            <v>31</v>
          </cell>
          <cell r="K45">
            <v>0</v>
          </cell>
          <cell r="L45">
            <v>31</v>
          </cell>
          <cell r="M45">
            <v>45385.8</v>
          </cell>
          <cell r="N45">
            <v>18154.320000000003</v>
          </cell>
          <cell r="O45">
            <v>2083</v>
          </cell>
          <cell r="P45">
            <v>2083</v>
          </cell>
          <cell r="Q45">
            <v>7936.8799999999901</v>
          </cell>
          <cell r="R45">
            <v>75643</v>
          </cell>
          <cell r="S45">
            <v>1950</v>
          </cell>
          <cell r="T45">
            <v>1441.6089999999999</v>
          </cell>
          <cell r="U45">
            <v>2183.0569799999998</v>
          </cell>
          <cell r="V45">
            <v>3782.15</v>
          </cell>
          <cell r="W45">
            <v>84999.815979999985</v>
          </cell>
          <cell r="X45">
            <v>0</v>
          </cell>
          <cell r="Y45">
            <v>75643</v>
          </cell>
          <cell r="Z45">
            <v>0</v>
          </cell>
          <cell r="AA45">
            <v>200</v>
          </cell>
          <cell r="AB45">
            <v>1800</v>
          </cell>
          <cell r="AC45">
            <v>335</v>
          </cell>
          <cell r="AD45">
            <v>0</v>
          </cell>
          <cell r="AE45">
            <v>2335</v>
          </cell>
          <cell r="AF45">
            <v>80714.815979999985</v>
          </cell>
        </row>
        <row r="46">
          <cell r="C46" t="str">
            <v>BITS-620</v>
          </cell>
          <cell r="D46" t="str">
            <v>Cognizant</v>
          </cell>
          <cell r="E46" t="str">
            <v>Bhaskar Reddy Sudha</v>
          </cell>
          <cell r="F46">
            <v>0</v>
          </cell>
          <cell r="G46">
            <v>110000</v>
          </cell>
          <cell r="H46">
            <v>98816</v>
          </cell>
          <cell r="I46">
            <v>31</v>
          </cell>
          <cell r="J46">
            <v>31</v>
          </cell>
          <cell r="K46">
            <v>0</v>
          </cell>
          <cell r="L46">
            <v>31</v>
          </cell>
          <cell r="M46">
            <v>59289.599999999999</v>
          </cell>
          <cell r="N46">
            <v>23715.84</v>
          </cell>
          <cell r="O46">
            <v>2083</v>
          </cell>
          <cell r="P46">
            <v>2083</v>
          </cell>
          <cell r="Q46">
            <v>11644.559999999998</v>
          </cell>
          <cell r="R46">
            <v>98816</v>
          </cell>
          <cell r="S46">
            <v>1950</v>
          </cell>
          <cell r="T46">
            <v>1441.6089999999999</v>
          </cell>
          <cell r="U46">
            <v>2851.8297599999996</v>
          </cell>
          <cell r="V46">
            <v>4940.8</v>
          </cell>
          <cell r="W46">
            <v>110000.23875999999</v>
          </cell>
          <cell r="X46">
            <v>0</v>
          </cell>
          <cell r="Y46">
            <v>98816</v>
          </cell>
          <cell r="Z46">
            <v>5494</v>
          </cell>
          <cell r="AA46">
            <v>200</v>
          </cell>
          <cell r="AB46">
            <v>1800</v>
          </cell>
          <cell r="AC46">
            <v>335</v>
          </cell>
          <cell r="AD46">
            <v>0</v>
          </cell>
          <cell r="AE46">
            <v>7829</v>
          </cell>
          <cell r="AF46">
            <v>100221.23875999999</v>
          </cell>
        </row>
        <row r="47">
          <cell r="C47" t="str">
            <v>BITS-645</v>
          </cell>
          <cell r="D47" t="str">
            <v>Cognizant</v>
          </cell>
          <cell r="E47" t="str">
            <v>BHARGAVI .R</v>
          </cell>
          <cell r="F47">
            <v>0</v>
          </cell>
          <cell r="G47">
            <v>105000</v>
          </cell>
          <cell r="H47">
            <v>94181</v>
          </cell>
          <cell r="I47">
            <v>31</v>
          </cell>
          <cell r="J47">
            <v>31</v>
          </cell>
          <cell r="K47">
            <v>0</v>
          </cell>
          <cell r="L47">
            <v>31</v>
          </cell>
          <cell r="M47">
            <v>56508.6</v>
          </cell>
          <cell r="N47">
            <v>22603.440000000002</v>
          </cell>
          <cell r="O47">
            <v>2083</v>
          </cell>
          <cell r="P47">
            <v>2083</v>
          </cell>
          <cell r="Q47">
            <v>10902.959999999992</v>
          </cell>
          <cell r="R47">
            <v>94181</v>
          </cell>
          <cell r="S47">
            <v>1950</v>
          </cell>
          <cell r="T47">
            <v>1441.6089999999999</v>
          </cell>
          <cell r="U47">
            <v>2718.0636599999998</v>
          </cell>
          <cell r="V47">
            <v>4709.05</v>
          </cell>
          <cell r="W47">
            <v>104999.72266</v>
          </cell>
          <cell r="X47">
            <v>0</v>
          </cell>
          <cell r="Y47">
            <v>94181</v>
          </cell>
          <cell r="Z47">
            <v>0</v>
          </cell>
          <cell r="AA47">
            <v>200</v>
          </cell>
          <cell r="AB47">
            <v>1800</v>
          </cell>
          <cell r="AC47">
            <v>378</v>
          </cell>
          <cell r="AD47">
            <v>0</v>
          </cell>
          <cell r="AE47">
            <v>2378</v>
          </cell>
          <cell r="AF47">
            <v>100671.72266</v>
          </cell>
        </row>
        <row r="48">
          <cell r="C48" t="str">
            <v>BITS-676</v>
          </cell>
          <cell r="D48" t="str">
            <v>Cognizant</v>
          </cell>
          <cell r="E48" t="str">
            <v>Siva Krishna</v>
          </cell>
          <cell r="F48">
            <v>0</v>
          </cell>
          <cell r="G48">
            <v>80000</v>
          </cell>
          <cell r="H48">
            <v>71009</v>
          </cell>
          <cell r="I48">
            <v>31</v>
          </cell>
          <cell r="J48">
            <v>29</v>
          </cell>
          <cell r="K48">
            <v>2</v>
          </cell>
          <cell r="L48">
            <v>30</v>
          </cell>
          <cell r="M48">
            <v>41231.032258064515</v>
          </cell>
          <cell r="N48">
            <v>16492.412903225806</v>
          </cell>
          <cell r="O48">
            <v>2016</v>
          </cell>
          <cell r="P48">
            <v>2016</v>
          </cell>
          <cell r="Q48">
            <v>6962.9419354838756</v>
          </cell>
          <cell r="R48">
            <v>68718.387096774197</v>
          </cell>
          <cell r="S48">
            <v>1950</v>
          </cell>
          <cell r="T48">
            <v>1441.6089999999999</v>
          </cell>
          <cell r="U48">
            <v>1983.2126516129031</v>
          </cell>
          <cell r="V48">
            <v>3435.9193548387098</v>
          </cell>
          <cell r="W48">
            <v>77529.128103225812</v>
          </cell>
          <cell r="X48">
            <v>0</v>
          </cell>
          <cell r="Y48">
            <v>68718.387096774197</v>
          </cell>
          <cell r="Z48">
            <v>0</v>
          </cell>
          <cell r="AA48">
            <v>200</v>
          </cell>
          <cell r="AB48">
            <v>1800</v>
          </cell>
          <cell r="AC48">
            <v>378</v>
          </cell>
          <cell r="AD48">
            <v>0</v>
          </cell>
          <cell r="AE48">
            <v>2378</v>
          </cell>
          <cell r="AF48">
            <v>73200.741006451615</v>
          </cell>
        </row>
        <row r="49">
          <cell r="C49" t="str">
            <v>BITS-621</v>
          </cell>
          <cell r="D49">
            <v>0</v>
          </cell>
          <cell r="E49" t="str">
            <v>ARJUN PUNDLIK JOSHI</v>
          </cell>
          <cell r="F49" t="str">
            <v>Mysore SEZ</v>
          </cell>
          <cell r="G49">
            <v>85000</v>
          </cell>
          <cell r="H49">
            <v>75643</v>
          </cell>
          <cell r="I49">
            <v>31</v>
          </cell>
          <cell r="J49">
            <v>31</v>
          </cell>
          <cell r="K49">
            <v>0</v>
          </cell>
          <cell r="L49">
            <v>31</v>
          </cell>
          <cell r="M49">
            <v>45385.8</v>
          </cell>
          <cell r="N49">
            <v>18154.320000000003</v>
          </cell>
          <cell r="O49">
            <v>2083</v>
          </cell>
          <cell r="P49">
            <v>2083</v>
          </cell>
          <cell r="Q49">
            <v>7936.8799999999901</v>
          </cell>
          <cell r="R49">
            <v>75643</v>
          </cell>
          <cell r="S49">
            <v>1950</v>
          </cell>
          <cell r="T49">
            <v>1441.6089999999999</v>
          </cell>
          <cell r="U49">
            <v>2183.0569799999998</v>
          </cell>
          <cell r="V49">
            <v>3782.15</v>
          </cell>
          <cell r="W49">
            <v>84999.815979999985</v>
          </cell>
          <cell r="X49">
            <v>1000</v>
          </cell>
          <cell r="Y49">
            <v>76643</v>
          </cell>
          <cell r="Z49">
            <v>0</v>
          </cell>
          <cell r="AA49">
            <v>200</v>
          </cell>
          <cell r="AB49">
            <v>1800</v>
          </cell>
          <cell r="AC49">
            <v>336</v>
          </cell>
          <cell r="AD49">
            <v>0</v>
          </cell>
          <cell r="AE49">
            <v>2336</v>
          </cell>
          <cell r="AF49">
            <v>81713.815979999985</v>
          </cell>
        </row>
        <row r="50">
          <cell r="C50" t="str">
            <v>BITS-624</v>
          </cell>
          <cell r="D50">
            <v>0</v>
          </cell>
          <cell r="E50" t="str">
            <v>Karthick G</v>
          </cell>
          <cell r="F50" t="str">
            <v>BNG STP</v>
          </cell>
          <cell r="G50">
            <v>100000</v>
          </cell>
          <cell r="H50">
            <v>89547</v>
          </cell>
          <cell r="I50">
            <v>31</v>
          </cell>
          <cell r="J50">
            <v>31</v>
          </cell>
          <cell r="K50">
            <v>0</v>
          </cell>
          <cell r="L50">
            <v>31</v>
          </cell>
          <cell r="M50">
            <v>53728.2</v>
          </cell>
          <cell r="N50">
            <v>21491.279999999999</v>
          </cell>
          <cell r="O50">
            <v>2083</v>
          </cell>
          <cell r="P50">
            <v>2083</v>
          </cell>
          <cell r="Q50">
            <v>10161.520000000004</v>
          </cell>
          <cell r="R50">
            <v>89547</v>
          </cell>
          <cell r="S50">
            <v>1950</v>
          </cell>
          <cell r="T50">
            <v>1441.6089999999999</v>
          </cell>
          <cell r="U50">
            <v>2584.3264199999994</v>
          </cell>
          <cell r="V50">
            <v>4477.3499999999995</v>
          </cell>
          <cell r="W50">
            <v>100000.28542</v>
          </cell>
          <cell r="X50">
            <v>0</v>
          </cell>
          <cell r="Y50">
            <v>89547</v>
          </cell>
          <cell r="Z50">
            <v>0</v>
          </cell>
          <cell r="AA50">
            <v>200</v>
          </cell>
          <cell r="AB50">
            <v>1800</v>
          </cell>
          <cell r="AC50">
            <v>336</v>
          </cell>
          <cell r="AD50">
            <v>0</v>
          </cell>
          <cell r="AE50">
            <v>2336</v>
          </cell>
          <cell r="AF50">
            <v>95714.28542</v>
          </cell>
        </row>
        <row r="51">
          <cell r="C51" t="str">
            <v>BITS-626</v>
          </cell>
          <cell r="D51">
            <v>0</v>
          </cell>
          <cell r="E51" t="str">
            <v>Somisetty VenkataKrishna</v>
          </cell>
          <cell r="F51" t="str">
            <v>BNG SEZ</v>
          </cell>
          <cell r="G51">
            <v>75000</v>
          </cell>
          <cell r="H51">
            <v>66374</v>
          </cell>
          <cell r="I51">
            <v>31</v>
          </cell>
          <cell r="J51">
            <v>30</v>
          </cell>
          <cell r="K51">
            <v>1</v>
          </cell>
          <cell r="L51">
            <v>31</v>
          </cell>
          <cell r="M51">
            <v>39824.400000000001</v>
          </cell>
          <cell r="N51">
            <v>15929.760000000002</v>
          </cell>
          <cell r="O51">
            <v>2083</v>
          </cell>
          <cell r="P51">
            <v>2083</v>
          </cell>
          <cell r="Q51">
            <v>6453.8399999999965</v>
          </cell>
          <cell r="R51">
            <v>66374</v>
          </cell>
          <cell r="S51">
            <v>1950</v>
          </cell>
          <cell r="T51">
            <v>1441.6089999999999</v>
          </cell>
          <cell r="U51">
            <v>1915.5536400000001</v>
          </cell>
          <cell r="V51">
            <v>3318.7000000000003</v>
          </cell>
          <cell r="W51">
            <v>74999.862639999992</v>
          </cell>
          <cell r="X51">
            <v>0</v>
          </cell>
          <cell r="Y51">
            <v>66374</v>
          </cell>
          <cell r="Z51">
            <v>0</v>
          </cell>
          <cell r="AA51">
            <v>200</v>
          </cell>
          <cell r="AB51">
            <v>1800</v>
          </cell>
          <cell r="AC51">
            <v>335</v>
          </cell>
          <cell r="AD51">
            <v>0</v>
          </cell>
          <cell r="AE51">
            <v>2335</v>
          </cell>
          <cell r="AF51">
            <v>70714.862639999992</v>
          </cell>
        </row>
        <row r="52">
          <cell r="C52" t="str">
            <v>BITS-629</v>
          </cell>
          <cell r="D52">
            <v>0</v>
          </cell>
          <cell r="E52" t="str">
            <v>CHEREDDY MURALI KRISHNA NAIDU</v>
          </cell>
          <cell r="F52" t="str">
            <v>BNG SEZ</v>
          </cell>
          <cell r="G52">
            <v>115000</v>
          </cell>
          <cell r="H52">
            <v>103451</v>
          </cell>
          <cell r="I52">
            <v>31</v>
          </cell>
          <cell r="J52">
            <v>30</v>
          </cell>
          <cell r="K52">
            <v>1</v>
          </cell>
          <cell r="L52">
            <v>31</v>
          </cell>
          <cell r="M52">
            <v>62070.6</v>
          </cell>
          <cell r="N52">
            <v>24828.240000000002</v>
          </cell>
          <cell r="O52">
            <v>2083</v>
          </cell>
          <cell r="P52">
            <v>2083</v>
          </cell>
          <cell r="Q52">
            <v>12386.160000000003</v>
          </cell>
          <cell r="R52">
            <v>103451</v>
          </cell>
          <cell r="S52">
            <v>1950</v>
          </cell>
          <cell r="T52">
            <v>1441.6089999999999</v>
          </cell>
          <cell r="U52">
            <v>2985.5958599999994</v>
          </cell>
          <cell r="V52">
            <v>5172.55</v>
          </cell>
          <cell r="W52">
            <v>115000.75486</v>
          </cell>
          <cell r="X52">
            <v>0</v>
          </cell>
          <cell r="Y52">
            <v>103451</v>
          </cell>
          <cell r="Z52">
            <v>8469</v>
          </cell>
          <cell r="AA52">
            <v>200</v>
          </cell>
          <cell r="AB52">
            <v>1800</v>
          </cell>
          <cell r="AC52">
            <v>336</v>
          </cell>
          <cell r="AD52">
            <v>0</v>
          </cell>
          <cell r="AE52">
            <v>10805</v>
          </cell>
          <cell r="AF52">
            <v>102245.75486</v>
          </cell>
        </row>
        <row r="53">
          <cell r="C53" t="str">
            <v>BITS-630</v>
          </cell>
          <cell r="D53">
            <v>0</v>
          </cell>
          <cell r="E53" t="str">
            <v>Gangadhar Yarabham</v>
          </cell>
          <cell r="F53" t="str">
            <v>HYD SEZ</v>
          </cell>
          <cell r="G53">
            <v>95000</v>
          </cell>
          <cell r="H53">
            <v>84912</v>
          </cell>
          <cell r="I53">
            <v>31</v>
          </cell>
          <cell r="J53">
            <v>31</v>
          </cell>
          <cell r="K53">
            <v>0</v>
          </cell>
          <cell r="L53">
            <v>31</v>
          </cell>
          <cell r="M53">
            <v>50947.199999999997</v>
          </cell>
          <cell r="N53">
            <v>20378.88</v>
          </cell>
          <cell r="O53">
            <v>2083</v>
          </cell>
          <cell r="P53">
            <v>2083</v>
          </cell>
          <cell r="Q53">
            <v>9419.9199999999983</v>
          </cell>
          <cell r="R53">
            <v>84912</v>
          </cell>
          <cell r="S53">
            <v>1950</v>
          </cell>
          <cell r="T53">
            <v>1441.6089999999999</v>
          </cell>
          <cell r="U53">
            <v>2450.5603199999996</v>
          </cell>
          <cell r="V53">
            <v>4245.5999999999995</v>
          </cell>
          <cell r="W53">
            <v>94999.769320000007</v>
          </cell>
          <cell r="X53">
            <v>0</v>
          </cell>
          <cell r="Y53">
            <v>84912</v>
          </cell>
          <cell r="Z53">
            <v>0</v>
          </cell>
          <cell r="AA53">
            <v>200</v>
          </cell>
          <cell r="AB53">
            <v>1800</v>
          </cell>
          <cell r="AC53">
            <v>377</v>
          </cell>
          <cell r="AD53">
            <v>0</v>
          </cell>
          <cell r="AE53">
            <v>2377</v>
          </cell>
          <cell r="AF53">
            <v>90672.769320000007</v>
          </cell>
        </row>
        <row r="54">
          <cell r="C54" t="str">
            <v>BITS-632</v>
          </cell>
          <cell r="D54">
            <v>0</v>
          </cell>
          <cell r="E54" t="str">
            <v>Himanshu Anand</v>
          </cell>
          <cell r="F54" t="str">
            <v>PUNE SEZ 1</v>
          </cell>
          <cell r="G54">
            <v>110000</v>
          </cell>
          <cell r="H54">
            <v>98501</v>
          </cell>
          <cell r="I54">
            <v>31</v>
          </cell>
          <cell r="J54">
            <v>31</v>
          </cell>
          <cell r="K54">
            <v>0</v>
          </cell>
          <cell r="L54">
            <v>31</v>
          </cell>
          <cell r="M54">
            <v>59100.6</v>
          </cell>
          <cell r="N54">
            <v>23640.240000000002</v>
          </cell>
          <cell r="O54">
            <v>2083</v>
          </cell>
          <cell r="P54">
            <v>2083</v>
          </cell>
          <cell r="Q54">
            <v>11594.160000000003</v>
          </cell>
          <cell r="R54">
            <v>98501</v>
          </cell>
          <cell r="S54">
            <v>1950</v>
          </cell>
          <cell r="T54">
            <v>1441.6089999999999</v>
          </cell>
          <cell r="U54">
            <v>2842.7388599999999</v>
          </cell>
          <cell r="V54">
            <v>4925.05</v>
          </cell>
          <cell r="W54">
            <v>109660.39786</v>
          </cell>
          <cell r="X54">
            <v>0</v>
          </cell>
          <cell r="Y54">
            <v>98501</v>
          </cell>
          <cell r="Z54">
            <v>6461</v>
          </cell>
          <cell r="AA54">
            <v>200</v>
          </cell>
          <cell r="AB54">
            <v>1800</v>
          </cell>
          <cell r="AC54">
            <v>336</v>
          </cell>
          <cell r="AD54">
            <v>0</v>
          </cell>
          <cell r="AE54">
            <v>8797</v>
          </cell>
          <cell r="AF54">
            <v>98913.397859999997</v>
          </cell>
        </row>
        <row r="55">
          <cell r="C55" t="str">
            <v>BITS-633</v>
          </cell>
          <cell r="D55">
            <v>0</v>
          </cell>
          <cell r="E55" t="str">
            <v>Kanchupati Kondaiah</v>
          </cell>
          <cell r="F55" t="str">
            <v>PUNE SEZ 1</v>
          </cell>
          <cell r="G55">
            <v>54000</v>
          </cell>
          <cell r="H55">
            <v>46909</v>
          </cell>
          <cell r="I55">
            <v>31</v>
          </cell>
          <cell r="J55">
            <v>27.5</v>
          </cell>
          <cell r="K55">
            <v>3.5</v>
          </cell>
          <cell r="L55">
            <v>28.5</v>
          </cell>
          <cell r="M55">
            <v>25875.609677419354</v>
          </cell>
          <cell r="N55">
            <v>10350.243870967743</v>
          </cell>
          <cell r="O55">
            <v>1915</v>
          </cell>
          <cell r="P55">
            <v>1915</v>
          </cell>
          <cell r="Q55">
            <v>3070.162580645163</v>
          </cell>
          <cell r="R55">
            <v>43126.016129032258</v>
          </cell>
          <cell r="S55">
            <v>1950</v>
          </cell>
          <cell r="T55">
            <v>1441.6089999999999</v>
          </cell>
          <cell r="U55">
            <v>1244.6168254838708</v>
          </cell>
          <cell r="V55">
            <v>2156.300806451613</v>
          </cell>
          <cell r="W55">
            <v>49918.542760967735</v>
          </cell>
          <cell r="X55">
            <v>0</v>
          </cell>
          <cell r="Y55">
            <v>43126.016129032258</v>
          </cell>
          <cell r="Z55">
            <v>0</v>
          </cell>
          <cell r="AA55">
            <v>200</v>
          </cell>
          <cell r="AB55">
            <v>1800</v>
          </cell>
          <cell r="AC55">
            <v>336</v>
          </cell>
          <cell r="AD55">
            <v>0</v>
          </cell>
          <cell r="AE55">
            <v>2336</v>
          </cell>
          <cell r="AF55">
            <v>45632.526631935478</v>
          </cell>
        </row>
        <row r="56">
          <cell r="C56" t="str">
            <v>BITS-634</v>
          </cell>
          <cell r="D56">
            <v>0</v>
          </cell>
          <cell r="E56" t="str">
            <v>Santosh Patel</v>
          </cell>
          <cell r="F56" t="str">
            <v>PUNE SEZ 1</v>
          </cell>
          <cell r="G56">
            <v>145000</v>
          </cell>
          <cell r="H56">
            <v>131257</v>
          </cell>
          <cell r="I56">
            <v>31</v>
          </cell>
          <cell r="J56">
            <v>31</v>
          </cell>
          <cell r="K56">
            <v>0</v>
          </cell>
          <cell r="L56">
            <v>31</v>
          </cell>
          <cell r="M56">
            <v>78754.2</v>
          </cell>
          <cell r="N56">
            <v>31501.68</v>
          </cell>
          <cell r="O56">
            <v>2083</v>
          </cell>
          <cell r="P56">
            <v>2083</v>
          </cell>
          <cell r="Q56">
            <v>16835.119999999995</v>
          </cell>
          <cell r="R56">
            <v>131257</v>
          </cell>
          <cell r="S56">
            <v>1950</v>
          </cell>
          <cell r="T56">
            <v>1441.6089999999999</v>
          </cell>
          <cell r="U56">
            <v>3788.0770199999993</v>
          </cell>
          <cell r="V56">
            <v>6562.8499999999995</v>
          </cell>
          <cell r="W56">
            <v>144999.53602</v>
          </cell>
          <cell r="X56">
            <v>0</v>
          </cell>
          <cell r="Y56">
            <v>131257</v>
          </cell>
          <cell r="Z56">
            <v>17416</v>
          </cell>
          <cell r="AA56">
            <v>200</v>
          </cell>
          <cell r="AB56">
            <v>1800</v>
          </cell>
          <cell r="AC56">
            <v>336</v>
          </cell>
          <cell r="AD56">
            <v>0</v>
          </cell>
          <cell r="AE56">
            <v>19752</v>
          </cell>
          <cell r="AF56">
            <v>123297.53602</v>
          </cell>
        </row>
        <row r="57">
          <cell r="C57" t="str">
            <v>BITS-635</v>
          </cell>
          <cell r="D57">
            <v>0</v>
          </cell>
          <cell r="E57" t="str">
            <v>Saleem Ahmed Natamkar</v>
          </cell>
          <cell r="F57" t="str">
            <v>BNG SEZ</v>
          </cell>
          <cell r="G57">
            <v>75000</v>
          </cell>
          <cell r="H57">
            <v>66374</v>
          </cell>
          <cell r="I57">
            <v>31</v>
          </cell>
          <cell r="J57">
            <v>0</v>
          </cell>
          <cell r="K57">
            <v>0</v>
          </cell>
          <cell r="L57">
            <v>0</v>
          </cell>
          <cell r="M57">
            <v>0</v>
          </cell>
          <cell r="N57">
            <v>0</v>
          </cell>
          <cell r="O57">
            <v>0</v>
          </cell>
          <cell r="P57">
            <v>0</v>
          </cell>
          <cell r="Q57">
            <v>0</v>
          </cell>
          <cell r="R57">
            <v>0</v>
          </cell>
          <cell r="S57">
            <v>0</v>
          </cell>
          <cell r="T57">
            <v>1441.6089999999999</v>
          </cell>
          <cell r="U57">
            <v>0</v>
          </cell>
          <cell r="V57">
            <v>0</v>
          </cell>
          <cell r="W57">
            <v>1441.6089999999999</v>
          </cell>
          <cell r="X57">
            <v>0</v>
          </cell>
          <cell r="Y57">
            <v>0</v>
          </cell>
          <cell r="Z57">
            <v>0</v>
          </cell>
          <cell r="AA57">
            <v>0</v>
          </cell>
          <cell r="AB57">
            <v>0</v>
          </cell>
          <cell r="AC57">
            <v>377</v>
          </cell>
          <cell r="AD57">
            <v>0</v>
          </cell>
          <cell r="AE57">
            <v>377</v>
          </cell>
          <cell r="AF57">
            <v>1064.6089999999999</v>
          </cell>
        </row>
        <row r="58">
          <cell r="C58" t="str">
            <v>BITS-637</v>
          </cell>
          <cell r="D58">
            <v>0</v>
          </cell>
          <cell r="E58" t="str">
            <v>Sambasivarao M left</v>
          </cell>
          <cell r="F58" t="str">
            <v>BNG STP</v>
          </cell>
          <cell r="G58">
            <v>105000</v>
          </cell>
          <cell r="H58">
            <v>94181</v>
          </cell>
          <cell r="I58">
            <v>31</v>
          </cell>
          <cell r="J58">
            <v>31</v>
          </cell>
          <cell r="K58">
            <v>0</v>
          </cell>
          <cell r="L58">
            <v>31</v>
          </cell>
          <cell r="M58">
            <v>56508.6</v>
          </cell>
          <cell r="N58">
            <v>22603.440000000002</v>
          </cell>
          <cell r="O58">
            <v>2083</v>
          </cell>
          <cell r="P58">
            <v>2083</v>
          </cell>
          <cell r="Q58">
            <v>10902.959999999992</v>
          </cell>
          <cell r="R58">
            <v>94181</v>
          </cell>
          <cell r="S58">
            <v>1950</v>
          </cell>
          <cell r="T58">
            <v>1441.6089999999999</v>
          </cell>
          <cell r="U58">
            <v>2718.0636599999998</v>
          </cell>
          <cell r="V58">
            <v>4709.05</v>
          </cell>
          <cell r="W58">
            <v>104999.72266</v>
          </cell>
          <cell r="X58">
            <v>0</v>
          </cell>
          <cell r="Y58">
            <v>94181</v>
          </cell>
          <cell r="Z58">
            <v>0</v>
          </cell>
          <cell r="AA58">
            <v>200</v>
          </cell>
          <cell r="AB58">
            <v>1800</v>
          </cell>
          <cell r="AC58">
            <v>224</v>
          </cell>
          <cell r="AD58">
            <v>0</v>
          </cell>
          <cell r="AE58">
            <v>2224</v>
          </cell>
          <cell r="AF58">
            <v>100825.72266</v>
          </cell>
        </row>
        <row r="59">
          <cell r="C59" t="str">
            <v>BITS-638</v>
          </cell>
          <cell r="D59">
            <v>0</v>
          </cell>
          <cell r="E59" t="str">
            <v>Basweshwar Pawar</v>
          </cell>
          <cell r="F59" t="str">
            <v>PUNE SEZ 1</v>
          </cell>
          <cell r="G59">
            <v>100000</v>
          </cell>
          <cell r="H59">
            <v>89547</v>
          </cell>
          <cell r="I59">
            <v>31</v>
          </cell>
          <cell r="J59">
            <v>31</v>
          </cell>
          <cell r="K59">
            <v>0</v>
          </cell>
          <cell r="L59">
            <v>31</v>
          </cell>
          <cell r="M59">
            <v>53728.2</v>
          </cell>
          <cell r="N59">
            <v>21491.279999999999</v>
          </cell>
          <cell r="O59">
            <v>2083</v>
          </cell>
          <cell r="P59">
            <v>2083</v>
          </cell>
          <cell r="Q59">
            <v>10161.520000000004</v>
          </cell>
          <cell r="R59">
            <v>89547</v>
          </cell>
          <cell r="S59">
            <v>1950</v>
          </cell>
          <cell r="T59">
            <v>1441.6089999999999</v>
          </cell>
          <cell r="U59">
            <v>2584.3264199999994</v>
          </cell>
          <cell r="V59">
            <v>4477.3499999999995</v>
          </cell>
          <cell r="W59">
            <v>100000.28542</v>
          </cell>
          <cell r="X59">
            <v>0</v>
          </cell>
          <cell r="Y59">
            <v>89547</v>
          </cell>
          <cell r="Z59">
            <v>0</v>
          </cell>
          <cell r="AA59">
            <v>200</v>
          </cell>
          <cell r="AB59">
            <v>1800</v>
          </cell>
          <cell r="AC59">
            <v>224</v>
          </cell>
          <cell r="AD59">
            <v>0</v>
          </cell>
          <cell r="AE59">
            <v>2224</v>
          </cell>
          <cell r="AF59">
            <v>95826.28542</v>
          </cell>
        </row>
        <row r="60">
          <cell r="C60" t="str">
            <v>BITS-640</v>
          </cell>
          <cell r="D60">
            <v>0</v>
          </cell>
          <cell r="E60" t="str">
            <v>K V Kannan</v>
          </cell>
          <cell r="F60" t="str">
            <v>BNG STP</v>
          </cell>
          <cell r="G60">
            <v>43000</v>
          </cell>
          <cell r="H60">
            <v>36713</v>
          </cell>
          <cell r="I60">
            <v>31</v>
          </cell>
          <cell r="J60">
            <v>30</v>
          </cell>
          <cell r="K60">
            <v>1</v>
          </cell>
          <cell r="L60">
            <v>31</v>
          </cell>
          <cell r="M60">
            <v>22027.8</v>
          </cell>
          <cell r="N60">
            <v>8811.1200000000008</v>
          </cell>
          <cell r="O60">
            <v>2083</v>
          </cell>
          <cell r="P60">
            <v>2083</v>
          </cell>
          <cell r="Q60">
            <v>1708.0800000000017</v>
          </cell>
          <cell r="R60">
            <v>36713</v>
          </cell>
          <cell r="S60">
            <v>1950</v>
          </cell>
          <cell r="T60">
            <v>1441.6089999999999</v>
          </cell>
          <cell r="U60">
            <v>1059.53718</v>
          </cell>
          <cell r="V60">
            <v>1835.6499999999999</v>
          </cell>
          <cell r="W60">
            <v>42999.796179999998</v>
          </cell>
          <cell r="X60">
            <v>0</v>
          </cell>
          <cell r="Y60">
            <v>36713</v>
          </cell>
          <cell r="Z60">
            <v>0</v>
          </cell>
          <cell r="AA60">
            <v>200</v>
          </cell>
          <cell r="AB60">
            <v>1800</v>
          </cell>
          <cell r="AC60">
            <v>252</v>
          </cell>
          <cell r="AD60">
            <v>0</v>
          </cell>
          <cell r="AE60">
            <v>2252</v>
          </cell>
          <cell r="AF60">
            <v>38797.796179999998</v>
          </cell>
        </row>
        <row r="61">
          <cell r="C61" t="str">
            <v>BITS-641</v>
          </cell>
          <cell r="D61">
            <v>0</v>
          </cell>
          <cell r="E61" t="str">
            <v>Thanigaivel.J</v>
          </cell>
          <cell r="F61" t="str">
            <v>BNG STP</v>
          </cell>
          <cell r="G61">
            <v>43000</v>
          </cell>
          <cell r="H61">
            <v>36713</v>
          </cell>
          <cell r="I61">
            <v>31</v>
          </cell>
          <cell r="J61">
            <v>31</v>
          </cell>
          <cell r="K61">
            <v>0</v>
          </cell>
          <cell r="L61">
            <v>31</v>
          </cell>
          <cell r="M61">
            <v>22027.8</v>
          </cell>
          <cell r="N61">
            <v>8811.1200000000008</v>
          </cell>
          <cell r="O61">
            <v>2083</v>
          </cell>
          <cell r="P61">
            <v>2083</v>
          </cell>
          <cell r="Q61">
            <v>1708.0800000000017</v>
          </cell>
          <cell r="R61">
            <v>36713</v>
          </cell>
          <cell r="S61">
            <v>1950</v>
          </cell>
          <cell r="T61">
            <v>1441.6089999999999</v>
          </cell>
          <cell r="U61">
            <v>1059.53718</v>
          </cell>
          <cell r="V61">
            <v>1835.6499999999999</v>
          </cell>
          <cell r="W61">
            <v>42999.796179999998</v>
          </cell>
          <cell r="X61">
            <v>0</v>
          </cell>
          <cell r="Y61">
            <v>36713</v>
          </cell>
          <cell r="Z61">
            <v>0</v>
          </cell>
          <cell r="AA61">
            <v>200</v>
          </cell>
          <cell r="AB61">
            <v>1800</v>
          </cell>
          <cell r="AC61">
            <v>224</v>
          </cell>
          <cell r="AD61">
            <v>0</v>
          </cell>
          <cell r="AE61">
            <v>2224</v>
          </cell>
          <cell r="AF61">
            <v>38825.796179999998</v>
          </cell>
        </row>
        <row r="62">
          <cell r="C62" t="str">
            <v>BITS-644</v>
          </cell>
          <cell r="D62">
            <v>0</v>
          </cell>
          <cell r="E62" t="str">
            <v>gopi reddy chirra</v>
          </cell>
          <cell r="F62" t="str">
            <v>Chandigarh</v>
          </cell>
          <cell r="G62">
            <v>66000</v>
          </cell>
          <cell r="H62">
            <v>58032</v>
          </cell>
          <cell r="I62">
            <v>31</v>
          </cell>
          <cell r="J62">
            <v>30</v>
          </cell>
          <cell r="K62">
            <v>1</v>
          </cell>
          <cell r="L62">
            <v>31</v>
          </cell>
          <cell r="M62">
            <v>34819.199999999997</v>
          </cell>
          <cell r="N62">
            <v>13927.68</v>
          </cell>
          <cell r="O62">
            <v>2083</v>
          </cell>
          <cell r="P62">
            <v>2083</v>
          </cell>
          <cell r="Q62">
            <v>5119.1200000000026</v>
          </cell>
          <cell r="R62">
            <v>58032</v>
          </cell>
          <cell r="S62">
            <v>1950</v>
          </cell>
          <cell r="T62">
            <v>1441.6089999999999</v>
          </cell>
          <cell r="U62">
            <v>1674.8035199999999</v>
          </cell>
          <cell r="V62">
            <v>2901.6</v>
          </cell>
          <cell r="W62">
            <v>66000.012519999989</v>
          </cell>
          <cell r="X62">
            <v>0</v>
          </cell>
          <cell r="Y62">
            <v>58032</v>
          </cell>
          <cell r="Z62">
            <v>0</v>
          </cell>
          <cell r="AA62">
            <v>200</v>
          </cell>
          <cell r="AB62">
            <v>1800</v>
          </cell>
          <cell r="AC62">
            <v>224</v>
          </cell>
          <cell r="AD62">
            <v>0</v>
          </cell>
          <cell r="AE62">
            <v>2224</v>
          </cell>
          <cell r="AF62">
            <v>61826.012519999997</v>
          </cell>
        </row>
        <row r="63">
          <cell r="C63" t="str">
            <v>BITS-645</v>
          </cell>
          <cell r="D63">
            <v>0</v>
          </cell>
          <cell r="E63" t="str">
            <v>Anil kumar Redd kusam</v>
          </cell>
          <cell r="F63" t="str">
            <v>BNG STP</v>
          </cell>
          <cell r="G63">
            <v>90000</v>
          </cell>
          <cell r="H63">
            <v>80278</v>
          </cell>
          <cell r="I63">
            <v>31</v>
          </cell>
          <cell r="J63">
            <v>31</v>
          </cell>
          <cell r="K63">
            <v>0</v>
          </cell>
          <cell r="L63">
            <v>31</v>
          </cell>
          <cell r="M63">
            <v>48166.8</v>
          </cell>
          <cell r="N63">
            <v>19266.72</v>
          </cell>
          <cell r="O63">
            <v>2083</v>
          </cell>
          <cell r="P63">
            <v>2083</v>
          </cell>
          <cell r="Q63">
            <v>8678.4799999999959</v>
          </cell>
          <cell r="R63">
            <v>80278</v>
          </cell>
          <cell r="S63">
            <v>1950</v>
          </cell>
          <cell r="T63">
            <v>1441.6089999999999</v>
          </cell>
          <cell r="U63">
            <v>2316.8230800000001</v>
          </cell>
          <cell r="V63">
            <v>4013.9</v>
          </cell>
          <cell r="W63">
            <v>90000.332079999993</v>
          </cell>
          <cell r="X63">
            <v>0</v>
          </cell>
          <cell r="Y63">
            <v>80278</v>
          </cell>
          <cell r="Z63">
            <v>0</v>
          </cell>
          <cell r="AA63">
            <v>200</v>
          </cell>
          <cell r="AB63">
            <v>1800</v>
          </cell>
          <cell r="AC63">
            <v>224</v>
          </cell>
          <cell r="AD63">
            <v>0</v>
          </cell>
          <cell r="AE63">
            <v>2224</v>
          </cell>
          <cell r="AF63">
            <v>85826.332079999993</v>
          </cell>
        </row>
        <row r="64">
          <cell r="C64" t="str">
            <v>BITS-646</v>
          </cell>
          <cell r="D64">
            <v>0</v>
          </cell>
          <cell r="E64" t="str">
            <v>Vijay Kumar Sundara</v>
          </cell>
          <cell r="F64" t="str">
            <v>HYD STP</v>
          </cell>
          <cell r="G64">
            <v>90000</v>
          </cell>
          <cell r="H64">
            <v>80278</v>
          </cell>
          <cell r="I64">
            <v>31</v>
          </cell>
          <cell r="J64">
            <v>29</v>
          </cell>
          <cell r="K64">
            <v>2</v>
          </cell>
          <cell r="L64">
            <v>30</v>
          </cell>
          <cell r="M64">
            <v>46613.032258064515</v>
          </cell>
          <cell r="N64">
            <v>18645.212903225805</v>
          </cell>
          <cell r="O64">
            <v>2016</v>
          </cell>
          <cell r="P64">
            <v>2016</v>
          </cell>
          <cell r="Q64">
            <v>8398.1419354838727</v>
          </cell>
          <cell r="R64">
            <v>77688.387096774197</v>
          </cell>
          <cell r="S64">
            <v>1950</v>
          </cell>
          <cell r="T64">
            <v>1441.6089999999999</v>
          </cell>
          <cell r="U64">
            <v>2242.086851612903</v>
          </cell>
          <cell r="V64">
            <v>3884.4193548387098</v>
          </cell>
          <cell r="W64">
            <v>87206.502303225803</v>
          </cell>
          <cell r="X64">
            <v>0</v>
          </cell>
          <cell r="Y64">
            <v>77688.387096774197</v>
          </cell>
          <cell r="Z64">
            <v>0</v>
          </cell>
          <cell r="AA64">
            <v>200</v>
          </cell>
          <cell r="AB64">
            <v>1800</v>
          </cell>
          <cell r="AC64">
            <v>224</v>
          </cell>
          <cell r="AD64">
            <v>0</v>
          </cell>
          <cell r="AE64">
            <v>2224</v>
          </cell>
          <cell r="AF64">
            <v>83032.115206451606</v>
          </cell>
        </row>
        <row r="65">
          <cell r="C65" t="str">
            <v>BITS-649</v>
          </cell>
          <cell r="D65">
            <v>0</v>
          </cell>
          <cell r="E65" t="str">
            <v>Paparao</v>
          </cell>
          <cell r="F65">
            <v>44629</v>
          </cell>
          <cell r="G65">
            <v>125000</v>
          </cell>
          <cell r="H65">
            <v>112719</v>
          </cell>
          <cell r="I65">
            <v>31</v>
          </cell>
          <cell r="J65">
            <v>9</v>
          </cell>
          <cell r="K65">
            <v>0</v>
          </cell>
          <cell r="L65">
            <v>9</v>
          </cell>
          <cell r="M65">
            <v>19634.922580645161</v>
          </cell>
          <cell r="N65">
            <v>7853.9690322580645</v>
          </cell>
          <cell r="O65">
            <v>605</v>
          </cell>
          <cell r="P65">
            <v>605</v>
          </cell>
          <cell r="Q65">
            <v>4025.9793548387097</v>
          </cell>
          <cell r="R65">
            <v>32724.870967741936</v>
          </cell>
          <cell r="S65">
            <v>1950</v>
          </cell>
          <cell r="T65">
            <v>1441.6089999999999</v>
          </cell>
          <cell r="U65">
            <v>944.43977612903223</v>
          </cell>
          <cell r="V65">
            <v>1636.2435483870968</v>
          </cell>
          <cell r="W65">
            <v>38697.163292258061</v>
          </cell>
          <cell r="X65">
            <v>0</v>
          </cell>
          <cell r="Y65">
            <v>32724.870967741936</v>
          </cell>
          <cell r="Z65">
            <v>0</v>
          </cell>
          <cell r="AA65">
            <v>200</v>
          </cell>
          <cell r="AB65">
            <v>1800</v>
          </cell>
          <cell r="AC65">
            <v>224</v>
          </cell>
          <cell r="AD65">
            <v>0</v>
          </cell>
          <cell r="AE65">
            <v>2224</v>
          </cell>
          <cell r="AF65">
            <v>34523.292324516129</v>
          </cell>
        </row>
        <row r="66">
          <cell r="C66" t="str">
            <v>BITS-650</v>
          </cell>
          <cell r="D66">
            <v>0</v>
          </cell>
          <cell r="E66" t="str">
            <v>Bhaskar Idagottu</v>
          </cell>
          <cell r="F66">
            <v>0</v>
          </cell>
          <cell r="G66">
            <v>125000</v>
          </cell>
          <cell r="H66">
            <v>112719</v>
          </cell>
          <cell r="I66">
            <v>31</v>
          </cell>
          <cell r="J66">
            <v>30</v>
          </cell>
          <cell r="K66">
            <v>1</v>
          </cell>
          <cell r="L66">
            <v>31</v>
          </cell>
          <cell r="M66">
            <v>67631.399999999994</v>
          </cell>
          <cell r="N66">
            <v>27052.559999999998</v>
          </cell>
          <cell r="O66">
            <v>2083</v>
          </cell>
          <cell r="P66">
            <v>2083</v>
          </cell>
          <cell r="Q66">
            <v>13869.040000000008</v>
          </cell>
          <cell r="R66">
            <v>112719</v>
          </cell>
          <cell r="S66">
            <v>0</v>
          </cell>
          <cell r="T66">
            <v>1441.6089999999999</v>
          </cell>
          <cell r="U66">
            <v>3253.0703399999993</v>
          </cell>
          <cell r="V66">
            <v>5635.95</v>
          </cell>
          <cell r="W66">
            <v>123049.62934</v>
          </cell>
          <cell r="X66">
            <v>0</v>
          </cell>
          <cell r="Y66">
            <v>112719</v>
          </cell>
          <cell r="Z66">
            <v>4446</v>
          </cell>
          <cell r="AA66">
            <v>200</v>
          </cell>
          <cell r="AB66">
            <v>0</v>
          </cell>
          <cell r="AC66">
            <v>0</v>
          </cell>
          <cell r="AD66">
            <v>0</v>
          </cell>
          <cell r="AE66">
            <v>4646</v>
          </cell>
          <cell r="AF66">
            <v>118403.62934</v>
          </cell>
        </row>
        <row r="67">
          <cell r="C67" t="str">
            <v>BITS-651</v>
          </cell>
          <cell r="D67">
            <v>0</v>
          </cell>
          <cell r="E67" t="str">
            <v>Snehal Shirsat</v>
          </cell>
          <cell r="F67" t="str">
            <v>PUNE ASC SEZ</v>
          </cell>
          <cell r="G67">
            <v>67000</v>
          </cell>
          <cell r="H67">
            <v>58959</v>
          </cell>
          <cell r="I67">
            <v>31</v>
          </cell>
          <cell r="J67">
            <v>30</v>
          </cell>
          <cell r="K67">
            <v>1</v>
          </cell>
          <cell r="L67">
            <v>31</v>
          </cell>
          <cell r="M67">
            <v>35375.4</v>
          </cell>
          <cell r="N67">
            <v>14150.160000000002</v>
          </cell>
          <cell r="O67">
            <v>2083</v>
          </cell>
          <cell r="P67">
            <v>2083</v>
          </cell>
          <cell r="Q67">
            <v>5267.4399999999951</v>
          </cell>
          <cell r="R67">
            <v>58959</v>
          </cell>
          <cell r="S67">
            <v>1950</v>
          </cell>
          <cell r="T67">
            <v>1441.6089999999999</v>
          </cell>
          <cell r="U67">
            <v>1701.55674</v>
          </cell>
          <cell r="V67">
            <v>2947.9500000000003</v>
          </cell>
          <cell r="W67">
            <v>67000.115739999994</v>
          </cell>
          <cell r="X67">
            <v>0</v>
          </cell>
          <cell r="Y67">
            <v>58959</v>
          </cell>
          <cell r="Z67">
            <v>0</v>
          </cell>
          <cell r="AA67">
            <v>200</v>
          </cell>
          <cell r="AB67">
            <v>1800</v>
          </cell>
          <cell r="AC67">
            <v>254</v>
          </cell>
          <cell r="AD67">
            <v>0</v>
          </cell>
          <cell r="AE67">
            <v>2254</v>
          </cell>
          <cell r="AF67">
            <v>62796.115739999994</v>
          </cell>
        </row>
        <row r="68">
          <cell r="C68" t="str">
            <v>BITS-652</v>
          </cell>
          <cell r="D68">
            <v>0</v>
          </cell>
          <cell r="E68" t="str">
            <v>Shaikh Mohammed Sartaj</v>
          </cell>
          <cell r="F68" t="str">
            <v>PUNE SEZ 2</v>
          </cell>
          <cell r="G68">
            <v>90000</v>
          </cell>
          <cell r="H68">
            <v>80278</v>
          </cell>
          <cell r="I68">
            <v>31</v>
          </cell>
          <cell r="J68">
            <v>27</v>
          </cell>
          <cell r="K68">
            <v>4</v>
          </cell>
          <cell r="L68">
            <v>28</v>
          </cell>
          <cell r="M68">
            <v>43505.49677419354</v>
          </cell>
          <cell r="N68">
            <v>17402.198709677417</v>
          </cell>
          <cell r="O68">
            <v>1881</v>
          </cell>
          <cell r="P68">
            <v>1881</v>
          </cell>
          <cell r="Q68">
            <v>7839.4658064516188</v>
          </cell>
          <cell r="R68">
            <v>72509.161290322576</v>
          </cell>
          <cell r="S68">
            <v>1950</v>
          </cell>
          <cell r="T68">
            <v>1441.6089999999999</v>
          </cell>
          <cell r="U68">
            <v>2092.6143948387089</v>
          </cell>
          <cell r="V68">
            <v>3625.4580645161282</v>
          </cell>
          <cell r="W68">
            <v>81618.842749677395</v>
          </cell>
          <cell r="X68">
            <v>0</v>
          </cell>
          <cell r="Y68">
            <v>72509.161290322576</v>
          </cell>
          <cell r="Z68">
            <v>0</v>
          </cell>
          <cell r="AA68">
            <v>200</v>
          </cell>
          <cell r="AB68">
            <v>1800</v>
          </cell>
          <cell r="AC68">
            <v>254</v>
          </cell>
          <cell r="AD68">
            <v>0</v>
          </cell>
          <cell r="AE68">
            <v>2254</v>
          </cell>
          <cell r="AF68">
            <v>77414.681459354833</v>
          </cell>
        </row>
        <row r="69">
          <cell r="C69" t="str">
            <v>BITS-654</v>
          </cell>
          <cell r="D69">
            <v>0</v>
          </cell>
          <cell r="E69" t="str">
            <v>Dinesh Kumar Maran</v>
          </cell>
          <cell r="F69" t="str">
            <v>Chennai STP</v>
          </cell>
          <cell r="G69">
            <v>50000</v>
          </cell>
          <cell r="H69">
            <v>43202</v>
          </cell>
          <cell r="I69">
            <v>31</v>
          </cell>
          <cell r="J69">
            <v>30</v>
          </cell>
          <cell r="K69">
            <v>1</v>
          </cell>
          <cell r="L69">
            <v>31</v>
          </cell>
          <cell r="M69">
            <v>25921.200000000001</v>
          </cell>
          <cell r="N69">
            <v>10368.480000000001</v>
          </cell>
          <cell r="O69">
            <v>2083</v>
          </cell>
          <cell r="P69">
            <v>2083</v>
          </cell>
          <cell r="Q69">
            <v>2746.3199999999997</v>
          </cell>
          <cell r="R69">
            <v>43202</v>
          </cell>
          <cell r="S69">
            <v>1950</v>
          </cell>
          <cell r="T69">
            <v>1441.6089999999999</v>
          </cell>
          <cell r="U69">
            <v>1246.80972</v>
          </cell>
          <cell r="V69">
            <v>2160.1</v>
          </cell>
          <cell r="W69">
            <v>50000.518719999993</v>
          </cell>
          <cell r="X69">
            <v>0</v>
          </cell>
          <cell r="Y69">
            <v>43202</v>
          </cell>
          <cell r="Z69">
            <v>0</v>
          </cell>
          <cell r="AA69">
            <v>200</v>
          </cell>
          <cell r="AB69">
            <v>1800</v>
          </cell>
          <cell r="AC69">
            <v>254</v>
          </cell>
          <cell r="AD69">
            <v>0</v>
          </cell>
          <cell r="AE69">
            <v>2254</v>
          </cell>
          <cell r="AF69">
            <v>45796.518719999993</v>
          </cell>
        </row>
        <row r="70">
          <cell r="C70" t="str">
            <v>BITS-656</v>
          </cell>
          <cell r="D70">
            <v>0</v>
          </cell>
          <cell r="E70" t="str">
            <v>Ranjith Kumar Karanam</v>
          </cell>
          <cell r="F70" t="str">
            <v>HYD STP</v>
          </cell>
          <cell r="G70">
            <v>120000</v>
          </cell>
          <cell r="H70">
            <v>108085</v>
          </cell>
          <cell r="I70">
            <v>31</v>
          </cell>
          <cell r="J70">
            <v>31</v>
          </cell>
          <cell r="K70">
            <v>0</v>
          </cell>
          <cell r="L70">
            <v>31</v>
          </cell>
          <cell r="M70">
            <v>64851</v>
          </cell>
          <cell r="N70">
            <v>25940.400000000001</v>
          </cell>
          <cell r="O70">
            <v>2083</v>
          </cell>
          <cell r="P70">
            <v>2083</v>
          </cell>
          <cell r="Q70">
            <v>13127.600000000006</v>
          </cell>
          <cell r="R70">
            <v>108085</v>
          </cell>
          <cell r="S70">
            <v>1950</v>
          </cell>
          <cell r="T70">
            <v>1441.6089999999999</v>
          </cell>
          <cell r="U70">
            <v>3119.3330999999998</v>
          </cell>
          <cell r="V70">
            <v>5404.25</v>
          </cell>
          <cell r="W70">
            <v>120000.1921</v>
          </cell>
          <cell r="X70">
            <v>0</v>
          </cell>
          <cell r="Y70">
            <v>108085</v>
          </cell>
          <cell r="Z70">
            <v>0</v>
          </cell>
          <cell r="AA70">
            <v>200</v>
          </cell>
          <cell r="AB70">
            <v>1800</v>
          </cell>
          <cell r="AC70">
            <v>254</v>
          </cell>
          <cell r="AD70">
            <v>0</v>
          </cell>
          <cell r="AE70">
            <v>2254</v>
          </cell>
          <cell r="AF70">
            <v>115796.1921</v>
          </cell>
        </row>
        <row r="71">
          <cell r="C71" t="str">
            <v>BITS-657</v>
          </cell>
          <cell r="D71">
            <v>0</v>
          </cell>
          <cell r="E71" t="str">
            <v>Shashanki Mishra 15-3-2022</v>
          </cell>
          <cell r="F71" t="str">
            <v>PUNE ASC SEZ</v>
          </cell>
          <cell r="G71">
            <v>55000</v>
          </cell>
          <cell r="H71">
            <v>47836</v>
          </cell>
          <cell r="I71">
            <v>31</v>
          </cell>
          <cell r="J71">
            <v>15</v>
          </cell>
          <cell r="K71">
            <v>0</v>
          </cell>
          <cell r="L71">
            <v>15</v>
          </cell>
          <cell r="M71">
            <v>13887.870967741937</v>
          </cell>
          <cell r="N71">
            <v>5555.148387096775</v>
          </cell>
          <cell r="O71">
            <v>1008</v>
          </cell>
          <cell r="P71">
            <v>1008</v>
          </cell>
          <cell r="Q71">
            <v>1687.4322580645166</v>
          </cell>
          <cell r="R71">
            <v>23146.451612903227</v>
          </cell>
          <cell r="S71">
            <v>1805.4232258064519</v>
          </cell>
          <cell r="T71">
            <v>1441.6089999999999</v>
          </cell>
          <cell r="U71">
            <v>668.00659354838717</v>
          </cell>
          <cell r="V71">
            <v>1157.3225806451615</v>
          </cell>
          <cell r="W71">
            <v>28218.813012903229</v>
          </cell>
          <cell r="X71">
            <v>0</v>
          </cell>
          <cell r="Y71">
            <v>23146.451612903227</v>
          </cell>
          <cell r="Z71">
            <v>0</v>
          </cell>
          <cell r="AA71">
            <v>200</v>
          </cell>
          <cell r="AB71">
            <v>1667</v>
          </cell>
          <cell r="AC71">
            <v>254</v>
          </cell>
          <cell r="AD71">
            <v>0</v>
          </cell>
          <cell r="AE71">
            <v>2121</v>
          </cell>
          <cell r="AF71">
            <v>24291.93817419355</v>
          </cell>
        </row>
        <row r="72">
          <cell r="C72" t="str">
            <v>BITS-658</v>
          </cell>
          <cell r="D72">
            <v>0</v>
          </cell>
          <cell r="E72" t="str">
            <v>Anjali Dubey</v>
          </cell>
          <cell r="F72" t="str">
            <v>PUNE ASC SEZ</v>
          </cell>
          <cell r="G72">
            <v>67000</v>
          </cell>
          <cell r="H72">
            <v>58959</v>
          </cell>
          <cell r="I72">
            <v>31</v>
          </cell>
          <cell r="J72">
            <v>30</v>
          </cell>
          <cell r="K72">
            <v>1</v>
          </cell>
          <cell r="L72">
            <v>31</v>
          </cell>
          <cell r="M72">
            <v>35375.4</v>
          </cell>
          <cell r="N72">
            <v>14150.160000000002</v>
          </cell>
          <cell r="O72">
            <v>2083</v>
          </cell>
          <cell r="P72">
            <v>2083</v>
          </cell>
          <cell r="Q72">
            <v>5267.4399999999951</v>
          </cell>
          <cell r="R72">
            <v>58959</v>
          </cell>
          <cell r="S72">
            <v>1950</v>
          </cell>
          <cell r="T72">
            <v>1441.6089999999999</v>
          </cell>
          <cell r="U72">
            <v>1701.55674</v>
          </cell>
          <cell r="V72">
            <v>2947.9500000000003</v>
          </cell>
          <cell r="W72">
            <v>67000.115739999994</v>
          </cell>
          <cell r="X72">
            <v>0</v>
          </cell>
          <cell r="Y72">
            <v>58959</v>
          </cell>
          <cell r="Z72">
            <v>0</v>
          </cell>
          <cell r="AA72">
            <v>200</v>
          </cell>
          <cell r="AB72">
            <v>1800</v>
          </cell>
          <cell r="AC72">
            <v>254</v>
          </cell>
          <cell r="AD72">
            <v>0</v>
          </cell>
          <cell r="AE72">
            <v>2254</v>
          </cell>
          <cell r="AF72">
            <v>62796.115739999994</v>
          </cell>
        </row>
        <row r="73">
          <cell r="C73" t="str">
            <v>BITS-659</v>
          </cell>
          <cell r="D73">
            <v>0</v>
          </cell>
          <cell r="E73" t="str">
            <v>Manzoor Ahamed</v>
          </cell>
          <cell r="F73" t="str">
            <v>BNG STP</v>
          </cell>
          <cell r="G73">
            <v>245000</v>
          </cell>
          <cell r="H73">
            <v>223948</v>
          </cell>
          <cell r="I73">
            <v>31</v>
          </cell>
          <cell r="J73">
            <v>31</v>
          </cell>
          <cell r="K73">
            <v>0</v>
          </cell>
          <cell r="L73">
            <v>31</v>
          </cell>
          <cell r="M73">
            <v>134368.79999999999</v>
          </cell>
          <cell r="N73">
            <v>53747.519999999997</v>
          </cell>
          <cell r="O73">
            <v>2083</v>
          </cell>
          <cell r="P73">
            <v>2083</v>
          </cell>
          <cell r="Q73">
            <v>31665.680000000022</v>
          </cell>
          <cell r="R73">
            <v>223948</v>
          </cell>
          <cell r="S73">
            <v>1950</v>
          </cell>
          <cell r="T73">
            <v>1441.6089999999999</v>
          </cell>
          <cell r="U73">
            <v>6463.1392799999985</v>
          </cell>
          <cell r="V73">
            <v>11197.4</v>
          </cell>
          <cell r="W73">
            <v>245000.14827999999</v>
          </cell>
          <cell r="X73">
            <v>0</v>
          </cell>
          <cell r="Y73">
            <v>223948</v>
          </cell>
          <cell r="Z73">
            <v>35917</v>
          </cell>
          <cell r="AA73">
            <v>200</v>
          </cell>
          <cell r="AB73">
            <v>1800</v>
          </cell>
          <cell r="AC73">
            <v>286</v>
          </cell>
          <cell r="AD73">
            <v>0</v>
          </cell>
          <cell r="AE73">
            <v>38203</v>
          </cell>
          <cell r="AF73">
            <v>204847.14827999999</v>
          </cell>
        </row>
        <row r="74">
          <cell r="C74" t="str">
            <v>BITS-660</v>
          </cell>
          <cell r="D74">
            <v>0</v>
          </cell>
          <cell r="E74" t="str">
            <v>Moin Ahemad Jahur Ahemad Kumarkiri</v>
          </cell>
          <cell r="F74" t="str">
            <v>PUNE SEZ 2</v>
          </cell>
          <cell r="G74">
            <v>158000</v>
          </cell>
          <cell r="H74">
            <v>143307</v>
          </cell>
          <cell r="I74">
            <v>31</v>
          </cell>
          <cell r="J74">
            <v>31</v>
          </cell>
          <cell r="K74">
            <v>0</v>
          </cell>
          <cell r="L74">
            <v>31</v>
          </cell>
          <cell r="M74">
            <v>85984.2</v>
          </cell>
          <cell r="N74">
            <v>34393.68</v>
          </cell>
          <cell r="O74">
            <v>2083</v>
          </cell>
          <cell r="P74">
            <v>2083</v>
          </cell>
          <cell r="Q74">
            <v>18763.119999999995</v>
          </cell>
          <cell r="R74">
            <v>143307</v>
          </cell>
          <cell r="S74">
            <v>1950</v>
          </cell>
          <cell r="T74">
            <v>1441.6089999999999</v>
          </cell>
          <cell r="U74">
            <v>4135.8400199999996</v>
          </cell>
          <cell r="V74">
            <v>7165.3499999999995</v>
          </cell>
          <cell r="W74">
            <v>157999.79902000001</v>
          </cell>
          <cell r="X74">
            <v>0</v>
          </cell>
          <cell r="Y74">
            <v>143307</v>
          </cell>
          <cell r="Z74">
            <v>11561</v>
          </cell>
          <cell r="AA74">
            <v>200</v>
          </cell>
          <cell r="AB74">
            <v>1800</v>
          </cell>
          <cell r="AC74">
            <v>254</v>
          </cell>
          <cell r="AD74">
            <v>0</v>
          </cell>
          <cell r="AE74">
            <v>13815</v>
          </cell>
          <cell r="AF74">
            <v>142234.79902000001</v>
          </cell>
        </row>
        <row r="75">
          <cell r="C75" t="str">
            <v>BITS-661</v>
          </cell>
          <cell r="D75">
            <v>0</v>
          </cell>
          <cell r="E75" t="str">
            <v>Hemanth Mishra</v>
          </cell>
          <cell r="F75" t="str">
            <v>PUNE SEZ 1</v>
          </cell>
          <cell r="G75">
            <v>110000</v>
          </cell>
          <cell r="H75">
            <v>98816</v>
          </cell>
          <cell r="I75">
            <v>31</v>
          </cell>
          <cell r="J75">
            <v>30</v>
          </cell>
          <cell r="K75">
            <v>1</v>
          </cell>
          <cell r="L75">
            <v>31</v>
          </cell>
          <cell r="M75">
            <v>59289.599999999999</v>
          </cell>
          <cell r="N75">
            <v>23715.84</v>
          </cell>
          <cell r="O75">
            <v>2083</v>
          </cell>
          <cell r="P75">
            <v>2083</v>
          </cell>
          <cell r="Q75">
            <v>11644.559999999998</v>
          </cell>
          <cell r="R75">
            <v>98816</v>
          </cell>
          <cell r="S75">
            <v>1950</v>
          </cell>
          <cell r="T75">
            <v>1441.6089999999999</v>
          </cell>
          <cell r="U75">
            <v>2851.8297599999996</v>
          </cell>
          <cell r="V75">
            <v>4940.8</v>
          </cell>
          <cell r="W75">
            <v>110000.23875999999</v>
          </cell>
          <cell r="X75">
            <v>0</v>
          </cell>
          <cell r="Y75">
            <v>98816</v>
          </cell>
          <cell r="Z75">
            <v>0</v>
          </cell>
          <cell r="AA75">
            <v>200</v>
          </cell>
          <cell r="AB75">
            <v>1800</v>
          </cell>
          <cell r="AC75">
            <v>254</v>
          </cell>
          <cell r="AD75">
            <v>0</v>
          </cell>
          <cell r="AE75">
            <v>2254</v>
          </cell>
          <cell r="AF75">
            <v>105796.23875999999</v>
          </cell>
        </row>
        <row r="76">
          <cell r="C76" t="str">
            <v>BITS-662</v>
          </cell>
          <cell r="D76">
            <v>0</v>
          </cell>
          <cell r="E76" t="str">
            <v>Sandeep Kumar Gupta</v>
          </cell>
          <cell r="F76" t="str">
            <v>HYD SEZ</v>
          </cell>
          <cell r="G76">
            <v>125000</v>
          </cell>
          <cell r="H76">
            <v>112719</v>
          </cell>
          <cell r="I76">
            <v>31</v>
          </cell>
          <cell r="J76">
            <v>29</v>
          </cell>
          <cell r="K76">
            <v>2</v>
          </cell>
          <cell r="L76">
            <v>30</v>
          </cell>
          <cell r="M76">
            <v>65449.741935483871</v>
          </cell>
          <cell r="N76">
            <v>26179.896774193548</v>
          </cell>
          <cell r="O76">
            <v>2016</v>
          </cell>
          <cell r="P76">
            <v>2016</v>
          </cell>
          <cell r="Q76">
            <v>13421.264516129042</v>
          </cell>
          <cell r="R76">
            <v>109082.90322580645</v>
          </cell>
          <cell r="S76">
            <v>1950</v>
          </cell>
          <cell r="T76">
            <v>1441.6089999999999</v>
          </cell>
          <cell r="U76">
            <v>3148.1325870967739</v>
          </cell>
          <cell r="V76">
            <v>5454.1451612903229</v>
          </cell>
          <cell r="W76">
            <v>121076.78997419354</v>
          </cell>
          <cell r="X76">
            <v>0</v>
          </cell>
          <cell r="Y76">
            <v>109082.90322580645</v>
          </cell>
          <cell r="Z76">
            <v>0</v>
          </cell>
          <cell r="AA76">
            <v>200</v>
          </cell>
          <cell r="AB76">
            <v>1800</v>
          </cell>
          <cell r="AC76">
            <v>254</v>
          </cell>
          <cell r="AD76">
            <v>0</v>
          </cell>
          <cell r="AE76">
            <v>2254</v>
          </cell>
          <cell r="AF76">
            <v>116872.88674838709</v>
          </cell>
        </row>
        <row r="77">
          <cell r="C77" t="str">
            <v>BITS-663</v>
          </cell>
          <cell r="D77">
            <v>0</v>
          </cell>
          <cell r="E77" t="str">
            <v>FAZALAHMED IRKAL</v>
          </cell>
          <cell r="F77" t="str">
            <v>PUNE SEZ 1</v>
          </cell>
          <cell r="G77">
            <v>68000</v>
          </cell>
          <cell r="H77">
            <v>59886</v>
          </cell>
          <cell r="I77">
            <v>31</v>
          </cell>
          <cell r="J77">
            <v>30</v>
          </cell>
          <cell r="K77">
            <v>1</v>
          </cell>
          <cell r="L77">
            <v>31</v>
          </cell>
          <cell r="M77">
            <v>35931.599999999999</v>
          </cell>
          <cell r="N77">
            <v>14372.64</v>
          </cell>
          <cell r="O77">
            <v>2083</v>
          </cell>
          <cell r="P77">
            <v>2083</v>
          </cell>
          <cell r="Q77">
            <v>5415.760000000002</v>
          </cell>
          <cell r="R77">
            <v>59886</v>
          </cell>
          <cell r="S77">
            <v>1950</v>
          </cell>
          <cell r="T77">
            <v>1441.6089999999999</v>
          </cell>
          <cell r="U77">
            <v>1728.3099599999998</v>
          </cell>
          <cell r="V77">
            <v>2994.2999999999997</v>
          </cell>
          <cell r="W77">
            <v>68000.218959999998</v>
          </cell>
          <cell r="X77">
            <v>0</v>
          </cell>
          <cell r="Y77">
            <v>59886</v>
          </cell>
          <cell r="Z77">
            <v>0</v>
          </cell>
          <cell r="AA77">
            <v>200</v>
          </cell>
          <cell r="AB77">
            <v>1800</v>
          </cell>
          <cell r="AC77">
            <v>254</v>
          </cell>
          <cell r="AD77">
            <v>0</v>
          </cell>
          <cell r="AE77">
            <v>2254</v>
          </cell>
          <cell r="AF77">
            <v>63796.218959999998</v>
          </cell>
        </row>
        <row r="78">
          <cell r="C78" t="str">
            <v>BITS-664</v>
          </cell>
          <cell r="D78">
            <v>0</v>
          </cell>
          <cell r="E78" t="str">
            <v>Savana Saritha Dora</v>
          </cell>
          <cell r="F78" t="str">
            <v>PUNE SEZ 2</v>
          </cell>
          <cell r="G78">
            <v>63000</v>
          </cell>
          <cell r="H78">
            <v>55251</v>
          </cell>
          <cell r="I78">
            <v>31</v>
          </cell>
          <cell r="J78">
            <v>30</v>
          </cell>
          <cell r="K78">
            <v>1</v>
          </cell>
          <cell r="L78">
            <v>31</v>
          </cell>
          <cell r="M78">
            <v>33150.6</v>
          </cell>
          <cell r="N78">
            <v>13260.24</v>
          </cell>
          <cell r="O78">
            <v>2083</v>
          </cell>
          <cell r="P78">
            <v>2083</v>
          </cell>
          <cell r="Q78">
            <v>4674.1600000000035</v>
          </cell>
          <cell r="R78">
            <v>55251</v>
          </cell>
          <cell r="S78">
            <v>1950</v>
          </cell>
          <cell r="T78">
            <v>1441.6089999999999</v>
          </cell>
          <cell r="U78">
            <v>1594.5438599999998</v>
          </cell>
          <cell r="V78">
            <v>2762.5499999999997</v>
          </cell>
          <cell r="W78">
            <v>62999.702859999998</v>
          </cell>
          <cell r="X78">
            <v>0</v>
          </cell>
          <cell r="Y78">
            <v>55251</v>
          </cell>
          <cell r="Z78">
            <v>0</v>
          </cell>
          <cell r="AA78">
            <v>200</v>
          </cell>
          <cell r="AB78">
            <v>1800</v>
          </cell>
          <cell r="AC78">
            <v>286</v>
          </cell>
          <cell r="AD78">
            <v>0</v>
          </cell>
          <cell r="AE78">
            <v>2286</v>
          </cell>
          <cell r="AF78">
            <v>58763.702859999998</v>
          </cell>
        </row>
        <row r="79">
          <cell r="C79" t="str">
            <v>BITS-667</v>
          </cell>
          <cell r="D79">
            <v>0</v>
          </cell>
          <cell r="E79" t="str">
            <v>SUKRUTH YELLAMBOTLA</v>
          </cell>
          <cell r="F79" t="str">
            <v>PUNE SEZ 1</v>
          </cell>
          <cell r="G79">
            <v>42000</v>
          </cell>
          <cell r="H79">
            <v>35786</v>
          </cell>
          <cell r="I79">
            <v>31</v>
          </cell>
          <cell r="J79">
            <v>28</v>
          </cell>
          <cell r="K79">
            <v>3</v>
          </cell>
          <cell r="L79">
            <v>29</v>
          </cell>
          <cell r="M79">
            <v>20086.335483870967</v>
          </cell>
          <cell r="N79">
            <v>8034.5341935483875</v>
          </cell>
          <cell r="O79">
            <v>1949</v>
          </cell>
          <cell r="P79">
            <v>1949</v>
          </cell>
          <cell r="Q79">
            <v>1458.3561290322577</v>
          </cell>
          <cell r="R79">
            <v>33477.225806451614</v>
          </cell>
          <cell r="S79">
            <v>1950</v>
          </cell>
          <cell r="T79">
            <v>1441.6089999999999</v>
          </cell>
          <cell r="U79">
            <v>966.1527367741935</v>
          </cell>
          <cell r="V79">
            <v>1673.8612903225805</v>
          </cell>
          <cell r="W79">
            <v>39508.848833548385</v>
          </cell>
          <cell r="X79">
            <v>0</v>
          </cell>
          <cell r="Y79">
            <v>33477.225806451614</v>
          </cell>
          <cell r="Z79">
            <v>0</v>
          </cell>
          <cell r="AA79">
            <v>200</v>
          </cell>
          <cell r="AB79">
            <v>1800</v>
          </cell>
          <cell r="AC79">
            <v>252</v>
          </cell>
          <cell r="AD79">
            <v>0</v>
          </cell>
          <cell r="AE79">
            <v>2252</v>
          </cell>
          <cell r="AF79">
            <v>35306.623027096772</v>
          </cell>
        </row>
        <row r="80">
          <cell r="C80" t="str">
            <v>BITS-668</v>
          </cell>
          <cell r="D80">
            <v>0</v>
          </cell>
          <cell r="E80" t="str">
            <v xml:space="preserve">Mandar Shetty </v>
          </cell>
          <cell r="F80" t="str">
            <v>PUNE SEZ 2</v>
          </cell>
          <cell r="G80">
            <v>116000</v>
          </cell>
          <cell r="H80">
            <v>104377</v>
          </cell>
          <cell r="I80">
            <v>31</v>
          </cell>
          <cell r="J80">
            <v>31</v>
          </cell>
          <cell r="K80">
            <v>0</v>
          </cell>
          <cell r="L80">
            <v>31</v>
          </cell>
          <cell r="M80">
            <v>62626.2</v>
          </cell>
          <cell r="N80">
            <v>25050.48</v>
          </cell>
          <cell r="O80">
            <v>2083</v>
          </cell>
          <cell r="P80">
            <v>2083</v>
          </cell>
          <cell r="Q80">
            <v>12534.320000000007</v>
          </cell>
          <cell r="R80">
            <v>104377</v>
          </cell>
          <cell r="S80">
            <v>1950</v>
          </cell>
          <cell r="T80">
            <v>1441.6089999999999</v>
          </cell>
          <cell r="U80">
            <v>3012.3202199999996</v>
          </cell>
          <cell r="V80">
            <v>5218.8499999999995</v>
          </cell>
          <cell r="W80">
            <v>115999.77922</v>
          </cell>
          <cell r="X80">
            <v>0</v>
          </cell>
          <cell r="Y80">
            <v>104377</v>
          </cell>
          <cell r="Z80">
            <v>0</v>
          </cell>
          <cell r="AA80">
            <v>200</v>
          </cell>
          <cell r="AB80">
            <v>1800</v>
          </cell>
          <cell r="AC80">
            <v>283</v>
          </cell>
          <cell r="AD80">
            <v>0</v>
          </cell>
          <cell r="AE80">
            <v>2283</v>
          </cell>
          <cell r="AF80">
            <v>111766.77922</v>
          </cell>
        </row>
        <row r="81">
          <cell r="C81" t="str">
            <v>BITS-671</v>
          </cell>
          <cell r="D81">
            <v>0</v>
          </cell>
          <cell r="E81" t="str">
            <v>Ramakrishna J Reddy</v>
          </cell>
          <cell r="F81" t="str">
            <v>BNG STP</v>
          </cell>
          <cell r="G81">
            <v>210000</v>
          </cell>
          <cell r="H81">
            <v>191506</v>
          </cell>
          <cell r="I81">
            <v>31</v>
          </cell>
          <cell r="J81">
            <v>31</v>
          </cell>
          <cell r="K81">
            <v>0</v>
          </cell>
          <cell r="L81">
            <v>31</v>
          </cell>
          <cell r="M81">
            <v>114903.6</v>
          </cell>
          <cell r="N81">
            <v>45961.440000000002</v>
          </cell>
          <cell r="O81">
            <v>2083</v>
          </cell>
          <cell r="P81">
            <v>2083</v>
          </cell>
          <cell r="Q81">
            <v>26474.959999999992</v>
          </cell>
          <cell r="R81">
            <v>191506</v>
          </cell>
          <cell r="S81">
            <v>1950</v>
          </cell>
          <cell r="T81">
            <v>1441.6089999999999</v>
          </cell>
          <cell r="U81">
            <v>5526.8631599999999</v>
          </cell>
          <cell r="V81">
            <v>9575.3000000000011</v>
          </cell>
          <cell r="W81">
            <v>209999.77215999999</v>
          </cell>
          <cell r="X81">
            <v>0</v>
          </cell>
          <cell r="Y81">
            <v>191506</v>
          </cell>
          <cell r="Z81">
            <v>0</v>
          </cell>
          <cell r="AA81">
            <v>200</v>
          </cell>
          <cell r="AB81">
            <v>1800</v>
          </cell>
          <cell r="AC81">
            <v>252</v>
          </cell>
          <cell r="AD81">
            <v>0</v>
          </cell>
          <cell r="AE81">
            <v>2252</v>
          </cell>
          <cell r="AF81">
            <v>205797.77215999999</v>
          </cell>
        </row>
        <row r="82">
          <cell r="C82" t="str">
            <v>BITS-672</v>
          </cell>
          <cell r="D82">
            <v>0</v>
          </cell>
          <cell r="E82" t="str">
            <v xml:space="preserve">Vivek Dongre </v>
          </cell>
          <cell r="F82" t="str">
            <v>PUNE SEZ 2</v>
          </cell>
          <cell r="G82">
            <v>75000</v>
          </cell>
          <cell r="H82">
            <v>66374</v>
          </cell>
          <cell r="I82">
            <v>31</v>
          </cell>
          <cell r="J82">
            <v>29</v>
          </cell>
          <cell r="K82">
            <v>2</v>
          </cell>
          <cell r="L82">
            <v>30</v>
          </cell>
          <cell r="M82">
            <v>38539.741935483871</v>
          </cell>
          <cell r="N82">
            <v>15415.896774193548</v>
          </cell>
          <cell r="O82">
            <v>2016</v>
          </cell>
          <cell r="P82">
            <v>2016</v>
          </cell>
          <cell r="Q82">
            <v>6245.2645161290347</v>
          </cell>
          <cell r="R82">
            <v>64232.903225806454</v>
          </cell>
          <cell r="S82">
            <v>1950</v>
          </cell>
          <cell r="T82">
            <v>1441.6089999999999</v>
          </cell>
          <cell r="U82">
            <v>1853.7615870967741</v>
          </cell>
          <cell r="V82">
            <v>3211.6451612903224</v>
          </cell>
          <cell r="W82">
            <v>72689.918974193541</v>
          </cell>
          <cell r="X82">
            <v>0</v>
          </cell>
          <cell r="Y82">
            <v>64232.903225806454</v>
          </cell>
          <cell r="Z82">
            <v>0</v>
          </cell>
          <cell r="AA82">
            <v>200</v>
          </cell>
          <cell r="AB82">
            <v>1800</v>
          </cell>
          <cell r="AC82">
            <v>252</v>
          </cell>
          <cell r="AD82">
            <v>0</v>
          </cell>
          <cell r="AE82">
            <v>2252</v>
          </cell>
          <cell r="AF82">
            <v>68488.015748387086</v>
          </cell>
        </row>
        <row r="83">
          <cell r="C83" t="str">
            <v>BITS-673</v>
          </cell>
          <cell r="D83">
            <v>0</v>
          </cell>
          <cell r="E83" t="str">
            <v>Praveen Kumar Beesabat 9-3-2022</v>
          </cell>
          <cell r="F83" t="str">
            <v>HYD SEZ</v>
          </cell>
          <cell r="G83">
            <v>90000</v>
          </cell>
          <cell r="H83">
            <v>80278</v>
          </cell>
          <cell r="I83">
            <v>31</v>
          </cell>
          <cell r="J83">
            <v>31</v>
          </cell>
          <cell r="K83">
            <v>0</v>
          </cell>
          <cell r="L83">
            <v>31</v>
          </cell>
          <cell r="M83">
            <v>48166.8</v>
          </cell>
          <cell r="N83">
            <v>19266.72</v>
          </cell>
          <cell r="O83">
            <v>2083</v>
          </cell>
          <cell r="P83">
            <v>2083</v>
          </cell>
          <cell r="Q83">
            <v>8678.4799999999959</v>
          </cell>
          <cell r="R83">
            <v>80278</v>
          </cell>
          <cell r="S83">
            <v>1950</v>
          </cell>
          <cell r="T83">
            <v>1441.6089999999999</v>
          </cell>
          <cell r="U83">
            <v>2316.8230800000001</v>
          </cell>
          <cell r="V83">
            <v>4013.9</v>
          </cell>
          <cell r="W83">
            <v>90000.332079999993</v>
          </cell>
          <cell r="X83">
            <v>0</v>
          </cell>
          <cell r="Y83">
            <v>80278</v>
          </cell>
          <cell r="Z83">
            <v>0</v>
          </cell>
          <cell r="AA83">
            <v>200</v>
          </cell>
          <cell r="AB83">
            <v>1800</v>
          </cell>
          <cell r="AC83">
            <v>252</v>
          </cell>
          <cell r="AD83">
            <v>0</v>
          </cell>
          <cell r="AE83">
            <v>2252</v>
          </cell>
          <cell r="AF83">
            <v>85798.332079999993</v>
          </cell>
        </row>
        <row r="84">
          <cell r="C84" t="str">
            <v>BITS-674</v>
          </cell>
          <cell r="D84">
            <v>0</v>
          </cell>
          <cell r="E84" t="str">
            <v>Amit Chalwadi</v>
          </cell>
          <cell r="F84" t="str">
            <v>PUNE SEZ 2</v>
          </cell>
          <cell r="G84">
            <v>90000</v>
          </cell>
          <cell r="H84">
            <v>80278</v>
          </cell>
          <cell r="I84">
            <v>31</v>
          </cell>
          <cell r="J84">
            <v>31</v>
          </cell>
          <cell r="K84">
            <v>0</v>
          </cell>
          <cell r="L84">
            <v>31</v>
          </cell>
          <cell r="M84">
            <v>48166.8</v>
          </cell>
          <cell r="N84">
            <v>19266.72</v>
          </cell>
          <cell r="O84">
            <v>2083</v>
          </cell>
          <cell r="P84">
            <v>2083</v>
          </cell>
          <cell r="Q84">
            <v>8678.4799999999959</v>
          </cell>
          <cell r="R84">
            <v>80278</v>
          </cell>
          <cell r="S84">
            <v>1950</v>
          </cell>
          <cell r="T84">
            <v>1441.6089999999999</v>
          </cell>
          <cell r="U84">
            <v>2316.8230800000001</v>
          </cell>
          <cell r="V84">
            <v>4013.9</v>
          </cell>
          <cell r="W84">
            <v>90000.332079999993</v>
          </cell>
          <cell r="X84">
            <v>0</v>
          </cell>
          <cell r="Y84">
            <v>80278</v>
          </cell>
          <cell r="Z84">
            <v>0</v>
          </cell>
          <cell r="AA84">
            <v>200</v>
          </cell>
          <cell r="AB84">
            <v>1800</v>
          </cell>
          <cell r="AC84">
            <v>283</v>
          </cell>
          <cell r="AD84">
            <v>0</v>
          </cell>
          <cell r="AE84">
            <v>2283</v>
          </cell>
          <cell r="AF84">
            <v>85767.332079999993</v>
          </cell>
        </row>
        <row r="85">
          <cell r="C85" t="str">
            <v>BITS-675</v>
          </cell>
          <cell r="D85">
            <v>0</v>
          </cell>
          <cell r="E85" t="str">
            <v xml:space="preserve">Nikhila Kaveri </v>
          </cell>
          <cell r="F85" t="str">
            <v>HYD SEZ</v>
          </cell>
          <cell r="G85">
            <v>120000</v>
          </cell>
          <cell r="H85">
            <v>108085</v>
          </cell>
          <cell r="I85">
            <v>31</v>
          </cell>
          <cell r="J85">
            <v>29</v>
          </cell>
          <cell r="K85">
            <v>2</v>
          </cell>
          <cell r="L85">
            <v>30</v>
          </cell>
          <cell r="M85">
            <v>62759.032258064515</v>
          </cell>
          <cell r="N85">
            <v>25103.612903225807</v>
          </cell>
          <cell r="O85">
            <v>2016</v>
          </cell>
          <cell r="P85">
            <v>2016</v>
          </cell>
          <cell r="Q85">
            <v>12703.741935483878</v>
          </cell>
          <cell r="R85">
            <v>104598.3870967742</v>
          </cell>
          <cell r="S85">
            <v>1950</v>
          </cell>
          <cell r="T85">
            <v>1441.6089999999999</v>
          </cell>
          <cell r="U85">
            <v>3018.7094516129027</v>
          </cell>
          <cell r="V85">
            <v>5229.9193548387093</v>
          </cell>
          <cell r="W85">
            <v>116238.62490322581</v>
          </cell>
          <cell r="X85">
            <v>0</v>
          </cell>
          <cell r="Y85">
            <v>104598.3870967742</v>
          </cell>
          <cell r="Z85">
            <v>0</v>
          </cell>
          <cell r="AA85">
            <v>200</v>
          </cell>
          <cell r="AB85">
            <v>1800</v>
          </cell>
          <cell r="AC85">
            <v>252</v>
          </cell>
          <cell r="AD85">
            <v>0</v>
          </cell>
          <cell r="AE85">
            <v>2252</v>
          </cell>
          <cell r="AF85">
            <v>112036.23780645161</v>
          </cell>
        </row>
        <row r="86">
          <cell r="C86" t="str">
            <v>BITS-677</v>
          </cell>
          <cell r="D86">
            <v>0</v>
          </cell>
          <cell r="E86" t="str">
            <v>Ashwini Nanaware</v>
          </cell>
          <cell r="F86" t="str">
            <v>PUNE SEZ 2</v>
          </cell>
          <cell r="G86">
            <v>62000</v>
          </cell>
          <cell r="H86">
            <v>54324</v>
          </cell>
          <cell r="I86">
            <v>31</v>
          </cell>
          <cell r="J86">
            <v>31</v>
          </cell>
          <cell r="K86">
            <v>0</v>
          </cell>
          <cell r="L86">
            <v>31</v>
          </cell>
          <cell r="M86">
            <v>32594.400000000001</v>
          </cell>
          <cell r="N86">
            <v>13037.760000000002</v>
          </cell>
          <cell r="O86">
            <v>2083</v>
          </cell>
          <cell r="P86">
            <v>2083</v>
          </cell>
          <cell r="Q86">
            <v>4525.8399999999965</v>
          </cell>
          <cell r="R86">
            <v>54324</v>
          </cell>
          <cell r="S86">
            <v>1950</v>
          </cell>
          <cell r="T86">
            <v>1441.6089999999999</v>
          </cell>
          <cell r="U86">
            <v>1567.7906399999999</v>
          </cell>
          <cell r="V86">
            <v>2716.2000000000003</v>
          </cell>
          <cell r="W86">
            <v>61999.599639999993</v>
          </cell>
          <cell r="X86">
            <v>0</v>
          </cell>
          <cell r="Y86">
            <v>54324</v>
          </cell>
          <cell r="Z86">
            <v>0</v>
          </cell>
          <cell r="AA86">
            <v>200</v>
          </cell>
          <cell r="AB86">
            <v>1800</v>
          </cell>
          <cell r="AC86">
            <v>283</v>
          </cell>
          <cell r="AD86">
            <v>0</v>
          </cell>
          <cell r="AE86">
            <v>2283</v>
          </cell>
          <cell r="AF86">
            <v>57766.599639999993</v>
          </cell>
        </row>
        <row r="87">
          <cell r="C87" t="str">
            <v>BITS-678</v>
          </cell>
          <cell r="D87">
            <v>0</v>
          </cell>
          <cell r="E87" t="str">
            <v>Kaushal Sushil Sharma</v>
          </cell>
          <cell r="F87" t="str">
            <v>PUNE SEZ 2</v>
          </cell>
          <cell r="G87">
            <v>70000</v>
          </cell>
          <cell r="H87">
            <v>61740</v>
          </cell>
          <cell r="I87">
            <v>31</v>
          </cell>
          <cell r="J87">
            <v>30</v>
          </cell>
          <cell r="K87">
            <v>1</v>
          </cell>
          <cell r="L87">
            <v>31</v>
          </cell>
          <cell r="M87">
            <v>37044</v>
          </cell>
          <cell r="N87">
            <v>14817.6</v>
          </cell>
          <cell r="O87">
            <v>2083</v>
          </cell>
          <cell r="P87">
            <v>2083</v>
          </cell>
          <cell r="Q87">
            <v>5712.4000000000015</v>
          </cell>
          <cell r="R87">
            <v>61740</v>
          </cell>
          <cell r="S87">
            <v>1950</v>
          </cell>
          <cell r="T87">
            <v>1441.6089999999999</v>
          </cell>
          <cell r="U87">
            <v>1781.8163999999999</v>
          </cell>
          <cell r="V87">
            <v>3087</v>
          </cell>
          <cell r="W87">
            <v>70000.425400000007</v>
          </cell>
          <cell r="X87">
            <v>0</v>
          </cell>
          <cell r="Y87">
            <v>61740</v>
          </cell>
          <cell r="Z87">
            <v>0</v>
          </cell>
          <cell r="AA87">
            <v>200</v>
          </cell>
          <cell r="AB87">
            <v>1800</v>
          </cell>
          <cell r="AC87">
            <v>283</v>
          </cell>
          <cell r="AD87">
            <v>0</v>
          </cell>
          <cell r="AE87">
            <v>2283</v>
          </cell>
          <cell r="AF87">
            <v>65767.425400000007</v>
          </cell>
        </row>
        <row r="88">
          <cell r="C88" t="str">
            <v>BITS-679</v>
          </cell>
          <cell r="D88">
            <v>0</v>
          </cell>
          <cell r="E88" t="str">
            <v>Praveen Kumar Tandra</v>
          </cell>
          <cell r="F88" t="str">
            <v>BNG STP</v>
          </cell>
          <cell r="G88">
            <v>110000</v>
          </cell>
          <cell r="H88">
            <v>98816</v>
          </cell>
          <cell r="I88">
            <v>31</v>
          </cell>
          <cell r="J88">
            <v>31</v>
          </cell>
          <cell r="K88">
            <v>0</v>
          </cell>
          <cell r="L88">
            <v>31</v>
          </cell>
          <cell r="M88">
            <v>59289.599999999999</v>
          </cell>
          <cell r="N88">
            <v>23715.84</v>
          </cell>
          <cell r="O88">
            <v>2083</v>
          </cell>
          <cell r="P88">
            <v>2083</v>
          </cell>
          <cell r="Q88">
            <v>11644.559999999998</v>
          </cell>
          <cell r="R88">
            <v>98816</v>
          </cell>
          <cell r="S88">
            <v>1950</v>
          </cell>
          <cell r="T88">
            <v>1441.6089999999999</v>
          </cell>
          <cell r="U88">
            <v>2851.8297599999996</v>
          </cell>
          <cell r="V88">
            <v>4940.8</v>
          </cell>
          <cell r="W88">
            <v>110000.23875999999</v>
          </cell>
          <cell r="X88">
            <v>0</v>
          </cell>
          <cell r="Y88">
            <v>98816</v>
          </cell>
          <cell r="Z88">
            <v>0</v>
          </cell>
          <cell r="AA88">
            <v>200</v>
          </cell>
          <cell r="AB88">
            <v>1800</v>
          </cell>
          <cell r="AC88">
            <v>283</v>
          </cell>
          <cell r="AD88">
            <v>0</v>
          </cell>
          <cell r="AE88">
            <v>2283</v>
          </cell>
          <cell r="AF88">
            <v>105767.23875999999</v>
          </cell>
        </row>
        <row r="89">
          <cell r="C89" t="str">
            <v>BITS-680</v>
          </cell>
          <cell r="D89">
            <v>0</v>
          </cell>
          <cell r="E89" t="str">
            <v>Arvind Akhare</v>
          </cell>
          <cell r="F89" t="str">
            <v>PUNE SEZ 2</v>
          </cell>
          <cell r="G89">
            <v>95000</v>
          </cell>
          <cell r="H89">
            <v>84912</v>
          </cell>
          <cell r="I89">
            <v>31</v>
          </cell>
          <cell r="J89">
            <v>31</v>
          </cell>
          <cell r="K89">
            <v>0</v>
          </cell>
          <cell r="L89">
            <v>31</v>
          </cell>
          <cell r="M89">
            <v>50947.199999999997</v>
          </cell>
          <cell r="N89">
            <v>20378.88</v>
          </cell>
          <cell r="O89">
            <v>2083</v>
          </cell>
          <cell r="P89">
            <v>2083</v>
          </cell>
          <cell r="Q89">
            <v>9419.9199999999983</v>
          </cell>
          <cell r="R89">
            <v>84912</v>
          </cell>
          <cell r="S89">
            <v>1950</v>
          </cell>
          <cell r="T89">
            <v>1441.6089999999999</v>
          </cell>
          <cell r="U89">
            <v>2450.5603199999996</v>
          </cell>
          <cell r="V89">
            <v>4245.5999999999995</v>
          </cell>
          <cell r="W89">
            <v>94999.769320000007</v>
          </cell>
          <cell r="X89">
            <v>0</v>
          </cell>
          <cell r="Y89">
            <v>84912</v>
          </cell>
          <cell r="Z89">
            <v>0</v>
          </cell>
          <cell r="AA89">
            <v>200</v>
          </cell>
          <cell r="AB89">
            <v>1800</v>
          </cell>
          <cell r="AC89">
            <v>283</v>
          </cell>
          <cell r="AD89">
            <v>0</v>
          </cell>
          <cell r="AE89">
            <v>2283</v>
          </cell>
          <cell r="AF89">
            <v>90766.769320000007</v>
          </cell>
        </row>
        <row r="90">
          <cell r="C90" t="str">
            <v>BITS-681</v>
          </cell>
          <cell r="D90">
            <v>0</v>
          </cell>
          <cell r="E90" t="str">
            <v>Pallavi Rishikesh Naik</v>
          </cell>
          <cell r="F90" t="str">
            <v>PUNE SEZ 2</v>
          </cell>
          <cell r="G90">
            <v>80000</v>
          </cell>
          <cell r="H90">
            <v>71009</v>
          </cell>
          <cell r="I90">
            <v>31</v>
          </cell>
          <cell r="J90">
            <v>30</v>
          </cell>
          <cell r="K90">
            <v>1</v>
          </cell>
          <cell r="L90">
            <v>31</v>
          </cell>
          <cell r="M90">
            <v>42605.4</v>
          </cell>
          <cell r="N90">
            <v>17042.16</v>
          </cell>
          <cell r="O90">
            <v>2083</v>
          </cell>
          <cell r="P90">
            <v>2083</v>
          </cell>
          <cell r="Q90">
            <v>7195.4400000000023</v>
          </cell>
          <cell r="R90">
            <v>71009</v>
          </cell>
          <cell r="S90">
            <v>1950</v>
          </cell>
          <cell r="T90">
            <v>1441.6089999999999</v>
          </cell>
          <cell r="U90">
            <v>2049.3197399999999</v>
          </cell>
          <cell r="V90">
            <v>3550.4500000000003</v>
          </cell>
          <cell r="W90">
            <v>80000.37874</v>
          </cell>
          <cell r="X90">
            <v>0</v>
          </cell>
          <cell r="Y90">
            <v>71009</v>
          </cell>
          <cell r="Z90">
            <v>0</v>
          </cell>
          <cell r="AA90">
            <v>200</v>
          </cell>
          <cell r="AB90">
            <v>1800</v>
          </cell>
          <cell r="AC90">
            <v>283</v>
          </cell>
          <cell r="AD90">
            <v>0</v>
          </cell>
          <cell r="AE90">
            <v>2283</v>
          </cell>
          <cell r="AF90">
            <v>75767.37874</v>
          </cell>
        </row>
        <row r="91">
          <cell r="C91" t="str">
            <v>BITS-682</v>
          </cell>
          <cell r="D91">
            <v>0</v>
          </cell>
          <cell r="E91" t="str">
            <v>Ajay Singh</v>
          </cell>
          <cell r="F91" t="str">
            <v>PUNE SEZ 1</v>
          </cell>
          <cell r="G91">
            <v>142000</v>
          </cell>
          <cell r="H91">
            <v>128477</v>
          </cell>
          <cell r="I91">
            <v>31</v>
          </cell>
          <cell r="J91">
            <v>30</v>
          </cell>
          <cell r="K91">
            <v>1</v>
          </cell>
          <cell r="L91">
            <v>31</v>
          </cell>
          <cell r="M91">
            <v>77086.2</v>
          </cell>
          <cell r="N91">
            <v>30834.48</v>
          </cell>
          <cell r="O91">
            <v>2083</v>
          </cell>
          <cell r="P91">
            <v>2083</v>
          </cell>
          <cell r="Q91">
            <v>16390.320000000007</v>
          </cell>
          <cell r="R91">
            <v>128477</v>
          </cell>
          <cell r="S91">
            <v>1950</v>
          </cell>
          <cell r="T91">
            <v>1441.6089999999999</v>
          </cell>
          <cell r="U91">
            <v>3707.8462199999999</v>
          </cell>
          <cell r="V91">
            <v>6423.8499999999995</v>
          </cell>
          <cell r="W91">
            <v>142000.30522000001</v>
          </cell>
          <cell r="X91">
            <v>0</v>
          </cell>
          <cell r="Y91">
            <v>128477</v>
          </cell>
          <cell r="Z91">
            <v>0</v>
          </cell>
          <cell r="AA91">
            <v>200</v>
          </cell>
          <cell r="AB91">
            <v>1800</v>
          </cell>
          <cell r="AC91">
            <v>283</v>
          </cell>
          <cell r="AD91">
            <v>0</v>
          </cell>
          <cell r="AE91">
            <v>2283</v>
          </cell>
          <cell r="AF91">
            <v>137767.30522000001</v>
          </cell>
        </row>
        <row r="92">
          <cell r="C92" t="str">
            <v>BITS-683</v>
          </cell>
          <cell r="D92">
            <v>0</v>
          </cell>
          <cell r="E92" t="str">
            <v>TUSHAR UCHAGAONKAR</v>
          </cell>
          <cell r="F92" t="str">
            <v>PUNE ASC SEZ</v>
          </cell>
          <cell r="G92">
            <v>87000</v>
          </cell>
          <cell r="H92">
            <v>77497</v>
          </cell>
          <cell r="I92">
            <v>31</v>
          </cell>
          <cell r="J92">
            <v>30</v>
          </cell>
          <cell r="K92">
            <v>1</v>
          </cell>
          <cell r="L92">
            <v>31</v>
          </cell>
          <cell r="M92">
            <v>46498.2</v>
          </cell>
          <cell r="N92">
            <v>18599.28</v>
          </cell>
          <cell r="O92">
            <v>2083</v>
          </cell>
          <cell r="P92">
            <v>2083</v>
          </cell>
          <cell r="Q92">
            <v>8233.5200000000041</v>
          </cell>
          <cell r="R92">
            <v>77497</v>
          </cell>
          <cell r="S92">
            <v>1950</v>
          </cell>
          <cell r="T92">
            <v>1441.6089999999999</v>
          </cell>
          <cell r="U92">
            <v>2236.56342</v>
          </cell>
          <cell r="V92">
            <v>3874.85</v>
          </cell>
          <cell r="W92">
            <v>87000.022420000008</v>
          </cell>
          <cell r="X92">
            <v>0</v>
          </cell>
          <cell r="Y92">
            <v>77497</v>
          </cell>
          <cell r="Z92">
            <v>0</v>
          </cell>
          <cell r="AA92">
            <v>200</v>
          </cell>
          <cell r="AB92">
            <v>1800</v>
          </cell>
          <cell r="AC92">
            <v>283</v>
          </cell>
          <cell r="AD92">
            <v>0</v>
          </cell>
          <cell r="AE92">
            <v>2283</v>
          </cell>
          <cell r="AF92">
            <v>82767.022420000008</v>
          </cell>
        </row>
        <row r="93">
          <cell r="C93" t="str">
            <v>BITS-684</v>
          </cell>
          <cell r="D93">
            <v>0</v>
          </cell>
          <cell r="E93" t="str">
            <v>PRAVEEN M</v>
          </cell>
          <cell r="F93" t="str">
            <v>HYD STP</v>
          </cell>
          <cell r="G93">
            <v>155000</v>
          </cell>
          <cell r="H93">
            <v>140526</v>
          </cell>
          <cell r="I93">
            <v>31</v>
          </cell>
          <cell r="J93">
            <v>31</v>
          </cell>
          <cell r="K93">
            <v>0</v>
          </cell>
          <cell r="L93">
            <v>31</v>
          </cell>
          <cell r="M93">
            <v>84315.6</v>
          </cell>
          <cell r="N93">
            <v>33726.240000000005</v>
          </cell>
          <cell r="O93">
            <v>2083</v>
          </cell>
          <cell r="P93">
            <v>2083</v>
          </cell>
          <cell r="Q93">
            <v>18318.159999999989</v>
          </cell>
          <cell r="R93">
            <v>140526</v>
          </cell>
          <cell r="S93">
            <v>1950</v>
          </cell>
          <cell r="T93">
            <v>1441.6089999999999</v>
          </cell>
          <cell r="U93">
            <v>4055.5803600000004</v>
          </cell>
          <cell r="V93">
            <v>7026.3</v>
          </cell>
          <cell r="W93">
            <v>154999.48936000001</v>
          </cell>
          <cell r="X93">
            <v>0</v>
          </cell>
          <cell r="Y93">
            <v>140526</v>
          </cell>
          <cell r="Z93">
            <v>0</v>
          </cell>
          <cell r="AA93">
            <v>200</v>
          </cell>
          <cell r="AB93">
            <v>1800</v>
          </cell>
          <cell r="AC93">
            <v>283</v>
          </cell>
          <cell r="AD93">
            <v>0</v>
          </cell>
          <cell r="AE93">
            <v>2283</v>
          </cell>
          <cell r="AF93">
            <v>150766.48935999998</v>
          </cell>
        </row>
        <row r="94">
          <cell r="C94" t="str">
            <v>BITS-686</v>
          </cell>
          <cell r="D94">
            <v>0</v>
          </cell>
          <cell r="E94" t="str">
            <v>Amit Kumar</v>
          </cell>
          <cell r="F94" t="str">
            <v>PUNE SEZ 2</v>
          </cell>
          <cell r="G94">
            <v>105000</v>
          </cell>
          <cell r="H94">
            <v>94181</v>
          </cell>
          <cell r="I94">
            <v>31</v>
          </cell>
          <cell r="J94">
            <v>31</v>
          </cell>
          <cell r="K94">
            <v>0</v>
          </cell>
          <cell r="L94">
            <v>31</v>
          </cell>
          <cell r="M94">
            <v>56508.6</v>
          </cell>
          <cell r="N94">
            <v>22603.440000000002</v>
          </cell>
          <cell r="O94">
            <v>2083</v>
          </cell>
          <cell r="P94">
            <v>2083</v>
          </cell>
          <cell r="Q94">
            <v>10902.959999999992</v>
          </cell>
          <cell r="R94">
            <v>94181</v>
          </cell>
          <cell r="S94">
            <v>1950</v>
          </cell>
          <cell r="T94">
            <v>1441.6089999999999</v>
          </cell>
          <cell r="U94">
            <v>2718.0636599999998</v>
          </cell>
          <cell r="V94">
            <v>4709.05</v>
          </cell>
          <cell r="W94">
            <v>104999.72266</v>
          </cell>
          <cell r="X94">
            <v>0</v>
          </cell>
          <cell r="Y94">
            <v>94181</v>
          </cell>
          <cell r="Z94">
            <v>0</v>
          </cell>
          <cell r="AA94">
            <v>200</v>
          </cell>
          <cell r="AB94">
            <v>1800</v>
          </cell>
          <cell r="AC94">
            <v>283</v>
          </cell>
          <cell r="AD94">
            <v>0</v>
          </cell>
          <cell r="AE94">
            <v>2283</v>
          </cell>
          <cell r="AF94">
            <v>100766.72266</v>
          </cell>
        </row>
        <row r="95">
          <cell r="C95" t="str">
            <v>BITS-688</v>
          </cell>
          <cell r="D95">
            <v>0</v>
          </cell>
          <cell r="E95" t="str">
            <v>Pranav Thakare</v>
          </cell>
          <cell r="F95" t="str">
            <v>PUNE SEZ 2</v>
          </cell>
          <cell r="G95">
            <v>85000</v>
          </cell>
          <cell r="H95">
            <v>75643</v>
          </cell>
          <cell r="I95">
            <v>31</v>
          </cell>
          <cell r="J95">
            <v>30</v>
          </cell>
          <cell r="K95">
            <v>1</v>
          </cell>
          <cell r="L95">
            <v>31</v>
          </cell>
          <cell r="M95">
            <v>45385.8</v>
          </cell>
          <cell r="N95">
            <v>18154.320000000003</v>
          </cell>
          <cell r="O95">
            <v>2083</v>
          </cell>
          <cell r="P95">
            <v>2083</v>
          </cell>
          <cell r="Q95">
            <v>7936.8799999999901</v>
          </cell>
          <cell r="R95">
            <v>75643</v>
          </cell>
          <cell r="S95">
            <v>1950</v>
          </cell>
          <cell r="T95">
            <v>1441.6089999999999</v>
          </cell>
          <cell r="U95">
            <v>2183.0569799999998</v>
          </cell>
          <cell r="V95">
            <v>3782.15</v>
          </cell>
          <cell r="W95">
            <v>84999.815979999985</v>
          </cell>
          <cell r="X95">
            <v>0</v>
          </cell>
          <cell r="Y95">
            <v>75643</v>
          </cell>
          <cell r="Z95">
            <v>0</v>
          </cell>
          <cell r="AA95">
            <v>200</v>
          </cell>
          <cell r="AB95">
            <v>1800</v>
          </cell>
          <cell r="AC95">
            <v>283</v>
          </cell>
          <cell r="AD95">
            <v>0</v>
          </cell>
          <cell r="AE95">
            <v>2283</v>
          </cell>
          <cell r="AF95">
            <v>80766.815979999985</v>
          </cell>
        </row>
        <row r="96">
          <cell r="C96" t="str">
            <v>BITS-689</v>
          </cell>
          <cell r="D96">
            <v>0</v>
          </cell>
          <cell r="E96" t="str">
            <v>Nagarjun KV</v>
          </cell>
          <cell r="F96" t="str">
            <v>BNG STP</v>
          </cell>
          <cell r="G96">
            <v>85000</v>
          </cell>
          <cell r="H96">
            <v>75643</v>
          </cell>
          <cell r="I96">
            <v>31</v>
          </cell>
          <cell r="J96">
            <v>31</v>
          </cell>
          <cell r="K96">
            <v>0</v>
          </cell>
          <cell r="L96">
            <v>31</v>
          </cell>
          <cell r="M96">
            <v>45385.8</v>
          </cell>
          <cell r="N96">
            <v>18154.320000000003</v>
          </cell>
          <cell r="O96">
            <v>2083</v>
          </cell>
          <cell r="P96">
            <v>2083</v>
          </cell>
          <cell r="Q96">
            <v>7936.8799999999901</v>
          </cell>
          <cell r="R96">
            <v>75643</v>
          </cell>
          <cell r="S96">
            <v>1950</v>
          </cell>
          <cell r="T96">
            <v>1441.6089999999999</v>
          </cell>
          <cell r="U96">
            <v>2183.0569799999998</v>
          </cell>
          <cell r="V96">
            <v>3782.15</v>
          </cell>
          <cell r="W96">
            <v>84999.815979999985</v>
          </cell>
          <cell r="X96">
            <v>0</v>
          </cell>
          <cell r="Y96">
            <v>75643</v>
          </cell>
          <cell r="Z96">
            <v>0</v>
          </cell>
          <cell r="AA96">
            <v>200</v>
          </cell>
          <cell r="AB96">
            <v>1800</v>
          </cell>
          <cell r="AC96">
            <v>283</v>
          </cell>
          <cell r="AD96">
            <v>0</v>
          </cell>
          <cell r="AE96">
            <v>2283</v>
          </cell>
          <cell r="AF96">
            <v>80766.815979999985</v>
          </cell>
        </row>
        <row r="97">
          <cell r="C97" t="str">
            <v>BITS-690</v>
          </cell>
          <cell r="D97">
            <v>0</v>
          </cell>
          <cell r="E97" t="str">
            <v>Thaposh Ghosh</v>
          </cell>
          <cell r="F97" t="str">
            <v>HYD SEZ</v>
          </cell>
          <cell r="G97">
            <v>155000</v>
          </cell>
          <cell r="H97">
            <v>140526</v>
          </cell>
          <cell r="I97">
            <v>31</v>
          </cell>
          <cell r="J97">
            <v>30</v>
          </cell>
          <cell r="K97">
            <v>1</v>
          </cell>
          <cell r="L97">
            <v>31</v>
          </cell>
          <cell r="M97">
            <v>84315.6</v>
          </cell>
          <cell r="N97">
            <v>33726.240000000005</v>
          </cell>
          <cell r="O97">
            <v>2083</v>
          </cell>
          <cell r="P97">
            <v>2083</v>
          </cell>
          <cell r="Q97">
            <v>18318.159999999989</v>
          </cell>
          <cell r="R97">
            <v>140526</v>
          </cell>
          <cell r="S97">
            <v>1950</v>
          </cell>
          <cell r="T97">
            <v>1441.6089999999999</v>
          </cell>
          <cell r="U97">
            <v>4055.5803600000004</v>
          </cell>
          <cell r="V97">
            <v>7026.3</v>
          </cell>
          <cell r="W97">
            <v>154999.48936000001</v>
          </cell>
          <cell r="X97">
            <v>0</v>
          </cell>
          <cell r="Y97">
            <v>140526</v>
          </cell>
          <cell r="Z97">
            <v>0</v>
          </cell>
          <cell r="AA97">
            <v>200</v>
          </cell>
          <cell r="AB97">
            <v>1800</v>
          </cell>
          <cell r="AC97">
            <v>283</v>
          </cell>
          <cell r="AD97">
            <v>0</v>
          </cell>
          <cell r="AE97">
            <v>2283</v>
          </cell>
          <cell r="AF97">
            <v>150766.48935999998</v>
          </cell>
        </row>
        <row r="98">
          <cell r="C98" t="str">
            <v>BITS-691</v>
          </cell>
          <cell r="D98">
            <v>0</v>
          </cell>
          <cell r="E98" t="str">
            <v xml:space="preserve">Boopathi Palani </v>
          </cell>
          <cell r="F98" t="str">
            <v>BNG STP</v>
          </cell>
          <cell r="G98">
            <v>85000</v>
          </cell>
          <cell r="H98">
            <v>75643</v>
          </cell>
          <cell r="I98">
            <v>31</v>
          </cell>
          <cell r="J98">
            <v>30</v>
          </cell>
          <cell r="K98">
            <v>1</v>
          </cell>
          <cell r="L98">
            <v>31</v>
          </cell>
          <cell r="M98">
            <v>45385.8</v>
          </cell>
          <cell r="N98">
            <v>18154.320000000003</v>
          </cell>
          <cell r="O98">
            <v>2083</v>
          </cell>
          <cell r="P98">
            <v>2083</v>
          </cell>
          <cell r="Q98">
            <v>7936.8799999999901</v>
          </cell>
          <cell r="R98">
            <v>75643</v>
          </cell>
          <cell r="S98">
            <v>1950</v>
          </cell>
          <cell r="T98">
            <v>1441.6089999999999</v>
          </cell>
          <cell r="U98">
            <v>2183.0569799999998</v>
          </cell>
          <cell r="V98">
            <v>3782.15</v>
          </cell>
          <cell r="W98">
            <v>84999.815979999985</v>
          </cell>
          <cell r="X98">
            <v>0</v>
          </cell>
          <cell r="Y98">
            <v>75643</v>
          </cell>
          <cell r="Z98">
            <v>0</v>
          </cell>
          <cell r="AA98">
            <v>200</v>
          </cell>
          <cell r="AB98">
            <v>1800</v>
          </cell>
          <cell r="AC98">
            <v>283</v>
          </cell>
          <cell r="AD98">
            <v>0</v>
          </cell>
          <cell r="AE98">
            <v>2283</v>
          </cell>
          <cell r="AF98">
            <v>80766.815979999985</v>
          </cell>
        </row>
        <row r="99">
          <cell r="C99" t="str">
            <v>BITS-692</v>
          </cell>
          <cell r="D99">
            <v>0</v>
          </cell>
          <cell r="E99" t="str">
            <v>Sneha Hande</v>
          </cell>
          <cell r="F99" t="str">
            <v>PUNE ASC SEZ</v>
          </cell>
          <cell r="G99">
            <v>58000</v>
          </cell>
          <cell r="H99">
            <v>50617</v>
          </cell>
          <cell r="I99">
            <v>31</v>
          </cell>
          <cell r="J99">
            <v>31</v>
          </cell>
          <cell r="K99">
            <v>0</v>
          </cell>
          <cell r="L99">
            <v>31</v>
          </cell>
          <cell r="M99">
            <v>30370.2</v>
          </cell>
          <cell r="N99">
            <v>12148.080000000002</v>
          </cell>
          <cell r="O99">
            <v>2083</v>
          </cell>
          <cell r="P99">
            <v>2083</v>
          </cell>
          <cell r="Q99">
            <v>3932.7200000000012</v>
          </cell>
          <cell r="R99">
            <v>50617</v>
          </cell>
          <cell r="S99">
            <v>1950</v>
          </cell>
          <cell r="T99">
            <v>1441.6089999999999</v>
          </cell>
          <cell r="U99">
            <v>1460.8066199999998</v>
          </cell>
          <cell r="V99">
            <v>2530.85</v>
          </cell>
          <cell r="W99">
            <v>58000.265619999998</v>
          </cell>
          <cell r="X99">
            <v>0</v>
          </cell>
          <cell r="Y99">
            <v>50617</v>
          </cell>
          <cell r="Z99">
            <v>0</v>
          </cell>
          <cell r="AA99">
            <v>200</v>
          </cell>
          <cell r="AB99">
            <v>1800</v>
          </cell>
          <cell r="AC99">
            <v>283</v>
          </cell>
          <cell r="AD99">
            <v>0</v>
          </cell>
          <cell r="AE99">
            <v>2283</v>
          </cell>
          <cell r="AF99">
            <v>53767.265619999998</v>
          </cell>
        </row>
        <row r="100">
          <cell r="C100" t="str">
            <v>BITS-693</v>
          </cell>
          <cell r="D100">
            <v>0</v>
          </cell>
          <cell r="E100" t="str">
            <v>JNANESWARARAO G</v>
          </cell>
          <cell r="F100" t="str">
            <v>BNG STP</v>
          </cell>
          <cell r="G100">
            <v>108000</v>
          </cell>
          <cell r="H100">
            <v>96962</v>
          </cell>
          <cell r="I100">
            <v>31</v>
          </cell>
          <cell r="J100">
            <v>28</v>
          </cell>
          <cell r="K100">
            <v>3</v>
          </cell>
          <cell r="L100">
            <v>29</v>
          </cell>
          <cell r="M100">
            <v>54423.832258064511</v>
          </cell>
          <cell r="N100">
            <v>21769.532903225805</v>
          </cell>
          <cell r="O100">
            <v>1949</v>
          </cell>
          <cell r="P100">
            <v>1949</v>
          </cell>
          <cell r="Q100">
            <v>10615.021935483877</v>
          </cell>
          <cell r="R100">
            <v>90706.387096774197</v>
          </cell>
          <cell r="S100">
            <v>1950</v>
          </cell>
          <cell r="T100">
            <v>1441.6089999999999</v>
          </cell>
          <cell r="U100">
            <v>2617.7863316129028</v>
          </cell>
          <cell r="V100">
            <v>4535.3193548387089</v>
          </cell>
          <cell r="W100">
            <v>101251.10178322581</v>
          </cell>
          <cell r="X100">
            <v>0</v>
          </cell>
          <cell r="Y100">
            <v>90706.387096774197</v>
          </cell>
          <cell r="Z100">
            <v>0</v>
          </cell>
          <cell r="AA100">
            <v>200</v>
          </cell>
          <cell r="AB100">
            <v>1800</v>
          </cell>
          <cell r="AC100">
            <v>283</v>
          </cell>
          <cell r="AD100">
            <v>0</v>
          </cell>
          <cell r="AE100">
            <v>2283</v>
          </cell>
          <cell r="AF100">
            <v>97017.714686451611</v>
          </cell>
        </row>
        <row r="101">
          <cell r="C101" t="str">
            <v>BITS-694</v>
          </cell>
          <cell r="D101">
            <v>0</v>
          </cell>
          <cell r="E101" t="str">
            <v>Asita Kumar Sahoo</v>
          </cell>
          <cell r="F101" t="str">
            <v>PUNE SEZ 2</v>
          </cell>
          <cell r="G101">
            <v>60000</v>
          </cell>
          <cell r="H101">
            <v>52471</v>
          </cell>
          <cell r="I101">
            <v>31</v>
          </cell>
          <cell r="J101">
            <v>31</v>
          </cell>
          <cell r="K101">
            <v>0</v>
          </cell>
          <cell r="L101">
            <v>31</v>
          </cell>
          <cell r="M101">
            <v>31482.6</v>
          </cell>
          <cell r="N101">
            <v>12593.04</v>
          </cell>
          <cell r="O101">
            <v>2083</v>
          </cell>
          <cell r="P101">
            <v>2083</v>
          </cell>
          <cell r="Q101">
            <v>4229.3600000000006</v>
          </cell>
          <cell r="R101">
            <v>52471</v>
          </cell>
          <cell r="S101">
            <v>1950</v>
          </cell>
          <cell r="T101">
            <v>1441.6089999999999</v>
          </cell>
          <cell r="U101">
            <v>1514.3130599999997</v>
          </cell>
          <cell r="V101">
            <v>2623.5499999999997</v>
          </cell>
          <cell r="W101">
            <v>60000.47206</v>
          </cell>
          <cell r="X101">
            <v>0</v>
          </cell>
          <cell r="Y101">
            <v>52471</v>
          </cell>
          <cell r="Z101">
            <v>0</v>
          </cell>
          <cell r="AA101">
            <v>200</v>
          </cell>
          <cell r="AB101">
            <v>1800</v>
          </cell>
          <cell r="AC101">
            <v>283</v>
          </cell>
          <cell r="AD101">
            <v>0</v>
          </cell>
          <cell r="AE101">
            <v>2283</v>
          </cell>
          <cell r="AF101">
            <v>55767.47206</v>
          </cell>
        </row>
        <row r="102">
          <cell r="C102" t="str">
            <v>BITS-695</v>
          </cell>
          <cell r="D102">
            <v>0</v>
          </cell>
          <cell r="E102" t="str">
            <v>Nagashree Narayan</v>
          </cell>
          <cell r="F102" t="str">
            <v>HYD SEZ</v>
          </cell>
          <cell r="G102">
            <v>110000</v>
          </cell>
          <cell r="H102">
            <v>98816</v>
          </cell>
          <cell r="I102">
            <v>31</v>
          </cell>
          <cell r="J102">
            <v>31</v>
          </cell>
          <cell r="K102">
            <v>0</v>
          </cell>
          <cell r="L102">
            <v>31</v>
          </cell>
          <cell r="M102">
            <v>59289.599999999999</v>
          </cell>
          <cell r="N102">
            <v>23715.84</v>
          </cell>
          <cell r="O102">
            <v>2083</v>
          </cell>
          <cell r="P102">
            <v>2083</v>
          </cell>
          <cell r="Q102">
            <v>11644.559999999998</v>
          </cell>
          <cell r="R102">
            <v>98816</v>
          </cell>
          <cell r="S102">
            <v>1950</v>
          </cell>
          <cell r="T102">
            <v>1441.6089999999999</v>
          </cell>
          <cell r="U102">
            <v>2851.8297599999996</v>
          </cell>
          <cell r="V102">
            <v>4940.8</v>
          </cell>
          <cell r="W102">
            <v>110000.23875999999</v>
          </cell>
          <cell r="X102">
            <v>0</v>
          </cell>
          <cell r="Y102">
            <v>98816</v>
          </cell>
          <cell r="Z102">
            <v>0</v>
          </cell>
          <cell r="AA102">
            <v>200</v>
          </cell>
          <cell r="AB102">
            <v>1800</v>
          </cell>
          <cell r="AC102">
            <v>283</v>
          </cell>
          <cell r="AD102">
            <v>0</v>
          </cell>
          <cell r="AE102">
            <v>2283</v>
          </cell>
          <cell r="AF102">
            <v>105767.23875999999</v>
          </cell>
        </row>
        <row r="103">
          <cell r="C103" t="str">
            <v>BITS-696</v>
          </cell>
          <cell r="D103">
            <v>0</v>
          </cell>
          <cell r="E103" t="str">
            <v>Amarnath Reddy</v>
          </cell>
          <cell r="F103" t="str">
            <v>Chennai SEZ</v>
          </cell>
          <cell r="G103">
            <v>130000</v>
          </cell>
          <cell r="H103">
            <v>117354</v>
          </cell>
          <cell r="I103">
            <v>31</v>
          </cell>
          <cell r="J103">
            <v>29</v>
          </cell>
          <cell r="K103">
            <v>2</v>
          </cell>
          <cell r="L103">
            <v>30</v>
          </cell>
          <cell r="M103">
            <v>68141.032258064515</v>
          </cell>
          <cell r="N103">
            <v>27256.412903225806</v>
          </cell>
          <cell r="O103">
            <v>2016</v>
          </cell>
          <cell r="P103">
            <v>2016</v>
          </cell>
          <cell r="Q103">
            <v>14138.941935483876</v>
          </cell>
          <cell r="R103">
            <v>113568.3870967742</v>
          </cell>
          <cell r="S103">
            <v>0</v>
          </cell>
          <cell r="T103">
            <v>1441.6089999999999</v>
          </cell>
          <cell r="U103">
            <v>3277.5836516129029</v>
          </cell>
          <cell r="V103">
            <v>5678.4193548387093</v>
          </cell>
          <cell r="W103">
            <v>123965.99910322581</v>
          </cell>
          <cell r="X103">
            <v>0</v>
          </cell>
          <cell r="Y103">
            <v>113568.3870967742</v>
          </cell>
          <cell r="Z103">
            <v>0</v>
          </cell>
          <cell r="AA103">
            <v>200</v>
          </cell>
          <cell r="AB103">
            <v>0</v>
          </cell>
          <cell r="AC103">
            <v>283</v>
          </cell>
          <cell r="AD103">
            <v>0</v>
          </cell>
          <cell r="AE103">
            <v>483</v>
          </cell>
          <cell r="AF103">
            <v>123482.61200645161</v>
          </cell>
        </row>
        <row r="104">
          <cell r="C104" t="str">
            <v>BITS-697</v>
          </cell>
          <cell r="D104">
            <v>0</v>
          </cell>
          <cell r="E104" t="str">
            <v> Rajesh Dhumal</v>
          </cell>
          <cell r="F104" t="str">
            <v>PUNE SEZ 1</v>
          </cell>
          <cell r="G104">
            <v>84000</v>
          </cell>
          <cell r="H104">
            <v>74716</v>
          </cell>
          <cell r="I104">
            <v>31</v>
          </cell>
          <cell r="J104">
            <v>31</v>
          </cell>
          <cell r="K104">
            <v>0</v>
          </cell>
          <cell r="L104">
            <v>31</v>
          </cell>
          <cell r="M104">
            <v>44829.599999999999</v>
          </cell>
          <cell r="N104">
            <v>17931.84</v>
          </cell>
          <cell r="O104">
            <v>2083</v>
          </cell>
          <cell r="P104">
            <v>2083</v>
          </cell>
          <cell r="Q104">
            <v>7788.5599999999977</v>
          </cell>
          <cell r="R104">
            <v>74716</v>
          </cell>
          <cell r="S104">
            <v>1950</v>
          </cell>
          <cell r="T104">
            <v>1441.6089999999999</v>
          </cell>
          <cell r="U104">
            <v>2156.3037599999998</v>
          </cell>
          <cell r="V104">
            <v>3735.7999999999997</v>
          </cell>
          <cell r="W104">
            <v>83999.712759999995</v>
          </cell>
          <cell r="X104">
            <v>0</v>
          </cell>
          <cell r="Y104">
            <v>74716</v>
          </cell>
          <cell r="Z104">
            <v>0</v>
          </cell>
          <cell r="AA104">
            <v>200</v>
          </cell>
          <cell r="AB104">
            <v>1800</v>
          </cell>
          <cell r="AC104">
            <v>283</v>
          </cell>
          <cell r="AD104">
            <v>0</v>
          </cell>
          <cell r="AE104">
            <v>2283</v>
          </cell>
          <cell r="AF104">
            <v>79766.712759999995</v>
          </cell>
        </row>
        <row r="105">
          <cell r="C105" t="str">
            <v>BITS-698</v>
          </cell>
          <cell r="D105">
            <v>0</v>
          </cell>
          <cell r="E105" t="str">
            <v xml:space="preserve">Amol Gole </v>
          </cell>
          <cell r="F105" t="str">
            <v>PUNE ASC SEZ</v>
          </cell>
          <cell r="G105">
            <v>75000</v>
          </cell>
          <cell r="H105">
            <v>66374</v>
          </cell>
          <cell r="I105">
            <v>31</v>
          </cell>
          <cell r="J105">
            <v>31</v>
          </cell>
          <cell r="K105">
            <v>0</v>
          </cell>
          <cell r="L105">
            <v>31</v>
          </cell>
          <cell r="M105">
            <v>39824.400000000001</v>
          </cell>
          <cell r="N105">
            <v>15929.760000000002</v>
          </cell>
          <cell r="O105">
            <v>2083</v>
          </cell>
          <cell r="P105">
            <v>2083</v>
          </cell>
          <cell r="Q105">
            <v>6453.8399999999965</v>
          </cell>
          <cell r="R105">
            <v>66374</v>
          </cell>
          <cell r="S105">
            <v>1950</v>
          </cell>
          <cell r="T105">
            <v>1441.6089999999999</v>
          </cell>
          <cell r="U105">
            <v>1915.5536400000001</v>
          </cell>
          <cell r="V105">
            <v>3318.7000000000003</v>
          </cell>
          <cell r="W105">
            <v>74999.862639999992</v>
          </cell>
          <cell r="X105">
            <v>0</v>
          </cell>
          <cell r="Y105">
            <v>66374</v>
          </cell>
          <cell r="Z105">
            <v>0</v>
          </cell>
          <cell r="AA105">
            <v>200</v>
          </cell>
          <cell r="AB105">
            <v>1800</v>
          </cell>
          <cell r="AC105">
            <v>283</v>
          </cell>
          <cell r="AD105">
            <v>0</v>
          </cell>
          <cell r="AE105">
            <v>2283</v>
          </cell>
          <cell r="AF105">
            <v>70766.862639999992</v>
          </cell>
        </row>
        <row r="106">
          <cell r="C106" t="str">
            <v>BITS-699</v>
          </cell>
          <cell r="D106">
            <v>0</v>
          </cell>
          <cell r="E106" t="str">
            <v>Srinivasa Rao yellaneni</v>
          </cell>
          <cell r="F106" t="str">
            <v>BNG SEZ</v>
          </cell>
          <cell r="G106">
            <v>150000</v>
          </cell>
          <cell r="H106">
            <v>135892</v>
          </cell>
          <cell r="I106">
            <v>31</v>
          </cell>
          <cell r="J106">
            <v>31</v>
          </cell>
          <cell r="K106">
            <v>0</v>
          </cell>
          <cell r="L106">
            <v>31</v>
          </cell>
          <cell r="M106">
            <v>81535.199999999997</v>
          </cell>
          <cell r="N106">
            <v>32614.080000000002</v>
          </cell>
          <cell r="O106">
            <v>2083</v>
          </cell>
          <cell r="P106">
            <v>2083</v>
          </cell>
          <cell r="Q106">
            <v>17576.72</v>
          </cell>
          <cell r="R106">
            <v>135892</v>
          </cell>
          <cell r="S106">
            <v>1950</v>
          </cell>
          <cell r="T106">
            <v>1441.6089999999999</v>
          </cell>
          <cell r="U106">
            <v>3921.8431199999995</v>
          </cell>
          <cell r="V106">
            <v>6794.5999999999995</v>
          </cell>
          <cell r="W106">
            <v>150000.05212000001</v>
          </cell>
          <cell r="X106">
            <v>24190</v>
          </cell>
          <cell r="Y106">
            <v>160082</v>
          </cell>
          <cell r="Z106">
            <v>0</v>
          </cell>
          <cell r="AA106">
            <v>200</v>
          </cell>
          <cell r="AB106">
            <v>1800</v>
          </cell>
          <cell r="AC106">
            <v>283</v>
          </cell>
          <cell r="AD106">
            <v>0</v>
          </cell>
          <cell r="AE106">
            <v>2283</v>
          </cell>
          <cell r="AF106">
            <v>169957.05212000001</v>
          </cell>
        </row>
        <row r="107">
          <cell r="C107" t="str">
            <v>BITS-700</v>
          </cell>
          <cell r="D107">
            <v>0</v>
          </cell>
          <cell r="E107" t="str">
            <v>Sandeep Dixit</v>
          </cell>
          <cell r="F107" t="str">
            <v>PUNE ASC SEZ</v>
          </cell>
          <cell r="G107">
            <v>190000</v>
          </cell>
          <cell r="H107">
            <v>172968</v>
          </cell>
          <cell r="I107">
            <v>31</v>
          </cell>
          <cell r="J107">
            <v>31</v>
          </cell>
          <cell r="K107">
            <v>0</v>
          </cell>
          <cell r="L107">
            <v>31</v>
          </cell>
          <cell r="M107">
            <v>103780.8</v>
          </cell>
          <cell r="N107">
            <v>41512.320000000007</v>
          </cell>
          <cell r="O107">
            <v>2083</v>
          </cell>
          <cell r="P107">
            <v>2083</v>
          </cell>
          <cell r="Q107">
            <v>23508.880000000005</v>
          </cell>
          <cell r="R107">
            <v>172968</v>
          </cell>
          <cell r="S107">
            <v>1950</v>
          </cell>
          <cell r="T107">
            <v>1441.6089999999999</v>
          </cell>
          <cell r="U107">
            <v>4991.8564799999995</v>
          </cell>
          <cell r="V107">
            <v>8648.4</v>
          </cell>
          <cell r="W107">
            <v>189999.86547999998</v>
          </cell>
          <cell r="X107">
            <v>0</v>
          </cell>
          <cell r="Y107">
            <v>172968</v>
          </cell>
          <cell r="Z107">
            <v>0</v>
          </cell>
          <cell r="AA107">
            <v>200</v>
          </cell>
          <cell r="AB107">
            <v>1800</v>
          </cell>
          <cell r="AC107">
            <v>283</v>
          </cell>
          <cell r="AD107">
            <v>0</v>
          </cell>
          <cell r="AE107">
            <v>2283</v>
          </cell>
          <cell r="AF107">
            <v>185766.86547999998</v>
          </cell>
        </row>
        <row r="108">
          <cell r="C108" t="str">
            <v>BITS-701</v>
          </cell>
          <cell r="D108">
            <v>0</v>
          </cell>
          <cell r="E108" t="str">
            <v>Shridhar Madlur</v>
          </cell>
          <cell r="F108" t="str">
            <v>BNG STP</v>
          </cell>
          <cell r="G108">
            <v>58000</v>
          </cell>
          <cell r="H108">
            <v>50617</v>
          </cell>
          <cell r="I108">
            <v>31</v>
          </cell>
          <cell r="J108">
            <v>31</v>
          </cell>
          <cell r="K108">
            <v>0</v>
          </cell>
          <cell r="L108">
            <v>31</v>
          </cell>
          <cell r="M108">
            <v>30370.2</v>
          </cell>
          <cell r="N108">
            <v>12148.080000000002</v>
          </cell>
          <cell r="O108">
            <v>2083</v>
          </cell>
          <cell r="P108">
            <v>2083</v>
          </cell>
          <cell r="Q108">
            <v>3932.7200000000012</v>
          </cell>
          <cell r="R108">
            <v>50617</v>
          </cell>
          <cell r="S108">
            <v>1950</v>
          </cell>
          <cell r="T108">
            <v>1441.6089999999999</v>
          </cell>
          <cell r="U108">
            <v>1460.8066199999998</v>
          </cell>
          <cell r="V108">
            <v>2530.85</v>
          </cell>
          <cell r="W108">
            <v>58000.265619999998</v>
          </cell>
          <cell r="X108">
            <v>0</v>
          </cell>
          <cell r="Y108">
            <v>50617</v>
          </cell>
          <cell r="Z108">
            <v>0</v>
          </cell>
          <cell r="AA108">
            <v>200</v>
          </cell>
          <cell r="AB108">
            <v>1800</v>
          </cell>
          <cell r="AC108">
            <v>283</v>
          </cell>
          <cell r="AD108">
            <v>0</v>
          </cell>
          <cell r="AE108">
            <v>2283</v>
          </cell>
          <cell r="AF108">
            <v>53767.265619999998</v>
          </cell>
        </row>
        <row r="109">
          <cell r="C109" t="str">
            <v>BITS-702</v>
          </cell>
          <cell r="D109">
            <v>0</v>
          </cell>
          <cell r="E109" t="str">
            <v>Samarjit Saha</v>
          </cell>
          <cell r="F109" t="str">
            <v>BNG STP</v>
          </cell>
          <cell r="G109">
            <v>140000</v>
          </cell>
          <cell r="H109">
            <v>126623</v>
          </cell>
          <cell r="I109">
            <v>31</v>
          </cell>
          <cell r="J109">
            <v>30</v>
          </cell>
          <cell r="K109">
            <v>1</v>
          </cell>
          <cell r="L109">
            <v>31</v>
          </cell>
          <cell r="M109">
            <v>75973.8</v>
          </cell>
          <cell r="N109">
            <v>30389.520000000004</v>
          </cell>
          <cell r="O109">
            <v>2083</v>
          </cell>
          <cell r="P109">
            <v>2083</v>
          </cell>
          <cell r="Q109">
            <v>16093.679999999993</v>
          </cell>
          <cell r="R109">
            <v>126623</v>
          </cell>
          <cell r="S109">
            <v>1950</v>
          </cell>
          <cell r="T109">
            <v>1441.6089999999999</v>
          </cell>
          <cell r="U109">
            <v>3654.3397800000002</v>
          </cell>
          <cell r="V109">
            <v>6331.1500000000005</v>
          </cell>
          <cell r="W109">
            <v>140000.09878</v>
          </cell>
          <cell r="X109">
            <v>0</v>
          </cell>
          <cell r="Y109">
            <v>126623</v>
          </cell>
          <cell r="Z109">
            <v>0</v>
          </cell>
          <cell r="AA109">
            <v>200</v>
          </cell>
          <cell r="AB109">
            <v>1800</v>
          </cell>
          <cell r="AC109">
            <v>283</v>
          </cell>
          <cell r="AD109">
            <v>0</v>
          </cell>
          <cell r="AE109">
            <v>2283</v>
          </cell>
          <cell r="AF109">
            <v>135767.09878</v>
          </cell>
        </row>
        <row r="110">
          <cell r="C110" t="str">
            <v>BITS-703</v>
          </cell>
          <cell r="D110">
            <v>0</v>
          </cell>
          <cell r="E110" t="str">
            <v>Arun kh</v>
          </cell>
          <cell r="F110" t="str">
            <v>HYD STP</v>
          </cell>
          <cell r="G110">
            <v>85000</v>
          </cell>
          <cell r="H110">
            <v>75643</v>
          </cell>
          <cell r="I110">
            <v>31</v>
          </cell>
          <cell r="J110">
            <v>31</v>
          </cell>
          <cell r="K110">
            <v>0</v>
          </cell>
          <cell r="L110">
            <v>31</v>
          </cell>
          <cell r="M110">
            <v>45385.8</v>
          </cell>
          <cell r="N110">
            <v>18154.320000000003</v>
          </cell>
          <cell r="O110">
            <v>2083</v>
          </cell>
          <cell r="P110">
            <v>2083</v>
          </cell>
          <cell r="Q110">
            <v>7936.8799999999901</v>
          </cell>
          <cell r="R110">
            <v>75643</v>
          </cell>
          <cell r="S110">
            <v>1950</v>
          </cell>
          <cell r="T110">
            <v>1441.6089999999999</v>
          </cell>
          <cell r="U110">
            <v>2183.0569799999998</v>
          </cell>
          <cell r="V110">
            <v>3782.15</v>
          </cell>
          <cell r="W110">
            <v>84999.815979999985</v>
          </cell>
          <cell r="X110">
            <v>0</v>
          </cell>
          <cell r="Y110">
            <v>75643</v>
          </cell>
          <cell r="Z110">
            <v>0</v>
          </cell>
          <cell r="AA110">
            <v>200</v>
          </cell>
          <cell r="AB110">
            <v>1800</v>
          </cell>
          <cell r="AC110">
            <v>283</v>
          </cell>
          <cell r="AD110">
            <v>8744</v>
          </cell>
          <cell r="AE110">
            <v>11027</v>
          </cell>
          <cell r="AF110">
            <v>72022.815979999985</v>
          </cell>
        </row>
        <row r="111">
          <cell r="C111" t="str">
            <v>BITS-704</v>
          </cell>
          <cell r="D111">
            <v>0</v>
          </cell>
          <cell r="E111" t="str">
            <v>Ajay Pal Singh</v>
          </cell>
          <cell r="F111" t="str">
            <v>PUNE SEZ 1</v>
          </cell>
          <cell r="G111">
            <v>80000</v>
          </cell>
          <cell r="H111">
            <v>71009</v>
          </cell>
          <cell r="I111">
            <v>31</v>
          </cell>
          <cell r="J111">
            <v>31</v>
          </cell>
          <cell r="K111">
            <v>0</v>
          </cell>
          <cell r="L111">
            <v>31</v>
          </cell>
          <cell r="M111">
            <v>42605.4</v>
          </cell>
          <cell r="N111">
            <v>17042.16</v>
          </cell>
          <cell r="O111">
            <v>2083</v>
          </cell>
          <cell r="P111">
            <v>2083</v>
          </cell>
          <cell r="Q111">
            <v>7195.4400000000023</v>
          </cell>
          <cell r="R111">
            <v>71009</v>
          </cell>
          <cell r="S111">
            <v>1950</v>
          </cell>
          <cell r="T111">
            <v>1441.6089999999999</v>
          </cell>
          <cell r="U111">
            <v>2049.3197399999999</v>
          </cell>
          <cell r="V111">
            <v>3550.4500000000003</v>
          </cell>
          <cell r="W111">
            <v>80000.37874</v>
          </cell>
          <cell r="X111">
            <v>0</v>
          </cell>
          <cell r="Y111">
            <v>71009</v>
          </cell>
          <cell r="Z111">
            <v>0</v>
          </cell>
          <cell r="AA111">
            <v>200</v>
          </cell>
          <cell r="AB111">
            <v>1800</v>
          </cell>
          <cell r="AC111">
            <v>283</v>
          </cell>
          <cell r="AD111">
            <v>0</v>
          </cell>
          <cell r="AE111">
            <v>2283</v>
          </cell>
          <cell r="AF111">
            <v>75767.37874</v>
          </cell>
        </row>
        <row r="112">
          <cell r="C112" t="str">
            <v>BITS-705</v>
          </cell>
          <cell r="D112">
            <v>0</v>
          </cell>
          <cell r="E112" t="str">
            <v>Narasimha rao Gurazala</v>
          </cell>
          <cell r="F112" t="str">
            <v>BNG STP</v>
          </cell>
          <cell r="G112">
            <v>100000</v>
          </cell>
          <cell r="H112">
            <v>89547</v>
          </cell>
          <cell r="I112">
            <v>31</v>
          </cell>
          <cell r="J112">
            <v>31</v>
          </cell>
          <cell r="K112">
            <v>0</v>
          </cell>
          <cell r="L112">
            <v>31</v>
          </cell>
          <cell r="M112">
            <v>53728.2</v>
          </cell>
          <cell r="N112">
            <v>21491.279999999999</v>
          </cell>
          <cell r="O112">
            <v>2083</v>
          </cell>
          <cell r="P112">
            <v>2083</v>
          </cell>
          <cell r="Q112">
            <v>10161.520000000004</v>
          </cell>
          <cell r="R112">
            <v>89547</v>
          </cell>
          <cell r="S112">
            <v>1950</v>
          </cell>
          <cell r="T112">
            <v>1441.6089999999999</v>
          </cell>
          <cell r="U112">
            <v>2584.3264199999994</v>
          </cell>
          <cell r="V112">
            <v>4477.3499999999995</v>
          </cell>
          <cell r="W112">
            <v>100000.28542</v>
          </cell>
          <cell r="X112">
            <v>0</v>
          </cell>
          <cell r="Y112">
            <v>89547</v>
          </cell>
          <cell r="Z112">
            <v>0</v>
          </cell>
          <cell r="AA112">
            <v>200</v>
          </cell>
          <cell r="AB112">
            <v>1800</v>
          </cell>
          <cell r="AC112">
            <v>283</v>
          </cell>
          <cell r="AD112">
            <v>0</v>
          </cell>
          <cell r="AE112">
            <v>2283</v>
          </cell>
          <cell r="AF112">
            <v>95767.28542</v>
          </cell>
        </row>
        <row r="113">
          <cell r="C113" t="str">
            <v>BITS-706</v>
          </cell>
          <cell r="D113" t="str">
            <v>SAP</v>
          </cell>
          <cell r="E113" t="str">
            <v>Arun Arra</v>
          </cell>
          <cell r="F113" t="str">
            <v>PUNE SEZ 2</v>
          </cell>
          <cell r="G113">
            <v>45000</v>
          </cell>
          <cell r="H113">
            <v>38567</v>
          </cell>
          <cell r="I113">
            <v>31</v>
          </cell>
          <cell r="J113">
            <v>31</v>
          </cell>
          <cell r="K113">
            <v>0</v>
          </cell>
          <cell r="L113">
            <v>31</v>
          </cell>
          <cell r="M113">
            <v>23140.2</v>
          </cell>
          <cell r="N113">
            <v>9256.08</v>
          </cell>
          <cell r="O113">
            <v>2083</v>
          </cell>
          <cell r="P113">
            <v>2083</v>
          </cell>
          <cell r="Q113">
            <v>2004.7200000000012</v>
          </cell>
          <cell r="R113">
            <v>38567</v>
          </cell>
          <cell r="S113">
            <v>1950</v>
          </cell>
          <cell r="T113">
            <v>1441.6089999999999</v>
          </cell>
          <cell r="U113">
            <v>1113.0436199999999</v>
          </cell>
          <cell r="V113">
            <v>1928.3500000000001</v>
          </cell>
          <cell r="W113">
            <v>45000.002619999992</v>
          </cell>
          <cell r="X113">
            <v>0</v>
          </cell>
          <cell r="Y113">
            <v>38567</v>
          </cell>
          <cell r="Z113">
            <v>0</v>
          </cell>
          <cell r="AA113">
            <v>200</v>
          </cell>
          <cell r="AB113">
            <v>1800</v>
          </cell>
          <cell r="AC113">
            <v>283</v>
          </cell>
          <cell r="AD113">
            <v>0</v>
          </cell>
          <cell r="AE113">
            <v>2283</v>
          </cell>
          <cell r="AF113">
            <v>40767.002619999992</v>
          </cell>
        </row>
        <row r="114">
          <cell r="C114" t="str">
            <v>BITS-707</v>
          </cell>
          <cell r="D114" t="str">
            <v>SAP</v>
          </cell>
          <cell r="E114" t="str">
            <v>Ramya Nalla</v>
          </cell>
          <cell r="F114" t="str">
            <v>PUNE SEZ 2</v>
          </cell>
          <cell r="G114">
            <v>45000</v>
          </cell>
          <cell r="H114">
            <v>38567</v>
          </cell>
          <cell r="I114">
            <v>31</v>
          </cell>
          <cell r="J114">
            <v>31</v>
          </cell>
          <cell r="K114">
            <v>0</v>
          </cell>
          <cell r="L114">
            <v>31</v>
          </cell>
          <cell r="M114">
            <v>23140.2</v>
          </cell>
          <cell r="N114">
            <v>9256.08</v>
          </cell>
          <cell r="O114">
            <v>2083</v>
          </cell>
          <cell r="P114">
            <v>2083</v>
          </cell>
          <cell r="Q114">
            <v>2004.7200000000012</v>
          </cell>
          <cell r="R114">
            <v>38567</v>
          </cell>
          <cell r="S114">
            <v>1950</v>
          </cell>
          <cell r="T114">
            <v>1441.6089999999999</v>
          </cell>
          <cell r="U114">
            <v>1113.0436199999999</v>
          </cell>
          <cell r="V114">
            <v>1928.3500000000001</v>
          </cell>
          <cell r="W114">
            <v>45000.002619999992</v>
          </cell>
          <cell r="X114">
            <v>0</v>
          </cell>
          <cell r="Y114">
            <v>38567</v>
          </cell>
          <cell r="Z114">
            <v>0</v>
          </cell>
          <cell r="AA114">
            <v>200</v>
          </cell>
          <cell r="AB114">
            <v>1800</v>
          </cell>
          <cell r="AC114">
            <v>283</v>
          </cell>
          <cell r="AD114">
            <v>0</v>
          </cell>
          <cell r="AE114">
            <v>2283</v>
          </cell>
          <cell r="AF114">
            <v>40767.002619999992</v>
          </cell>
        </row>
        <row r="115">
          <cell r="C115" t="str">
            <v>BITS-708</v>
          </cell>
          <cell r="D115" t="str">
            <v>SAP</v>
          </cell>
          <cell r="E115" t="str">
            <v>SYED  MOHAMMED AZHER</v>
          </cell>
          <cell r="F115" t="str">
            <v>PUNE SEZ 2</v>
          </cell>
          <cell r="G115">
            <v>45000</v>
          </cell>
          <cell r="H115">
            <v>38567</v>
          </cell>
          <cell r="I115">
            <v>31</v>
          </cell>
          <cell r="J115">
            <v>30</v>
          </cell>
          <cell r="K115">
            <v>1</v>
          </cell>
          <cell r="L115">
            <v>31</v>
          </cell>
          <cell r="M115">
            <v>23140.2</v>
          </cell>
          <cell r="N115">
            <v>9256.08</v>
          </cell>
          <cell r="O115">
            <v>2083</v>
          </cell>
          <cell r="P115">
            <v>2083</v>
          </cell>
          <cell r="Q115">
            <v>2004.7200000000012</v>
          </cell>
          <cell r="R115">
            <v>38567</v>
          </cell>
          <cell r="S115">
            <v>1950</v>
          </cell>
          <cell r="T115">
            <v>1441.6089999999999</v>
          </cell>
          <cell r="U115">
            <v>1113.0436199999999</v>
          </cell>
          <cell r="V115">
            <v>1928.3500000000001</v>
          </cell>
          <cell r="W115">
            <v>45000.002619999992</v>
          </cell>
          <cell r="X115">
            <v>0</v>
          </cell>
          <cell r="Y115">
            <v>38567</v>
          </cell>
          <cell r="Z115">
            <v>0</v>
          </cell>
          <cell r="AA115">
            <v>200</v>
          </cell>
          <cell r="AB115">
            <v>1800</v>
          </cell>
          <cell r="AC115">
            <v>283</v>
          </cell>
          <cell r="AD115">
            <v>0</v>
          </cell>
          <cell r="AE115">
            <v>2283</v>
          </cell>
          <cell r="AF115">
            <v>40767.002619999992</v>
          </cell>
        </row>
        <row r="116">
          <cell r="C116" t="str">
            <v>BITS-709</v>
          </cell>
          <cell r="D116" t="str">
            <v>SAP</v>
          </cell>
          <cell r="E116" t="str">
            <v>Uma  Mahesh P</v>
          </cell>
          <cell r="F116" t="str">
            <v>PUNE SEZ 2</v>
          </cell>
          <cell r="G116">
            <v>45000</v>
          </cell>
          <cell r="H116">
            <v>38567</v>
          </cell>
          <cell r="I116">
            <v>31</v>
          </cell>
          <cell r="J116">
            <v>31</v>
          </cell>
          <cell r="K116">
            <v>0</v>
          </cell>
          <cell r="L116">
            <v>31</v>
          </cell>
          <cell r="M116">
            <v>23140.2</v>
          </cell>
          <cell r="N116">
            <v>9256.08</v>
          </cell>
          <cell r="O116">
            <v>2083</v>
          </cell>
          <cell r="P116">
            <v>2083</v>
          </cell>
          <cell r="Q116">
            <v>2004.7200000000012</v>
          </cell>
          <cell r="R116">
            <v>38567</v>
          </cell>
          <cell r="S116">
            <v>1950</v>
          </cell>
          <cell r="T116">
            <v>1441.6089999999999</v>
          </cell>
          <cell r="U116">
            <v>1113.0436199999999</v>
          </cell>
          <cell r="V116">
            <v>1928.3500000000001</v>
          </cell>
          <cell r="W116">
            <v>45000.002619999992</v>
          </cell>
          <cell r="X116">
            <v>0</v>
          </cell>
          <cell r="Y116">
            <v>38567</v>
          </cell>
          <cell r="Z116">
            <v>0</v>
          </cell>
          <cell r="AA116">
            <v>200</v>
          </cell>
          <cell r="AB116">
            <v>1800</v>
          </cell>
          <cell r="AC116">
            <v>283</v>
          </cell>
          <cell r="AD116">
            <v>0</v>
          </cell>
          <cell r="AE116">
            <v>2283</v>
          </cell>
          <cell r="AF116">
            <v>40767.002619999992</v>
          </cell>
        </row>
        <row r="117">
          <cell r="C117" t="str">
            <v>BITS-710</v>
          </cell>
          <cell r="D117" t="str">
            <v>SAP</v>
          </cell>
          <cell r="E117" t="str">
            <v>GONTHINI  SAIBABU 25-3-2022</v>
          </cell>
          <cell r="F117" t="str">
            <v>PUNE SEZ 2</v>
          </cell>
          <cell r="G117">
            <v>45000</v>
          </cell>
          <cell r="H117">
            <v>38567</v>
          </cell>
          <cell r="I117">
            <v>31</v>
          </cell>
          <cell r="J117">
            <v>25</v>
          </cell>
          <cell r="K117">
            <v>0</v>
          </cell>
          <cell r="L117">
            <v>25</v>
          </cell>
          <cell r="M117">
            <v>18661.451612903224</v>
          </cell>
          <cell r="N117">
            <v>7464.5806451612898</v>
          </cell>
          <cell r="O117">
            <v>1680</v>
          </cell>
          <cell r="P117">
            <v>1680</v>
          </cell>
          <cell r="Q117">
            <v>1616.3870967741932</v>
          </cell>
          <cell r="R117">
            <v>31102.419354838708</v>
          </cell>
          <cell r="S117">
            <v>1950</v>
          </cell>
          <cell r="T117">
            <v>1441.6089999999999</v>
          </cell>
          <cell r="U117">
            <v>897.61582258064504</v>
          </cell>
          <cell r="V117">
            <v>1555.1209677419354</v>
          </cell>
          <cell r="W117">
            <v>36946.765145161276</v>
          </cell>
          <cell r="X117">
            <v>0</v>
          </cell>
          <cell r="Y117">
            <v>31102.419354838708</v>
          </cell>
          <cell r="Z117">
            <v>0</v>
          </cell>
          <cell r="AA117">
            <v>200</v>
          </cell>
          <cell r="AB117">
            <v>1800</v>
          </cell>
          <cell r="AC117">
            <v>283</v>
          </cell>
          <cell r="AD117">
            <v>0</v>
          </cell>
          <cell r="AE117">
            <v>2283</v>
          </cell>
          <cell r="AF117">
            <v>32713.345790322583</v>
          </cell>
        </row>
        <row r="118">
          <cell r="C118" t="str">
            <v>BITS-711</v>
          </cell>
          <cell r="D118" t="str">
            <v>SAP</v>
          </cell>
          <cell r="E118" t="str">
            <v>Pavan  Nagendra Tatina 25-3-2022</v>
          </cell>
          <cell r="F118" t="str">
            <v>PUNE SEZ 2</v>
          </cell>
          <cell r="G118">
            <v>35000</v>
          </cell>
          <cell r="H118">
            <v>29298</v>
          </cell>
          <cell r="I118">
            <v>31</v>
          </cell>
          <cell r="J118">
            <v>25</v>
          </cell>
          <cell r="K118">
            <v>0</v>
          </cell>
          <cell r="L118">
            <v>25</v>
          </cell>
          <cell r="M118">
            <v>14176.451612903224</v>
          </cell>
          <cell r="N118">
            <v>5670.5806451612898</v>
          </cell>
          <cell r="O118">
            <v>1680</v>
          </cell>
          <cell r="P118">
            <v>1680</v>
          </cell>
          <cell r="Q118">
            <v>420.3870967741932</v>
          </cell>
          <cell r="R118">
            <v>23627.419354838708</v>
          </cell>
          <cell r="S118">
            <v>1842.9387096774192</v>
          </cell>
          <cell r="T118">
            <v>1441.6089999999999</v>
          </cell>
          <cell r="U118">
            <v>681.88732258064499</v>
          </cell>
          <cell r="V118">
            <v>1181.3709677419354</v>
          </cell>
          <cell r="W118">
            <v>28775.225354838709</v>
          </cell>
          <cell r="X118">
            <v>0</v>
          </cell>
          <cell r="Y118">
            <v>23627.419354838708</v>
          </cell>
          <cell r="Z118">
            <v>0</v>
          </cell>
          <cell r="AA118">
            <v>200</v>
          </cell>
          <cell r="AB118">
            <v>1701</v>
          </cell>
          <cell r="AC118">
            <v>283</v>
          </cell>
          <cell r="AD118">
            <v>0</v>
          </cell>
          <cell r="AE118">
            <v>2184</v>
          </cell>
          <cell r="AF118">
            <v>24747.867290322582</v>
          </cell>
        </row>
        <row r="119">
          <cell r="C119" t="str">
            <v>BITS-712</v>
          </cell>
          <cell r="D119" t="str">
            <v>SAP</v>
          </cell>
          <cell r="E119" t="str">
            <v>Mohd  Azhar Shareef 25-3-2022</v>
          </cell>
          <cell r="F119" t="str">
            <v>PUNE SEZ 2</v>
          </cell>
          <cell r="G119">
            <v>45000</v>
          </cell>
          <cell r="H119">
            <v>38567</v>
          </cell>
          <cell r="I119">
            <v>31</v>
          </cell>
          <cell r="J119">
            <v>19</v>
          </cell>
          <cell r="K119">
            <v>0</v>
          </cell>
          <cell r="L119">
            <v>19</v>
          </cell>
          <cell r="M119">
            <v>14182.703225806454</v>
          </cell>
          <cell r="N119">
            <v>5673.0812903225815</v>
          </cell>
          <cell r="O119">
            <v>1277</v>
          </cell>
          <cell r="P119">
            <v>1277</v>
          </cell>
          <cell r="Q119">
            <v>1228.0541935483852</v>
          </cell>
          <cell r="R119">
            <v>23637.83870967742</v>
          </cell>
          <cell r="S119">
            <v>1843.7514193548391</v>
          </cell>
          <cell r="T119">
            <v>1441.6089999999999</v>
          </cell>
          <cell r="U119">
            <v>682.1880251612904</v>
          </cell>
          <cell r="V119">
            <v>1181.8919354838711</v>
          </cell>
          <cell r="W119">
            <v>28787.27908967742</v>
          </cell>
          <cell r="X119">
            <v>0</v>
          </cell>
          <cell r="Y119">
            <v>23637.83870967742</v>
          </cell>
          <cell r="Z119">
            <v>0</v>
          </cell>
          <cell r="AA119">
            <v>200</v>
          </cell>
          <cell r="AB119">
            <v>1702</v>
          </cell>
          <cell r="AC119">
            <v>283</v>
          </cell>
          <cell r="AD119">
            <v>0</v>
          </cell>
          <cell r="AE119">
            <v>2185</v>
          </cell>
          <cell r="AF119">
            <v>24758.688960645162</v>
          </cell>
        </row>
        <row r="120">
          <cell r="C120" t="str">
            <v>BITS-713</v>
          </cell>
          <cell r="D120" t="str">
            <v>SAP</v>
          </cell>
          <cell r="E120" t="str">
            <v>NAGA SAI TEJA NUTHI</v>
          </cell>
          <cell r="F120" t="str">
            <v>PUNE SEZ 2</v>
          </cell>
          <cell r="G120">
            <v>50000</v>
          </cell>
          <cell r="H120">
            <v>43202</v>
          </cell>
          <cell r="I120">
            <v>31</v>
          </cell>
          <cell r="J120">
            <v>30</v>
          </cell>
          <cell r="K120">
            <v>1</v>
          </cell>
          <cell r="L120">
            <v>31</v>
          </cell>
          <cell r="M120">
            <v>25921.200000000001</v>
          </cell>
          <cell r="N120">
            <v>10368.480000000001</v>
          </cell>
          <cell r="O120">
            <v>2083</v>
          </cell>
          <cell r="P120">
            <v>2083</v>
          </cell>
          <cell r="Q120">
            <v>2746.3199999999997</v>
          </cell>
          <cell r="R120">
            <v>43202</v>
          </cell>
          <cell r="S120">
            <v>1950</v>
          </cell>
          <cell r="T120">
            <v>1441.6089999999999</v>
          </cell>
          <cell r="U120">
            <v>1246.80972</v>
          </cell>
          <cell r="V120">
            <v>2160.1</v>
          </cell>
          <cell r="W120">
            <v>50000.518719999993</v>
          </cell>
          <cell r="X120">
            <v>0</v>
          </cell>
          <cell r="Y120">
            <v>43202</v>
          </cell>
          <cell r="Z120">
            <v>0</v>
          </cell>
          <cell r="AA120">
            <v>200</v>
          </cell>
          <cell r="AB120">
            <v>1800</v>
          </cell>
          <cell r="AC120">
            <v>283</v>
          </cell>
          <cell r="AD120">
            <v>0</v>
          </cell>
          <cell r="AE120">
            <v>2283</v>
          </cell>
          <cell r="AF120">
            <v>45767.518719999993</v>
          </cell>
        </row>
        <row r="121">
          <cell r="C121" t="str">
            <v>BITS-714</v>
          </cell>
          <cell r="D121" t="str">
            <v>SAP</v>
          </cell>
          <cell r="E121" t="str">
            <v>Mani Krishna Nandineedi</v>
          </cell>
          <cell r="F121" t="str">
            <v>PUNE SEZ 2</v>
          </cell>
          <cell r="G121">
            <v>45000</v>
          </cell>
          <cell r="H121">
            <v>38567</v>
          </cell>
          <cell r="I121">
            <v>31</v>
          </cell>
          <cell r="J121">
            <v>31</v>
          </cell>
          <cell r="K121">
            <v>0</v>
          </cell>
          <cell r="L121">
            <v>31</v>
          </cell>
          <cell r="M121">
            <v>23140.2</v>
          </cell>
          <cell r="N121">
            <v>9256.08</v>
          </cell>
          <cell r="O121">
            <v>2083</v>
          </cell>
          <cell r="P121">
            <v>2083</v>
          </cell>
          <cell r="Q121">
            <v>2004.7200000000012</v>
          </cell>
          <cell r="R121">
            <v>38567</v>
          </cell>
          <cell r="S121">
            <v>1950</v>
          </cell>
          <cell r="T121">
            <v>1441.6089999999999</v>
          </cell>
          <cell r="U121">
            <v>1113.0436199999999</v>
          </cell>
          <cell r="V121">
            <v>1928.3500000000001</v>
          </cell>
          <cell r="W121">
            <v>45000.002619999992</v>
          </cell>
          <cell r="X121">
            <v>0</v>
          </cell>
          <cell r="Y121">
            <v>38567</v>
          </cell>
          <cell r="Z121">
            <v>0</v>
          </cell>
          <cell r="AA121">
            <v>200</v>
          </cell>
          <cell r="AB121">
            <v>1800</v>
          </cell>
          <cell r="AC121">
            <v>283</v>
          </cell>
          <cell r="AD121">
            <v>0</v>
          </cell>
          <cell r="AE121">
            <v>2283</v>
          </cell>
          <cell r="AF121">
            <v>40767.002619999992</v>
          </cell>
        </row>
        <row r="122">
          <cell r="C122" t="str">
            <v>BITS-715</v>
          </cell>
          <cell r="D122" t="str">
            <v>SAP</v>
          </cell>
          <cell r="E122" t="str">
            <v>Sushma P</v>
          </cell>
          <cell r="F122" t="str">
            <v>PUNE SEZ 2</v>
          </cell>
          <cell r="G122">
            <v>45000</v>
          </cell>
          <cell r="H122">
            <v>38567</v>
          </cell>
          <cell r="I122">
            <v>31</v>
          </cell>
          <cell r="J122">
            <v>31</v>
          </cell>
          <cell r="K122">
            <v>0</v>
          </cell>
          <cell r="L122">
            <v>31</v>
          </cell>
          <cell r="M122">
            <v>23140.2</v>
          </cell>
          <cell r="N122">
            <v>9256.08</v>
          </cell>
          <cell r="O122">
            <v>2083</v>
          </cell>
          <cell r="P122">
            <v>2083</v>
          </cell>
          <cell r="Q122">
            <v>2004.7200000000012</v>
          </cell>
          <cell r="R122">
            <v>38567</v>
          </cell>
          <cell r="S122">
            <v>1950</v>
          </cell>
          <cell r="T122">
            <v>1441.6089999999999</v>
          </cell>
          <cell r="U122">
            <v>1113.0436199999999</v>
          </cell>
          <cell r="V122">
            <v>1928.3500000000001</v>
          </cell>
          <cell r="W122">
            <v>45000.002619999992</v>
          </cell>
          <cell r="X122">
            <v>0</v>
          </cell>
          <cell r="Y122">
            <v>38567</v>
          </cell>
          <cell r="Z122">
            <v>0</v>
          </cell>
          <cell r="AA122">
            <v>200</v>
          </cell>
          <cell r="AB122">
            <v>1800</v>
          </cell>
          <cell r="AC122">
            <v>283</v>
          </cell>
          <cell r="AD122">
            <v>0</v>
          </cell>
          <cell r="AE122">
            <v>2283</v>
          </cell>
          <cell r="AF122">
            <v>40767.002619999992</v>
          </cell>
        </row>
        <row r="123">
          <cell r="C123" t="str">
            <v>BITS-716</v>
          </cell>
          <cell r="D123" t="str">
            <v>SAP</v>
          </cell>
          <cell r="E123" t="str">
            <v>PAVANKUMAR</v>
          </cell>
          <cell r="F123" t="str">
            <v>PUNE SEZ 1</v>
          </cell>
          <cell r="G123">
            <v>45000</v>
          </cell>
          <cell r="H123">
            <v>38567</v>
          </cell>
          <cell r="I123">
            <v>31</v>
          </cell>
          <cell r="J123">
            <v>30</v>
          </cell>
          <cell r="K123">
            <v>1</v>
          </cell>
          <cell r="L123">
            <v>31</v>
          </cell>
          <cell r="M123">
            <v>23140.2</v>
          </cell>
          <cell r="N123">
            <v>9256.08</v>
          </cell>
          <cell r="O123">
            <v>2083</v>
          </cell>
          <cell r="P123">
            <v>2083</v>
          </cell>
          <cell r="Q123">
            <v>2004.7200000000012</v>
          </cell>
          <cell r="R123">
            <v>38567</v>
          </cell>
          <cell r="S123">
            <v>1950</v>
          </cell>
          <cell r="T123">
            <v>1441.6089999999999</v>
          </cell>
          <cell r="U123">
            <v>1113.0436199999999</v>
          </cell>
          <cell r="V123">
            <v>1928.3500000000001</v>
          </cell>
          <cell r="W123">
            <v>45000.002619999992</v>
          </cell>
          <cell r="X123">
            <v>0</v>
          </cell>
          <cell r="Y123">
            <v>38567</v>
          </cell>
          <cell r="Z123">
            <v>0</v>
          </cell>
          <cell r="AA123">
            <v>200</v>
          </cell>
          <cell r="AB123">
            <v>1800</v>
          </cell>
          <cell r="AC123">
            <v>283</v>
          </cell>
          <cell r="AD123">
            <v>0</v>
          </cell>
          <cell r="AE123">
            <v>2283</v>
          </cell>
          <cell r="AF123">
            <v>40767.002619999992</v>
          </cell>
        </row>
        <row r="124">
          <cell r="C124" t="str">
            <v>BITS-717</v>
          </cell>
          <cell r="D124">
            <v>0</v>
          </cell>
          <cell r="E124" t="str">
            <v>Jaikesh Upadhyay  </v>
          </cell>
          <cell r="F124" t="str">
            <v>PUNE ASC SEZ</v>
          </cell>
          <cell r="G124">
            <v>125000</v>
          </cell>
          <cell r="H124">
            <v>112719</v>
          </cell>
          <cell r="I124">
            <v>31</v>
          </cell>
          <cell r="J124">
            <v>30</v>
          </cell>
          <cell r="K124">
            <v>1</v>
          </cell>
          <cell r="L124">
            <v>31</v>
          </cell>
          <cell r="M124">
            <v>67631.399999999994</v>
          </cell>
          <cell r="N124">
            <v>27052.559999999998</v>
          </cell>
          <cell r="O124">
            <v>2083</v>
          </cell>
          <cell r="P124">
            <v>2083</v>
          </cell>
          <cell r="Q124">
            <v>13869.040000000008</v>
          </cell>
          <cell r="R124">
            <v>112719</v>
          </cell>
          <cell r="S124">
            <v>1950</v>
          </cell>
          <cell r="T124">
            <v>1441.6089999999999</v>
          </cell>
          <cell r="U124">
            <v>3253.0703399999993</v>
          </cell>
          <cell r="V124">
            <v>5635.95</v>
          </cell>
          <cell r="W124">
            <v>124999.62934</v>
          </cell>
          <cell r="X124">
            <v>0</v>
          </cell>
          <cell r="Y124">
            <v>112719</v>
          </cell>
          <cell r="Z124">
            <v>0</v>
          </cell>
          <cell r="AA124">
            <v>200</v>
          </cell>
          <cell r="AB124">
            <v>1800</v>
          </cell>
          <cell r="AC124">
            <v>283</v>
          </cell>
          <cell r="AD124">
            <v>0</v>
          </cell>
          <cell r="AE124">
            <v>2283</v>
          </cell>
          <cell r="AF124">
            <v>120766.62934</v>
          </cell>
        </row>
        <row r="125">
          <cell r="C125" t="str">
            <v>BITS-718</v>
          </cell>
          <cell r="D125">
            <v>0</v>
          </cell>
          <cell r="E125" t="str">
            <v>Mahanth Devasani</v>
          </cell>
          <cell r="F125" t="str">
            <v>BNG STP</v>
          </cell>
          <cell r="G125">
            <v>160000</v>
          </cell>
          <cell r="H125">
            <v>145161</v>
          </cell>
          <cell r="I125">
            <v>31</v>
          </cell>
          <cell r="J125">
            <v>30</v>
          </cell>
          <cell r="K125">
            <v>1</v>
          </cell>
          <cell r="L125">
            <v>31</v>
          </cell>
          <cell r="M125">
            <v>87096.6</v>
          </cell>
          <cell r="N125">
            <v>34838.640000000007</v>
          </cell>
          <cell r="O125">
            <v>2083</v>
          </cell>
          <cell r="P125">
            <v>2083</v>
          </cell>
          <cell r="Q125">
            <v>19059.75999999998</v>
          </cell>
          <cell r="R125">
            <v>145161</v>
          </cell>
          <cell r="S125">
            <v>1950</v>
          </cell>
          <cell r="T125">
            <v>1441.6089999999999</v>
          </cell>
          <cell r="U125">
            <v>4189.3464599999998</v>
          </cell>
          <cell r="V125">
            <v>7258.05</v>
          </cell>
          <cell r="W125">
            <v>160000.00545999999</v>
          </cell>
          <cell r="X125">
            <v>0</v>
          </cell>
          <cell r="Y125">
            <v>145161</v>
          </cell>
          <cell r="Z125">
            <v>0</v>
          </cell>
          <cell r="AA125">
            <v>200</v>
          </cell>
          <cell r="AB125">
            <v>1800</v>
          </cell>
          <cell r="AC125">
            <v>283</v>
          </cell>
          <cell r="AD125">
            <v>0</v>
          </cell>
          <cell r="AE125">
            <v>2283</v>
          </cell>
          <cell r="AF125">
            <v>155767.00545999999</v>
          </cell>
        </row>
        <row r="126">
          <cell r="C126" t="str">
            <v>BITS-719</v>
          </cell>
          <cell r="D126">
            <v>0</v>
          </cell>
          <cell r="E126" t="str">
            <v>ROOPINI CHIYYARAPU</v>
          </cell>
          <cell r="F126" t="str">
            <v>HYD SEZ</v>
          </cell>
          <cell r="G126">
            <v>85000</v>
          </cell>
          <cell r="H126">
            <v>75643</v>
          </cell>
          <cell r="I126">
            <v>31</v>
          </cell>
          <cell r="J126">
            <v>30</v>
          </cell>
          <cell r="K126">
            <v>1</v>
          </cell>
          <cell r="L126">
            <v>31</v>
          </cell>
          <cell r="M126">
            <v>45385.8</v>
          </cell>
          <cell r="N126">
            <v>18154.320000000003</v>
          </cell>
          <cell r="O126">
            <v>2083</v>
          </cell>
          <cell r="P126">
            <v>2083</v>
          </cell>
          <cell r="Q126">
            <v>7936.8799999999901</v>
          </cell>
          <cell r="R126">
            <v>75643</v>
          </cell>
          <cell r="S126">
            <v>1950</v>
          </cell>
          <cell r="T126">
            <v>1441.6089999999999</v>
          </cell>
          <cell r="U126">
            <v>2183.0569799999998</v>
          </cell>
          <cell r="V126">
            <v>3782.15</v>
          </cell>
          <cell r="W126">
            <v>84999.815979999985</v>
          </cell>
          <cell r="X126">
            <v>0</v>
          </cell>
          <cell r="Y126">
            <v>75643</v>
          </cell>
          <cell r="Z126">
            <v>0</v>
          </cell>
          <cell r="AA126">
            <v>200</v>
          </cell>
          <cell r="AB126">
            <v>1800</v>
          </cell>
          <cell r="AC126">
            <v>283</v>
          </cell>
          <cell r="AD126">
            <v>0</v>
          </cell>
          <cell r="AE126">
            <v>2283</v>
          </cell>
          <cell r="AF126">
            <v>80766.815979999985</v>
          </cell>
        </row>
        <row r="127">
          <cell r="C127" t="str">
            <v>BITS-720</v>
          </cell>
          <cell r="D127">
            <v>0</v>
          </cell>
          <cell r="E127" t="str">
            <v>Jyoti Singh</v>
          </cell>
          <cell r="F127" t="str">
            <v>PUNE ASC SEZ</v>
          </cell>
          <cell r="G127">
            <v>115000</v>
          </cell>
          <cell r="H127">
            <v>103450</v>
          </cell>
          <cell r="I127">
            <v>31</v>
          </cell>
          <cell r="J127">
            <v>31</v>
          </cell>
          <cell r="K127">
            <v>0</v>
          </cell>
          <cell r="L127">
            <v>31</v>
          </cell>
          <cell r="M127">
            <v>62070</v>
          </cell>
          <cell r="N127">
            <v>24828</v>
          </cell>
          <cell r="O127">
            <v>2083</v>
          </cell>
          <cell r="P127">
            <v>2083</v>
          </cell>
          <cell r="Q127">
            <v>12386</v>
          </cell>
          <cell r="R127">
            <v>103450</v>
          </cell>
          <cell r="S127">
            <v>1950</v>
          </cell>
          <cell r="T127">
            <v>1441.6089999999999</v>
          </cell>
          <cell r="U127">
            <v>2985.5669999999996</v>
          </cell>
          <cell r="V127">
            <v>5172.5</v>
          </cell>
          <cell r="W127">
            <v>114999.67599999999</v>
          </cell>
          <cell r="X127">
            <v>0</v>
          </cell>
          <cell r="Y127">
            <v>103450</v>
          </cell>
          <cell r="Z127">
            <v>0</v>
          </cell>
          <cell r="AA127">
            <v>200</v>
          </cell>
          <cell r="AB127">
            <v>0</v>
          </cell>
          <cell r="AC127">
            <v>283</v>
          </cell>
          <cell r="AD127">
            <v>0</v>
          </cell>
          <cell r="AE127">
            <v>483</v>
          </cell>
          <cell r="AF127">
            <v>112566.67599999999</v>
          </cell>
        </row>
        <row r="128">
          <cell r="C128" t="str">
            <v>BITS-721</v>
          </cell>
          <cell r="D128">
            <v>0</v>
          </cell>
          <cell r="E128" t="str">
            <v>Rohit Kamble 11-3-2022</v>
          </cell>
          <cell r="F128">
            <v>0</v>
          </cell>
          <cell r="G128">
            <v>84000</v>
          </cell>
          <cell r="H128">
            <v>74716</v>
          </cell>
          <cell r="I128">
            <v>31</v>
          </cell>
          <cell r="J128">
            <v>11</v>
          </cell>
          <cell r="K128">
            <v>0</v>
          </cell>
          <cell r="L128">
            <v>11</v>
          </cell>
          <cell r="M128">
            <v>15907.277419354839</v>
          </cell>
          <cell r="N128">
            <v>6362.9109677419365</v>
          </cell>
          <cell r="O128">
            <v>739</v>
          </cell>
          <cell r="P128">
            <v>739</v>
          </cell>
          <cell r="Q128">
            <v>2763.9406451612886</v>
          </cell>
          <cell r="R128">
            <v>26512.129032258064</v>
          </cell>
          <cell r="S128">
            <v>1950</v>
          </cell>
          <cell r="T128">
            <v>1441.6089999999999</v>
          </cell>
          <cell r="U128">
            <v>765.14004387096782</v>
          </cell>
          <cell r="V128">
            <v>1325.6064516129034</v>
          </cell>
          <cell r="W128">
            <v>31994.484527741937</v>
          </cell>
          <cell r="X128">
            <v>0</v>
          </cell>
          <cell r="Y128">
            <v>26512.129032258064</v>
          </cell>
          <cell r="Z128">
            <v>0</v>
          </cell>
          <cell r="AA128">
            <v>200</v>
          </cell>
          <cell r="AB128">
            <v>1800</v>
          </cell>
          <cell r="AC128">
            <v>283</v>
          </cell>
          <cell r="AD128">
            <v>0</v>
          </cell>
          <cell r="AE128">
            <v>2283</v>
          </cell>
          <cell r="AF128">
            <v>27761.355495483873</v>
          </cell>
        </row>
        <row r="129">
          <cell r="C129" t="str">
            <v>BITS-722</v>
          </cell>
          <cell r="D129">
            <v>0</v>
          </cell>
          <cell r="E129" t="str">
            <v>Inturi Ramakrishna</v>
          </cell>
          <cell r="F129">
            <v>0</v>
          </cell>
          <cell r="G129">
            <v>90000</v>
          </cell>
          <cell r="H129">
            <v>80278</v>
          </cell>
          <cell r="I129">
            <v>31</v>
          </cell>
          <cell r="J129">
            <v>31</v>
          </cell>
          <cell r="K129">
            <v>0</v>
          </cell>
          <cell r="L129">
            <v>31</v>
          </cell>
          <cell r="M129">
            <v>48166.8</v>
          </cell>
          <cell r="N129">
            <v>19266.72</v>
          </cell>
          <cell r="O129">
            <v>2083</v>
          </cell>
          <cell r="P129">
            <v>2083</v>
          </cell>
          <cell r="Q129">
            <v>8678.4799999999959</v>
          </cell>
          <cell r="R129">
            <v>80278</v>
          </cell>
          <cell r="S129">
            <v>1950</v>
          </cell>
          <cell r="T129">
            <v>1441.6089999999999</v>
          </cell>
          <cell r="U129">
            <v>2316.8230800000001</v>
          </cell>
          <cell r="V129">
            <v>4013.9</v>
          </cell>
          <cell r="W129">
            <v>90000.332079999993</v>
          </cell>
          <cell r="X129">
            <v>24336</v>
          </cell>
          <cell r="Y129">
            <v>104614</v>
          </cell>
          <cell r="Z129">
            <v>0</v>
          </cell>
          <cell r="AA129">
            <v>200</v>
          </cell>
          <cell r="AB129">
            <v>1800</v>
          </cell>
          <cell r="AC129">
            <v>283</v>
          </cell>
          <cell r="AD129">
            <v>0</v>
          </cell>
          <cell r="AE129">
            <v>2283</v>
          </cell>
          <cell r="AF129">
            <v>110103.33207999999</v>
          </cell>
        </row>
        <row r="130">
          <cell r="C130" t="str">
            <v>BITS-723</v>
          </cell>
          <cell r="D130" t="str">
            <v>SAP</v>
          </cell>
          <cell r="E130" t="str">
            <v>D.Santhoshi</v>
          </cell>
          <cell r="F130" t="str">
            <v>HYD SEZ</v>
          </cell>
          <cell r="G130">
            <v>45000</v>
          </cell>
          <cell r="H130">
            <v>38567</v>
          </cell>
          <cell r="I130">
            <v>31</v>
          </cell>
          <cell r="J130">
            <v>31</v>
          </cell>
          <cell r="K130">
            <v>0</v>
          </cell>
          <cell r="L130">
            <v>31</v>
          </cell>
          <cell r="M130">
            <v>23140.2</v>
          </cell>
          <cell r="N130">
            <v>9256.08</v>
          </cell>
          <cell r="O130">
            <v>2083</v>
          </cell>
          <cell r="P130">
            <v>2083</v>
          </cell>
          <cell r="Q130">
            <v>2004.7200000000012</v>
          </cell>
          <cell r="R130">
            <v>38567</v>
          </cell>
          <cell r="S130">
            <v>1950</v>
          </cell>
          <cell r="T130">
            <v>1441.6089999999999</v>
          </cell>
          <cell r="U130">
            <v>1113.0436199999999</v>
          </cell>
          <cell r="V130">
            <v>1928.3500000000001</v>
          </cell>
          <cell r="W130">
            <v>45000.002619999992</v>
          </cell>
          <cell r="X130">
            <v>0</v>
          </cell>
          <cell r="Y130">
            <v>38567</v>
          </cell>
          <cell r="Z130">
            <v>0</v>
          </cell>
          <cell r="AA130">
            <v>200</v>
          </cell>
          <cell r="AB130">
            <v>1800</v>
          </cell>
          <cell r="AC130">
            <v>283</v>
          </cell>
          <cell r="AD130">
            <v>0</v>
          </cell>
          <cell r="AE130">
            <v>2283</v>
          </cell>
          <cell r="AF130">
            <v>40767.002619999992</v>
          </cell>
        </row>
        <row r="131">
          <cell r="C131" t="str">
            <v>BITS-724</v>
          </cell>
          <cell r="D131" t="str">
            <v>SAP</v>
          </cell>
          <cell r="E131" t="str">
            <v>Bharath</v>
          </cell>
          <cell r="F131" t="str">
            <v>HYD SEZ</v>
          </cell>
          <cell r="G131">
            <v>30000</v>
          </cell>
          <cell r="H131">
            <v>24636</v>
          </cell>
          <cell r="I131">
            <v>31</v>
          </cell>
          <cell r="J131">
            <v>31</v>
          </cell>
          <cell r="K131">
            <v>0</v>
          </cell>
          <cell r="L131">
            <v>31</v>
          </cell>
          <cell r="M131">
            <v>14781.6</v>
          </cell>
          <cell r="N131">
            <v>5912.64</v>
          </cell>
          <cell r="O131">
            <v>1500</v>
          </cell>
          <cell r="P131">
            <v>1500</v>
          </cell>
          <cell r="Q131">
            <v>631</v>
          </cell>
          <cell r="R131">
            <v>24325.24</v>
          </cell>
          <cell r="S131">
            <v>1921.6080000000002</v>
          </cell>
          <cell r="T131">
            <v>1441.6089999999999</v>
          </cell>
          <cell r="U131">
            <v>710.99495999999999</v>
          </cell>
          <cell r="V131">
            <v>1231.8</v>
          </cell>
          <cell r="W131">
            <v>29631.251960000001</v>
          </cell>
          <cell r="X131">
            <v>0</v>
          </cell>
          <cell r="Y131">
            <v>24325.24</v>
          </cell>
          <cell r="Z131">
            <v>0</v>
          </cell>
          <cell r="AA131">
            <v>200</v>
          </cell>
          <cell r="AB131">
            <v>1774</v>
          </cell>
          <cell r="AC131">
            <v>283</v>
          </cell>
          <cell r="AD131">
            <v>0</v>
          </cell>
          <cell r="AE131">
            <v>2257</v>
          </cell>
          <cell r="AF131">
            <v>25452.40396</v>
          </cell>
        </row>
        <row r="132">
          <cell r="C132" t="str">
            <v>BITS-725</v>
          </cell>
          <cell r="D132" t="str">
            <v>SAP</v>
          </cell>
          <cell r="E132" t="str">
            <v>NEERUDU SAI KUMAR</v>
          </cell>
          <cell r="F132" t="str">
            <v>HYD SEZ</v>
          </cell>
          <cell r="G132">
            <v>45000</v>
          </cell>
          <cell r="H132">
            <v>38567</v>
          </cell>
          <cell r="I132">
            <v>31</v>
          </cell>
          <cell r="J132">
            <v>31</v>
          </cell>
          <cell r="K132">
            <v>0</v>
          </cell>
          <cell r="L132">
            <v>31</v>
          </cell>
          <cell r="M132">
            <v>23140.2</v>
          </cell>
          <cell r="N132">
            <v>9256.08</v>
          </cell>
          <cell r="O132">
            <v>2083</v>
          </cell>
          <cell r="P132">
            <v>2083</v>
          </cell>
          <cell r="Q132">
            <v>2004.7200000000012</v>
          </cell>
          <cell r="R132">
            <v>38567</v>
          </cell>
          <cell r="S132">
            <v>1950</v>
          </cell>
          <cell r="T132">
            <v>1441.6089999999999</v>
          </cell>
          <cell r="U132">
            <v>1113.0436199999999</v>
          </cell>
          <cell r="V132">
            <v>1928.3500000000001</v>
          </cell>
          <cell r="W132">
            <v>45000.002619999992</v>
          </cell>
          <cell r="X132">
            <v>0</v>
          </cell>
          <cell r="Y132">
            <v>38567</v>
          </cell>
          <cell r="Z132">
            <v>0</v>
          </cell>
          <cell r="AA132">
            <v>200</v>
          </cell>
          <cell r="AB132">
            <v>1800</v>
          </cell>
          <cell r="AC132">
            <v>283</v>
          </cell>
          <cell r="AD132">
            <v>0</v>
          </cell>
          <cell r="AE132">
            <v>2283</v>
          </cell>
          <cell r="AF132">
            <v>40767.002619999992</v>
          </cell>
        </row>
        <row r="133">
          <cell r="C133" t="str">
            <v>BITS-726</v>
          </cell>
          <cell r="D133" t="str">
            <v>SAP</v>
          </cell>
          <cell r="E133" t="str">
            <v>Ramineni Abhilash</v>
          </cell>
          <cell r="F133" t="str">
            <v>HYD SEZ</v>
          </cell>
          <cell r="G133">
            <v>45000</v>
          </cell>
          <cell r="H133">
            <v>38567</v>
          </cell>
          <cell r="I133">
            <v>31</v>
          </cell>
          <cell r="J133">
            <v>31</v>
          </cell>
          <cell r="K133">
            <v>0</v>
          </cell>
          <cell r="L133">
            <v>31</v>
          </cell>
          <cell r="M133">
            <v>23140.2</v>
          </cell>
          <cell r="N133">
            <v>9256.08</v>
          </cell>
          <cell r="O133">
            <v>2083</v>
          </cell>
          <cell r="P133">
            <v>2083</v>
          </cell>
          <cell r="Q133">
            <v>2004.7200000000012</v>
          </cell>
          <cell r="R133">
            <v>38567</v>
          </cell>
          <cell r="S133">
            <v>1950</v>
          </cell>
          <cell r="T133">
            <v>1441.6089999999999</v>
          </cell>
          <cell r="U133">
            <v>1113.0436199999999</v>
          </cell>
          <cell r="V133">
            <v>1928.3500000000001</v>
          </cell>
          <cell r="W133">
            <v>45000.002619999992</v>
          </cell>
          <cell r="X133">
            <v>0</v>
          </cell>
          <cell r="Y133">
            <v>38567</v>
          </cell>
          <cell r="Z133">
            <v>0</v>
          </cell>
          <cell r="AA133">
            <v>200</v>
          </cell>
          <cell r="AB133">
            <v>1800</v>
          </cell>
          <cell r="AC133">
            <v>283</v>
          </cell>
          <cell r="AD133">
            <v>0</v>
          </cell>
          <cell r="AE133">
            <v>2283</v>
          </cell>
          <cell r="AF133">
            <v>40767.002619999992</v>
          </cell>
        </row>
        <row r="134">
          <cell r="C134" t="str">
            <v>BITS-727</v>
          </cell>
          <cell r="D134">
            <v>0</v>
          </cell>
          <cell r="E134" t="str">
            <v>SRILATHA</v>
          </cell>
          <cell r="F134" t="str">
            <v>HYD SEZ</v>
          </cell>
          <cell r="G134">
            <v>115000</v>
          </cell>
          <cell r="H134">
            <v>103450</v>
          </cell>
          <cell r="I134">
            <v>31</v>
          </cell>
          <cell r="J134">
            <v>31</v>
          </cell>
          <cell r="K134">
            <v>0</v>
          </cell>
          <cell r="L134">
            <v>31</v>
          </cell>
          <cell r="M134">
            <v>62070</v>
          </cell>
          <cell r="N134">
            <v>24828</v>
          </cell>
          <cell r="O134">
            <v>2083</v>
          </cell>
          <cell r="P134">
            <v>2083</v>
          </cell>
          <cell r="Q134">
            <v>12386</v>
          </cell>
          <cell r="R134">
            <v>103450</v>
          </cell>
          <cell r="S134">
            <v>1950</v>
          </cell>
          <cell r="T134">
            <v>1441.6089999999999</v>
          </cell>
          <cell r="U134">
            <v>2985.5669999999996</v>
          </cell>
          <cell r="V134">
            <v>5172.5</v>
          </cell>
          <cell r="W134">
            <v>114999.67599999999</v>
          </cell>
          <cell r="X134">
            <v>0</v>
          </cell>
          <cell r="Y134">
            <v>103450</v>
          </cell>
          <cell r="Z134">
            <v>0</v>
          </cell>
          <cell r="AA134">
            <v>200</v>
          </cell>
          <cell r="AB134">
            <v>1800</v>
          </cell>
          <cell r="AC134">
            <v>0</v>
          </cell>
          <cell r="AD134">
            <v>0</v>
          </cell>
          <cell r="AE134">
            <v>2000</v>
          </cell>
          <cell r="AF134">
            <v>111049.67599999999</v>
          </cell>
        </row>
        <row r="135">
          <cell r="C135" t="str">
            <v>BITS-728</v>
          </cell>
          <cell r="D135">
            <v>0</v>
          </cell>
          <cell r="E135" t="str">
            <v>Reshma Punde</v>
          </cell>
          <cell r="F135" t="str">
            <v>hold</v>
          </cell>
          <cell r="G135">
            <v>80000</v>
          </cell>
          <cell r="H135">
            <v>71009</v>
          </cell>
          <cell r="I135">
            <v>31</v>
          </cell>
          <cell r="J135">
            <v>29</v>
          </cell>
          <cell r="K135">
            <v>0</v>
          </cell>
          <cell r="L135">
            <v>29</v>
          </cell>
          <cell r="M135">
            <v>39856.664516129036</v>
          </cell>
          <cell r="N135">
            <v>15942.665806451616</v>
          </cell>
          <cell r="O135">
            <v>1949</v>
          </cell>
          <cell r="P135">
            <v>1949</v>
          </cell>
          <cell r="Q135">
            <v>6730.4438709677415</v>
          </cell>
          <cell r="R135">
            <v>66427.774193548394</v>
          </cell>
          <cell r="S135">
            <v>1950</v>
          </cell>
          <cell r="T135">
            <v>1441.6089999999999</v>
          </cell>
          <cell r="U135">
            <v>1917.1055632258065</v>
          </cell>
          <cell r="V135">
            <v>3321.3887096774197</v>
          </cell>
          <cell r="W135">
            <v>75057.87746645161</v>
          </cell>
          <cell r="X135">
            <v>0</v>
          </cell>
          <cell r="Y135">
            <v>66427.774193548394</v>
          </cell>
          <cell r="Z135">
            <v>0</v>
          </cell>
          <cell r="AA135">
            <v>200</v>
          </cell>
          <cell r="AB135">
            <v>0</v>
          </cell>
          <cell r="AC135">
            <v>0</v>
          </cell>
          <cell r="AD135">
            <v>0</v>
          </cell>
          <cell r="AE135">
            <v>200</v>
          </cell>
          <cell r="AF135">
            <v>72908.103272903216</v>
          </cell>
        </row>
        <row r="136">
          <cell r="C136" t="str">
            <v>BITS-729</v>
          </cell>
          <cell r="D136">
            <v>0</v>
          </cell>
          <cell r="E136" t="str">
            <v>Rahul Suryawanshi</v>
          </cell>
          <cell r="F136" t="str">
            <v>PUNE SEZ 1</v>
          </cell>
          <cell r="G136">
            <v>90000</v>
          </cell>
          <cell r="H136">
            <v>80278</v>
          </cell>
          <cell r="I136">
            <v>31</v>
          </cell>
          <cell r="J136">
            <v>28</v>
          </cell>
          <cell r="K136">
            <v>0</v>
          </cell>
          <cell r="L136">
            <v>28</v>
          </cell>
          <cell r="M136">
            <v>43505.49677419354</v>
          </cell>
          <cell r="N136">
            <v>17402.198709677417</v>
          </cell>
          <cell r="O136">
            <v>1881</v>
          </cell>
          <cell r="P136">
            <v>1881</v>
          </cell>
          <cell r="Q136">
            <v>7839.4658064516188</v>
          </cell>
          <cell r="R136">
            <v>72509.161290322576</v>
          </cell>
          <cell r="S136">
            <v>1950</v>
          </cell>
          <cell r="T136">
            <v>1441.6089999999999</v>
          </cell>
          <cell r="U136">
            <v>2092.6143948387089</v>
          </cell>
          <cell r="V136">
            <v>3625.4580645161282</v>
          </cell>
          <cell r="W136">
            <v>81618.842749677395</v>
          </cell>
          <cell r="X136">
            <v>0</v>
          </cell>
          <cell r="Y136">
            <v>72509.161290322576</v>
          </cell>
          <cell r="Z136">
            <v>0</v>
          </cell>
          <cell r="AA136">
            <v>200</v>
          </cell>
          <cell r="AB136">
            <v>1800</v>
          </cell>
          <cell r="AC136">
            <v>0</v>
          </cell>
          <cell r="AD136">
            <v>0</v>
          </cell>
          <cell r="AE136">
            <v>2000</v>
          </cell>
          <cell r="AF136">
            <v>77668.681459354833</v>
          </cell>
        </row>
        <row r="137">
          <cell r="C137" t="str">
            <v>BITS-730</v>
          </cell>
          <cell r="D137">
            <v>0</v>
          </cell>
          <cell r="E137" t="str">
            <v xml:space="preserve">Shantanu Patankar </v>
          </cell>
          <cell r="F137" t="str">
            <v>PUNE SEZ 1</v>
          </cell>
          <cell r="G137">
            <v>125000</v>
          </cell>
          <cell r="H137">
            <v>112719</v>
          </cell>
          <cell r="I137">
            <v>31</v>
          </cell>
          <cell r="J137">
            <v>23</v>
          </cell>
          <cell r="K137">
            <v>0</v>
          </cell>
          <cell r="L137">
            <v>23</v>
          </cell>
          <cell r="M137">
            <v>50178.135483870959</v>
          </cell>
          <cell r="N137">
            <v>20071.254193548386</v>
          </cell>
          <cell r="O137">
            <v>1545</v>
          </cell>
          <cell r="P137">
            <v>1545</v>
          </cell>
          <cell r="Q137">
            <v>10290.836129032265</v>
          </cell>
          <cell r="R137">
            <v>83630.225806451606</v>
          </cell>
          <cell r="S137">
            <v>1950</v>
          </cell>
          <cell r="T137">
            <v>1441.6089999999999</v>
          </cell>
          <cell r="U137">
            <v>2413.5683167741931</v>
          </cell>
          <cell r="V137">
            <v>4181.51129032258</v>
          </cell>
          <cell r="W137">
            <v>93616.91441354838</v>
          </cell>
          <cell r="X137">
            <v>0</v>
          </cell>
          <cell r="Y137">
            <v>83630.225806451606</v>
          </cell>
          <cell r="Z137">
            <v>0</v>
          </cell>
          <cell r="AA137">
            <v>200</v>
          </cell>
          <cell r="AB137">
            <v>1800</v>
          </cell>
          <cell r="AC137">
            <v>0</v>
          </cell>
          <cell r="AD137">
            <v>0</v>
          </cell>
          <cell r="AE137">
            <v>2000</v>
          </cell>
          <cell r="AF137">
            <v>89666.688607096774</v>
          </cell>
        </row>
        <row r="138">
          <cell r="C138" t="str">
            <v>BITS-731</v>
          </cell>
          <cell r="D138">
            <v>0</v>
          </cell>
          <cell r="E138" t="str">
            <v xml:space="preserve">YAMUNA S </v>
          </cell>
          <cell r="F138" t="str">
            <v>BNG STP</v>
          </cell>
          <cell r="G138">
            <v>135000</v>
          </cell>
          <cell r="H138">
            <v>121988</v>
          </cell>
          <cell r="I138">
            <v>31</v>
          </cell>
          <cell r="J138">
            <v>21</v>
          </cell>
          <cell r="K138">
            <v>0</v>
          </cell>
          <cell r="L138">
            <v>21</v>
          </cell>
          <cell r="M138">
            <v>49582.219354838708</v>
          </cell>
          <cell r="N138">
            <v>19832.887741935483</v>
          </cell>
          <cell r="O138">
            <v>1411</v>
          </cell>
          <cell r="P138">
            <v>1411</v>
          </cell>
          <cell r="Q138">
            <v>10399.925161290332</v>
          </cell>
          <cell r="R138">
            <v>82637.032258064515</v>
          </cell>
          <cell r="S138">
            <v>1950</v>
          </cell>
          <cell r="T138">
            <v>1441.6089999999999</v>
          </cell>
          <cell r="U138">
            <v>2384.9047509677416</v>
          </cell>
          <cell r="V138">
            <v>4131.8516129032259</v>
          </cell>
          <cell r="W138">
            <v>92545.397621935481</v>
          </cell>
          <cell r="X138">
            <v>0</v>
          </cell>
          <cell r="Y138">
            <v>82637.032258064515</v>
          </cell>
          <cell r="Z138">
            <v>0</v>
          </cell>
          <cell r="AA138">
            <v>200</v>
          </cell>
          <cell r="AB138">
            <v>1800</v>
          </cell>
          <cell r="AC138">
            <v>0</v>
          </cell>
          <cell r="AD138">
            <v>0</v>
          </cell>
          <cell r="AE138">
            <v>2000</v>
          </cell>
          <cell r="AF138">
            <v>88595.365363870966</v>
          </cell>
        </row>
        <row r="139">
          <cell r="C139" t="str">
            <v>BITS-732</v>
          </cell>
          <cell r="D139">
            <v>0</v>
          </cell>
          <cell r="E139" t="str">
            <v xml:space="preserve">Chetan Madhukar Mundhe </v>
          </cell>
          <cell r="F139" t="str">
            <v>BNG STP</v>
          </cell>
          <cell r="G139">
            <v>125000</v>
          </cell>
          <cell r="H139">
            <v>112719</v>
          </cell>
          <cell r="I139">
            <v>31</v>
          </cell>
          <cell r="J139">
            <v>17</v>
          </cell>
          <cell r="K139">
            <v>0</v>
          </cell>
          <cell r="L139">
            <v>17</v>
          </cell>
          <cell r="M139">
            <v>37088.1870967742</v>
          </cell>
          <cell r="N139">
            <v>14835.27483870968</v>
          </cell>
          <cell r="O139">
            <v>1142</v>
          </cell>
          <cell r="P139">
            <v>1142</v>
          </cell>
          <cell r="Q139">
            <v>7606.183225806446</v>
          </cell>
          <cell r="R139">
            <v>61813.645161290326</v>
          </cell>
          <cell r="S139">
            <v>1950</v>
          </cell>
          <cell r="T139">
            <v>1441.6089999999999</v>
          </cell>
          <cell r="U139">
            <v>1783.9417993548386</v>
          </cell>
          <cell r="V139">
            <v>3090.6822580645166</v>
          </cell>
          <cell r="W139">
            <v>70079.87821870968</v>
          </cell>
          <cell r="X139">
            <v>0</v>
          </cell>
          <cell r="Y139">
            <v>61813.645161290326</v>
          </cell>
          <cell r="Z139">
            <v>0</v>
          </cell>
          <cell r="AA139">
            <v>200</v>
          </cell>
          <cell r="AB139">
            <v>1800</v>
          </cell>
          <cell r="AC139">
            <v>0</v>
          </cell>
          <cell r="AD139">
            <v>0</v>
          </cell>
          <cell r="AE139">
            <v>2000</v>
          </cell>
          <cell r="AF139">
            <v>66130.233057419362</v>
          </cell>
        </row>
        <row r="140">
          <cell r="C140" t="str">
            <v>BITS-733</v>
          </cell>
          <cell r="D140">
            <v>0</v>
          </cell>
          <cell r="E140" t="str">
            <v>Chandrashekar Patil</v>
          </cell>
          <cell r="F140" t="str">
            <v>PUNE ASC SEZ</v>
          </cell>
          <cell r="G140">
            <v>83000</v>
          </cell>
          <cell r="H140">
            <v>73789</v>
          </cell>
          <cell r="I140">
            <v>31</v>
          </cell>
          <cell r="J140">
            <v>17</v>
          </cell>
          <cell r="K140">
            <v>1</v>
          </cell>
          <cell r="L140">
            <v>18</v>
          </cell>
          <cell r="M140">
            <v>25707.135483870967</v>
          </cell>
          <cell r="N140">
            <v>10282.854193548388</v>
          </cell>
          <cell r="O140">
            <v>1209</v>
          </cell>
          <cell r="P140">
            <v>1209</v>
          </cell>
          <cell r="Q140">
            <v>4437.2361290322588</v>
          </cell>
          <cell r="R140">
            <v>42845.225806451614</v>
          </cell>
          <cell r="S140">
            <v>1950</v>
          </cell>
          <cell r="T140">
            <v>1441.6089999999999</v>
          </cell>
          <cell r="U140">
            <v>1236.5132167741933</v>
          </cell>
          <cell r="V140">
            <v>2142.2612903225804</v>
          </cell>
          <cell r="W140">
            <v>49615.609313548382</v>
          </cell>
          <cell r="X140">
            <v>0</v>
          </cell>
          <cell r="Y140">
            <v>42845.225806451614</v>
          </cell>
          <cell r="Z140">
            <v>0</v>
          </cell>
          <cell r="AA140">
            <v>200</v>
          </cell>
          <cell r="AB140">
            <v>1800</v>
          </cell>
          <cell r="AC140">
            <v>0</v>
          </cell>
          <cell r="AD140">
            <v>0</v>
          </cell>
          <cell r="AE140">
            <v>2000</v>
          </cell>
          <cell r="AF140">
            <v>45665.383507096769</v>
          </cell>
        </row>
        <row r="141">
          <cell r="C141" t="str">
            <v>BITS-734</v>
          </cell>
          <cell r="D141">
            <v>0</v>
          </cell>
          <cell r="E141" t="str">
            <v xml:space="preserve">ShaikFarooq Basha </v>
          </cell>
          <cell r="F141" t="str">
            <v>PUNE ASC SEZ</v>
          </cell>
          <cell r="G141">
            <v>115000</v>
          </cell>
          <cell r="H141">
            <v>103450</v>
          </cell>
          <cell r="I141">
            <v>31</v>
          </cell>
          <cell r="J141">
            <v>16</v>
          </cell>
          <cell r="K141">
            <v>0</v>
          </cell>
          <cell r="L141">
            <v>16</v>
          </cell>
          <cell r="M141">
            <v>32036.129032258064</v>
          </cell>
          <cell r="N141">
            <v>12814.451612903227</v>
          </cell>
          <cell r="O141">
            <v>1075</v>
          </cell>
          <cell r="P141">
            <v>1075</v>
          </cell>
          <cell r="Q141">
            <v>6392.9677419354848</v>
          </cell>
          <cell r="R141">
            <v>53393.548387096773</v>
          </cell>
          <cell r="S141">
            <v>1950</v>
          </cell>
          <cell r="T141">
            <v>1441.6089999999999</v>
          </cell>
          <cell r="U141">
            <v>1540.9378064516129</v>
          </cell>
          <cell r="V141">
            <v>2669.6774193548385</v>
          </cell>
          <cell r="W141">
            <v>60995.772612903223</v>
          </cell>
          <cell r="X141">
            <v>0</v>
          </cell>
          <cell r="Y141">
            <v>53393.548387096773</v>
          </cell>
          <cell r="Z141">
            <v>0</v>
          </cell>
          <cell r="AA141">
            <v>200</v>
          </cell>
          <cell r="AB141">
            <v>1800</v>
          </cell>
          <cell r="AC141">
            <v>0</v>
          </cell>
          <cell r="AD141">
            <v>0</v>
          </cell>
          <cell r="AE141">
            <v>2000</v>
          </cell>
          <cell r="AF141">
            <v>57046.224225806451</v>
          </cell>
        </row>
        <row r="142">
          <cell r="C142" t="str">
            <v>BITS-734</v>
          </cell>
          <cell r="D142">
            <v>0</v>
          </cell>
          <cell r="E142" t="str">
            <v>Sathish Kumar dhandu</v>
          </cell>
          <cell r="F142" t="str">
            <v>BNG STP</v>
          </cell>
          <cell r="G142">
            <v>95000</v>
          </cell>
          <cell r="H142">
            <v>84812</v>
          </cell>
          <cell r="I142">
            <v>31</v>
          </cell>
          <cell r="J142">
            <v>16</v>
          </cell>
          <cell r="K142">
            <v>0</v>
          </cell>
          <cell r="L142">
            <v>16</v>
          </cell>
          <cell r="M142">
            <v>26264.36129032258</v>
          </cell>
          <cell r="N142">
            <v>10505.744516129032</v>
          </cell>
          <cell r="O142">
            <v>1075</v>
          </cell>
          <cell r="P142">
            <v>1075</v>
          </cell>
          <cell r="Q142">
            <v>4853.8296774193586</v>
          </cell>
          <cell r="R142">
            <v>43773.93548387097</v>
          </cell>
          <cell r="S142">
            <v>0</v>
          </cell>
          <cell r="T142">
            <v>1441.6089999999999</v>
          </cell>
          <cell r="U142">
            <v>1541</v>
          </cell>
          <cell r="V142">
            <v>2670</v>
          </cell>
          <cell r="W142">
            <v>49426.544483870966</v>
          </cell>
          <cell r="X142">
            <v>0</v>
          </cell>
          <cell r="Y142">
            <v>43773.93548387097</v>
          </cell>
          <cell r="Z142">
            <v>0</v>
          </cell>
          <cell r="AA142">
            <v>200</v>
          </cell>
          <cell r="AB142">
            <v>0</v>
          </cell>
          <cell r="AC142">
            <v>0</v>
          </cell>
          <cell r="AD142">
            <v>0</v>
          </cell>
          <cell r="AE142">
            <v>200</v>
          </cell>
          <cell r="AF142">
            <v>49226.608999999997</v>
          </cell>
        </row>
        <row r="143">
          <cell r="C143" t="str">
            <v>BITS-735</v>
          </cell>
          <cell r="D143">
            <v>0</v>
          </cell>
          <cell r="E143" t="str">
            <v> SURESH Kumar KOLA</v>
          </cell>
          <cell r="F143" t="str">
            <v>HYD SEZ</v>
          </cell>
          <cell r="G143">
            <v>90000</v>
          </cell>
          <cell r="H143">
            <v>80278</v>
          </cell>
          <cell r="I143">
            <v>31</v>
          </cell>
          <cell r="J143">
            <v>15</v>
          </cell>
          <cell r="K143">
            <v>0</v>
          </cell>
          <cell r="L143">
            <v>15</v>
          </cell>
          <cell r="M143">
            <v>23306.516129032258</v>
          </cell>
          <cell r="N143">
            <v>9322.6064516129027</v>
          </cell>
          <cell r="O143">
            <v>1008</v>
          </cell>
          <cell r="P143">
            <v>1008</v>
          </cell>
          <cell r="Q143">
            <v>4199.0709677419363</v>
          </cell>
          <cell r="R143">
            <v>38844.193548387098</v>
          </cell>
          <cell r="S143">
            <v>1950</v>
          </cell>
          <cell r="T143">
            <v>1441.6089999999999</v>
          </cell>
          <cell r="U143">
            <v>1121.0434258064515</v>
          </cell>
          <cell r="V143">
            <v>1942.2096774193549</v>
          </cell>
          <cell r="W143">
            <v>45299.0556516129</v>
          </cell>
          <cell r="X143">
            <v>0</v>
          </cell>
          <cell r="Y143">
            <v>38844.193548387098</v>
          </cell>
          <cell r="Z143">
            <v>0</v>
          </cell>
          <cell r="AA143">
            <v>200</v>
          </cell>
          <cell r="AB143">
            <v>1800</v>
          </cell>
          <cell r="AC143">
            <v>0</v>
          </cell>
          <cell r="AD143">
            <v>0</v>
          </cell>
          <cell r="AE143">
            <v>2000</v>
          </cell>
          <cell r="AF143">
            <v>41348.862103225802</v>
          </cell>
        </row>
        <row r="144">
          <cell r="C144" t="str">
            <v>BITS-736</v>
          </cell>
          <cell r="D144">
            <v>0</v>
          </cell>
          <cell r="E144" t="str">
            <v>Varalakshmi Vijay</v>
          </cell>
          <cell r="F144" t="str">
            <v>PUNE SEZ 1</v>
          </cell>
          <cell r="G144">
            <v>75000</v>
          </cell>
          <cell r="H144">
            <v>66374</v>
          </cell>
          <cell r="I144">
            <v>31</v>
          </cell>
          <cell r="J144">
            <v>11</v>
          </cell>
          <cell r="K144">
            <v>0</v>
          </cell>
          <cell r="L144">
            <v>11</v>
          </cell>
          <cell r="M144">
            <v>14131.23870967742</v>
          </cell>
          <cell r="N144">
            <v>5652.4954838709682</v>
          </cell>
          <cell r="O144">
            <v>739</v>
          </cell>
          <cell r="P144">
            <v>739</v>
          </cell>
          <cell r="Q144">
            <v>2290.3303225806449</v>
          </cell>
          <cell r="R144">
            <v>23552.064516129034</v>
          </cell>
          <cell r="S144">
            <v>1837.0610322580646</v>
          </cell>
          <cell r="T144">
            <v>1441.6089999999999</v>
          </cell>
          <cell r="U144">
            <v>679.71258193548385</v>
          </cell>
          <cell r="V144">
            <v>1177.6032258064517</v>
          </cell>
          <cell r="W144">
            <v>28688.050356129035</v>
          </cell>
          <cell r="X144">
            <v>0</v>
          </cell>
          <cell r="Y144">
            <v>23552.064516129034</v>
          </cell>
          <cell r="Z144">
            <v>0</v>
          </cell>
          <cell r="AA144">
            <v>200</v>
          </cell>
          <cell r="AB144">
            <v>1696</v>
          </cell>
          <cell r="AC144">
            <v>0</v>
          </cell>
          <cell r="AD144">
            <v>0</v>
          </cell>
          <cell r="AE144">
            <v>1896</v>
          </cell>
          <cell r="AF144">
            <v>24954.924807741936</v>
          </cell>
        </row>
        <row r="145">
          <cell r="C145" t="str">
            <v>BITS-737</v>
          </cell>
          <cell r="D145">
            <v>0</v>
          </cell>
          <cell r="E145" t="str">
            <v>Rammohan Mothukuri</v>
          </cell>
          <cell r="F145" t="str">
            <v>HYD STP</v>
          </cell>
          <cell r="G145">
            <v>97000</v>
          </cell>
          <cell r="H145">
            <v>86766</v>
          </cell>
          <cell r="I145">
            <v>31</v>
          </cell>
          <cell r="J145">
            <v>11</v>
          </cell>
          <cell r="K145">
            <v>0</v>
          </cell>
          <cell r="L145">
            <v>11</v>
          </cell>
          <cell r="M145">
            <v>18472.761290322578</v>
          </cell>
          <cell r="N145">
            <v>7389.1045161290313</v>
          </cell>
          <cell r="O145">
            <v>739</v>
          </cell>
          <cell r="P145">
            <v>739</v>
          </cell>
          <cell r="Q145">
            <v>3448.0696774193566</v>
          </cell>
          <cell r="R145">
            <v>30787.935483870966</v>
          </cell>
          <cell r="S145">
            <v>1950</v>
          </cell>
          <cell r="T145">
            <v>1441.6089999999999</v>
          </cell>
          <cell r="U145">
            <v>888.539818064516</v>
          </cell>
          <cell r="V145">
            <v>1539.3967741935483</v>
          </cell>
          <cell r="W145">
            <v>36607.481076129028</v>
          </cell>
          <cell r="X145">
            <v>0</v>
          </cell>
          <cell r="Y145">
            <v>30787.935483870966</v>
          </cell>
          <cell r="Z145">
            <v>0</v>
          </cell>
          <cell r="AA145">
            <v>200</v>
          </cell>
          <cell r="AB145">
            <v>1800</v>
          </cell>
          <cell r="AC145">
            <v>0</v>
          </cell>
          <cell r="AD145">
            <v>0</v>
          </cell>
          <cell r="AE145">
            <v>2000</v>
          </cell>
          <cell r="AF145">
            <v>32657.545592258066</v>
          </cell>
        </row>
        <row r="146">
          <cell r="C146" t="str">
            <v>BITS-738</v>
          </cell>
          <cell r="D146">
            <v>0</v>
          </cell>
          <cell r="E146" t="str">
            <v>NILOTPAL BHOWAL</v>
          </cell>
          <cell r="F146" t="str">
            <v>PUNE ASC SEZ</v>
          </cell>
          <cell r="G146">
            <v>135000</v>
          </cell>
          <cell r="H146">
            <v>121988</v>
          </cell>
          <cell r="I146">
            <v>31</v>
          </cell>
          <cell r="J146">
            <v>2</v>
          </cell>
          <cell r="K146">
            <v>0</v>
          </cell>
          <cell r="L146">
            <v>2</v>
          </cell>
          <cell r="M146">
            <v>4722.116129032258</v>
          </cell>
          <cell r="N146">
            <v>1888.8464516129034</v>
          </cell>
          <cell r="O146">
            <v>134</v>
          </cell>
          <cell r="P146">
            <v>134</v>
          </cell>
          <cell r="Q146">
            <v>991.23096774193527</v>
          </cell>
          <cell r="R146">
            <v>7870.1935483870966</v>
          </cell>
          <cell r="S146">
            <v>613.87509677419359</v>
          </cell>
          <cell r="T146">
            <v>1441.6089999999999</v>
          </cell>
          <cell r="U146">
            <v>227.13378580645158</v>
          </cell>
          <cell r="V146">
            <v>393.50967741935483</v>
          </cell>
          <cell r="W146">
            <v>10546.321108387096</v>
          </cell>
          <cell r="X146">
            <v>0</v>
          </cell>
          <cell r="Y146">
            <v>7870.1935483870966</v>
          </cell>
          <cell r="Z146">
            <v>0</v>
          </cell>
          <cell r="AA146">
            <v>0</v>
          </cell>
          <cell r="AB146">
            <v>567</v>
          </cell>
          <cell r="AC146">
            <v>0</v>
          </cell>
          <cell r="AD146">
            <v>0</v>
          </cell>
          <cell r="AE146">
            <v>567</v>
          </cell>
          <cell r="AF146">
            <v>9365.2524632258064</v>
          </cell>
        </row>
        <row r="147">
          <cell r="C147" t="str">
            <v>BITS-739</v>
          </cell>
          <cell r="D147">
            <v>0</v>
          </cell>
          <cell r="E147" t="str">
            <v>PraveenKumar GATTU</v>
          </cell>
          <cell r="F147" t="str">
            <v>BNG STP</v>
          </cell>
          <cell r="G147">
            <v>90000</v>
          </cell>
          <cell r="H147">
            <v>80278</v>
          </cell>
          <cell r="I147">
            <v>31</v>
          </cell>
          <cell r="J147">
            <v>4</v>
          </cell>
          <cell r="K147">
            <v>0</v>
          </cell>
          <cell r="L147">
            <v>4</v>
          </cell>
          <cell r="M147">
            <v>6215.0709677419354</v>
          </cell>
          <cell r="N147">
            <v>2486.0283870967742</v>
          </cell>
          <cell r="O147">
            <v>269</v>
          </cell>
          <cell r="P147">
            <v>269</v>
          </cell>
          <cell r="Q147">
            <v>1119.3522580645167</v>
          </cell>
          <cell r="R147">
            <v>10358.451612903225</v>
          </cell>
          <cell r="S147">
            <v>807.95922580645163</v>
          </cell>
          <cell r="T147">
            <v>1441.6089999999999</v>
          </cell>
          <cell r="U147">
            <v>298.94491354838709</v>
          </cell>
          <cell r="V147">
            <v>517.92258064516125</v>
          </cell>
          <cell r="W147">
            <v>13424.887332903225</v>
          </cell>
          <cell r="X147">
            <v>0</v>
          </cell>
          <cell r="Y147">
            <v>10358.451612903225</v>
          </cell>
          <cell r="Z147">
            <v>0</v>
          </cell>
          <cell r="AA147">
            <v>0</v>
          </cell>
          <cell r="AB147">
            <v>746</v>
          </cell>
          <cell r="AC147">
            <v>0</v>
          </cell>
          <cell r="AD147">
            <v>0</v>
          </cell>
          <cell r="AE147">
            <v>746</v>
          </cell>
          <cell r="AF147">
            <v>11870.476494193548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 sheet-APRIL- 2022"/>
      <sheetName val="Emp Details "/>
      <sheetName val="kaja Venkat Ragavendra"/>
      <sheetName val="Venegella Kanaka durga"/>
      <sheetName val="Moeenahmed Shakilahmed Shaikh"/>
      <sheetName val="AKASH DEEP CHUNAP "/>
      <sheetName val="Gaunda Mohammad Arief"/>
      <sheetName val="KRANTHI KUMAR VEDULLA"/>
      <sheetName val="Vipin U.N"/>
      <sheetName val="VeerendraBabu Galam"/>
      <sheetName val="Haneef"/>
      <sheetName val="Ved Prakash"/>
      <sheetName val="GauravVispute"/>
      <sheetName val="Amith a"/>
      <sheetName val="RajasekharReddy KN"/>
      <sheetName val="Moulika GM"/>
      <sheetName val="AsokKumar J"/>
      <sheetName val="RUKNUDEEN S"/>
      <sheetName val="Rajesh Kongara"/>
      <sheetName val="Yarramaddu Raveendra Reddy"/>
      <sheetName val="Naresh Kandhula"/>
      <sheetName val="Reno Vijayan"/>
      <sheetName val="Majed Khan"/>
      <sheetName val="SathishKumar V"/>
      <sheetName val="Madan"/>
      <sheetName val="Kutagolla Mohazzer"/>
      <sheetName val="Sachin Ameshram"/>
      <sheetName val="Srikanth Thota"/>
      <sheetName val="Shekhar Panchal"/>
      <sheetName val="Girish Bandi"/>
      <sheetName val="DESIR KOIPURATH"/>
      <sheetName val="Chitra Kulkarni"/>
      <sheetName val="Barathiyar A"/>
      <sheetName val="Kumaravel M"/>
      <sheetName val="CHANDRASEHARAN GERORGE"/>
      <sheetName val="Kannan Selvakumar"/>
      <sheetName val="VISHNUPRASATH T"/>
      <sheetName val="Nagaranjan S"/>
      <sheetName val="ELAMPARITHI SB"/>
      <sheetName val="KISHANPRASAD GANDHE"/>
      <sheetName val="Sunnapalli Anil"/>
      <sheetName val="Varsha Bollu"/>
      <sheetName val="Bhaskar Reddy Sudha"/>
      <sheetName val="BHARGAVI .R"/>
      <sheetName val="Shiva Krishna"/>
      <sheetName val="ARJUN PUNDLIK JOSHI"/>
      <sheetName val="Karthick G"/>
      <sheetName val="Somisetty VenkataKrishna"/>
      <sheetName val="CHEREDDY MURALI KRISHNA NAIDU"/>
      <sheetName val="Gangadhar Yarabham"/>
      <sheetName val="Himanshu Anand"/>
      <sheetName val="Kanchupati Kondaiah"/>
      <sheetName val="Santosh Patel"/>
      <sheetName val="Saleem Ahmed Natamkar"/>
      <sheetName val="Sambasivarao M"/>
      <sheetName val="Basweshwar Pawar"/>
      <sheetName val="K V Kannan"/>
      <sheetName val="Thanigaivel.J"/>
      <sheetName val="gopi reddy chirra"/>
      <sheetName val="Anil kumar Redd kusam"/>
      <sheetName val="Vijay Kumar Sundara"/>
      <sheetName val="Paparao"/>
      <sheetName val="Bhaskar Idagottu"/>
      <sheetName val="Snehal Shirsat"/>
      <sheetName val="Shaikh Mohammed Sartaj"/>
      <sheetName val="Dinesh Kumar Maran"/>
      <sheetName val="Ranjith Kumar Karanam"/>
      <sheetName val="Shashanki Mishra"/>
      <sheetName val="Anjali Dubey"/>
      <sheetName val="Manzoor Ahamed"/>
      <sheetName val="Moin Ahemad jahur"/>
      <sheetName val="Hemanth Mishra"/>
      <sheetName val="Sandeep Kumar Gupta"/>
      <sheetName val="FAZALAHMED IRKAL"/>
      <sheetName val="Savana Saritha Dora"/>
      <sheetName val="SUKRUTH YELLAMBOTLA"/>
      <sheetName val="Mandar Shetty"/>
      <sheetName val="Ramakrishna J Reddy"/>
      <sheetName val="Vivek Dongre "/>
      <sheetName val="Praveen Kumar Beesabat"/>
      <sheetName val="Amit Chawadi"/>
      <sheetName val="Nikhila Kaveri "/>
      <sheetName val="Ashwini Nanaware"/>
      <sheetName val="Kaushal Sushil Sharma"/>
      <sheetName val="Praveen Kumar Tandra"/>
      <sheetName val="Arvind Akhare"/>
      <sheetName val="Pallavi Rishikesh Naik"/>
      <sheetName val="Ajay Singh"/>
      <sheetName val="TUSHAR UCHAGAONKAR"/>
      <sheetName val="PRAVEEN M"/>
      <sheetName val="Amit Kumar"/>
      <sheetName val="Pranav Thakare"/>
      <sheetName val="Nagarjun KV"/>
      <sheetName val="Thaposh Ghosh"/>
      <sheetName val="Boopathi Palani "/>
      <sheetName val="Sneha Hande"/>
      <sheetName val="JNANESWARARAO G"/>
      <sheetName val="Asita Kumar Sahoo"/>
      <sheetName val="Nagashree Narayan"/>
      <sheetName val="Amarnath Reddy"/>
      <sheetName val=" Rajesh Dhumal"/>
      <sheetName val="Amol Gole "/>
      <sheetName val="Srinivasa Rao yellaneni"/>
      <sheetName val="Sandeep Dixit"/>
      <sheetName val="Shridhar Madlur"/>
      <sheetName val="Samarjit Saha"/>
      <sheetName val="Arun kh"/>
      <sheetName val="Ajay Pal Singh"/>
      <sheetName val="Narasimha rao Gurazala"/>
      <sheetName val="Arun Arra"/>
      <sheetName val="Ramya Nalla"/>
      <sheetName val="SYED  MOHAMMED AZHER"/>
      <sheetName val="Uma  Mahesh P"/>
      <sheetName val="GONTHINI  SAIBABU"/>
      <sheetName val="Pavan  Nagendra Tatina"/>
      <sheetName val="Mohd  Azhar Shareef"/>
      <sheetName val="NAGA SAI TEJA NUTHI"/>
      <sheetName val="Mani Krishna Nandineedi"/>
      <sheetName val="Sushma P"/>
      <sheetName val="PAVANKUMAR"/>
      <sheetName val="Jaikesh Upadhyay  "/>
      <sheetName val="Mahanth Devasani"/>
      <sheetName val="ROOPINI CHIYYARAPU"/>
      <sheetName val="Jyoti Singh"/>
      <sheetName val="Inturi Ramakrishna"/>
      <sheetName val="D.Santhoshi"/>
      <sheetName val="Bharath"/>
      <sheetName val="NEERUDU SAI KUMAR"/>
      <sheetName val="Ramineni Abhilash"/>
      <sheetName val="SRILATHA"/>
      <sheetName val="Reshma Punde"/>
      <sheetName val="Shantanu Patankar "/>
      <sheetName val="YAMUNA S "/>
      <sheetName val="ChetanMadhukar Mundhe "/>
      <sheetName val="Chandrashekar Patil"/>
      <sheetName val="ShaikFarooq Basha "/>
      <sheetName val="SathishKumar dhandu"/>
      <sheetName val=" SURESH Kumar KOLA"/>
      <sheetName val="Varalakshmi Vijay"/>
      <sheetName val="Rammohan Mothukuri"/>
      <sheetName val="NILOTPAL BHOWAL"/>
      <sheetName val="PraveenKumar GATTU"/>
      <sheetName val="ANILKUMAR MUMMANA"/>
      <sheetName val="susheelKumar Gabndla"/>
      <sheetName val="Ravi Gande "/>
      <sheetName val="Rahul Suryawanshi"/>
    </sheetNames>
    <sheetDataSet>
      <sheetData sheetId="0">
        <row r="7">
          <cell r="C7" t="str">
            <v>BITS-485</v>
          </cell>
          <cell r="D7">
            <v>2101796</v>
          </cell>
          <cell r="E7" t="str">
            <v xml:space="preserve">AKASH DEEP CHUNAP </v>
          </cell>
          <cell r="F7" t="str">
            <v>BNG STP</v>
          </cell>
          <cell r="G7">
            <v>150000</v>
          </cell>
          <cell r="H7">
            <v>135892</v>
          </cell>
          <cell r="I7">
            <v>30</v>
          </cell>
          <cell r="J7">
            <v>30</v>
          </cell>
          <cell r="L7">
            <v>30</v>
          </cell>
          <cell r="M7">
            <v>81535.199999999997</v>
          </cell>
          <cell r="N7">
            <v>32614.080000000002</v>
          </cell>
          <cell r="O7">
            <v>2083</v>
          </cell>
          <cell r="P7">
            <v>2083</v>
          </cell>
          <cell r="Q7">
            <v>17689.72</v>
          </cell>
          <cell r="R7">
            <v>136005</v>
          </cell>
          <cell r="S7">
            <v>1950</v>
          </cell>
          <cell r="T7">
            <v>1554.6089999999999</v>
          </cell>
          <cell r="U7">
            <v>3921.8431199999995</v>
          </cell>
          <cell r="V7">
            <v>6794.5999999999995</v>
          </cell>
          <cell r="W7">
            <v>150226.05212000001</v>
          </cell>
          <cell r="Y7">
            <v>136005</v>
          </cell>
          <cell r="AA7">
            <v>200</v>
          </cell>
          <cell r="AB7">
            <v>1800</v>
          </cell>
          <cell r="AE7">
            <v>2000</v>
          </cell>
          <cell r="AF7">
            <v>146276.05212000001</v>
          </cell>
        </row>
        <row r="8">
          <cell r="C8" t="str">
            <v>BITS-500</v>
          </cell>
          <cell r="D8">
            <v>2103494</v>
          </cell>
          <cell r="E8" t="str">
            <v>Gaunda Mohammad Arief</v>
          </cell>
          <cell r="F8" t="str">
            <v>Gurgaon STP</v>
          </cell>
          <cell r="G8">
            <v>90000</v>
          </cell>
          <cell r="H8">
            <v>80278</v>
          </cell>
          <cell r="I8">
            <v>30</v>
          </cell>
          <cell r="J8">
            <v>28</v>
          </cell>
          <cell r="K8">
            <v>2</v>
          </cell>
          <cell r="L8">
            <v>29</v>
          </cell>
          <cell r="M8">
            <v>46561.24</v>
          </cell>
          <cell r="N8">
            <v>18624.495999999999</v>
          </cell>
          <cell r="O8">
            <v>2014</v>
          </cell>
          <cell r="P8">
            <v>2014</v>
          </cell>
          <cell r="Q8">
            <v>8501.3306666666613</v>
          </cell>
          <cell r="R8">
            <v>77715.066666666666</v>
          </cell>
          <cell r="S8">
            <v>1950</v>
          </cell>
          <cell r="T8">
            <v>1554.6089999999999</v>
          </cell>
          <cell r="U8">
            <v>2239.5956439999995</v>
          </cell>
          <cell r="V8">
            <v>3880.103333333333</v>
          </cell>
          <cell r="W8">
            <v>87339.374643999996</v>
          </cell>
          <cell r="Y8">
            <v>77715.066666666666</v>
          </cell>
          <cell r="AA8">
            <v>200</v>
          </cell>
          <cell r="AB8">
            <v>1800</v>
          </cell>
          <cell r="AC8">
            <v>440.76132899999999</v>
          </cell>
          <cell r="AE8">
            <v>2440.7613289999999</v>
          </cell>
          <cell r="AF8">
            <v>82948.30797733333</v>
          </cell>
        </row>
        <row r="9">
          <cell r="C9" t="str">
            <v>BITS-501</v>
          </cell>
          <cell r="D9">
            <v>2104022</v>
          </cell>
          <cell r="E9" t="str">
            <v>KRANTHI KUMAR VEDULLA</v>
          </cell>
          <cell r="F9" t="str">
            <v>Bhubaneshwar STP</v>
          </cell>
          <cell r="G9">
            <v>95000</v>
          </cell>
          <cell r="H9">
            <v>84912</v>
          </cell>
          <cell r="I9">
            <v>30</v>
          </cell>
          <cell r="J9">
            <v>30</v>
          </cell>
          <cell r="L9">
            <v>30</v>
          </cell>
          <cell r="M9">
            <v>50947.199999999997</v>
          </cell>
          <cell r="N9">
            <v>20378.88</v>
          </cell>
          <cell r="O9">
            <v>2083</v>
          </cell>
          <cell r="P9">
            <v>2083</v>
          </cell>
          <cell r="Q9">
            <v>9532.9199999999983</v>
          </cell>
          <cell r="R9">
            <v>85025</v>
          </cell>
          <cell r="S9">
            <v>1950</v>
          </cell>
          <cell r="T9">
            <v>1554.6089999999999</v>
          </cell>
          <cell r="U9">
            <v>2450.5603199999996</v>
          </cell>
          <cell r="V9">
            <v>4245.5999999999995</v>
          </cell>
          <cell r="W9">
            <v>95225.769320000007</v>
          </cell>
          <cell r="Y9">
            <v>85025</v>
          </cell>
          <cell r="AA9">
            <v>200</v>
          </cell>
          <cell r="AB9">
            <v>1800</v>
          </cell>
          <cell r="AC9">
            <v>391.787848</v>
          </cell>
          <cell r="AE9">
            <v>2391.7878479999999</v>
          </cell>
          <cell r="AF9">
            <v>90883.769320000007</v>
          </cell>
        </row>
        <row r="10">
          <cell r="C10" t="str">
            <v>BITS-507</v>
          </cell>
          <cell r="D10">
            <v>2104015</v>
          </cell>
          <cell r="E10" t="str">
            <v>Vipin U.N 8-4-2022</v>
          </cell>
          <cell r="F10" t="str">
            <v>Bhubaneshwar STP</v>
          </cell>
          <cell r="G10" t="str">
            <v xml:space="preserve"> 1,17,000</v>
          </cell>
          <cell r="H10">
            <v>105304</v>
          </cell>
          <cell r="I10">
            <v>30</v>
          </cell>
          <cell r="J10">
            <v>8</v>
          </cell>
          <cell r="L10">
            <v>8</v>
          </cell>
          <cell r="M10">
            <v>16848.64</v>
          </cell>
          <cell r="N10">
            <v>6739.4560000000001</v>
          </cell>
          <cell r="O10">
            <v>555</v>
          </cell>
          <cell r="P10">
            <v>555</v>
          </cell>
          <cell r="Q10">
            <v>3495.970666666668</v>
          </cell>
          <cell r="R10">
            <v>28194.066666666666</v>
          </cell>
          <cell r="S10">
            <v>1950</v>
          </cell>
          <cell r="T10">
            <v>1554.6089999999999</v>
          </cell>
          <cell r="U10">
            <v>810.41958399999987</v>
          </cell>
          <cell r="V10">
            <v>1404.0533333333333</v>
          </cell>
          <cell r="W10">
            <v>33913.148583999995</v>
          </cell>
          <cell r="Y10">
            <v>28194.066666666666</v>
          </cell>
          <cell r="AA10">
            <v>200</v>
          </cell>
          <cell r="AB10">
            <v>1800</v>
          </cell>
          <cell r="AC10">
            <v>391.787848</v>
          </cell>
          <cell r="AE10">
            <v>2391.7878479999999</v>
          </cell>
          <cell r="AF10">
            <v>29571.081917333333</v>
          </cell>
        </row>
        <row r="11">
          <cell r="C11" t="str">
            <v>BITS-528</v>
          </cell>
          <cell r="D11">
            <v>2107380</v>
          </cell>
          <cell r="E11" t="str">
            <v>VeerendraBabu Galam</v>
          </cell>
          <cell r="F11" t="str">
            <v>HYD SEZ</v>
          </cell>
          <cell r="G11">
            <v>75000</v>
          </cell>
          <cell r="H11">
            <v>66374</v>
          </cell>
          <cell r="I11">
            <v>30</v>
          </cell>
          <cell r="J11">
            <v>30</v>
          </cell>
          <cell r="L11">
            <v>30</v>
          </cell>
          <cell r="M11">
            <v>39824.400000000001</v>
          </cell>
          <cell r="N11">
            <v>15929.760000000002</v>
          </cell>
          <cell r="O11">
            <v>2083</v>
          </cell>
          <cell r="P11">
            <v>2083</v>
          </cell>
          <cell r="Q11">
            <v>6566.8399999999965</v>
          </cell>
          <cell r="R11">
            <v>66487</v>
          </cell>
          <cell r="S11">
            <v>1950</v>
          </cell>
          <cell r="T11">
            <v>1554.6089999999999</v>
          </cell>
          <cell r="U11">
            <v>1915.5536400000001</v>
          </cell>
          <cell r="V11">
            <v>3318.7000000000003</v>
          </cell>
          <cell r="W11">
            <v>75225.862639999992</v>
          </cell>
          <cell r="Y11">
            <v>66487</v>
          </cell>
          <cell r="AA11">
            <v>200</v>
          </cell>
          <cell r="AB11">
            <v>1800</v>
          </cell>
          <cell r="AC11">
            <v>391.787848</v>
          </cell>
          <cell r="AE11">
            <v>2391.7878479999999</v>
          </cell>
          <cell r="AF11">
            <v>70883.862639999992</v>
          </cell>
        </row>
        <row r="12">
          <cell r="C12" t="str">
            <v>BITS-542</v>
          </cell>
          <cell r="D12">
            <v>2108578</v>
          </cell>
          <cell r="E12" t="str">
            <v>Haneef</v>
          </cell>
          <cell r="F12" t="str">
            <v>PUNE ASC SEZ</v>
          </cell>
          <cell r="G12">
            <v>70000</v>
          </cell>
          <cell r="H12">
            <v>61740</v>
          </cell>
          <cell r="I12">
            <v>30</v>
          </cell>
          <cell r="J12">
            <v>30</v>
          </cell>
          <cell r="L12">
            <v>30</v>
          </cell>
          <cell r="M12">
            <v>37044</v>
          </cell>
          <cell r="N12">
            <v>14817.6</v>
          </cell>
          <cell r="O12">
            <v>2083</v>
          </cell>
          <cell r="P12">
            <v>2083</v>
          </cell>
          <cell r="Q12">
            <v>5825.4000000000015</v>
          </cell>
          <cell r="R12">
            <v>61853</v>
          </cell>
          <cell r="S12">
            <v>1950</v>
          </cell>
          <cell r="T12">
            <v>1554.6089999999999</v>
          </cell>
          <cell r="U12">
            <v>1781.8163999999999</v>
          </cell>
          <cell r="V12">
            <v>3087</v>
          </cell>
          <cell r="W12">
            <v>70226.425400000007</v>
          </cell>
          <cell r="Y12">
            <v>61853</v>
          </cell>
          <cell r="AA12">
            <v>200</v>
          </cell>
          <cell r="AB12">
            <v>1800</v>
          </cell>
          <cell r="AC12">
            <v>391.787848</v>
          </cell>
          <cell r="AE12">
            <v>2391.7878479999999</v>
          </cell>
          <cell r="AF12">
            <v>65884.425400000007</v>
          </cell>
        </row>
        <row r="13">
          <cell r="C13" t="str">
            <v>BITS-557</v>
          </cell>
          <cell r="D13">
            <v>2109800</v>
          </cell>
          <cell r="E13" t="str">
            <v>Ved Prakash 20-4-2022</v>
          </cell>
          <cell r="F13" t="str">
            <v>PUNE ASC SEZ</v>
          </cell>
          <cell r="G13">
            <v>80000</v>
          </cell>
          <cell r="H13">
            <v>71009</v>
          </cell>
          <cell r="I13">
            <v>30</v>
          </cell>
          <cell r="J13">
            <v>20</v>
          </cell>
          <cell r="L13">
            <v>20</v>
          </cell>
          <cell r="M13">
            <v>28403.599999999999</v>
          </cell>
          <cell r="N13">
            <v>11361.44</v>
          </cell>
          <cell r="O13">
            <v>1389</v>
          </cell>
          <cell r="P13">
            <v>1389</v>
          </cell>
          <cell r="Q13">
            <v>4909.2933333333349</v>
          </cell>
          <cell r="R13">
            <v>47452.333333333336</v>
          </cell>
          <cell r="S13">
            <v>1950</v>
          </cell>
          <cell r="T13">
            <v>1554.6089999999999</v>
          </cell>
          <cell r="U13">
            <v>1366.21316</v>
          </cell>
          <cell r="V13">
            <v>2366.9666666666667</v>
          </cell>
          <cell r="W13">
            <v>54690.122159999999</v>
          </cell>
          <cell r="Y13">
            <v>47452.333333333336</v>
          </cell>
          <cell r="AA13">
            <v>200</v>
          </cell>
          <cell r="AB13">
            <v>1800</v>
          </cell>
          <cell r="AC13">
            <v>440.76132899999999</v>
          </cell>
          <cell r="AE13">
            <v>2440.7613289999999</v>
          </cell>
          <cell r="AF13">
            <v>50299.788826666663</v>
          </cell>
        </row>
        <row r="14">
          <cell r="C14" t="str">
            <v>BITS-559</v>
          </cell>
          <cell r="D14">
            <v>2110592</v>
          </cell>
          <cell r="E14" t="str">
            <v>GauravVispute</v>
          </cell>
          <cell r="F14" t="str">
            <v>PUNE ASC SEZ</v>
          </cell>
          <cell r="G14">
            <v>50000</v>
          </cell>
          <cell r="H14">
            <v>43202</v>
          </cell>
          <cell r="I14">
            <v>30</v>
          </cell>
          <cell r="J14">
            <v>28</v>
          </cell>
          <cell r="K14">
            <v>2</v>
          </cell>
          <cell r="L14">
            <v>29</v>
          </cell>
          <cell r="M14">
            <v>25057.16</v>
          </cell>
          <cell r="N14">
            <v>10022.864000000001</v>
          </cell>
          <cell r="O14">
            <v>2014</v>
          </cell>
          <cell r="P14">
            <v>2014</v>
          </cell>
          <cell r="Q14">
            <v>2766.9093333333294</v>
          </cell>
          <cell r="R14">
            <v>41874.933333333334</v>
          </cell>
          <cell r="S14">
            <v>1950</v>
          </cell>
          <cell r="T14">
            <v>1554.6089999999999</v>
          </cell>
          <cell r="U14">
            <v>1205.2493959999999</v>
          </cell>
          <cell r="V14">
            <v>2088.0966666666668</v>
          </cell>
          <cell r="W14">
            <v>48672.888395999995</v>
          </cell>
          <cell r="Y14">
            <v>41874.933333333334</v>
          </cell>
          <cell r="AA14">
            <v>200</v>
          </cell>
          <cell r="AB14">
            <v>1800</v>
          </cell>
          <cell r="AC14">
            <v>391.787848</v>
          </cell>
          <cell r="AE14">
            <v>2391.7878479999999</v>
          </cell>
          <cell r="AF14">
            <v>44330.955062666661</v>
          </cell>
        </row>
        <row r="15">
          <cell r="C15" t="str">
            <v>BITS-564</v>
          </cell>
          <cell r="D15">
            <v>2110635</v>
          </cell>
          <cell r="E15" t="str">
            <v>Amith a</v>
          </cell>
          <cell r="F15" t="str">
            <v>PUNE STP</v>
          </cell>
          <cell r="G15">
            <v>65000</v>
          </cell>
          <cell r="H15">
            <v>57105</v>
          </cell>
          <cell r="I15">
            <v>30</v>
          </cell>
          <cell r="J15">
            <v>30</v>
          </cell>
          <cell r="L15">
            <v>30</v>
          </cell>
          <cell r="M15">
            <v>34263</v>
          </cell>
          <cell r="N15">
            <v>13705.2</v>
          </cell>
          <cell r="O15">
            <v>2083</v>
          </cell>
          <cell r="P15">
            <v>2083</v>
          </cell>
          <cell r="Q15">
            <v>5083.8000000000029</v>
          </cell>
          <cell r="R15">
            <v>57218</v>
          </cell>
          <cell r="S15">
            <v>1950</v>
          </cell>
          <cell r="T15">
            <v>1554.6089999999999</v>
          </cell>
          <cell r="U15">
            <v>1648.0502999999999</v>
          </cell>
          <cell r="V15">
            <v>2855.25</v>
          </cell>
          <cell r="W15">
            <v>65225.909299999999</v>
          </cell>
          <cell r="Y15">
            <v>57218</v>
          </cell>
          <cell r="AA15">
            <v>200</v>
          </cell>
          <cell r="AB15">
            <v>1800</v>
          </cell>
          <cell r="AC15">
            <v>440.76132899999999</v>
          </cell>
          <cell r="AE15">
            <v>2440.7613289999999</v>
          </cell>
          <cell r="AF15">
            <v>60834.909299999999</v>
          </cell>
        </row>
        <row r="16">
          <cell r="C16" t="str">
            <v>BITS-565</v>
          </cell>
          <cell r="D16">
            <v>2110700</v>
          </cell>
          <cell r="E16" t="str">
            <v>RajasekharReddy KN</v>
          </cell>
          <cell r="F16" t="str">
            <v>BNG STP</v>
          </cell>
          <cell r="G16">
            <v>75000</v>
          </cell>
          <cell r="H16">
            <v>66374</v>
          </cell>
          <cell r="I16">
            <v>30</v>
          </cell>
          <cell r="J16">
            <v>29</v>
          </cell>
          <cell r="K16">
            <v>1</v>
          </cell>
          <cell r="L16">
            <v>30</v>
          </cell>
          <cell r="M16">
            <v>39824.400000000001</v>
          </cell>
          <cell r="N16">
            <v>15929.760000000002</v>
          </cell>
          <cell r="O16">
            <v>2083</v>
          </cell>
          <cell r="P16">
            <v>2083</v>
          </cell>
          <cell r="Q16">
            <v>6566.8399999999965</v>
          </cell>
          <cell r="R16">
            <v>66487</v>
          </cell>
          <cell r="S16">
            <v>1950</v>
          </cell>
          <cell r="T16">
            <v>1554.6089999999999</v>
          </cell>
          <cell r="U16">
            <v>1915.5536400000001</v>
          </cell>
          <cell r="V16">
            <v>3318.7000000000003</v>
          </cell>
          <cell r="W16">
            <v>75225.862639999992</v>
          </cell>
          <cell r="Y16">
            <v>66487</v>
          </cell>
          <cell r="AA16">
            <v>200</v>
          </cell>
          <cell r="AB16">
            <v>1800</v>
          </cell>
          <cell r="AC16">
            <v>391.787848</v>
          </cell>
          <cell r="AE16">
            <v>2391.7878479999999</v>
          </cell>
          <cell r="AF16">
            <v>70883.862639999992</v>
          </cell>
        </row>
        <row r="17">
          <cell r="C17" t="str">
            <v>BITS-566</v>
          </cell>
          <cell r="D17">
            <v>2110684</v>
          </cell>
          <cell r="E17" t="str">
            <v>Moulika GM</v>
          </cell>
          <cell r="F17" t="str">
            <v>BNG STP</v>
          </cell>
          <cell r="G17">
            <v>25000</v>
          </cell>
          <cell r="H17">
            <v>20029</v>
          </cell>
          <cell r="I17">
            <v>30</v>
          </cell>
          <cell r="J17">
            <v>30</v>
          </cell>
          <cell r="L17">
            <v>30</v>
          </cell>
          <cell r="M17">
            <v>12017.4</v>
          </cell>
          <cell r="N17">
            <v>4806.96</v>
          </cell>
          <cell r="O17">
            <v>2083</v>
          </cell>
          <cell r="P17">
            <v>2083</v>
          </cell>
          <cell r="Q17">
            <v>-848.36000000000058</v>
          </cell>
          <cell r="R17">
            <v>20142</v>
          </cell>
          <cell r="S17">
            <v>1562.2619999999999</v>
          </cell>
          <cell r="T17">
            <v>1554.6089999999999</v>
          </cell>
          <cell r="U17">
            <v>578.03693999999996</v>
          </cell>
          <cell r="V17">
            <v>1001.4499999999999</v>
          </cell>
          <cell r="W17">
            <v>24838.357939999998</v>
          </cell>
          <cell r="Y17">
            <v>20142</v>
          </cell>
          <cell r="AA17">
            <v>200</v>
          </cell>
          <cell r="AB17">
            <v>1442</v>
          </cell>
          <cell r="AC17">
            <v>391.787848</v>
          </cell>
          <cell r="AE17">
            <v>2033.7878479999999</v>
          </cell>
          <cell r="AF17">
            <v>21242.095940000003</v>
          </cell>
        </row>
        <row r="18">
          <cell r="C18" t="str">
            <v>BITS-567</v>
          </cell>
          <cell r="D18">
            <v>2110899</v>
          </cell>
          <cell r="E18" t="str">
            <v>AsokKumar J</v>
          </cell>
          <cell r="F18" t="str">
            <v>BNG STP</v>
          </cell>
          <cell r="G18">
            <v>135000</v>
          </cell>
          <cell r="H18">
            <v>121988</v>
          </cell>
          <cell r="I18">
            <v>30</v>
          </cell>
          <cell r="J18">
            <v>27</v>
          </cell>
          <cell r="K18">
            <v>3</v>
          </cell>
          <cell r="L18">
            <v>28</v>
          </cell>
          <cell r="M18">
            <v>68313.279999999999</v>
          </cell>
          <cell r="N18">
            <v>27325.312000000002</v>
          </cell>
          <cell r="O18">
            <v>1944</v>
          </cell>
          <cell r="P18">
            <v>1944</v>
          </cell>
          <cell r="Q18">
            <v>14441.874666666656</v>
          </cell>
          <cell r="R18">
            <v>113968.46666666666</v>
          </cell>
          <cell r="S18">
            <v>1950</v>
          </cell>
          <cell r="T18">
            <v>1554.6089999999999</v>
          </cell>
          <cell r="U18">
            <v>3285.8687679999998</v>
          </cell>
          <cell r="V18">
            <v>5692.7733333333335</v>
          </cell>
          <cell r="W18">
            <v>126451.71776799999</v>
          </cell>
          <cell r="Y18">
            <v>113968.46666666666</v>
          </cell>
          <cell r="AA18">
            <v>200</v>
          </cell>
          <cell r="AB18">
            <v>1800</v>
          </cell>
          <cell r="AC18">
            <v>391.787848</v>
          </cell>
          <cell r="AE18">
            <v>2391.7878479999999</v>
          </cell>
          <cell r="AF18">
            <v>122110.25110133333</v>
          </cell>
        </row>
        <row r="19">
          <cell r="C19" t="str">
            <v>BITS-568</v>
          </cell>
          <cell r="D19">
            <v>2110947</v>
          </cell>
          <cell r="E19" t="str">
            <v>RUKNUDEEN S</v>
          </cell>
          <cell r="F19" t="str">
            <v>HYD SEZ</v>
          </cell>
          <cell r="G19">
            <v>100000</v>
          </cell>
          <cell r="H19">
            <v>89547</v>
          </cell>
          <cell r="I19">
            <v>30</v>
          </cell>
          <cell r="J19">
            <v>29</v>
          </cell>
          <cell r="K19">
            <v>1</v>
          </cell>
          <cell r="L19">
            <v>30</v>
          </cell>
          <cell r="M19">
            <v>53728.2</v>
          </cell>
          <cell r="N19">
            <v>21491.279999999999</v>
          </cell>
          <cell r="O19">
            <v>2083</v>
          </cell>
          <cell r="P19">
            <v>2083</v>
          </cell>
          <cell r="Q19">
            <v>10274.520000000004</v>
          </cell>
          <cell r="R19">
            <v>89660</v>
          </cell>
          <cell r="S19">
            <v>1950</v>
          </cell>
          <cell r="T19">
            <v>1554.6089999999999</v>
          </cell>
          <cell r="U19">
            <v>2584.3264199999994</v>
          </cell>
          <cell r="V19">
            <v>4477.3499999999995</v>
          </cell>
          <cell r="W19">
            <v>100226.28542</v>
          </cell>
          <cell r="Y19">
            <v>89660</v>
          </cell>
          <cell r="AA19">
            <v>200</v>
          </cell>
          <cell r="AB19">
            <v>1800</v>
          </cell>
          <cell r="AC19">
            <v>391.787848</v>
          </cell>
          <cell r="AE19">
            <v>2391.7878479999999</v>
          </cell>
          <cell r="AF19">
            <v>95884.28542</v>
          </cell>
        </row>
        <row r="20">
          <cell r="C20" t="str">
            <v>BITS-569</v>
          </cell>
          <cell r="D20">
            <v>2110966</v>
          </cell>
          <cell r="E20" t="str">
            <v>Rajesh Kongara</v>
          </cell>
          <cell r="F20" t="str">
            <v>BNG SEZ</v>
          </cell>
          <cell r="G20">
            <v>130000</v>
          </cell>
          <cell r="H20">
            <v>117354</v>
          </cell>
          <cell r="I20">
            <v>30</v>
          </cell>
          <cell r="J20">
            <v>29</v>
          </cell>
          <cell r="K20">
            <v>1</v>
          </cell>
          <cell r="L20">
            <v>30</v>
          </cell>
          <cell r="M20">
            <v>70412.399999999994</v>
          </cell>
          <cell r="N20">
            <v>28164.959999999999</v>
          </cell>
          <cell r="O20">
            <v>2083</v>
          </cell>
          <cell r="P20">
            <v>2083</v>
          </cell>
          <cell r="Q20">
            <v>14723.640000000014</v>
          </cell>
          <cell r="R20">
            <v>117467</v>
          </cell>
          <cell r="S20">
            <v>1950</v>
          </cell>
          <cell r="T20">
            <v>1554.6089999999999</v>
          </cell>
          <cell r="U20">
            <v>3386.8364399999996</v>
          </cell>
          <cell r="V20">
            <v>5867.7</v>
          </cell>
          <cell r="W20">
            <v>130226.14543999999</v>
          </cell>
          <cell r="Y20">
            <v>117467</v>
          </cell>
          <cell r="AA20">
            <v>200</v>
          </cell>
          <cell r="AB20">
            <v>1800</v>
          </cell>
          <cell r="AC20">
            <v>391.787848</v>
          </cell>
          <cell r="AE20">
            <v>2391.7878479999999</v>
          </cell>
          <cell r="AF20">
            <v>125884.14543999999</v>
          </cell>
        </row>
        <row r="21">
          <cell r="C21" t="str">
            <v>BITS-572</v>
          </cell>
          <cell r="D21">
            <v>2111448</v>
          </cell>
          <cell r="E21" t="str">
            <v>Yarramaddu Raveendra Reddy</v>
          </cell>
          <cell r="F21" t="str">
            <v>PUNE SEZ 1</v>
          </cell>
          <cell r="G21">
            <v>70000</v>
          </cell>
          <cell r="H21">
            <v>61740</v>
          </cell>
          <cell r="I21">
            <v>30</v>
          </cell>
          <cell r="J21">
            <v>29</v>
          </cell>
          <cell r="K21">
            <v>1</v>
          </cell>
          <cell r="L21">
            <v>30</v>
          </cell>
          <cell r="M21">
            <v>37044</v>
          </cell>
          <cell r="N21">
            <v>14817.6</v>
          </cell>
          <cell r="O21">
            <v>2083</v>
          </cell>
          <cell r="P21">
            <v>2083</v>
          </cell>
          <cell r="Q21">
            <v>5825.4000000000015</v>
          </cell>
          <cell r="R21">
            <v>61853</v>
          </cell>
          <cell r="S21">
            <v>1950</v>
          </cell>
          <cell r="T21">
            <v>1554.6089999999999</v>
          </cell>
          <cell r="U21">
            <v>1781.8163999999999</v>
          </cell>
          <cell r="V21">
            <v>3087</v>
          </cell>
          <cell r="W21">
            <v>70226.425400000007</v>
          </cell>
          <cell r="Y21">
            <v>61853</v>
          </cell>
          <cell r="AA21">
            <v>200</v>
          </cell>
          <cell r="AB21">
            <v>1800</v>
          </cell>
          <cell r="AC21">
            <v>391.787848</v>
          </cell>
          <cell r="AE21">
            <v>2391.7878479999999</v>
          </cell>
          <cell r="AF21">
            <v>65884.425400000007</v>
          </cell>
        </row>
        <row r="22">
          <cell r="C22" t="str">
            <v>BITS-574</v>
          </cell>
          <cell r="E22" t="str">
            <v>Naresh Kandhula</v>
          </cell>
          <cell r="F22" t="str">
            <v>Mumbai</v>
          </cell>
          <cell r="G22">
            <v>125000</v>
          </cell>
          <cell r="H22">
            <v>112719</v>
          </cell>
          <cell r="I22">
            <v>30</v>
          </cell>
          <cell r="J22">
            <v>30</v>
          </cell>
          <cell r="L22">
            <v>30</v>
          </cell>
          <cell r="M22">
            <v>67631.399999999994</v>
          </cell>
          <cell r="N22">
            <v>27052.559999999998</v>
          </cell>
          <cell r="O22">
            <v>2083</v>
          </cell>
          <cell r="P22">
            <v>2083</v>
          </cell>
          <cell r="Q22">
            <v>13982.040000000008</v>
          </cell>
          <cell r="R22">
            <v>112832</v>
          </cell>
          <cell r="S22">
            <v>1950</v>
          </cell>
          <cell r="T22">
            <v>1554.6089999999999</v>
          </cell>
          <cell r="U22">
            <v>3253.0703399999993</v>
          </cell>
          <cell r="V22">
            <v>5635.95</v>
          </cell>
          <cell r="W22">
            <v>125225.62934</v>
          </cell>
          <cell r="Y22">
            <v>112832</v>
          </cell>
          <cell r="AA22">
            <v>200</v>
          </cell>
          <cell r="AB22">
            <v>1800</v>
          </cell>
          <cell r="AC22">
            <v>440.76132899999999</v>
          </cell>
          <cell r="AE22">
            <v>2440.7613289999999</v>
          </cell>
          <cell r="AF22">
            <v>120834.62934</v>
          </cell>
        </row>
        <row r="23">
          <cell r="C23" t="str">
            <v>BITS-577</v>
          </cell>
          <cell r="D23">
            <v>2112033</v>
          </cell>
          <cell r="E23" t="str">
            <v>Majed Khan</v>
          </cell>
          <cell r="F23" t="str">
            <v>BNG STP</v>
          </cell>
          <cell r="G23">
            <v>150000</v>
          </cell>
          <cell r="H23">
            <v>135892</v>
          </cell>
          <cell r="I23">
            <v>30</v>
          </cell>
          <cell r="J23">
            <v>29</v>
          </cell>
          <cell r="K23">
            <v>1</v>
          </cell>
          <cell r="L23">
            <v>30</v>
          </cell>
          <cell r="M23">
            <v>81535.199999999997</v>
          </cell>
          <cell r="N23">
            <v>32614.080000000002</v>
          </cell>
          <cell r="O23">
            <v>2083</v>
          </cell>
          <cell r="P23">
            <v>2083</v>
          </cell>
          <cell r="Q23">
            <v>17689.72</v>
          </cell>
          <cell r="R23">
            <v>136005</v>
          </cell>
          <cell r="S23">
            <v>1950</v>
          </cell>
          <cell r="T23">
            <v>1554.6089999999999</v>
          </cell>
          <cell r="U23">
            <v>3921.8431199999995</v>
          </cell>
          <cell r="V23">
            <v>6794.5999999999995</v>
          </cell>
          <cell r="W23">
            <v>150226.05212000001</v>
          </cell>
          <cell r="Y23">
            <v>136005</v>
          </cell>
          <cell r="AA23">
            <v>200</v>
          </cell>
          <cell r="AB23">
            <v>1800</v>
          </cell>
          <cell r="AC23">
            <v>391.787848</v>
          </cell>
          <cell r="AE23">
            <v>2391.7878479999999</v>
          </cell>
          <cell r="AF23">
            <v>145884.05212000001</v>
          </cell>
        </row>
        <row r="24">
          <cell r="C24" t="str">
            <v>BITS-587</v>
          </cell>
          <cell r="E24" t="str">
            <v>Madan</v>
          </cell>
          <cell r="F24" t="str">
            <v>BNG STP</v>
          </cell>
          <cell r="G24">
            <v>105000</v>
          </cell>
          <cell r="H24">
            <v>94181</v>
          </cell>
          <cell r="I24">
            <v>30</v>
          </cell>
          <cell r="J24">
            <v>30</v>
          </cell>
          <cell r="L24">
            <v>30</v>
          </cell>
          <cell r="M24">
            <v>56508.6</v>
          </cell>
          <cell r="N24">
            <v>22603.440000000002</v>
          </cell>
          <cell r="O24">
            <v>2083</v>
          </cell>
          <cell r="P24">
            <v>2083</v>
          </cell>
          <cell r="Q24">
            <v>11015.959999999992</v>
          </cell>
          <cell r="R24">
            <v>94294</v>
          </cell>
          <cell r="S24">
            <v>1950</v>
          </cell>
          <cell r="T24">
            <v>1554.6089999999999</v>
          </cell>
          <cell r="U24">
            <v>2718.0636599999998</v>
          </cell>
          <cell r="V24">
            <v>4709.05</v>
          </cell>
          <cell r="W24">
            <v>105225.72266</v>
          </cell>
          <cell r="Y24">
            <v>94294</v>
          </cell>
          <cell r="AA24">
            <v>200</v>
          </cell>
          <cell r="AB24">
            <v>1800</v>
          </cell>
          <cell r="AC24">
            <v>391.787848</v>
          </cell>
          <cell r="AE24">
            <v>2391.7878479999999</v>
          </cell>
          <cell r="AF24">
            <v>100883.72266</v>
          </cell>
        </row>
        <row r="25">
          <cell r="C25" t="str">
            <v>BITS-592</v>
          </cell>
          <cell r="E25" t="str">
            <v>Sachin Ameshram</v>
          </cell>
          <cell r="F25" t="str">
            <v>BNG STP</v>
          </cell>
          <cell r="G25">
            <v>95000</v>
          </cell>
          <cell r="H25">
            <v>84912</v>
          </cell>
          <cell r="I25">
            <v>30</v>
          </cell>
          <cell r="J25">
            <v>13</v>
          </cell>
          <cell r="L25">
            <v>13</v>
          </cell>
          <cell r="M25">
            <v>22077.119999999999</v>
          </cell>
          <cell r="N25">
            <v>8830.848</v>
          </cell>
          <cell r="O25">
            <v>903</v>
          </cell>
          <cell r="P25">
            <v>903</v>
          </cell>
          <cell r="Q25">
            <v>4194.2319999999963</v>
          </cell>
          <cell r="R25">
            <v>36908.199999999997</v>
          </cell>
          <cell r="S25">
            <v>1950</v>
          </cell>
          <cell r="T25">
            <v>1554.6089999999999</v>
          </cell>
          <cell r="U25">
            <v>1061.9094719999998</v>
          </cell>
          <cell r="V25">
            <v>1839.76</v>
          </cell>
          <cell r="W25">
            <v>43314.478471999995</v>
          </cell>
          <cell r="Y25">
            <v>36908.199999999997</v>
          </cell>
          <cell r="AA25">
            <v>200</v>
          </cell>
          <cell r="AB25">
            <v>1800</v>
          </cell>
          <cell r="AC25">
            <v>391.787848</v>
          </cell>
          <cell r="AE25">
            <v>2391.7878479999999</v>
          </cell>
          <cell r="AF25">
            <v>38972.278471999998</v>
          </cell>
        </row>
        <row r="26">
          <cell r="C26" t="str">
            <v>BITS-597</v>
          </cell>
          <cell r="E26" t="str">
            <v>Srikanth Thota</v>
          </cell>
          <cell r="F26" t="str">
            <v>HYD SEZ</v>
          </cell>
          <cell r="G26">
            <v>115000</v>
          </cell>
          <cell r="H26">
            <v>103451</v>
          </cell>
          <cell r="I26">
            <v>30</v>
          </cell>
          <cell r="J26">
            <v>29</v>
          </cell>
          <cell r="K26">
            <v>1</v>
          </cell>
          <cell r="L26">
            <v>30</v>
          </cell>
          <cell r="M26">
            <v>62070.6</v>
          </cell>
          <cell r="N26">
            <v>24828.240000000002</v>
          </cell>
          <cell r="O26">
            <v>2083</v>
          </cell>
          <cell r="P26">
            <v>2083</v>
          </cell>
          <cell r="Q26">
            <v>12499.160000000003</v>
          </cell>
          <cell r="R26">
            <v>103564</v>
          </cell>
          <cell r="S26">
            <v>1950</v>
          </cell>
          <cell r="T26">
            <v>1554.6089999999999</v>
          </cell>
          <cell r="U26">
            <v>2985.5958599999994</v>
          </cell>
          <cell r="V26">
            <v>5172.55</v>
          </cell>
          <cell r="W26">
            <v>115226.75486</v>
          </cell>
          <cell r="Y26">
            <v>103564</v>
          </cell>
          <cell r="AA26">
            <v>200</v>
          </cell>
          <cell r="AB26">
            <v>1800</v>
          </cell>
          <cell r="AC26">
            <v>377</v>
          </cell>
          <cell r="AE26">
            <v>2377</v>
          </cell>
          <cell r="AF26">
            <v>110899.75486</v>
          </cell>
        </row>
        <row r="27">
          <cell r="C27" t="str">
            <v>BITS-600</v>
          </cell>
          <cell r="E27" t="str">
            <v>Shekhar Panchal</v>
          </cell>
          <cell r="F27" t="str">
            <v>HYD SEZ</v>
          </cell>
          <cell r="G27">
            <v>75000</v>
          </cell>
          <cell r="H27">
            <v>66374</v>
          </cell>
          <cell r="I27">
            <v>30</v>
          </cell>
          <cell r="J27">
            <v>30</v>
          </cell>
          <cell r="L27">
            <v>30</v>
          </cell>
          <cell r="M27">
            <v>39824.400000000001</v>
          </cell>
          <cell r="N27">
            <v>15929.760000000002</v>
          </cell>
          <cell r="O27">
            <v>2083</v>
          </cell>
          <cell r="P27">
            <v>2083</v>
          </cell>
          <cell r="Q27">
            <v>6566.8399999999965</v>
          </cell>
          <cell r="R27">
            <v>66487</v>
          </cell>
          <cell r="S27">
            <v>1950</v>
          </cell>
          <cell r="T27">
            <v>1554.6089999999999</v>
          </cell>
          <cell r="U27">
            <v>1915.5536400000001</v>
          </cell>
          <cell r="V27">
            <v>3318.7000000000003</v>
          </cell>
          <cell r="W27">
            <v>75225.862639999992</v>
          </cell>
          <cell r="Y27">
            <v>66487</v>
          </cell>
          <cell r="AA27">
            <v>200</v>
          </cell>
          <cell r="AB27">
            <v>1800</v>
          </cell>
          <cell r="AC27">
            <v>336</v>
          </cell>
          <cell r="AE27">
            <v>2336</v>
          </cell>
          <cell r="AF27">
            <v>70939.862639999992</v>
          </cell>
        </row>
        <row r="28">
          <cell r="C28" t="str">
            <v>BITS-602</v>
          </cell>
          <cell r="E28" t="str">
            <v>Girish Bandi</v>
          </cell>
          <cell r="F28" t="str">
            <v>BNG SEZ</v>
          </cell>
          <cell r="G28">
            <v>80000</v>
          </cell>
          <cell r="H28">
            <v>71009</v>
          </cell>
          <cell r="I28">
            <v>30</v>
          </cell>
          <cell r="J28">
            <v>29</v>
          </cell>
          <cell r="K28">
            <v>1</v>
          </cell>
          <cell r="L28">
            <v>30</v>
          </cell>
          <cell r="M28">
            <v>42605.4</v>
          </cell>
          <cell r="N28">
            <v>17042.16</v>
          </cell>
          <cell r="O28">
            <v>2083</v>
          </cell>
          <cell r="P28">
            <v>2083</v>
          </cell>
          <cell r="Q28">
            <v>7308.4400000000023</v>
          </cell>
          <cell r="R28">
            <v>71122</v>
          </cell>
          <cell r="S28">
            <v>1950</v>
          </cell>
          <cell r="T28">
            <v>1554.6089999999999</v>
          </cell>
          <cell r="U28">
            <v>2049.3197399999999</v>
          </cell>
          <cell r="V28">
            <v>3550.4500000000003</v>
          </cell>
          <cell r="W28">
            <v>80226.37874</v>
          </cell>
          <cell r="Y28">
            <v>71122</v>
          </cell>
          <cell r="AA28">
            <v>200</v>
          </cell>
          <cell r="AB28">
            <v>1800</v>
          </cell>
          <cell r="AC28">
            <v>335</v>
          </cell>
          <cell r="AE28">
            <v>2335</v>
          </cell>
          <cell r="AF28">
            <v>75941.37874</v>
          </cell>
        </row>
        <row r="29">
          <cell r="C29" t="str">
            <v>BITS-605</v>
          </cell>
          <cell r="E29" t="str">
            <v>Chitra Kulkarni</v>
          </cell>
          <cell r="F29" t="str">
            <v>PUNE SEZ 1</v>
          </cell>
          <cell r="G29">
            <v>92000</v>
          </cell>
          <cell r="H29">
            <v>82132</v>
          </cell>
          <cell r="I29">
            <v>30</v>
          </cell>
          <cell r="J29">
            <v>29</v>
          </cell>
          <cell r="K29">
            <v>1</v>
          </cell>
          <cell r="L29">
            <v>30</v>
          </cell>
          <cell r="M29">
            <v>49279.199999999997</v>
          </cell>
          <cell r="N29">
            <v>19711.68</v>
          </cell>
          <cell r="O29">
            <v>2083</v>
          </cell>
          <cell r="P29">
            <v>2083</v>
          </cell>
          <cell r="Q29">
            <v>9088.1199999999953</v>
          </cell>
          <cell r="R29">
            <v>82245</v>
          </cell>
          <cell r="S29">
            <v>1950</v>
          </cell>
          <cell r="T29">
            <v>1554.6089999999999</v>
          </cell>
          <cell r="U29">
            <v>2370.3295199999998</v>
          </cell>
          <cell r="V29">
            <v>4106.5999999999995</v>
          </cell>
          <cell r="W29">
            <v>92226.538520000002</v>
          </cell>
          <cell r="Y29">
            <v>82245</v>
          </cell>
          <cell r="AA29">
            <v>200</v>
          </cell>
          <cell r="AB29">
            <v>1800</v>
          </cell>
          <cell r="AC29">
            <v>335</v>
          </cell>
          <cell r="AE29">
            <v>2335</v>
          </cell>
          <cell r="AF29">
            <v>87941.538520000002</v>
          </cell>
        </row>
        <row r="30">
          <cell r="C30" t="str">
            <v>BITS-606</v>
          </cell>
          <cell r="E30" t="str">
            <v>Barathiyar A 14-4-2022</v>
          </cell>
          <cell r="F30" t="str">
            <v>BNG STP</v>
          </cell>
          <cell r="G30">
            <v>67000</v>
          </cell>
          <cell r="H30">
            <v>58959</v>
          </cell>
          <cell r="I30">
            <v>30</v>
          </cell>
          <cell r="J30">
            <v>12</v>
          </cell>
          <cell r="K30">
            <v>1</v>
          </cell>
          <cell r="L30">
            <v>13</v>
          </cell>
          <cell r="M30">
            <v>15329.34</v>
          </cell>
          <cell r="N30">
            <v>6131.7360000000008</v>
          </cell>
          <cell r="O30">
            <v>903</v>
          </cell>
          <cell r="P30">
            <v>903</v>
          </cell>
          <cell r="Q30">
            <v>2394.8240000000005</v>
          </cell>
          <cell r="R30">
            <v>25661.9</v>
          </cell>
          <cell r="S30">
            <v>1950</v>
          </cell>
          <cell r="T30">
            <v>1554.6089999999999</v>
          </cell>
          <cell r="U30">
            <v>737.34125399999994</v>
          </cell>
          <cell r="V30">
            <v>1277.4449999999999</v>
          </cell>
          <cell r="W30">
            <v>31181.295254000001</v>
          </cell>
          <cell r="Y30">
            <v>25661.9</v>
          </cell>
          <cell r="AA30">
            <v>200</v>
          </cell>
          <cell r="AB30">
            <v>1800</v>
          </cell>
          <cell r="AC30">
            <v>335</v>
          </cell>
          <cell r="AE30">
            <v>2335</v>
          </cell>
          <cell r="AF30">
            <v>26896.395253999999</v>
          </cell>
        </row>
        <row r="31">
          <cell r="C31" t="str">
            <v>BITS-607</v>
          </cell>
          <cell r="E31" t="str">
            <v>Kumaravel M</v>
          </cell>
          <cell r="F31" t="str">
            <v>BNG STP</v>
          </cell>
          <cell r="G31">
            <v>55000</v>
          </cell>
          <cell r="H31">
            <v>47836</v>
          </cell>
          <cell r="I31">
            <v>30</v>
          </cell>
          <cell r="J31">
            <v>29</v>
          </cell>
          <cell r="K31">
            <v>1</v>
          </cell>
          <cell r="L31">
            <v>30</v>
          </cell>
          <cell r="M31">
            <v>28701.599999999999</v>
          </cell>
          <cell r="N31">
            <v>11480.64</v>
          </cell>
          <cell r="O31">
            <v>2083</v>
          </cell>
          <cell r="P31">
            <v>2083</v>
          </cell>
          <cell r="Q31">
            <v>3600.760000000002</v>
          </cell>
          <cell r="R31">
            <v>47949</v>
          </cell>
          <cell r="S31">
            <v>1950</v>
          </cell>
          <cell r="T31">
            <v>1554.6089999999999</v>
          </cell>
          <cell r="U31">
            <v>1380.5469599999999</v>
          </cell>
          <cell r="V31">
            <v>2391.7999999999997</v>
          </cell>
          <cell r="W31">
            <v>55225.955959999999</v>
          </cell>
          <cell r="Y31">
            <v>47949</v>
          </cell>
          <cell r="AA31">
            <v>200</v>
          </cell>
          <cell r="AB31">
            <v>1800</v>
          </cell>
          <cell r="AC31">
            <v>335</v>
          </cell>
          <cell r="AE31">
            <v>2335</v>
          </cell>
          <cell r="AF31">
            <v>50940.955959999999</v>
          </cell>
        </row>
        <row r="32">
          <cell r="C32" t="str">
            <v>BITS-609</v>
          </cell>
          <cell r="E32" t="str">
            <v>CHANDRASEHARAN GERORGE 15-4-2022</v>
          </cell>
          <cell r="F32" t="str">
            <v>BNG STP</v>
          </cell>
          <cell r="G32">
            <v>58000</v>
          </cell>
          <cell r="H32">
            <v>50617</v>
          </cell>
          <cell r="I32">
            <v>30</v>
          </cell>
          <cell r="J32">
            <v>15</v>
          </cell>
          <cell r="L32">
            <v>15</v>
          </cell>
          <cell r="M32">
            <v>15185.1</v>
          </cell>
          <cell r="N32">
            <v>6074.0400000000009</v>
          </cell>
          <cell r="O32">
            <v>1042</v>
          </cell>
          <cell r="P32">
            <v>1042</v>
          </cell>
          <cell r="Q32">
            <v>2078.3600000000006</v>
          </cell>
          <cell r="R32">
            <v>25421.5</v>
          </cell>
          <cell r="S32">
            <v>1950</v>
          </cell>
          <cell r="T32">
            <v>1554.6089999999999</v>
          </cell>
          <cell r="U32">
            <v>730.40330999999992</v>
          </cell>
          <cell r="V32">
            <v>1265.425</v>
          </cell>
          <cell r="W32">
            <v>30921.937310000001</v>
          </cell>
          <cell r="Y32">
            <v>25421.5</v>
          </cell>
          <cell r="AA32">
            <v>200</v>
          </cell>
          <cell r="AB32">
            <v>1800</v>
          </cell>
          <cell r="AC32">
            <v>335</v>
          </cell>
          <cell r="AE32">
            <v>2335</v>
          </cell>
          <cell r="AF32">
            <v>26637.437310000001</v>
          </cell>
        </row>
        <row r="33">
          <cell r="C33" t="str">
            <v>BITS-611</v>
          </cell>
          <cell r="E33" t="str">
            <v>VISHNUPRASATH T</v>
          </cell>
          <cell r="F33" t="str">
            <v>BNG STP</v>
          </cell>
          <cell r="G33">
            <v>55000</v>
          </cell>
          <cell r="H33">
            <v>47836</v>
          </cell>
          <cell r="I33">
            <v>30</v>
          </cell>
          <cell r="J33">
            <v>29</v>
          </cell>
          <cell r="K33">
            <v>1</v>
          </cell>
          <cell r="L33">
            <v>30</v>
          </cell>
          <cell r="M33">
            <v>28701.599999999999</v>
          </cell>
          <cell r="N33">
            <v>11480.64</v>
          </cell>
          <cell r="O33">
            <v>2083</v>
          </cell>
          <cell r="P33">
            <v>2083</v>
          </cell>
          <cell r="Q33">
            <v>3600.760000000002</v>
          </cell>
          <cell r="R33">
            <v>47949</v>
          </cell>
          <cell r="S33">
            <v>1950</v>
          </cell>
          <cell r="T33">
            <v>1554.6089999999999</v>
          </cell>
          <cell r="U33">
            <v>1380.5469599999999</v>
          </cell>
          <cell r="V33">
            <v>2391.7999999999997</v>
          </cell>
          <cell r="W33">
            <v>55225.955959999999</v>
          </cell>
          <cell r="Y33">
            <v>47949</v>
          </cell>
          <cell r="AA33">
            <v>200</v>
          </cell>
          <cell r="AB33">
            <v>1800</v>
          </cell>
          <cell r="AC33">
            <v>335</v>
          </cell>
          <cell r="AE33">
            <v>2335</v>
          </cell>
          <cell r="AF33">
            <v>50940.955959999999</v>
          </cell>
        </row>
        <row r="34">
          <cell r="C34" t="str">
            <v>BITS-612</v>
          </cell>
          <cell r="E34" t="str">
            <v>Nagaranjan S</v>
          </cell>
          <cell r="F34" t="str">
            <v>BNG STP</v>
          </cell>
          <cell r="G34">
            <v>55000</v>
          </cell>
          <cell r="H34">
            <v>47836</v>
          </cell>
          <cell r="I34">
            <v>30</v>
          </cell>
          <cell r="J34">
            <v>30</v>
          </cell>
          <cell r="L34">
            <v>30</v>
          </cell>
          <cell r="M34">
            <v>28701.599999999999</v>
          </cell>
          <cell r="N34">
            <v>11480.64</v>
          </cell>
          <cell r="O34">
            <v>2083</v>
          </cell>
          <cell r="P34">
            <v>2083</v>
          </cell>
          <cell r="Q34">
            <v>3600.760000000002</v>
          </cell>
          <cell r="R34">
            <v>47949</v>
          </cell>
          <cell r="S34">
            <v>1950</v>
          </cell>
          <cell r="T34">
            <v>1554.6089999999999</v>
          </cell>
          <cell r="U34">
            <v>1380.5469599999999</v>
          </cell>
          <cell r="V34">
            <v>2391.7999999999997</v>
          </cell>
          <cell r="W34">
            <v>55225.955959999999</v>
          </cell>
          <cell r="Y34">
            <v>47949</v>
          </cell>
          <cell r="AA34">
            <v>200</v>
          </cell>
          <cell r="AB34">
            <v>1800</v>
          </cell>
          <cell r="AC34">
            <v>335</v>
          </cell>
          <cell r="AE34">
            <v>2335</v>
          </cell>
          <cell r="AF34">
            <v>50940.955959999999</v>
          </cell>
        </row>
        <row r="35">
          <cell r="C35" t="str">
            <v>BITS-613</v>
          </cell>
          <cell r="E35" t="str">
            <v>ELAMPARITHI SB 20-4-2022</v>
          </cell>
          <cell r="F35" t="str">
            <v>BNG STP</v>
          </cell>
          <cell r="G35">
            <v>55000</v>
          </cell>
          <cell r="H35">
            <v>47836</v>
          </cell>
          <cell r="I35">
            <v>30</v>
          </cell>
          <cell r="J35">
            <v>20</v>
          </cell>
          <cell r="L35">
            <v>20</v>
          </cell>
          <cell r="M35">
            <v>19134.400000000001</v>
          </cell>
          <cell r="N35">
            <v>7653.7600000000011</v>
          </cell>
          <cell r="O35">
            <v>1389</v>
          </cell>
          <cell r="P35">
            <v>1389</v>
          </cell>
          <cell r="Q35">
            <v>2437.5066666666644</v>
          </cell>
          <cell r="R35">
            <v>32003.666666666668</v>
          </cell>
          <cell r="S35">
            <v>1950</v>
          </cell>
          <cell r="T35">
            <v>1554.6089999999999</v>
          </cell>
          <cell r="U35">
            <v>920.36463999999989</v>
          </cell>
          <cell r="V35">
            <v>1594.5333333333335</v>
          </cell>
          <cell r="W35">
            <v>38023.173639999994</v>
          </cell>
          <cell r="Y35">
            <v>32003.666666666668</v>
          </cell>
          <cell r="AA35">
            <v>200</v>
          </cell>
          <cell r="AB35">
            <v>1800</v>
          </cell>
          <cell r="AC35">
            <v>335</v>
          </cell>
          <cell r="AE35">
            <v>2335</v>
          </cell>
          <cell r="AF35">
            <v>33738.506973333337</v>
          </cell>
        </row>
        <row r="36">
          <cell r="C36" t="str">
            <v>BITS-614</v>
          </cell>
          <cell r="E36" t="str">
            <v>KISHANPRASAD GANDHE</v>
          </cell>
          <cell r="F36" t="str">
            <v>HYD STP</v>
          </cell>
          <cell r="G36">
            <v>152000</v>
          </cell>
          <cell r="H36">
            <v>137746</v>
          </cell>
          <cell r="I36">
            <v>30</v>
          </cell>
          <cell r="J36">
            <v>30</v>
          </cell>
          <cell r="L36">
            <v>30</v>
          </cell>
          <cell r="M36">
            <v>82647.600000000006</v>
          </cell>
          <cell r="N36">
            <v>33059.040000000001</v>
          </cell>
          <cell r="O36">
            <v>2083</v>
          </cell>
          <cell r="P36">
            <v>2083</v>
          </cell>
          <cell r="Q36">
            <v>17986.359999999986</v>
          </cell>
          <cell r="R36">
            <v>137859</v>
          </cell>
          <cell r="S36">
            <v>1950</v>
          </cell>
          <cell r="T36">
            <v>1554.6089999999999</v>
          </cell>
          <cell r="U36">
            <v>3975.3495600000001</v>
          </cell>
          <cell r="V36">
            <v>6887.3</v>
          </cell>
          <cell r="W36">
            <v>152226.25855999999</v>
          </cell>
          <cell r="X36">
            <v>5066</v>
          </cell>
          <cell r="Y36">
            <v>142925</v>
          </cell>
          <cell r="AA36">
            <v>200</v>
          </cell>
          <cell r="AB36">
            <v>1800</v>
          </cell>
          <cell r="AC36">
            <v>839</v>
          </cell>
          <cell r="AE36">
            <v>2839</v>
          </cell>
          <cell r="AF36">
            <v>152503.25855999999</v>
          </cell>
        </row>
        <row r="37">
          <cell r="C37" t="str">
            <v>BITS-617</v>
          </cell>
          <cell r="E37" t="str">
            <v>Sunnapalli Anil</v>
          </cell>
          <cell r="F37" t="str">
            <v>PUNE SEZ 1</v>
          </cell>
          <cell r="G37">
            <v>80000</v>
          </cell>
          <cell r="H37">
            <v>69580</v>
          </cell>
          <cell r="I37">
            <v>30</v>
          </cell>
          <cell r="J37">
            <v>30</v>
          </cell>
          <cell r="L37">
            <v>30</v>
          </cell>
          <cell r="M37">
            <v>41748</v>
          </cell>
          <cell r="N37">
            <v>16699.2</v>
          </cell>
          <cell r="O37">
            <v>2083</v>
          </cell>
          <cell r="P37">
            <v>2083</v>
          </cell>
          <cell r="Q37">
            <v>7079.8000000000029</v>
          </cell>
          <cell r="R37">
            <v>69693</v>
          </cell>
          <cell r="S37">
            <v>1950</v>
          </cell>
          <cell r="T37">
            <v>1554.6089999999999</v>
          </cell>
          <cell r="U37">
            <v>2008.0787999999998</v>
          </cell>
          <cell r="V37">
            <v>3479</v>
          </cell>
          <cell r="W37">
            <v>78684.6878</v>
          </cell>
          <cell r="Y37">
            <v>69693</v>
          </cell>
          <cell r="AA37">
            <v>200</v>
          </cell>
          <cell r="AB37">
            <v>1800</v>
          </cell>
          <cell r="AC37">
            <v>335</v>
          </cell>
          <cell r="AE37">
            <v>2335</v>
          </cell>
          <cell r="AF37">
            <v>74399.6878</v>
          </cell>
        </row>
        <row r="38">
          <cell r="C38" t="str">
            <v>BITS-619</v>
          </cell>
          <cell r="D38" t="str">
            <v>Cognizant</v>
          </cell>
          <cell r="E38" t="str">
            <v>Varsha Bollu</v>
          </cell>
          <cell r="G38">
            <v>85000</v>
          </cell>
          <cell r="H38">
            <v>75643</v>
          </cell>
          <cell r="I38">
            <v>30</v>
          </cell>
          <cell r="J38">
            <v>30</v>
          </cell>
          <cell r="L38">
            <v>30</v>
          </cell>
          <cell r="M38">
            <v>45385.8</v>
          </cell>
          <cell r="N38">
            <v>18154.320000000003</v>
          </cell>
          <cell r="O38">
            <v>2083</v>
          </cell>
          <cell r="P38">
            <v>2083</v>
          </cell>
          <cell r="Q38">
            <v>8049.8799999999901</v>
          </cell>
          <cell r="R38">
            <v>75756</v>
          </cell>
          <cell r="S38">
            <v>1950</v>
          </cell>
          <cell r="T38">
            <v>1554.6089999999999</v>
          </cell>
          <cell r="U38">
            <v>2183.0569799999998</v>
          </cell>
          <cell r="V38">
            <v>3782.15</v>
          </cell>
          <cell r="W38">
            <v>85225.815979999985</v>
          </cell>
          <cell r="Y38">
            <v>75756</v>
          </cell>
          <cell r="AA38">
            <v>200</v>
          </cell>
          <cell r="AB38">
            <v>1800</v>
          </cell>
          <cell r="AC38">
            <v>335</v>
          </cell>
          <cell r="AE38">
            <v>2335</v>
          </cell>
          <cell r="AF38">
            <v>80940.815979999985</v>
          </cell>
        </row>
        <row r="39">
          <cell r="C39" t="str">
            <v>BITS-620</v>
          </cell>
          <cell r="D39" t="str">
            <v>Cognizant</v>
          </cell>
          <cell r="E39" t="str">
            <v>Bhaskar Reddy Sudha</v>
          </cell>
          <cell r="G39">
            <v>110000</v>
          </cell>
          <cell r="H39">
            <v>98816</v>
          </cell>
          <cell r="I39">
            <v>30</v>
          </cell>
          <cell r="J39">
            <v>28</v>
          </cell>
          <cell r="K39">
            <v>2</v>
          </cell>
          <cell r="L39">
            <v>29</v>
          </cell>
          <cell r="M39">
            <v>57313.279999999999</v>
          </cell>
          <cell r="N39">
            <v>22925.312000000002</v>
          </cell>
          <cell r="O39">
            <v>2014</v>
          </cell>
          <cell r="P39">
            <v>2014</v>
          </cell>
          <cell r="Q39">
            <v>11368.541333333327</v>
          </cell>
          <cell r="R39">
            <v>95635.133333333331</v>
          </cell>
          <cell r="S39">
            <v>1950</v>
          </cell>
          <cell r="T39">
            <v>1554.6089999999999</v>
          </cell>
          <cell r="U39">
            <v>2756.7687679999999</v>
          </cell>
          <cell r="V39">
            <v>4776.1066666666666</v>
          </cell>
          <cell r="W39">
            <v>106672.617768</v>
          </cell>
          <cell r="Y39">
            <v>95635.133333333331</v>
          </cell>
          <cell r="AA39">
            <v>200</v>
          </cell>
          <cell r="AB39">
            <v>1800</v>
          </cell>
          <cell r="AC39">
            <v>335</v>
          </cell>
          <cell r="AE39">
            <v>2335</v>
          </cell>
          <cell r="AF39">
            <v>102387.48443466667</v>
          </cell>
        </row>
        <row r="40">
          <cell r="C40" t="str">
            <v>BITS-645</v>
          </cell>
          <cell r="D40" t="str">
            <v>Cognizant</v>
          </cell>
          <cell r="E40" t="str">
            <v>BHARGAVI .R</v>
          </cell>
          <cell r="G40">
            <v>105000</v>
          </cell>
          <cell r="H40">
            <v>94181</v>
          </cell>
          <cell r="I40">
            <v>30</v>
          </cell>
          <cell r="J40">
            <v>29</v>
          </cell>
          <cell r="K40">
            <v>1</v>
          </cell>
          <cell r="L40">
            <v>30</v>
          </cell>
          <cell r="M40">
            <v>56508.6</v>
          </cell>
          <cell r="N40">
            <v>22603.440000000002</v>
          </cell>
          <cell r="O40">
            <v>2083</v>
          </cell>
          <cell r="P40">
            <v>2083</v>
          </cell>
          <cell r="Q40">
            <v>11015.959999999992</v>
          </cell>
          <cell r="R40">
            <v>94294</v>
          </cell>
          <cell r="S40">
            <v>1950</v>
          </cell>
          <cell r="T40">
            <v>1554.6089999999999</v>
          </cell>
          <cell r="U40">
            <v>2718.0636599999998</v>
          </cell>
          <cell r="V40">
            <v>4709.05</v>
          </cell>
          <cell r="W40">
            <v>105225.72266</v>
          </cell>
          <cell r="Y40">
            <v>94294</v>
          </cell>
          <cell r="AA40">
            <v>200</v>
          </cell>
          <cell r="AB40">
            <v>1800</v>
          </cell>
          <cell r="AC40">
            <v>378</v>
          </cell>
          <cell r="AE40">
            <v>2378</v>
          </cell>
          <cell r="AF40">
            <v>100897.72266</v>
          </cell>
        </row>
        <row r="41">
          <cell r="C41" t="str">
            <v>BITS-676</v>
          </cell>
          <cell r="D41" t="str">
            <v>Cognizant</v>
          </cell>
          <cell r="E41" t="str">
            <v>Siva Krishna</v>
          </cell>
          <cell r="G41">
            <v>80000</v>
          </cell>
          <cell r="H41">
            <v>71009</v>
          </cell>
          <cell r="I41">
            <v>30</v>
          </cell>
          <cell r="J41">
            <v>30</v>
          </cell>
          <cell r="L41">
            <v>30</v>
          </cell>
          <cell r="M41">
            <v>42605.4</v>
          </cell>
          <cell r="N41">
            <v>17042.16</v>
          </cell>
          <cell r="O41">
            <v>2083</v>
          </cell>
          <cell r="P41">
            <v>2083</v>
          </cell>
          <cell r="Q41">
            <v>7308.4400000000023</v>
          </cell>
          <cell r="R41">
            <v>71122</v>
          </cell>
          <cell r="S41">
            <v>1950</v>
          </cell>
          <cell r="T41">
            <v>1554.6089999999999</v>
          </cell>
          <cell r="U41">
            <v>2049.3197399999999</v>
          </cell>
          <cell r="V41">
            <v>3550.4500000000003</v>
          </cell>
          <cell r="W41">
            <v>80226.37874</v>
          </cell>
          <cell r="Y41">
            <v>71122</v>
          </cell>
          <cell r="AA41">
            <v>200</v>
          </cell>
          <cell r="AB41">
            <v>1800</v>
          </cell>
          <cell r="AC41">
            <v>378</v>
          </cell>
          <cell r="AE41">
            <v>2378</v>
          </cell>
          <cell r="AF41">
            <v>75898.37874</v>
          </cell>
        </row>
        <row r="42">
          <cell r="C42" t="str">
            <v>BITS-621</v>
          </cell>
          <cell r="E42" t="str">
            <v>ARJUN PUNDLIK JOSHI</v>
          </cell>
          <cell r="F42" t="str">
            <v>Mysore SEZ</v>
          </cell>
          <cell r="G42">
            <v>85000</v>
          </cell>
          <cell r="H42">
            <v>75643</v>
          </cell>
          <cell r="I42">
            <v>30</v>
          </cell>
          <cell r="J42">
            <v>30</v>
          </cell>
          <cell r="L42">
            <v>30</v>
          </cell>
          <cell r="M42">
            <v>45385.8</v>
          </cell>
          <cell r="N42">
            <v>18154.320000000003</v>
          </cell>
          <cell r="O42">
            <v>2083</v>
          </cell>
          <cell r="P42">
            <v>2083</v>
          </cell>
          <cell r="Q42">
            <v>8049.8799999999901</v>
          </cell>
          <cell r="R42">
            <v>75756</v>
          </cell>
          <cell r="S42">
            <v>1950</v>
          </cell>
          <cell r="T42">
            <v>1554.6089999999999</v>
          </cell>
          <cell r="U42">
            <v>2183.0569799999998</v>
          </cell>
          <cell r="V42">
            <v>3782.15</v>
          </cell>
          <cell r="W42">
            <v>85225.815979999985</v>
          </cell>
          <cell r="X42">
            <v>1000</v>
          </cell>
          <cell r="Y42">
            <v>76756</v>
          </cell>
          <cell r="AA42">
            <v>200</v>
          </cell>
          <cell r="AB42">
            <v>1800</v>
          </cell>
          <cell r="AC42">
            <v>336</v>
          </cell>
          <cell r="AE42">
            <v>2336</v>
          </cell>
          <cell r="AF42">
            <v>81939.815979999985</v>
          </cell>
        </row>
        <row r="43">
          <cell r="C43" t="str">
            <v>BITS-624</v>
          </cell>
          <cell r="E43" t="str">
            <v>Karthick G</v>
          </cell>
          <cell r="F43" t="str">
            <v>BNG STP</v>
          </cell>
          <cell r="G43">
            <v>100000</v>
          </cell>
          <cell r="H43">
            <v>89547</v>
          </cell>
          <cell r="I43">
            <v>30</v>
          </cell>
          <cell r="J43">
            <v>30</v>
          </cell>
          <cell r="L43">
            <v>30</v>
          </cell>
          <cell r="M43">
            <v>53728.2</v>
          </cell>
          <cell r="N43">
            <v>21491.279999999999</v>
          </cell>
          <cell r="O43">
            <v>2083</v>
          </cell>
          <cell r="P43">
            <v>2083</v>
          </cell>
          <cell r="Q43">
            <v>10274.520000000004</v>
          </cell>
          <cell r="R43">
            <v>89660</v>
          </cell>
          <cell r="S43">
            <v>1950</v>
          </cell>
          <cell r="T43">
            <v>1554.6089999999999</v>
          </cell>
          <cell r="U43">
            <v>2584.3264199999994</v>
          </cell>
          <cell r="V43">
            <v>4477.3499999999995</v>
          </cell>
          <cell r="W43">
            <v>100226.28542</v>
          </cell>
          <cell r="Y43">
            <v>89660</v>
          </cell>
          <cell r="AA43">
            <v>200</v>
          </cell>
          <cell r="AB43">
            <v>1800</v>
          </cell>
          <cell r="AC43">
            <v>336</v>
          </cell>
          <cell r="AE43">
            <v>2336</v>
          </cell>
          <cell r="AF43">
            <v>95940.28542</v>
          </cell>
        </row>
        <row r="44">
          <cell r="C44" t="str">
            <v>BITS-626</v>
          </cell>
          <cell r="E44" t="str">
            <v>Somisetty VenkataKrishna</v>
          </cell>
          <cell r="F44" t="str">
            <v>BNG SEZ</v>
          </cell>
          <cell r="G44">
            <v>75000</v>
          </cell>
          <cell r="H44">
            <v>66374</v>
          </cell>
          <cell r="I44">
            <v>30</v>
          </cell>
          <cell r="J44">
            <v>29</v>
          </cell>
          <cell r="K44">
            <v>1</v>
          </cell>
          <cell r="L44">
            <v>30</v>
          </cell>
          <cell r="M44">
            <v>39824.400000000001</v>
          </cell>
          <cell r="N44">
            <v>15929.760000000002</v>
          </cell>
          <cell r="O44">
            <v>2083</v>
          </cell>
          <cell r="P44">
            <v>2083</v>
          </cell>
          <cell r="Q44">
            <v>6566.8399999999965</v>
          </cell>
          <cell r="R44">
            <v>66487</v>
          </cell>
          <cell r="S44">
            <v>1950</v>
          </cell>
          <cell r="T44">
            <v>1554.6089999999999</v>
          </cell>
          <cell r="U44">
            <v>1915.5536400000001</v>
          </cell>
          <cell r="V44">
            <v>3318.7000000000003</v>
          </cell>
          <cell r="W44">
            <v>75225.862639999992</v>
          </cell>
          <cell r="Y44">
            <v>66487</v>
          </cell>
          <cell r="AA44">
            <v>200</v>
          </cell>
          <cell r="AB44">
            <v>1800</v>
          </cell>
          <cell r="AC44">
            <v>335</v>
          </cell>
          <cell r="AE44">
            <v>2335</v>
          </cell>
          <cell r="AF44">
            <v>70940.862639999992</v>
          </cell>
        </row>
        <row r="45">
          <cell r="C45" t="str">
            <v>BITS-629</v>
          </cell>
          <cell r="E45" t="str">
            <v>CHEREDDY MURALI KRISHNA NAIDU</v>
          </cell>
          <cell r="F45" t="str">
            <v>BNG SEZ</v>
          </cell>
          <cell r="G45">
            <v>115000</v>
          </cell>
          <cell r="H45">
            <v>103451</v>
          </cell>
          <cell r="I45">
            <v>30</v>
          </cell>
          <cell r="J45">
            <v>29</v>
          </cell>
          <cell r="K45">
            <v>1</v>
          </cell>
          <cell r="L45">
            <v>30</v>
          </cell>
          <cell r="M45">
            <v>62070.6</v>
          </cell>
          <cell r="N45">
            <v>24828.240000000002</v>
          </cell>
          <cell r="O45">
            <v>2083</v>
          </cell>
          <cell r="P45">
            <v>2083</v>
          </cell>
          <cell r="Q45">
            <v>12499.160000000003</v>
          </cell>
          <cell r="R45">
            <v>103564</v>
          </cell>
          <cell r="S45">
            <v>1950</v>
          </cell>
          <cell r="T45">
            <v>1554.6089999999999</v>
          </cell>
          <cell r="U45">
            <v>2985.5958599999994</v>
          </cell>
          <cell r="V45">
            <v>5172.55</v>
          </cell>
          <cell r="W45">
            <v>115226.75486</v>
          </cell>
          <cell r="Y45">
            <v>103564</v>
          </cell>
          <cell r="AA45">
            <v>200</v>
          </cell>
          <cell r="AB45">
            <v>1800</v>
          </cell>
          <cell r="AC45">
            <v>336</v>
          </cell>
          <cell r="AE45">
            <v>2336</v>
          </cell>
          <cell r="AF45">
            <v>110940.75486</v>
          </cell>
        </row>
        <row r="46">
          <cell r="C46" t="str">
            <v>BITS-630</v>
          </cell>
          <cell r="E46" t="str">
            <v>Gangadhar Yarabham</v>
          </cell>
          <cell r="F46" t="str">
            <v>HYD SEZ</v>
          </cell>
          <cell r="G46">
            <v>95000</v>
          </cell>
          <cell r="H46">
            <v>84912</v>
          </cell>
          <cell r="I46">
            <v>30</v>
          </cell>
          <cell r="J46">
            <v>30</v>
          </cell>
          <cell r="L46">
            <v>30</v>
          </cell>
          <cell r="M46">
            <v>50947.199999999997</v>
          </cell>
          <cell r="N46">
            <v>20378.88</v>
          </cell>
          <cell r="O46">
            <v>2083</v>
          </cell>
          <cell r="P46">
            <v>2083</v>
          </cell>
          <cell r="Q46">
            <v>9532.9199999999983</v>
          </cell>
          <cell r="R46">
            <v>85025</v>
          </cell>
          <cell r="S46">
            <v>1950</v>
          </cell>
          <cell r="T46">
            <v>1554.6089999999999</v>
          </cell>
          <cell r="U46">
            <v>2450.5603199999996</v>
          </cell>
          <cell r="V46">
            <v>4245.5999999999995</v>
          </cell>
          <cell r="W46">
            <v>95225.769320000007</v>
          </cell>
          <cell r="Y46">
            <v>85025</v>
          </cell>
          <cell r="AA46">
            <v>200</v>
          </cell>
          <cell r="AB46">
            <v>1800</v>
          </cell>
          <cell r="AC46">
            <v>377</v>
          </cell>
          <cell r="AE46">
            <v>2377</v>
          </cell>
          <cell r="AF46">
            <v>90898.769320000007</v>
          </cell>
        </row>
        <row r="47">
          <cell r="C47" t="str">
            <v>BITS-632</v>
          </cell>
          <cell r="E47" t="str">
            <v>Himanshu Anand</v>
          </cell>
          <cell r="F47" t="str">
            <v>PUNE SEZ 1</v>
          </cell>
          <cell r="G47">
            <v>110000</v>
          </cell>
          <cell r="H47">
            <v>98501</v>
          </cell>
          <cell r="I47">
            <v>30</v>
          </cell>
          <cell r="J47">
            <v>30</v>
          </cell>
          <cell r="L47">
            <v>30</v>
          </cell>
          <cell r="M47">
            <v>59100.6</v>
          </cell>
          <cell r="N47">
            <v>23640.240000000002</v>
          </cell>
          <cell r="O47">
            <v>2083</v>
          </cell>
          <cell r="P47">
            <v>2083</v>
          </cell>
          <cell r="Q47">
            <v>11707.160000000003</v>
          </cell>
          <cell r="R47">
            <v>98614</v>
          </cell>
          <cell r="S47">
            <v>1950</v>
          </cell>
          <cell r="T47">
            <v>1554.6089999999999</v>
          </cell>
          <cell r="U47">
            <v>2842.7388599999999</v>
          </cell>
          <cell r="V47">
            <v>4925.05</v>
          </cell>
          <cell r="W47">
            <v>109886.39786</v>
          </cell>
          <cell r="Y47">
            <v>98614</v>
          </cell>
          <cell r="AA47">
            <v>200</v>
          </cell>
          <cell r="AB47">
            <v>1800</v>
          </cell>
          <cell r="AC47">
            <v>336</v>
          </cell>
          <cell r="AE47">
            <v>2336</v>
          </cell>
          <cell r="AF47">
            <v>105600.39786</v>
          </cell>
        </row>
        <row r="48">
          <cell r="C48" t="str">
            <v>BITS-633</v>
          </cell>
          <cell r="E48" t="str">
            <v>Kanchupati Kondaiah</v>
          </cell>
          <cell r="F48" t="str">
            <v>PUNE SEZ 1</v>
          </cell>
          <cell r="G48">
            <v>54000</v>
          </cell>
          <cell r="H48">
            <v>46909</v>
          </cell>
          <cell r="I48">
            <v>30</v>
          </cell>
          <cell r="J48">
            <v>29</v>
          </cell>
          <cell r="K48">
            <v>1</v>
          </cell>
          <cell r="L48">
            <v>30</v>
          </cell>
          <cell r="M48">
            <v>28145.4</v>
          </cell>
          <cell r="N48">
            <v>11258.160000000002</v>
          </cell>
          <cell r="O48">
            <v>2083</v>
          </cell>
          <cell r="P48">
            <v>2083</v>
          </cell>
          <cell r="Q48">
            <v>3452.4399999999951</v>
          </cell>
          <cell r="R48">
            <v>47022</v>
          </cell>
          <cell r="S48">
            <v>1950</v>
          </cell>
          <cell r="T48">
            <v>1554.6089999999999</v>
          </cell>
          <cell r="U48">
            <v>1353.7937399999998</v>
          </cell>
          <cell r="V48">
            <v>2345.4500000000003</v>
          </cell>
          <cell r="W48">
            <v>54225.852739999995</v>
          </cell>
          <cell r="Y48">
            <v>47022</v>
          </cell>
          <cell r="AA48">
            <v>200</v>
          </cell>
          <cell r="AB48">
            <v>1800</v>
          </cell>
          <cell r="AC48">
            <v>336</v>
          </cell>
          <cell r="AE48">
            <v>2336</v>
          </cell>
          <cell r="AF48">
            <v>49939.852739999995</v>
          </cell>
        </row>
        <row r="49">
          <cell r="C49" t="str">
            <v>BITS-634</v>
          </cell>
          <cell r="E49" t="str">
            <v>Santosh Patel</v>
          </cell>
          <cell r="F49" t="str">
            <v>PUNE SEZ 1</v>
          </cell>
          <cell r="G49">
            <v>145000</v>
          </cell>
          <cell r="H49">
            <v>131257</v>
          </cell>
          <cell r="I49">
            <v>30</v>
          </cell>
          <cell r="J49">
            <v>30</v>
          </cell>
          <cell r="L49">
            <v>30</v>
          </cell>
          <cell r="M49">
            <v>78754.2</v>
          </cell>
          <cell r="N49">
            <v>31501.68</v>
          </cell>
          <cell r="O49">
            <v>2083</v>
          </cell>
          <cell r="P49">
            <v>2083</v>
          </cell>
          <cell r="Q49">
            <v>16948.119999999995</v>
          </cell>
          <cell r="R49">
            <v>131370</v>
          </cell>
          <cell r="S49">
            <v>1950</v>
          </cell>
          <cell r="T49">
            <v>1554.6089999999999</v>
          </cell>
          <cell r="U49">
            <v>3788.0770199999993</v>
          </cell>
          <cell r="V49">
            <v>6562.8499999999995</v>
          </cell>
          <cell r="W49">
            <v>145225.53602</v>
          </cell>
          <cell r="Y49">
            <v>131370</v>
          </cell>
          <cell r="AA49">
            <v>200</v>
          </cell>
          <cell r="AB49">
            <v>1800</v>
          </cell>
          <cell r="AC49">
            <v>336</v>
          </cell>
          <cell r="AE49">
            <v>2336</v>
          </cell>
          <cell r="AF49">
            <v>140939.53602</v>
          </cell>
        </row>
        <row r="50">
          <cell r="C50" t="str">
            <v>BITS-638</v>
          </cell>
          <cell r="E50" t="str">
            <v>Basweshwar Pawar</v>
          </cell>
          <cell r="F50" t="str">
            <v>PUNE SEZ 1</v>
          </cell>
          <cell r="G50">
            <v>100000</v>
          </cell>
          <cell r="H50">
            <v>89547</v>
          </cell>
          <cell r="I50">
            <v>30</v>
          </cell>
          <cell r="J50">
            <v>30</v>
          </cell>
          <cell r="L50">
            <v>30</v>
          </cell>
          <cell r="M50">
            <v>53728.2</v>
          </cell>
          <cell r="N50">
            <v>21491.279999999999</v>
          </cell>
          <cell r="O50">
            <v>2083</v>
          </cell>
          <cell r="P50">
            <v>2083</v>
          </cell>
          <cell r="Q50">
            <v>10274.520000000004</v>
          </cell>
          <cell r="R50">
            <v>89660</v>
          </cell>
          <cell r="S50">
            <v>1950</v>
          </cell>
          <cell r="T50">
            <v>1554.6089999999999</v>
          </cell>
          <cell r="U50">
            <v>2584.3264199999994</v>
          </cell>
          <cell r="V50">
            <v>4477.3499999999995</v>
          </cell>
          <cell r="W50">
            <v>100226.28542</v>
          </cell>
          <cell r="Y50">
            <v>89660</v>
          </cell>
          <cell r="AA50">
            <v>200</v>
          </cell>
          <cell r="AB50">
            <v>1800</v>
          </cell>
          <cell r="AC50">
            <v>224</v>
          </cell>
          <cell r="AE50">
            <v>2224</v>
          </cell>
          <cell r="AF50">
            <v>96052.28542</v>
          </cell>
        </row>
        <row r="51">
          <cell r="C51" t="str">
            <v>BITS-640</v>
          </cell>
          <cell r="E51" t="str">
            <v>K V Kannan</v>
          </cell>
          <cell r="F51" t="str">
            <v>BNG STP</v>
          </cell>
          <cell r="G51">
            <v>43000</v>
          </cell>
          <cell r="H51">
            <v>36713</v>
          </cell>
          <cell r="I51">
            <v>30</v>
          </cell>
          <cell r="J51">
            <v>29</v>
          </cell>
          <cell r="K51">
            <v>1</v>
          </cell>
          <cell r="L51">
            <v>30</v>
          </cell>
          <cell r="M51">
            <v>22027.8</v>
          </cell>
          <cell r="N51">
            <v>8811.1200000000008</v>
          </cell>
          <cell r="O51">
            <v>2083</v>
          </cell>
          <cell r="P51">
            <v>2083</v>
          </cell>
          <cell r="Q51">
            <v>1821.0800000000017</v>
          </cell>
          <cell r="R51">
            <v>36826</v>
          </cell>
          <cell r="S51">
            <v>1950</v>
          </cell>
          <cell r="T51">
            <v>1554.6089999999999</v>
          </cell>
          <cell r="U51">
            <v>1059.53718</v>
          </cell>
          <cell r="V51">
            <v>1835.6499999999999</v>
          </cell>
          <cell r="W51">
            <v>43225.796179999998</v>
          </cell>
          <cell r="Y51">
            <v>36826</v>
          </cell>
          <cell r="AA51">
            <v>200</v>
          </cell>
          <cell r="AB51">
            <v>1800</v>
          </cell>
          <cell r="AC51">
            <v>252</v>
          </cell>
          <cell r="AE51">
            <v>2252</v>
          </cell>
          <cell r="AF51">
            <v>39023.796179999998</v>
          </cell>
        </row>
        <row r="52">
          <cell r="C52" t="str">
            <v>BITS-641</v>
          </cell>
          <cell r="E52" t="str">
            <v>Thanigaivel.J</v>
          </cell>
          <cell r="F52" t="str">
            <v>BNG STP</v>
          </cell>
          <cell r="G52">
            <v>43000</v>
          </cell>
          <cell r="H52">
            <v>36713</v>
          </cell>
          <cell r="I52">
            <v>30</v>
          </cell>
          <cell r="J52">
            <v>30</v>
          </cell>
          <cell r="L52">
            <v>30</v>
          </cell>
          <cell r="M52">
            <v>22027.8</v>
          </cell>
          <cell r="N52">
            <v>8811.1200000000008</v>
          </cell>
          <cell r="O52">
            <v>2083</v>
          </cell>
          <cell r="P52">
            <v>2083</v>
          </cell>
          <cell r="Q52">
            <v>1821.0800000000017</v>
          </cell>
          <cell r="R52">
            <v>36826</v>
          </cell>
          <cell r="S52">
            <v>1950</v>
          </cell>
          <cell r="T52">
            <v>1554.6089999999999</v>
          </cell>
          <cell r="U52">
            <v>1059.53718</v>
          </cell>
          <cell r="V52">
            <v>1835.6499999999999</v>
          </cell>
          <cell r="W52">
            <v>43225.796179999998</v>
          </cell>
          <cell r="Y52">
            <v>36826</v>
          </cell>
          <cell r="AA52">
            <v>200</v>
          </cell>
          <cell r="AB52">
            <v>1800</v>
          </cell>
          <cell r="AC52">
            <v>224</v>
          </cell>
          <cell r="AE52">
            <v>2224</v>
          </cell>
          <cell r="AF52">
            <v>39051.796179999998</v>
          </cell>
        </row>
        <row r="53">
          <cell r="C53" t="str">
            <v>BITS-644</v>
          </cell>
          <cell r="E53" t="str">
            <v>gopi reddy chirra</v>
          </cell>
          <cell r="F53" t="str">
            <v>Chandigarh</v>
          </cell>
          <cell r="G53">
            <v>66000</v>
          </cell>
          <cell r="H53">
            <v>58032</v>
          </cell>
          <cell r="I53">
            <v>30</v>
          </cell>
          <cell r="J53">
            <v>29</v>
          </cell>
          <cell r="K53">
            <v>1</v>
          </cell>
          <cell r="L53">
            <v>30</v>
          </cell>
          <cell r="M53">
            <v>34819.199999999997</v>
          </cell>
          <cell r="N53">
            <v>13927.68</v>
          </cell>
          <cell r="O53">
            <v>2083</v>
          </cell>
          <cell r="P53">
            <v>2083</v>
          </cell>
          <cell r="Q53">
            <v>5232.1200000000026</v>
          </cell>
          <cell r="R53">
            <v>58145</v>
          </cell>
          <cell r="S53">
            <v>1950</v>
          </cell>
          <cell r="T53">
            <v>1554.6089999999999</v>
          </cell>
          <cell r="U53">
            <v>1674.8035199999999</v>
          </cell>
          <cell r="V53">
            <v>2901.6</v>
          </cell>
          <cell r="W53">
            <v>66226.012519999989</v>
          </cell>
          <cell r="Y53">
            <v>58145</v>
          </cell>
          <cell r="AA53">
            <v>200</v>
          </cell>
          <cell r="AB53">
            <v>1800</v>
          </cell>
          <cell r="AC53">
            <v>224</v>
          </cell>
          <cell r="AE53">
            <v>2224</v>
          </cell>
          <cell r="AF53">
            <v>62052.012519999997</v>
          </cell>
        </row>
        <row r="54">
          <cell r="C54" t="str">
            <v>BITS-645</v>
          </cell>
          <cell r="E54" t="str">
            <v>Anil kumar Redd kusam</v>
          </cell>
          <cell r="F54" t="str">
            <v>BNG STP</v>
          </cell>
          <cell r="G54">
            <v>90000</v>
          </cell>
          <cell r="H54">
            <v>80278</v>
          </cell>
          <cell r="I54">
            <v>30</v>
          </cell>
          <cell r="J54">
            <v>30</v>
          </cell>
          <cell r="L54">
            <v>30</v>
          </cell>
          <cell r="M54">
            <v>48166.8</v>
          </cell>
          <cell r="N54">
            <v>19266.72</v>
          </cell>
          <cell r="O54">
            <v>2083</v>
          </cell>
          <cell r="P54">
            <v>2083</v>
          </cell>
          <cell r="Q54">
            <v>8791.4799999999959</v>
          </cell>
          <cell r="R54">
            <v>80391</v>
          </cell>
          <cell r="S54">
            <v>1950</v>
          </cell>
          <cell r="T54">
            <v>1554.6089999999999</v>
          </cell>
          <cell r="U54">
            <v>2316.8230800000001</v>
          </cell>
          <cell r="V54">
            <v>4013.9</v>
          </cell>
          <cell r="W54">
            <v>90226.332079999993</v>
          </cell>
          <cell r="Y54">
            <v>80391</v>
          </cell>
          <cell r="AA54">
            <v>200</v>
          </cell>
          <cell r="AB54">
            <v>1800</v>
          </cell>
          <cell r="AC54">
            <v>224</v>
          </cell>
          <cell r="AE54">
            <v>2224</v>
          </cell>
          <cell r="AF54">
            <v>86052.332079999993</v>
          </cell>
        </row>
        <row r="55">
          <cell r="C55" t="str">
            <v>BITS-646</v>
          </cell>
          <cell r="E55" t="str">
            <v>Vijay Kumar Sundara</v>
          </cell>
          <cell r="F55" t="str">
            <v>HYD STP</v>
          </cell>
          <cell r="G55">
            <v>90000</v>
          </cell>
          <cell r="H55">
            <v>80278</v>
          </cell>
          <cell r="I55">
            <v>30</v>
          </cell>
          <cell r="J55">
            <v>30</v>
          </cell>
          <cell r="L55">
            <v>30</v>
          </cell>
          <cell r="M55">
            <v>48166.8</v>
          </cell>
          <cell r="N55">
            <v>19266.72</v>
          </cell>
          <cell r="O55">
            <v>2083</v>
          </cell>
          <cell r="P55">
            <v>2083</v>
          </cell>
          <cell r="Q55">
            <v>8791.4799999999959</v>
          </cell>
          <cell r="R55">
            <v>80391</v>
          </cell>
          <cell r="S55">
            <v>1950</v>
          </cell>
          <cell r="T55">
            <v>1554.6089999999999</v>
          </cell>
          <cell r="U55">
            <v>2316.8230800000001</v>
          </cell>
          <cell r="V55">
            <v>4013.9</v>
          </cell>
          <cell r="W55">
            <v>90226.332079999993</v>
          </cell>
          <cell r="Y55">
            <v>80391</v>
          </cell>
          <cell r="AA55">
            <v>200</v>
          </cell>
          <cell r="AB55">
            <v>1800</v>
          </cell>
          <cell r="AC55">
            <v>224</v>
          </cell>
          <cell r="AE55">
            <v>2224</v>
          </cell>
          <cell r="AF55">
            <v>86052.332079999993</v>
          </cell>
        </row>
        <row r="56">
          <cell r="C56" t="str">
            <v>BITS-650</v>
          </cell>
          <cell r="E56" t="str">
            <v>Bhaskar Idagottu</v>
          </cell>
          <cell r="G56">
            <v>125000</v>
          </cell>
          <cell r="H56">
            <v>112719</v>
          </cell>
          <cell r="I56">
            <v>30</v>
          </cell>
          <cell r="J56">
            <v>26</v>
          </cell>
          <cell r="K56">
            <v>4</v>
          </cell>
          <cell r="L56">
            <v>27</v>
          </cell>
          <cell r="M56">
            <v>60868.26</v>
          </cell>
          <cell r="N56">
            <v>24347.304000000004</v>
          </cell>
          <cell r="O56">
            <v>1875</v>
          </cell>
          <cell r="P56">
            <v>1875</v>
          </cell>
          <cell r="Q56">
            <v>12594.535999999993</v>
          </cell>
          <cell r="R56">
            <v>101560.1</v>
          </cell>
          <cell r="T56">
            <v>1554.6089999999999</v>
          </cell>
          <cell r="U56">
            <v>2927.7633059999998</v>
          </cell>
          <cell r="V56">
            <v>5072.3550000000005</v>
          </cell>
          <cell r="W56">
            <v>111114.82730599999</v>
          </cell>
          <cell r="Y56">
            <v>101560.1</v>
          </cell>
          <cell r="AA56">
            <v>200</v>
          </cell>
          <cell r="AC56">
            <v>283</v>
          </cell>
          <cell r="AE56">
            <v>483</v>
          </cell>
          <cell r="AF56">
            <v>110631.72730599999</v>
          </cell>
        </row>
        <row r="57">
          <cell r="C57" t="str">
            <v>BITS-652</v>
          </cell>
          <cell r="E57" t="str">
            <v>Shaikh Mohammed Sartaj</v>
          </cell>
          <cell r="F57" t="str">
            <v>PUNE SEZ 2</v>
          </cell>
          <cell r="G57">
            <v>90000</v>
          </cell>
          <cell r="H57">
            <v>80278</v>
          </cell>
          <cell r="I57">
            <v>30</v>
          </cell>
          <cell r="J57">
            <v>29</v>
          </cell>
          <cell r="K57">
            <v>1</v>
          </cell>
          <cell r="L57">
            <v>30</v>
          </cell>
          <cell r="M57">
            <v>48166.8</v>
          </cell>
          <cell r="N57">
            <v>19266.72</v>
          </cell>
          <cell r="O57">
            <v>2083</v>
          </cell>
          <cell r="P57">
            <v>2083</v>
          </cell>
          <cell r="Q57">
            <v>8791.4799999999959</v>
          </cell>
          <cell r="R57">
            <v>80391</v>
          </cell>
          <cell r="S57">
            <v>1950</v>
          </cell>
          <cell r="T57">
            <v>1554.6089999999999</v>
          </cell>
          <cell r="U57">
            <v>2316.8230800000001</v>
          </cell>
          <cell r="V57">
            <v>4013.9</v>
          </cell>
          <cell r="W57">
            <v>90226.332079999993</v>
          </cell>
          <cell r="Y57">
            <v>80391</v>
          </cell>
          <cell r="AA57">
            <v>200</v>
          </cell>
          <cell r="AB57">
            <v>1800</v>
          </cell>
          <cell r="AC57">
            <v>254</v>
          </cell>
          <cell r="AE57">
            <v>2254</v>
          </cell>
          <cell r="AF57">
            <v>86022.332079999993</v>
          </cell>
        </row>
        <row r="58">
          <cell r="C58" t="str">
            <v>BITS-654</v>
          </cell>
          <cell r="E58" t="str">
            <v>Dinesh Kumar Maran</v>
          </cell>
          <cell r="F58" t="str">
            <v>Chennai STP</v>
          </cell>
          <cell r="G58">
            <v>50000</v>
          </cell>
          <cell r="H58">
            <v>43202</v>
          </cell>
          <cell r="I58">
            <v>30</v>
          </cell>
          <cell r="J58">
            <v>29</v>
          </cell>
          <cell r="K58">
            <v>1</v>
          </cell>
          <cell r="L58">
            <v>30</v>
          </cell>
          <cell r="M58">
            <v>25921.200000000001</v>
          </cell>
          <cell r="N58">
            <v>10368.480000000001</v>
          </cell>
          <cell r="O58">
            <v>2083</v>
          </cell>
          <cell r="P58">
            <v>2083</v>
          </cell>
          <cell r="Q58">
            <v>2859.3199999999997</v>
          </cell>
          <cell r="R58">
            <v>43315</v>
          </cell>
          <cell r="S58">
            <v>1950</v>
          </cell>
          <cell r="T58">
            <v>1554.6089999999999</v>
          </cell>
          <cell r="U58">
            <v>1246.80972</v>
          </cell>
          <cell r="V58">
            <v>2160.1</v>
          </cell>
          <cell r="W58">
            <v>50226.518719999993</v>
          </cell>
          <cell r="Y58">
            <v>43315</v>
          </cell>
          <cell r="AA58">
            <v>200</v>
          </cell>
          <cell r="AB58">
            <v>1800</v>
          </cell>
          <cell r="AC58">
            <v>254</v>
          </cell>
          <cell r="AE58">
            <v>2254</v>
          </cell>
          <cell r="AF58">
            <v>46022.518719999993</v>
          </cell>
        </row>
        <row r="59">
          <cell r="C59" t="str">
            <v>BITS-656</v>
          </cell>
          <cell r="E59" t="str">
            <v>Ranjith Kumar Karanam</v>
          </cell>
          <cell r="F59" t="str">
            <v>HYD STP</v>
          </cell>
          <cell r="G59">
            <v>120000</v>
          </cell>
          <cell r="H59">
            <v>108085</v>
          </cell>
          <cell r="I59">
            <v>30</v>
          </cell>
          <cell r="J59">
            <v>29</v>
          </cell>
          <cell r="K59">
            <v>1</v>
          </cell>
          <cell r="L59">
            <v>30</v>
          </cell>
          <cell r="M59">
            <v>64851</v>
          </cell>
          <cell r="N59">
            <v>25940.400000000001</v>
          </cell>
          <cell r="O59">
            <v>2083</v>
          </cell>
          <cell r="P59">
            <v>2083</v>
          </cell>
          <cell r="Q59">
            <v>13240.600000000006</v>
          </cell>
          <cell r="R59">
            <v>108198</v>
          </cell>
          <cell r="S59">
            <v>1950</v>
          </cell>
          <cell r="T59">
            <v>1554.6089999999999</v>
          </cell>
          <cell r="U59">
            <v>3119.3330999999998</v>
          </cell>
          <cell r="V59">
            <v>5404.25</v>
          </cell>
          <cell r="W59">
            <v>120226.1921</v>
          </cell>
          <cell r="Y59">
            <v>108198</v>
          </cell>
          <cell r="AA59">
            <v>200</v>
          </cell>
          <cell r="AB59">
            <v>1800</v>
          </cell>
          <cell r="AC59">
            <v>254</v>
          </cell>
          <cell r="AE59">
            <v>2254</v>
          </cell>
          <cell r="AF59">
            <v>116022.1921</v>
          </cell>
        </row>
        <row r="60">
          <cell r="C60" t="str">
            <v>BITS-658</v>
          </cell>
          <cell r="E60" t="str">
            <v>Anjali Dubey</v>
          </cell>
          <cell r="F60" t="str">
            <v>PUNE ASC SEZ</v>
          </cell>
          <cell r="G60">
            <v>67000</v>
          </cell>
          <cell r="H60">
            <v>58959</v>
          </cell>
          <cell r="I60">
            <v>30</v>
          </cell>
          <cell r="J60">
            <v>27</v>
          </cell>
          <cell r="K60">
            <v>3</v>
          </cell>
          <cell r="L60">
            <v>28</v>
          </cell>
          <cell r="M60">
            <v>33017.040000000001</v>
          </cell>
          <cell r="N60">
            <v>13206.816000000001</v>
          </cell>
          <cell r="O60">
            <v>1944</v>
          </cell>
          <cell r="P60">
            <v>1944</v>
          </cell>
          <cell r="Q60">
            <v>5029.5440000000017</v>
          </cell>
          <cell r="R60">
            <v>55141.4</v>
          </cell>
          <cell r="S60">
            <v>1950</v>
          </cell>
          <cell r="T60">
            <v>1554.6089999999999</v>
          </cell>
          <cell r="U60">
            <v>1588.1196239999999</v>
          </cell>
          <cell r="V60">
            <v>2751.42</v>
          </cell>
          <cell r="W60">
            <v>62985.548623999995</v>
          </cell>
          <cell r="Y60">
            <v>55141.4</v>
          </cell>
          <cell r="AA60">
            <v>200</v>
          </cell>
          <cell r="AB60">
            <v>1800</v>
          </cell>
          <cell r="AC60">
            <v>254</v>
          </cell>
          <cell r="AE60">
            <v>2254</v>
          </cell>
          <cell r="AF60">
            <v>58781.148623999994</v>
          </cell>
        </row>
        <row r="61">
          <cell r="C61" t="str">
            <v>BITS-659</v>
          </cell>
          <cell r="E61" t="str">
            <v>Manzoor Ahamed</v>
          </cell>
          <cell r="F61" t="str">
            <v>BNG STP</v>
          </cell>
          <cell r="G61">
            <v>245000</v>
          </cell>
          <cell r="H61">
            <v>223948</v>
          </cell>
          <cell r="I61">
            <v>30</v>
          </cell>
          <cell r="J61">
            <v>30</v>
          </cell>
          <cell r="L61">
            <v>30</v>
          </cell>
          <cell r="M61">
            <v>134368.79999999999</v>
          </cell>
          <cell r="N61">
            <v>53747.519999999997</v>
          </cell>
          <cell r="O61">
            <v>2083</v>
          </cell>
          <cell r="P61">
            <v>2083</v>
          </cell>
          <cell r="Q61">
            <v>31778.680000000022</v>
          </cell>
          <cell r="R61">
            <v>224061</v>
          </cell>
          <cell r="S61">
            <v>1950</v>
          </cell>
          <cell r="T61">
            <v>1554.6089999999999</v>
          </cell>
          <cell r="U61">
            <v>6463.1392799999985</v>
          </cell>
          <cell r="V61">
            <v>11197.4</v>
          </cell>
          <cell r="W61">
            <v>245226.14827999999</v>
          </cell>
          <cell r="Y61">
            <v>224061</v>
          </cell>
          <cell r="AA61">
            <v>200</v>
          </cell>
          <cell r="AB61">
            <v>1800</v>
          </cell>
          <cell r="AC61">
            <v>286</v>
          </cell>
          <cell r="AE61">
            <v>2286</v>
          </cell>
          <cell r="AF61">
            <v>240990.14827999999</v>
          </cell>
        </row>
        <row r="62">
          <cell r="C62" t="str">
            <v>BITS-660</v>
          </cell>
          <cell r="E62" t="str">
            <v>Moin Ahemad Jahur Ahemad Kumarkiri</v>
          </cell>
          <cell r="F62" t="str">
            <v>PUNE SEZ 2</v>
          </cell>
          <cell r="G62">
            <v>158000</v>
          </cell>
          <cell r="H62">
            <v>143307</v>
          </cell>
          <cell r="I62">
            <v>30</v>
          </cell>
          <cell r="J62">
            <v>30</v>
          </cell>
          <cell r="L62">
            <v>30</v>
          </cell>
          <cell r="M62">
            <v>85984.2</v>
          </cell>
          <cell r="N62">
            <v>34393.68</v>
          </cell>
          <cell r="O62">
            <v>2083</v>
          </cell>
          <cell r="P62">
            <v>2083</v>
          </cell>
          <cell r="Q62">
            <v>18876.119999999995</v>
          </cell>
          <cell r="R62">
            <v>143420</v>
          </cell>
          <cell r="S62">
            <v>1950</v>
          </cell>
          <cell r="T62">
            <v>1554.6089999999999</v>
          </cell>
          <cell r="U62">
            <v>4135.8400199999996</v>
          </cell>
          <cell r="V62">
            <v>7165.3499999999995</v>
          </cell>
          <cell r="W62">
            <v>158225.79902000001</v>
          </cell>
          <cell r="Y62">
            <v>143420</v>
          </cell>
          <cell r="AA62">
            <v>200</v>
          </cell>
          <cell r="AB62">
            <v>1800</v>
          </cell>
          <cell r="AC62">
            <v>254</v>
          </cell>
          <cell r="AE62">
            <v>2254</v>
          </cell>
          <cell r="AF62">
            <v>154021.79902000001</v>
          </cell>
        </row>
        <row r="63">
          <cell r="C63" t="str">
            <v>BITS-661</v>
          </cell>
          <cell r="E63" t="str">
            <v>Hemanth Mishra</v>
          </cell>
          <cell r="F63" t="str">
            <v>PUNE SEZ 1</v>
          </cell>
          <cell r="G63">
            <v>110000</v>
          </cell>
          <cell r="H63">
            <v>98816</v>
          </cell>
          <cell r="I63">
            <v>30</v>
          </cell>
          <cell r="J63">
            <v>29</v>
          </cell>
          <cell r="K63">
            <v>1</v>
          </cell>
          <cell r="L63">
            <v>30</v>
          </cell>
          <cell r="M63">
            <v>59289.599999999999</v>
          </cell>
          <cell r="N63">
            <v>23715.84</v>
          </cell>
          <cell r="O63">
            <v>2083</v>
          </cell>
          <cell r="P63">
            <v>2083</v>
          </cell>
          <cell r="Q63">
            <v>11757.559999999998</v>
          </cell>
          <cell r="R63">
            <v>98929</v>
          </cell>
          <cell r="S63">
            <v>1950</v>
          </cell>
          <cell r="T63">
            <v>1554.6089999999999</v>
          </cell>
          <cell r="U63">
            <v>2851.8297599999996</v>
          </cell>
          <cell r="V63">
            <v>4940.8</v>
          </cell>
          <cell r="W63">
            <v>110226.23875999999</v>
          </cell>
          <cell r="Y63">
            <v>98929</v>
          </cell>
          <cell r="AA63">
            <v>200</v>
          </cell>
          <cell r="AB63">
            <v>1800</v>
          </cell>
          <cell r="AC63">
            <v>254</v>
          </cell>
          <cell r="AE63">
            <v>2254</v>
          </cell>
          <cell r="AF63">
            <v>106022.23875999999</v>
          </cell>
        </row>
        <row r="64">
          <cell r="C64" t="str">
            <v>BITS-663</v>
          </cell>
          <cell r="E64" t="str">
            <v>FAZALAHMED IRKAL 22-4-2022</v>
          </cell>
          <cell r="F64" t="str">
            <v>PUNE SEZ 1</v>
          </cell>
          <cell r="G64">
            <v>68000</v>
          </cell>
          <cell r="H64">
            <v>59886</v>
          </cell>
          <cell r="I64">
            <v>30</v>
          </cell>
          <cell r="J64">
            <v>22</v>
          </cell>
          <cell r="L64">
            <v>22</v>
          </cell>
          <cell r="M64">
            <v>26349.84</v>
          </cell>
          <cell r="N64">
            <v>10539.936000000002</v>
          </cell>
          <cell r="O64">
            <v>1528</v>
          </cell>
          <cell r="P64">
            <v>1528</v>
          </cell>
          <cell r="Q64">
            <v>4083.6240000000034</v>
          </cell>
          <cell r="R64">
            <v>44029.4</v>
          </cell>
          <cell r="S64">
            <v>1950</v>
          </cell>
          <cell r="T64">
            <v>1554.6089999999999</v>
          </cell>
          <cell r="U64">
            <v>1267.4273039999998</v>
          </cell>
          <cell r="V64">
            <v>2195.8200000000002</v>
          </cell>
          <cell r="W64">
            <v>50997.256303999995</v>
          </cell>
          <cell r="Y64">
            <v>44029.4</v>
          </cell>
          <cell r="AA64">
            <v>200</v>
          </cell>
          <cell r="AB64">
            <v>1800</v>
          </cell>
          <cell r="AC64">
            <v>254</v>
          </cell>
          <cell r="AE64">
            <v>2254</v>
          </cell>
          <cell r="AF64">
            <v>46792.856303999994</v>
          </cell>
        </row>
        <row r="65">
          <cell r="C65" t="str">
            <v>BITS-664</v>
          </cell>
          <cell r="E65" t="str">
            <v>Savana Saritha Dora</v>
          </cell>
          <cell r="F65" t="str">
            <v>PUNE SEZ 2</v>
          </cell>
          <cell r="G65">
            <v>63000</v>
          </cell>
          <cell r="H65">
            <v>55251</v>
          </cell>
          <cell r="I65">
            <v>30</v>
          </cell>
          <cell r="J65">
            <v>29</v>
          </cell>
          <cell r="K65">
            <v>1</v>
          </cell>
          <cell r="L65">
            <v>30</v>
          </cell>
          <cell r="M65">
            <v>33150.6</v>
          </cell>
          <cell r="N65">
            <v>13260.24</v>
          </cell>
          <cell r="O65">
            <v>2083</v>
          </cell>
          <cell r="P65">
            <v>2083</v>
          </cell>
          <cell r="Q65">
            <v>4787.1600000000035</v>
          </cell>
          <cell r="R65">
            <v>55364</v>
          </cell>
          <cell r="S65">
            <v>1950</v>
          </cell>
          <cell r="T65">
            <v>1554.6089999999999</v>
          </cell>
          <cell r="U65">
            <v>1594.5438599999998</v>
          </cell>
          <cell r="V65">
            <v>2762.5499999999997</v>
          </cell>
          <cell r="W65">
            <v>63225.702859999998</v>
          </cell>
          <cell r="Y65">
            <v>55364</v>
          </cell>
          <cell r="AA65">
            <v>200</v>
          </cell>
          <cell r="AB65">
            <v>1800</v>
          </cell>
          <cell r="AC65">
            <v>286</v>
          </cell>
          <cell r="AE65">
            <v>2286</v>
          </cell>
          <cell r="AF65">
            <v>58989.702859999998</v>
          </cell>
        </row>
        <row r="66">
          <cell r="C66" t="str">
            <v>BITS-667</v>
          </cell>
          <cell r="E66" t="str">
            <v>SUKRUTH YELLAMBOTLA</v>
          </cell>
          <cell r="F66" t="str">
            <v>PUNE SEZ 1</v>
          </cell>
          <cell r="G66">
            <v>42000</v>
          </cell>
          <cell r="H66">
            <v>35786</v>
          </cell>
          <cell r="I66">
            <v>30</v>
          </cell>
          <cell r="J66">
            <v>29</v>
          </cell>
          <cell r="K66">
            <v>1</v>
          </cell>
          <cell r="L66">
            <v>30</v>
          </cell>
          <cell r="M66">
            <v>21471.599999999999</v>
          </cell>
          <cell r="N66">
            <v>8588.64</v>
          </cell>
          <cell r="O66">
            <v>2083</v>
          </cell>
          <cell r="P66">
            <v>2083</v>
          </cell>
          <cell r="Q66">
            <v>1672.760000000002</v>
          </cell>
          <cell r="R66">
            <v>35899</v>
          </cell>
          <cell r="S66">
            <v>1950</v>
          </cell>
          <cell r="T66">
            <v>1554.6089999999999</v>
          </cell>
          <cell r="U66">
            <v>1032.7839599999998</v>
          </cell>
          <cell r="V66">
            <v>1789.3</v>
          </cell>
          <cell r="W66">
            <v>42225.69296</v>
          </cell>
          <cell r="Y66">
            <v>35899</v>
          </cell>
          <cell r="AA66">
            <v>200</v>
          </cell>
          <cell r="AB66">
            <v>1800</v>
          </cell>
          <cell r="AC66">
            <v>252</v>
          </cell>
          <cell r="AE66">
            <v>2252</v>
          </cell>
          <cell r="AF66">
            <v>38023.69296</v>
          </cell>
        </row>
        <row r="67">
          <cell r="C67" t="str">
            <v>BITS-668</v>
          </cell>
          <cell r="E67" t="str">
            <v xml:space="preserve">Mandar Shetty </v>
          </cell>
          <cell r="F67" t="str">
            <v>PUNE SEZ 2</v>
          </cell>
          <cell r="G67">
            <v>116000</v>
          </cell>
          <cell r="H67">
            <v>104377</v>
          </cell>
          <cell r="I67">
            <v>30</v>
          </cell>
          <cell r="J67">
            <v>29</v>
          </cell>
          <cell r="K67">
            <v>1</v>
          </cell>
          <cell r="L67">
            <v>30</v>
          </cell>
          <cell r="M67">
            <v>62626.2</v>
          </cell>
          <cell r="N67">
            <v>25050.48</v>
          </cell>
          <cell r="O67">
            <v>2083</v>
          </cell>
          <cell r="P67">
            <v>2083</v>
          </cell>
          <cell r="Q67">
            <v>12647.320000000007</v>
          </cell>
          <cell r="R67">
            <v>104490</v>
          </cell>
          <cell r="S67">
            <v>1950</v>
          </cell>
          <cell r="T67">
            <v>1554.6089999999999</v>
          </cell>
          <cell r="U67">
            <v>3012.3202199999996</v>
          </cell>
          <cell r="V67">
            <v>5218.8499999999995</v>
          </cell>
          <cell r="W67">
            <v>116225.77922</v>
          </cell>
          <cell r="Y67">
            <v>104490</v>
          </cell>
          <cell r="AA67">
            <v>200</v>
          </cell>
          <cell r="AB67">
            <v>1800</v>
          </cell>
          <cell r="AC67">
            <v>283</v>
          </cell>
          <cell r="AE67">
            <v>2283</v>
          </cell>
          <cell r="AF67">
            <v>111992.77922</v>
          </cell>
        </row>
        <row r="68">
          <cell r="C68" t="str">
            <v>BITS-671</v>
          </cell>
          <cell r="E68" t="str">
            <v>Ramakrishna J Reddy</v>
          </cell>
          <cell r="F68" t="str">
            <v>BNG STP</v>
          </cell>
          <cell r="G68">
            <v>210000</v>
          </cell>
          <cell r="H68">
            <v>191506</v>
          </cell>
          <cell r="I68">
            <v>30</v>
          </cell>
          <cell r="J68">
            <v>27</v>
          </cell>
          <cell r="K68">
            <v>3</v>
          </cell>
          <cell r="L68">
            <v>28</v>
          </cell>
          <cell r="M68">
            <v>107243.36</v>
          </cell>
          <cell r="N68">
            <v>42897.344000000005</v>
          </cell>
          <cell r="O68">
            <v>1944</v>
          </cell>
          <cell r="P68">
            <v>1944</v>
          </cell>
          <cell r="Q68">
            <v>24823.229333333322</v>
          </cell>
          <cell r="R68">
            <v>178851.93333333332</v>
          </cell>
          <cell r="S68">
            <v>1950</v>
          </cell>
          <cell r="T68">
            <v>1554.6089999999999</v>
          </cell>
          <cell r="U68">
            <v>5158.405616</v>
          </cell>
          <cell r="V68">
            <v>8936.9466666666667</v>
          </cell>
          <cell r="W68">
            <v>196451.89461599998</v>
          </cell>
          <cell r="Y68">
            <v>178851.93333333332</v>
          </cell>
          <cell r="AA68">
            <v>200</v>
          </cell>
          <cell r="AB68">
            <v>1800</v>
          </cell>
          <cell r="AC68">
            <v>252</v>
          </cell>
          <cell r="AE68">
            <v>2252</v>
          </cell>
          <cell r="AF68">
            <v>192249.96128266666</v>
          </cell>
        </row>
        <row r="69">
          <cell r="C69" t="str">
            <v>BITS-672</v>
          </cell>
          <cell r="E69" t="str">
            <v xml:space="preserve">Vivek Dongre </v>
          </cell>
          <cell r="F69" t="str">
            <v>PUNE SEZ 2</v>
          </cell>
          <cell r="G69">
            <v>75000</v>
          </cell>
          <cell r="H69">
            <v>66374</v>
          </cell>
          <cell r="I69">
            <v>30</v>
          </cell>
          <cell r="J69">
            <v>30</v>
          </cell>
          <cell r="L69">
            <v>30</v>
          </cell>
          <cell r="M69">
            <v>39824.400000000001</v>
          </cell>
          <cell r="N69">
            <v>15929.760000000002</v>
          </cell>
          <cell r="O69">
            <v>2083</v>
          </cell>
          <cell r="P69">
            <v>2083</v>
          </cell>
          <cell r="Q69">
            <v>6566.8399999999965</v>
          </cell>
          <cell r="R69">
            <v>66487</v>
          </cell>
          <cell r="S69">
            <v>1950</v>
          </cell>
          <cell r="T69">
            <v>1554.6089999999999</v>
          </cell>
          <cell r="U69">
            <v>1915.5536400000001</v>
          </cell>
          <cell r="V69">
            <v>3318.7000000000003</v>
          </cell>
          <cell r="W69">
            <v>75225.862639999992</v>
          </cell>
          <cell r="Y69">
            <v>66487</v>
          </cell>
          <cell r="AA69">
            <v>200</v>
          </cell>
          <cell r="AB69">
            <v>1800</v>
          </cell>
          <cell r="AC69">
            <v>252</v>
          </cell>
          <cell r="AE69">
            <v>2252</v>
          </cell>
          <cell r="AF69">
            <v>71023.862639999992</v>
          </cell>
        </row>
        <row r="70">
          <cell r="C70" t="str">
            <v>BITS-674</v>
          </cell>
          <cell r="E70" t="str">
            <v>Amit Chalwadi</v>
          </cell>
          <cell r="F70" t="str">
            <v>PUNE SEZ 2</v>
          </cell>
          <cell r="G70">
            <v>90000</v>
          </cell>
          <cell r="H70">
            <v>80278</v>
          </cell>
          <cell r="I70">
            <v>30</v>
          </cell>
          <cell r="J70">
            <v>30</v>
          </cell>
          <cell r="L70">
            <v>30</v>
          </cell>
          <cell r="M70">
            <v>48166.8</v>
          </cell>
          <cell r="N70">
            <v>19266.72</v>
          </cell>
          <cell r="O70">
            <v>2083</v>
          </cell>
          <cell r="P70">
            <v>2083</v>
          </cell>
          <cell r="Q70">
            <v>8791.4799999999959</v>
          </cell>
          <cell r="R70">
            <v>80391</v>
          </cell>
          <cell r="S70">
            <v>1950</v>
          </cell>
          <cell r="T70">
            <v>1554.6089999999999</v>
          </cell>
          <cell r="U70">
            <v>2316.8230800000001</v>
          </cell>
          <cell r="V70">
            <v>4013.9</v>
          </cell>
          <cell r="W70">
            <v>90226.332079999993</v>
          </cell>
          <cell r="Y70">
            <v>80391</v>
          </cell>
          <cell r="AA70">
            <v>200</v>
          </cell>
          <cell r="AB70">
            <v>1800</v>
          </cell>
          <cell r="AC70">
            <v>283</v>
          </cell>
          <cell r="AE70">
            <v>2283</v>
          </cell>
          <cell r="AF70">
            <v>85993.332079999993</v>
          </cell>
        </row>
        <row r="71">
          <cell r="C71" t="str">
            <v>BITS-675</v>
          </cell>
          <cell r="E71" t="str">
            <v xml:space="preserve">Nikhila Kaveri </v>
          </cell>
          <cell r="F71" t="str">
            <v>HYD SEZ</v>
          </cell>
          <cell r="G71">
            <v>120000</v>
          </cell>
          <cell r="H71">
            <v>108085</v>
          </cell>
          <cell r="I71">
            <v>30</v>
          </cell>
          <cell r="J71">
            <v>30</v>
          </cell>
          <cell r="L71">
            <v>30</v>
          </cell>
          <cell r="M71">
            <v>64851</v>
          </cell>
          <cell r="N71">
            <v>25940.400000000001</v>
          </cell>
          <cell r="O71">
            <v>2083</v>
          </cell>
          <cell r="P71">
            <v>2083</v>
          </cell>
          <cell r="Q71">
            <v>13240.600000000006</v>
          </cell>
          <cell r="R71">
            <v>108198</v>
          </cell>
          <cell r="S71">
            <v>1950</v>
          </cell>
          <cell r="T71">
            <v>1554.6089999999999</v>
          </cell>
          <cell r="U71">
            <v>3119.3330999999998</v>
          </cell>
          <cell r="V71">
            <v>5404.25</v>
          </cell>
          <cell r="W71">
            <v>120226.1921</v>
          </cell>
          <cell r="Y71">
            <v>108198</v>
          </cell>
          <cell r="AA71">
            <v>200</v>
          </cell>
          <cell r="AB71">
            <v>1800</v>
          </cell>
          <cell r="AC71">
            <v>252</v>
          </cell>
          <cell r="AE71">
            <v>2252</v>
          </cell>
          <cell r="AF71">
            <v>116024.1921</v>
          </cell>
        </row>
        <row r="72">
          <cell r="C72" t="str">
            <v>BITS-677</v>
          </cell>
          <cell r="E72" t="str">
            <v>Ashwini Nanaware</v>
          </cell>
          <cell r="F72" t="str">
            <v>PUNE SEZ 2</v>
          </cell>
          <cell r="G72">
            <v>62000</v>
          </cell>
          <cell r="H72">
            <v>54324</v>
          </cell>
          <cell r="I72">
            <v>30</v>
          </cell>
          <cell r="J72">
            <v>29</v>
          </cell>
          <cell r="K72">
            <v>1</v>
          </cell>
          <cell r="L72">
            <v>30</v>
          </cell>
          <cell r="M72">
            <v>32594.400000000001</v>
          </cell>
          <cell r="N72">
            <v>13037.760000000002</v>
          </cell>
          <cell r="O72">
            <v>2083</v>
          </cell>
          <cell r="P72">
            <v>2083</v>
          </cell>
          <cell r="Q72">
            <v>4638.8399999999965</v>
          </cell>
          <cell r="R72">
            <v>54437</v>
          </cell>
          <cell r="S72">
            <v>1950</v>
          </cell>
          <cell r="T72">
            <v>1554.6089999999999</v>
          </cell>
          <cell r="U72">
            <v>1567.7906399999999</v>
          </cell>
          <cell r="V72">
            <v>2716.2000000000003</v>
          </cell>
          <cell r="W72">
            <v>62225.599639999993</v>
          </cell>
          <cell r="Y72">
            <v>54437</v>
          </cell>
          <cell r="AA72">
            <v>200</v>
          </cell>
          <cell r="AB72">
            <v>1800</v>
          </cell>
          <cell r="AC72">
            <v>283</v>
          </cell>
          <cell r="AE72">
            <v>2283</v>
          </cell>
          <cell r="AF72">
            <v>57992.599639999993</v>
          </cell>
        </row>
        <row r="73">
          <cell r="C73" t="str">
            <v>BITS-678</v>
          </cell>
          <cell r="E73" t="str">
            <v>Kaushal Sushil Sharma</v>
          </cell>
          <cell r="F73" t="str">
            <v>PUNE SEZ 2</v>
          </cell>
          <cell r="G73">
            <v>70000</v>
          </cell>
          <cell r="H73">
            <v>61740</v>
          </cell>
          <cell r="I73">
            <v>30</v>
          </cell>
          <cell r="J73">
            <v>30</v>
          </cell>
          <cell r="L73">
            <v>30</v>
          </cell>
          <cell r="M73">
            <v>37044</v>
          </cell>
          <cell r="N73">
            <v>14817.6</v>
          </cell>
          <cell r="O73">
            <v>2083</v>
          </cell>
          <cell r="P73">
            <v>2083</v>
          </cell>
          <cell r="Q73">
            <v>5825.4000000000015</v>
          </cell>
          <cell r="R73">
            <v>61853</v>
          </cell>
          <cell r="S73">
            <v>1950</v>
          </cell>
          <cell r="T73">
            <v>1554.6089999999999</v>
          </cell>
          <cell r="U73">
            <v>1781.8163999999999</v>
          </cell>
          <cell r="V73">
            <v>3087</v>
          </cell>
          <cell r="W73">
            <v>70226.425400000007</v>
          </cell>
          <cell r="Y73">
            <v>61853</v>
          </cell>
          <cell r="AA73">
            <v>200</v>
          </cell>
          <cell r="AB73">
            <v>1800</v>
          </cell>
          <cell r="AC73">
            <v>283</v>
          </cell>
          <cell r="AE73">
            <v>2283</v>
          </cell>
          <cell r="AF73">
            <v>65993.425400000007</v>
          </cell>
        </row>
        <row r="74">
          <cell r="C74" t="str">
            <v>BITS-679</v>
          </cell>
          <cell r="E74" t="str">
            <v>Praveen Kumar Tandra</v>
          </cell>
          <cell r="F74" t="str">
            <v>BNG STP</v>
          </cell>
          <cell r="G74">
            <v>110000</v>
          </cell>
          <cell r="H74">
            <v>98816</v>
          </cell>
          <cell r="I74">
            <v>30</v>
          </cell>
          <cell r="J74">
            <v>30</v>
          </cell>
          <cell r="L74">
            <v>30</v>
          </cell>
          <cell r="M74">
            <v>59289.599999999999</v>
          </cell>
          <cell r="N74">
            <v>23715.84</v>
          </cell>
          <cell r="O74">
            <v>2083</v>
          </cell>
          <cell r="P74">
            <v>2083</v>
          </cell>
          <cell r="Q74">
            <v>11757.559999999998</v>
          </cell>
          <cell r="R74">
            <v>98929</v>
          </cell>
          <cell r="S74">
            <v>1950</v>
          </cell>
          <cell r="T74">
            <v>1554.6089999999999</v>
          </cell>
          <cell r="U74">
            <v>2851.8297599999996</v>
          </cell>
          <cell r="V74">
            <v>4940.8</v>
          </cell>
          <cell r="W74">
            <v>110226.23875999999</v>
          </cell>
          <cell r="Y74">
            <v>98929</v>
          </cell>
          <cell r="AA74">
            <v>200</v>
          </cell>
          <cell r="AB74">
            <v>1800</v>
          </cell>
          <cell r="AC74">
            <v>283</v>
          </cell>
          <cell r="AE74">
            <v>2283</v>
          </cell>
          <cell r="AF74">
            <v>105993.23875999999</v>
          </cell>
        </row>
        <row r="75">
          <cell r="C75" t="str">
            <v>BITS-680</v>
          </cell>
          <cell r="E75" t="str">
            <v>Arvind Akhare</v>
          </cell>
          <cell r="F75" t="str">
            <v>PUNE SEZ 2</v>
          </cell>
          <cell r="G75">
            <v>95000</v>
          </cell>
          <cell r="H75">
            <v>84912</v>
          </cell>
          <cell r="I75">
            <v>30</v>
          </cell>
          <cell r="J75">
            <v>27</v>
          </cell>
          <cell r="K75">
            <v>3</v>
          </cell>
          <cell r="L75">
            <v>28</v>
          </cell>
          <cell r="M75">
            <v>47550.720000000001</v>
          </cell>
          <cell r="N75">
            <v>19020.288</v>
          </cell>
          <cell r="O75">
            <v>1944</v>
          </cell>
          <cell r="P75">
            <v>1944</v>
          </cell>
          <cell r="Q75">
            <v>8905.1919999999955</v>
          </cell>
          <cell r="R75">
            <v>79364.2</v>
          </cell>
          <cell r="S75">
            <v>1950</v>
          </cell>
          <cell r="T75">
            <v>1554.6089999999999</v>
          </cell>
          <cell r="U75">
            <v>2287.1896320000001</v>
          </cell>
          <cell r="V75">
            <v>3962.56</v>
          </cell>
          <cell r="W75">
            <v>89118.558631999986</v>
          </cell>
          <cell r="Y75">
            <v>79364.2</v>
          </cell>
          <cell r="AA75">
            <v>200</v>
          </cell>
          <cell r="AB75">
            <v>1800</v>
          </cell>
          <cell r="AC75">
            <v>283</v>
          </cell>
          <cell r="AE75">
            <v>2283</v>
          </cell>
          <cell r="AF75">
            <v>84885.358631999989</v>
          </cell>
        </row>
        <row r="76">
          <cell r="C76" t="str">
            <v>BITS-681</v>
          </cell>
          <cell r="E76" t="str">
            <v>Pallavi Rishikesh Naik</v>
          </cell>
          <cell r="F76" t="str">
            <v>PUNE SEZ 2</v>
          </cell>
          <cell r="G76">
            <v>80000</v>
          </cell>
          <cell r="H76">
            <v>71009</v>
          </cell>
          <cell r="I76">
            <v>30</v>
          </cell>
          <cell r="J76">
            <v>30</v>
          </cell>
          <cell r="L76">
            <v>30</v>
          </cell>
          <cell r="M76">
            <v>42605.4</v>
          </cell>
          <cell r="N76">
            <v>17042.16</v>
          </cell>
          <cell r="O76">
            <v>2083</v>
          </cell>
          <cell r="P76">
            <v>2083</v>
          </cell>
          <cell r="Q76">
            <v>7308.4400000000023</v>
          </cell>
          <cell r="R76">
            <v>71122</v>
          </cell>
          <cell r="S76">
            <v>1950</v>
          </cell>
          <cell r="T76">
            <v>1554.6089999999999</v>
          </cell>
          <cell r="U76">
            <v>2049.3197399999999</v>
          </cell>
          <cell r="V76">
            <v>3550.4500000000003</v>
          </cell>
          <cell r="W76">
            <v>80226.37874</v>
          </cell>
          <cell r="Y76">
            <v>71122</v>
          </cell>
          <cell r="AA76">
            <v>200</v>
          </cell>
          <cell r="AB76">
            <v>1800</v>
          </cell>
          <cell r="AC76">
            <v>283</v>
          </cell>
          <cell r="AE76">
            <v>2283</v>
          </cell>
          <cell r="AF76">
            <v>75993.37874</v>
          </cell>
        </row>
        <row r="77">
          <cell r="C77" t="str">
            <v>BITS-682</v>
          </cell>
          <cell r="E77" t="str">
            <v>Ajay Singh</v>
          </cell>
          <cell r="F77" t="str">
            <v>PUNE SEZ 1</v>
          </cell>
          <cell r="G77">
            <v>142000</v>
          </cell>
          <cell r="H77">
            <v>128477</v>
          </cell>
          <cell r="I77">
            <v>30</v>
          </cell>
          <cell r="J77">
            <v>29</v>
          </cell>
          <cell r="K77">
            <v>1</v>
          </cell>
          <cell r="L77">
            <v>30</v>
          </cell>
          <cell r="M77">
            <v>77086.2</v>
          </cell>
          <cell r="N77">
            <v>30834.48</v>
          </cell>
          <cell r="O77">
            <v>2083</v>
          </cell>
          <cell r="P77">
            <v>2083</v>
          </cell>
          <cell r="Q77">
            <v>16503.320000000007</v>
          </cell>
          <cell r="R77">
            <v>128590</v>
          </cell>
          <cell r="S77">
            <v>1950</v>
          </cell>
          <cell r="T77">
            <v>1554.6089999999999</v>
          </cell>
          <cell r="U77">
            <v>3707.8462199999999</v>
          </cell>
          <cell r="V77">
            <v>6423.8499999999995</v>
          </cell>
          <cell r="W77">
            <v>142226.30522000001</v>
          </cell>
          <cell r="Y77">
            <v>128590</v>
          </cell>
          <cell r="AA77">
            <v>200</v>
          </cell>
          <cell r="AB77">
            <v>1800</v>
          </cell>
          <cell r="AC77">
            <v>283</v>
          </cell>
          <cell r="AE77">
            <v>2283</v>
          </cell>
          <cell r="AF77">
            <v>137993.30522000001</v>
          </cell>
        </row>
        <row r="78">
          <cell r="C78" t="str">
            <v>BITS-683</v>
          </cell>
          <cell r="E78" t="str">
            <v>TUSHAR UCHAGAONKAR</v>
          </cell>
          <cell r="F78" t="str">
            <v>PUNE ASC SEZ</v>
          </cell>
          <cell r="G78">
            <v>87000</v>
          </cell>
          <cell r="H78">
            <v>77497</v>
          </cell>
          <cell r="I78">
            <v>30</v>
          </cell>
          <cell r="J78">
            <v>29</v>
          </cell>
          <cell r="K78">
            <v>1</v>
          </cell>
          <cell r="L78">
            <v>30</v>
          </cell>
          <cell r="M78">
            <v>46498.2</v>
          </cell>
          <cell r="N78">
            <v>18599.28</v>
          </cell>
          <cell r="O78">
            <v>2083</v>
          </cell>
          <cell r="P78">
            <v>2083</v>
          </cell>
          <cell r="Q78">
            <v>8346.5200000000041</v>
          </cell>
          <cell r="R78">
            <v>77610</v>
          </cell>
          <cell r="S78">
            <v>1950</v>
          </cell>
          <cell r="T78">
            <v>1554.6089999999999</v>
          </cell>
          <cell r="U78">
            <v>2236.56342</v>
          </cell>
          <cell r="V78">
            <v>3874.85</v>
          </cell>
          <cell r="W78">
            <v>87226.022420000008</v>
          </cell>
          <cell r="Y78">
            <v>77610</v>
          </cell>
          <cell r="AA78">
            <v>200</v>
          </cell>
          <cell r="AB78">
            <v>1800</v>
          </cell>
          <cell r="AC78">
            <v>283</v>
          </cell>
          <cell r="AE78">
            <v>2283</v>
          </cell>
          <cell r="AF78">
            <v>82993.022420000008</v>
          </cell>
        </row>
        <row r="79">
          <cell r="C79" t="str">
            <v>BITS-684</v>
          </cell>
          <cell r="E79" t="str">
            <v>PRAVEEN M</v>
          </cell>
          <cell r="F79" t="str">
            <v>HYD STP</v>
          </cell>
          <cell r="G79">
            <v>155000</v>
          </cell>
          <cell r="H79">
            <v>140526</v>
          </cell>
          <cell r="I79">
            <v>30</v>
          </cell>
          <cell r="J79">
            <v>30</v>
          </cell>
          <cell r="L79">
            <v>30</v>
          </cell>
          <cell r="M79">
            <v>84315.6</v>
          </cell>
          <cell r="N79">
            <v>33726.240000000005</v>
          </cell>
          <cell r="O79">
            <v>2083</v>
          </cell>
          <cell r="P79">
            <v>2083</v>
          </cell>
          <cell r="Q79">
            <v>18431.159999999989</v>
          </cell>
          <cell r="R79">
            <v>140639</v>
          </cell>
          <cell r="S79">
            <v>1950</v>
          </cell>
          <cell r="T79">
            <v>1554.6089999999999</v>
          </cell>
          <cell r="U79">
            <v>4055.5803600000004</v>
          </cell>
          <cell r="V79">
            <v>7026.3</v>
          </cell>
          <cell r="W79">
            <v>155225.48936000001</v>
          </cell>
          <cell r="Y79">
            <v>140639</v>
          </cell>
          <cell r="AA79">
            <v>200</v>
          </cell>
          <cell r="AB79">
            <v>1800</v>
          </cell>
          <cell r="AC79">
            <v>283</v>
          </cell>
          <cell r="AE79">
            <v>2283</v>
          </cell>
          <cell r="AF79">
            <v>150992.48935999998</v>
          </cell>
        </row>
        <row r="80">
          <cell r="C80" t="str">
            <v>BITS-686</v>
          </cell>
          <cell r="E80" t="str">
            <v>Amit Kumar</v>
          </cell>
          <cell r="F80" t="str">
            <v>PUNE SEZ 2</v>
          </cell>
          <cell r="G80">
            <v>105000</v>
          </cell>
          <cell r="H80">
            <v>94181</v>
          </cell>
          <cell r="I80">
            <v>30</v>
          </cell>
          <cell r="J80">
            <v>29</v>
          </cell>
          <cell r="K80">
            <v>1</v>
          </cell>
          <cell r="L80">
            <v>30</v>
          </cell>
          <cell r="M80">
            <v>56508.6</v>
          </cell>
          <cell r="N80">
            <v>22603.440000000002</v>
          </cell>
          <cell r="O80">
            <v>2083</v>
          </cell>
          <cell r="P80">
            <v>2083</v>
          </cell>
          <cell r="Q80">
            <v>11015.959999999992</v>
          </cell>
          <cell r="R80">
            <v>94294</v>
          </cell>
          <cell r="S80">
            <v>1950</v>
          </cell>
          <cell r="T80">
            <v>1554.6089999999999</v>
          </cell>
          <cell r="U80">
            <v>2718.0636599999998</v>
          </cell>
          <cell r="V80">
            <v>4709.05</v>
          </cell>
          <cell r="W80">
            <v>105225.72266</v>
          </cell>
          <cell r="Y80">
            <v>94294</v>
          </cell>
          <cell r="AA80">
            <v>200</v>
          </cell>
          <cell r="AB80">
            <v>1800</v>
          </cell>
          <cell r="AC80">
            <v>283</v>
          </cell>
          <cell r="AE80">
            <v>2283</v>
          </cell>
          <cell r="AF80">
            <v>100992.72266</v>
          </cell>
        </row>
        <row r="81">
          <cell r="C81" t="str">
            <v>BITS-688</v>
          </cell>
          <cell r="E81" t="str">
            <v>Pranav Thakare</v>
          </cell>
          <cell r="F81" t="str">
            <v>PUNE SEZ 2</v>
          </cell>
          <cell r="G81">
            <v>85000</v>
          </cell>
          <cell r="H81">
            <v>75643</v>
          </cell>
          <cell r="I81">
            <v>30</v>
          </cell>
          <cell r="J81">
            <v>26</v>
          </cell>
          <cell r="K81">
            <v>4</v>
          </cell>
          <cell r="L81">
            <v>27</v>
          </cell>
          <cell r="M81">
            <v>40847.22</v>
          </cell>
          <cell r="N81">
            <v>16338.888000000001</v>
          </cell>
          <cell r="O81">
            <v>1875</v>
          </cell>
          <cell r="P81">
            <v>1875</v>
          </cell>
          <cell r="Q81">
            <v>7255.5919999999969</v>
          </cell>
          <cell r="R81">
            <v>68191.7</v>
          </cell>
          <cell r="S81">
            <v>1950</v>
          </cell>
          <cell r="T81">
            <v>1554.6089999999999</v>
          </cell>
          <cell r="U81">
            <v>1964.7512819999997</v>
          </cell>
          <cell r="V81">
            <v>3403.9349999999999</v>
          </cell>
          <cell r="W81">
            <v>77064.995281999989</v>
          </cell>
          <cell r="Y81">
            <v>68191.7</v>
          </cell>
          <cell r="AA81">
            <v>200</v>
          </cell>
          <cell r="AB81">
            <v>1800</v>
          </cell>
          <cell r="AC81">
            <v>283</v>
          </cell>
          <cell r="AE81">
            <v>2283</v>
          </cell>
          <cell r="AF81">
            <v>72832.295281999992</v>
          </cell>
        </row>
        <row r="82">
          <cell r="C82" t="str">
            <v>BITS-689</v>
          </cell>
          <cell r="E82" t="str">
            <v>Nagarjun KV</v>
          </cell>
          <cell r="F82" t="str">
            <v>BNG STP</v>
          </cell>
          <cell r="G82">
            <v>85000</v>
          </cell>
          <cell r="H82">
            <v>75643</v>
          </cell>
          <cell r="I82">
            <v>30</v>
          </cell>
          <cell r="J82">
            <v>30</v>
          </cell>
          <cell r="L82">
            <v>30</v>
          </cell>
          <cell r="M82">
            <v>45385.8</v>
          </cell>
          <cell r="N82">
            <v>18154.320000000003</v>
          </cell>
          <cell r="O82">
            <v>2083</v>
          </cell>
          <cell r="P82">
            <v>2083</v>
          </cell>
          <cell r="Q82">
            <v>8049.8799999999901</v>
          </cell>
          <cell r="R82">
            <v>75756</v>
          </cell>
          <cell r="S82">
            <v>1950</v>
          </cell>
          <cell r="T82">
            <v>1554.6089999999999</v>
          </cell>
          <cell r="U82">
            <v>2183.0569799999998</v>
          </cell>
          <cell r="V82">
            <v>3782.15</v>
          </cell>
          <cell r="W82">
            <v>85225.815979999985</v>
          </cell>
          <cell r="Y82">
            <v>75756</v>
          </cell>
          <cell r="AA82">
            <v>200</v>
          </cell>
          <cell r="AB82">
            <v>1800</v>
          </cell>
          <cell r="AC82">
            <v>283</v>
          </cell>
          <cell r="AE82">
            <v>2283</v>
          </cell>
          <cell r="AF82">
            <v>80992.815979999985</v>
          </cell>
        </row>
        <row r="83">
          <cell r="C83" t="str">
            <v>BITS-690</v>
          </cell>
          <cell r="E83" t="str">
            <v>Thaposh Ghosh</v>
          </cell>
          <cell r="F83" t="str">
            <v>HYD SEZ</v>
          </cell>
          <cell r="G83">
            <v>155000</v>
          </cell>
          <cell r="H83">
            <v>140526</v>
          </cell>
          <cell r="I83">
            <v>30</v>
          </cell>
          <cell r="J83">
            <v>30</v>
          </cell>
          <cell r="L83">
            <v>30</v>
          </cell>
          <cell r="M83">
            <v>84315.6</v>
          </cell>
          <cell r="N83">
            <v>33726.240000000005</v>
          </cell>
          <cell r="O83">
            <v>2083</v>
          </cell>
          <cell r="P83">
            <v>2083</v>
          </cell>
          <cell r="Q83">
            <v>18431.159999999989</v>
          </cell>
          <cell r="R83">
            <v>140639</v>
          </cell>
          <cell r="S83">
            <v>1950</v>
          </cell>
          <cell r="T83">
            <v>1554.6089999999999</v>
          </cell>
          <cell r="U83">
            <v>4055.5803600000004</v>
          </cell>
          <cell r="V83">
            <v>7026.3</v>
          </cell>
          <cell r="W83">
            <v>155225.48936000001</v>
          </cell>
          <cell r="Y83">
            <v>140639</v>
          </cell>
          <cell r="AA83">
            <v>200</v>
          </cell>
          <cell r="AB83">
            <v>1800</v>
          </cell>
          <cell r="AC83">
            <v>283</v>
          </cell>
          <cell r="AE83">
            <v>2283</v>
          </cell>
          <cell r="AF83">
            <v>150992.48935999998</v>
          </cell>
        </row>
        <row r="84">
          <cell r="C84" t="str">
            <v>BITS-691</v>
          </cell>
          <cell r="E84" t="str">
            <v xml:space="preserve">Boopathi Palani </v>
          </cell>
          <cell r="F84" t="str">
            <v>BNG STP</v>
          </cell>
          <cell r="G84">
            <v>85000</v>
          </cell>
          <cell r="H84">
            <v>75643</v>
          </cell>
          <cell r="I84">
            <v>30</v>
          </cell>
          <cell r="J84">
            <v>29</v>
          </cell>
          <cell r="K84">
            <v>1</v>
          </cell>
          <cell r="L84">
            <v>30</v>
          </cell>
          <cell r="M84">
            <v>45385.8</v>
          </cell>
          <cell r="N84">
            <v>18154.320000000003</v>
          </cell>
          <cell r="O84">
            <v>2083</v>
          </cell>
          <cell r="P84">
            <v>2083</v>
          </cell>
          <cell r="Q84">
            <v>8049.8799999999901</v>
          </cell>
          <cell r="R84">
            <v>75756</v>
          </cell>
          <cell r="S84">
            <v>1950</v>
          </cell>
          <cell r="T84">
            <v>1554.6089999999999</v>
          </cell>
          <cell r="U84">
            <v>2183.0569799999998</v>
          </cell>
          <cell r="V84">
            <v>3782.15</v>
          </cell>
          <cell r="W84">
            <v>85225.815979999985</v>
          </cell>
          <cell r="Y84">
            <v>75756</v>
          </cell>
          <cell r="AA84">
            <v>200</v>
          </cell>
          <cell r="AB84">
            <v>1800</v>
          </cell>
          <cell r="AC84">
            <v>283</v>
          </cell>
          <cell r="AE84">
            <v>2283</v>
          </cell>
          <cell r="AF84">
            <v>80992.815979999985</v>
          </cell>
        </row>
        <row r="85">
          <cell r="C85" t="str">
            <v>BITS-692</v>
          </cell>
          <cell r="E85" t="str">
            <v>Sneha Hande</v>
          </cell>
          <cell r="F85" t="str">
            <v>PUNE ASC SEZ</v>
          </cell>
          <cell r="G85">
            <v>58000</v>
          </cell>
          <cell r="H85">
            <v>50617</v>
          </cell>
          <cell r="I85">
            <v>30</v>
          </cell>
          <cell r="J85">
            <v>30</v>
          </cell>
          <cell r="L85">
            <v>30</v>
          </cell>
          <cell r="M85">
            <v>30370.2</v>
          </cell>
          <cell r="N85">
            <v>12148.080000000002</v>
          </cell>
          <cell r="O85">
            <v>2083</v>
          </cell>
          <cell r="P85">
            <v>2083</v>
          </cell>
          <cell r="Q85">
            <v>4045.7200000000012</v>
          </cell>
          <cell r="R85">
            <v>50730</v>
          </cell>
          <cell r="S85">
            <v>1950</v>
          </cell>
          <cell r="T85">
            <v>1554.6089999999999</v>
          </cell>
          <cell r="U85">
            <v>1460.8066199999998</v>
          </cell>
          <cell r="V85">
            <v>2530.85</v>
          </cell>
          <cell r="W85">
            <v>58226.265619999998</v>
          </cell>
          <cell r="Y85">
            <v>50730</v>
          </cell>
          <cell r="AA85">
            <v>200</v>
          </cell>
          <cell r="AB85">
            <v>1800</v>
          </cell>
          <cell r="AC85">
            <v>283</v>
          </cell>
          <cell r="AE85">
            <v>2283</v>
          </cell>
          <cell r="AF85">
            <v>53993.265619999998</v>
          </cell>
        </row>
        <row r="86">
          <cell r="C86" t="str">
            <v>BITS-693</v>
          </cell>
          <cell r="E86" t="str">
            <v>JNANESWARARAO G</v>
          </cell>
          <cell r="F86" t="str">
            <v>BNG STP</v>
          </cell>
          <cell r="G86">
            <v>108000</v>
          </cell>
          <cell r="H86">
            <v>96962</v>
          </cell>
          <cell r="I86">
            <v>30</v>
          </cell>
          <cell r="J86">
            <v>30</v>
          </cell>
          <cell r="L86">
            <v>30</v>
          </cell>
          <cell r="M86">
            <v>58177.2</v>
          </cell>
          <cell r="N86">
            <v>23270.880000000001</v>
          </cell>
          <cell r="O86">
            <v>2083</v>
          </cell>
          <cell r="P86">
            <v>2083</v>
          </cell>
          <cell r="Q86">
            <v>11460.919999999998</v>
          </cell>
          <cell r="R86">
            <v>97075</v>
          </cell>
          <cell r="S86">
            <v>1950</v>
          </cell>
          <cell r="T86">
            <v>1554.6089999999999</v>
          </cell>
          <cell r="U86">
            <v>2798.3233199999995</v>
          </cell>
          <cell r="V86">
            <v>4848.0999999999995</v>
          </cell>
          <cell r="W86">
            <v>108226.03232</v>
          </cell>
          <cell r="X86">
            <v>14400</v>
          </cell>
          <cell r="Y86">
            <v>111475</v>
          </cell>
          <cell r="AA86">
            <v>200</v>
          </cell>
          <cell r="AB86">
            <v>1800</v>
          </cell>
          <cell r="AC86">
            <v>283</v>
          </cell>
          <cell r="AE86">
            <v>2283</v>
          </cell>
          <cell r="AF86">
            <v>118393.03232</v>
          </cell>
        </row>
        <row r="87">
          <cell r="C87" t="str">
            <v>BITS-694</v>
          </cell>
          <cell r="E87" t="str">
            <v>Asita Kumar Sahoo</v>
          </cell>
          <cell r="F87" t="str">
            <v>PUNE SEZ 2</v>
          </cell>
          <cell r="G87">
            <v>60000</v>
          </cell>
          <cell r="H87">
            <v>52471</v>
          </cell>
          <cell r="I87">
            <v>30</v>
          </cell>
          <cell r="J87">
            <v>30</v>
          </cell>
          <cell r="L87">
            <v>30</v>
          </cell>
          <cell r="M87">
            <v>31482.6</v>
          </cell>
          <cell r="N87">
            <v>12593.04</v>
          </cell>
          <cell r="O87">
            <v>2083</v>
          </cell>
          <cell r="P87">
            <v>2083</v>
          </cell>
          <cell r="Q87">
            <v>4342.3600000000006</v>
          </cell>
          <cell r="R87">
            <v>52584</v>
          </cell>
          <cell r="S87">
            <v>1950</v>
          </cell>
          <cell r="T87">
            <v>1554.6089999999999</v>
          </cell>
          <cell r="U87">
            <v>1514.3130599999997</v>
          </cell>
          <cell r="V87">
            <v>2623.5499999999997</v>
          </cell>
          <cell r="W87">
            <v>60226.47206</v>
          </cell>
          <cell r="Y87">
            <v>52584</v>
          </cell>
          <cell r="AA87">
            <v>200</v>
          </cell>
          <cell r="AB87">
            <v>1800</v>
          </cell>
          <cell r="AC87">
            <v>283</v>
          </cell>
          <cell r="AE87">
            <v>2283</v>
          </cell>
          <cell r="AF87">
            <v>55993.47206</v>
          </cell>
        </row>
        <row r="88">
          <cell r="C88" t="str">
            <v>BITS-695</v>
          </cell>
          <cell r="E88" t="str">
            <v>Nagashree Narayan</v>
          </cell>
          <cell r="F88" t="str">
            <v>HYD SEZ</v>
          </cell>
          <cell r="G88">
            <v>110000</v>
          </cell>
          <cell r="H88">
            <v>98816</v>
          </cell>
          <cell r="I88">
            <v>30</v>
          </cell>
          <cell r="J88">
            <v>28</v>
          </cell>
          <cell r="K88">
            <v>2</v>
          </cell>
          <cell r="L88">
            <v>29</v>
          </cell>
          <cell r="M88">
            <v>57313.279999999999</v>
          </cell>
          <cell r="N88">
            <v>22925.312000000002</v>
          </cell>
          <cell r="O88">
            <v>2014</v>
          </cell>
          <cell r="P88">
            <v>2014</v>
          </cell>
          <cell r="Q88">
            <v>11368.541333333327</v>
          </cell>
          <cell r="R88">
            <v>95635.133333333331</v>
          </cell>
          <cell r="S88">
            <v>1950</v>
          </cell>
          <cell r="T88">
            <v>1554.6089999999999</v>
          </cell>
          <cell r="U88">
            <v>2756.7687679999999</v>
          </cell>
          <cell r="V88">
            <v>4776.1066666666666</v>
          </cell>
          <cell r="W88">
            <v>106672.617768</v>
          </cell>
          <cell r="Y88">
            <v>95635.133333333331</v>
          </cell>
          <cell r="AA88">
            <v>200</v>
          </cell>
          <cell r="AB88">
            <v>1800</v>
          </cell>
          <cell r="AC88">
            <v>283</v>
          </cell>
          <cell r="AE88">
            <v>2283</v>
          </cell>
          <cell r="AF88">
            <v>102439.48443466667</v>
          </cell>
        </row>
        <row r="89">
          <cell r="C89" t="str">
            <v>BITS-696</v>
          </cell>
          <cell r="E89" t="str">
            <v>Amarnath Reddy</v>
          </cell>
          <cell r="F89" t="str">
            <v>Chennai SEZ</v>
          </cell>
          <cell r="G89">
            <v>130000</v>
          </cell>
          <cell r="H89">
            <v>117354</v>
          </cell>
          <cell r="I89">
            <v>30</v>
          </cell>
          <cell r="J89">
            <v>29</v>
          </cell>
          <cell r="K89">
            <v>1</v>
          </cell>
          <cell r="L89">
            <v>30</v>
          </cell>
          <cell r="M89">
            <v>70412.399999999994</v>
          </cell>
          <cell r="N89">
            <v>28164.959999999999</v>
          </cell>
          <cell r="O89">
            <v>2083</v>
          </cell>
          <cell r="P89">
            <v>2083</v>
          </cell>
          <cell r="Q89">
            <v>14723.640000000014</v>
          </cell>
          <cell r="R89">
            <v>117467</v>
          </cell>
          <cell r="T89">
            <v>1554.6089999999999</v>
          </cell>
          <cell r="U89">
            <v>3386.8364399999996</v>
          </cell>
          <cell r="V89">
            <v>5867.7</v>
          </cell>
          <cell r="W89">
            <v>128276.14543999999</v>
          </cell>
          <cell r="Y89">
            <v>117467</v>
          </cell>
          <cell r="AA89">
            <v>200</v>
          </cell>
          <cell r="AC89">
            <v>283</v>
          </cell>
          <cell r="AE89">
            <v>483</v>
          </cell>
          <cell r="AF89">
            <v>127793.14543999999</v>
          </cell>
        </row>
        <row r="90">
          <cell r="C90" t="str">
            <v>BITS-697</v>
          </cell>
          <cell r="E90" t="str">
            <v>Rajesh Dhumal</v>
          </cell>
          <cell r="F90" t="str">
            <v>PUNE SEZ 1</v>
          </cell>
          <cell r="G90">
            <v>84000</v>
          </cell>
          <cell r="H90">
            <v>74716</v>
          </cell>
          <cell r="I90">
            <v>30</v>
          </cell>
          <cell r="J90">
            <v>30</v>
          </cell>
          <cell r="L90">
            <v>30</v>
          </cell>
          <cell r="M90">
            <v>44829.599999999999</v>
          </cell>
          <cell r="N90">
            <v>17931.84</v>
          </cell>
          <cell r="O90">
            <v>2083</v>
          </cell>
          <cell r="P90">
            <v>2083</v>
          </cell>
          <cell r="Q90">
            <v>7901.5599999999977</v>
          </cell>
          <cell r="R90">
            <v>74829</v>
          </cell>
          <cell r="S90">
            <v>1950</v>
          </cell>
          <cell r="T90">
            <v>1554.6089999999999</v>
          </cell>
          <cell r="U90">
            <v>2156.3037599999998</v>
          </cell>
          <cell r="V90">
            <v>3735.7999999999997</v>
          </cell>
          <cell r="W90">
            <v>84225.712759999995</v>
          </cell>
          <cell r="Y90">
            <v>74829</v>
          </cell>
          <cell r="AA90">
            <v>200</v>
          </cell>
          <cell r="AB90">
            <v>1800</v>
          </cell>
          <cell r="AC90">
            <v>283</v>
          </cell>
          <cell r="AE90">
            <v>2283</v>
          </cell>
          <cell r="AF90">
            <v>79992.712759999995</v>
          </cell>
        </row>
        <row r="91">
          <cell r="C91" t="str">
            <v>BITS-698</v>
          </cell>
          <cell r="E91" t="str">
            <v xml:space="preserve">Amol Gole </v>
          </cell>
          <cell r="F91" t="str">
            <v>PUNE ASC SEZ</v>
          </cell>
          <cell r="G91">
            <v>75000</v>
          </cell>
          <cell r="H91">
            <v>66374</v>
          </cell>
          <cell r="I91">
            <v>30</v>
          </cell>
          <cell r="J91">
            <v>29</v>
          </cell>
          <cell r="K91">
            <v>1</v>
          </cell>
          <cell r="L91">
            <v>30</v>
          </cell>
          <cell r="M91">
            <v>39824.400000000001</v>
          </cell>
          <cell r="N91">
            <v>15929.760000000002</v>
          </cell>
          <cell r="O91">
            <v>2083</v>
          </cell>
          <cell r="P91">
            <v>2083</v>
          </cell>
          <cell r="Q91">
            <v>6566.8399999999965</v>
          </cell>
          <cell r="R91">
            <v>66487</v>
          </cell>
          <cell r="S91">
            <v>1950</v>
          </cell>
          <cell r="T91">
            <v>1554.6089999999999</v>
          </cell>
          <cell r="U91">
            <v>1915.5536400000001</v>
          </cell>
          <cell r="V91">
            <v>3318.7000000000003</v>
          </cell>
          <cell r="W91">
            <v>75225.862639999992</v>
          </cell>
          <cell r="Y91">
            <v>66487</v>
          </cell>
          <cell r="AA91">
            <v>200</v>
          </cell>
          <cell r="AB91">
            <v>1800</v>
          </cell>
          <cell r="AC91">
            <v>283</v>
          </cell>
          <cell r="AE91">
            <v>2283</v>
          </cell>
          <cell r="AF91">
            <v>70992.862639999992</v>
          </cell>
        </row>
        <row r="92">
          <cell r="C92" t="str">
            <v>BITS-699</v>
          </cell>
          <cell r="E92" t="str">
            <v>Srinivasa Rao yellaneni</v>
          </cell>
          <cell r="F92" t="str">
            <v>BNG SEZ</v>
          </cell>
          <cell r="G92">
            <v>150000</v>
          </cell>
          <cell r="H92">
            <v>135892</v>
          </cell>
          <cell r="I92">
            <v>30</v>
          </cell>
          <cell r="J92">
            <v>30</v>
          </cell>
          <cell r="L92">
            <v>30</v>
          </cell>
          <cell r="M92">
            <v>81535.199999999997</v>
          </cell>
          <cell r="N92">
            <v>32614.080000000002</v>
          </cell>
          <cell r="O92">
            <v>2083</v>
          </cell>
          <cell r="P92">
            <v>2083</v>
          </cell>
          <cell r="Q92">
            <v>17689.72</v>
          </cell>
          <cell r="R92">
            <v>136005</v>
          </cell>
          <cell r="S92">
            <v>1950</v>
          </cell>
          <cell r="T92">
            <v>1554.6089999999999</v>
          </cell>
          <cell r="U92">
            <v>3921.8431199999995</v>
          </cell>
          <cell r="V92">
            <v>6794.5999999999995</v>
          </cell>
          <cell r="W92">
            <v>150226.05212000001</v>
          </cell>
          <cell r="Y92">
            <v>136005</v>
          </cell>
          <cell r="AA92">
            <v>200</v>
          </cell>
          <cell r="AB92">
            <v>1800</v>
          </cell>
          <cell r="AC92">
            <v>283</v>
          </cell>
          <cell r="AE92">
            <v>2283</v>
          </cell>
          <cell r="AF92">
            <v>145993.05212000001</v>
          </cell>
        </row>
        <row r="93">
          <cell r="C93" t="str">
            <v>BITS-700</v>
          </cell>
          <cell r="E93" t="str">
            <v>Sandeep Dixit</v>
          </cell>
          <cell r="F93" t="str">
            <v>PUNE ASC SEZ</v>
          </cell>
          <cell r="G93">
            <v>190000</v>
          </cell>
          <cell r="H93">
            <v>172968</v>
          </cell>
          <cell r="I93">
            <v>30</v>
          </cell>
          <cell r="J93">
            <v>30</v>
          </cell>
          <cell r="L93">
            <v>30</v>
          </cell>
          <cell r="M93">
            <v>103780.8</v>
          </cell>
          <cell r="N93">
            <v>41512.320000000007</v>
          </cell>
          <cell r="O93">
            <v>2083</v>
          </cell>
          <cell r="P93">
            <v>2083</v>
          </cell>
          <cell r="Q93">
            <v>23621.880000000005</v>
          </cell>
          <cell r="R93">
            <v>173081</v>
          </cell>
          <cell r="S93">
            <v>1950</v>
          </cell>
          <cell r="T93">
            <v>1554.6089999999999</v>
          </cell>
          <cell r="U93">
            <v>4991.8564799999995</v>
          </cell>
          <cell r="V93">
            <v>8648.4</v>
          </cell>
          <cell r="W93">
            <v>190225.86547999998</v>
          </cell>
          <cell r="Y93">
            <v>173081</v>
          </cell>
          <cell r="AA93">
            <v>200</v>
          </cell>
          <cell r="AB93">
            <v>1800</v>
          </cell>
          <cell r="AC93">
            <v>283</v>
          </cell>
          <cell r="AE93">
            <v>2283</v>
          </cell>
          <cell r="AF93">
            <v>185992.86547999998</v>
          </cell>
        </row>
        <row r="94">
          <cell r="C94" t="str">
            <v>BITS-701</v>
          </cell>
          <cell r="E94" t="str">
            <v>Shridhar Madlur</v>
          </cell>
          <cell r="F94" t="str">
            <v>BNG STP</v>
          </cell>
          <cell r="G94">
            <v>58000</v>
          </cell>
          <cell r="H94">
            <v>50617</v>
          </cell>
          <cell r="I94">
            <v>30</v>
          </cell>
          <cell r="J94">
            <v>29</v>
          </cell>
          <cell r="K94">
            <v>1</v>
          </cell>
          <cell r="L94">
            <v>30</v>
          </cell>
          <cell r="M94">
            <v>30370.2</v>
          </cell>
          <cell r="N94">
            <v>12148.080000000002</v>
          </cell>
          <cell r="O94">
            <v>2083</v>
          </cell>
          <cell r="P94">
            <v>2083</v>
          </cell>
          <cell r="Q94">
            <v>4045.7200000000012</v>
          </cell>
          <cell r="R94">
            <v>50730</v>
          </cell>
          <cell r="S94">
            <v>1950</v>
          </cell>
          <cell r="T94">
            <v>1554.6089999999999</v>
          </cell>
          <cell r="U94">
            <v>1460.8066199999998</v>
          </cell>
          <cell r="V94">
            <v>2530.85</v>
          </cell>
          <cell r="W94">
            <v>58226.265619999998</v>
          </cell>
          <cell r="Y94">
            <v>50730</v>
          </cell>
          <cell r="AA94">
            <v>200</v>
          </cell>
          <cell r="AB94">
            <v>1800</v>
          </cell>
          <cell r="AC94">
            <v>283</v>
          </cell>
          <cell r="AE94">
            <v>2283</v>
          </cell>
          <cell r="AF94">
            <v>53993.265619999998</v>
          </cell>
        </row>
        <row r="95">
          <cell r="C95" t="str">
            <v>BITS-702</v>
          </cell>
          <cell r="E95" t="str">
            <v>Samarjit Saha</v>
          </cell>
          <cell r="F95" t="str">
            <v>BNG STP</v>
          </cell>
          <cell r="G95">
            <v>140000</v>
          </cell>
          <cell r="H95">
            <v>126623</v>
          </cell>
          <cell r="I95">
            <v>30</v>
          </cell>
          <cell r="J95">
            <v>30</v>
          </cell>
          <cell r="L95">
            <v>30</v>
          </cell>
          <cell r="M95">
            <v>75973.8</v>
          </cell>
          <cell r="N95">
            <v>30389.520000000004</v>
          </cell>
          <cell r="O95">
            <v>2083</v>
          </cell>
          <cell r="P95">
            <v>2083</v>
          </cell>
          <cell r="Q95">
            <v>16206.679999999993</v>
          </cell>
          <cell r="R95">
            <v>126736</v>
          </cell>
          <cell r="S95">
            <v>1950</v>
          </cell>
          <cell r="T95">
            <v>1554.6089999999999</v>
          </cell>
          <cell r="U95">
            <v>3654.3397800000002</v>
          </cell>
          <cell r="V95">
            <v>6331.1500000000005</v>
          </cell>
          <cell r="W95">
            <v>140226.09878</v>
          </cell>
          <cell r="Y95">
            <v>126736</v>
          </cell>
          <cell r="AA95">
            <v>200</v>
          </cell>
          <cell r="AB95">
            <v>1800</v>
          </cell>
          <cell r="AC95">
            <v>283</v>
          </cell>
          <cell r="AE95">
            <v>2283</v>
          </cell>
          <cell r="AF95">
            <v>135993.09878</v>
          </cell>
        </row>
        <row r="96">
          <cell r="C96" t="str">
            <v>BITS-703</v>
          </cell>
          <cell r="E96" t="str">
            <v>Arun kh 30-4-2022</v>
          </cell>
          <cell r="F96" t="str">
            <v>HYD STP</v>
          </cell>
          <cell r="G96">
            <v>85000</v>
          </cell>
          <cell r="H96">
            <v>75643</v>
          </cell>
          <cell r="I96">
            <v>30</v>
          </cell>
          <cell r="J96">
            <v>30</v>
          </cell>
          <cell r="L96">
            <v>30</v>
          </cell>
          <cell r="M96">
            <v>45385.8</v>
          </cell>
          <cell r="N96">
            <v>18154.320000000003</v>
          </cell>
          <cell r="O96">
            <v>2083</v>
          </cell>
          <cell r="P96">
            <v>2083</v>
          </cell>
          <cell r="Q96">
            <v>8049.8799999999901</v>
          </cell>
          <cell r="R96">
            <v>75756</v>
          </cell>
          <cell r="S96">
            <v>1950</v>
          </cell>
          <cell r="T96">
            <v>1554.6089999999999</v>
          </cell>
          <cell r="U96">
            <v>2183.0569799999998</v>
          </cell>
          <cell r="V96">
            <v>3782.15</v>
          </cell>
          <cell r="W96">
            <v>85225.815979999985</v>
          </cell>
          <cell r="Y96">
            <v>75756</v>
          </cell>
          <cell r="AA96">
            <v>200</v>
          </cell>
          <cell r="AB96">
            <v>1800</v>
          </cell>
          <cell r="AC96">
            <v>283</v>
          </cell>
          <cell r="AE96">
            <v>2283</v>
          </cell>
          <cell r="AF96">
            <v>80992.815979999985</v>
          </cell>
        </row>
        <row r="97">
          <cell r="C97" t="str">
            <v>BITS-704</v>
          </cell>
          <cell r="E97" t="str">
            <v>Ajay Pal Singh</v>
          </cell>
          <cell r="F97" t="str">
            <v>PUNE SEZ 1</v>
          </cell>
          <cell r="G97">
            <v>80000</v>
          </cell>
          <cell r="H97">
            <v>71009</v>
          </cell>
          <cell r="I97">
            <v>30</v>
          </cell>
          <cell r="J97">
            <v>29</v>
          </cell>
          <cell r="K97">
            <v>1</v>
          </cell>
          <cell r="L97">
            <v>30</v>
          </cell>
          <cell r="M97">
            <v>42605.4</v>
          </cell>
          <cell r="N97">
            <v>17042.16</v>
          </cell>
          <cell r="O97">
            <v>2083</v>
          </cell>
          <cell r="P97">
            <v>2083</v>
          </cell>
          <cell r="Q97">
            <v>7308.4400000000023</v>
          </cell>
          <cell r="R97">
            <v>71122</v>
          </cell>
          <cell r="S97">
            <v>1950</v>
          </cell>
          <cell r="T97">
            <v>1554.6089999999999</v>
          </cell>
          <cell r="U97">
            <v>2049.3197399999999</v>
          </cell>
          <cell r="V97">
            <v>3550.4500000000003</v>
          </cell>
          <cell r="W97">
            <v>80226.37874</v>
          </cell>
          <cell r="Y97">
            <v>71122</v>
          </cell>
          <cell r="AA97">
            <v>200</v>
          </cell>
          <cell r="AB97">
            <v>1800</v>
          </cell>
          <cell r="AC97">
            <v>283</v>
          </cell>
          <cell r="AE97">
            <v>2283</v>
          </cell>
          <cell r="AF97">
            <v>75993.37874</v>
          </cell>
        </row>
        <row r="98">
          <cell r="C98" t="str">
            <v>BITS-705</v>
          </cell>
          <cell r="E98" t="str">
            <v>Narasimha rao Gurazala</v>
          </cell>
          <cell r="F98" t="str">
            <v>BNG STP</v>
          </cell>
          <cell r="G98">
            <v>100000</v>
          </cell>
          <cell r="H98">
            <v>89547</v>
          </cell>
          <cell r="I98">
            <v>30</v>
          </cell>
          <cell r="J98">
            <v>29</v>
          </cell>
          <cell r="K98">
            <v>1</v>
          </cell>
          <cell r="L98">
            <v>30</v>
          </cell>
          <cell r="M98">
            <v>53728.2</v>
          </cell>
          <cell r="N98">
            <v>21491.279999999999</v>
          </cell>
          <cell r="O98">
            <v>2083</v>
          </cell>
          <cell r="P98">
            <v>2083</v>
          </cell>
          <cell r="Q98">
            <v>10274.520000000004</v>
          </cell>
          <cell r="R98">
            <v>89660</v>
          </cell>
          <cell r="S98">
            <v>1950</v>
          </cell>
          <cell r="T98">
            <v>1554.6089999999999</v>
          </cell>
          <cell r="U98">
            <v>2584.3264199999994</v>
          </cell>
          <cell r="V98">
            <v>4477.3499999999995</v>
          </cell>
          <cell r="W98">
            <v>100226.28542</v>
          </cell>
          <cell r="Y98">
            <v>89660</v>
          </cell>
          <cell r="AA98">
            <v>200</v>
          </cell>
          <cell r="AB98">
            <v>1800</v>
          </cell>
          <cell r="AC98">
            <v>283</v>
          </cell>
          <cell r="AE98">
            <v>2283</v>
          </cell>
          <cell r="AF98">
            <v>95993.28542</v>
          </cell>
        </row>
        <row r="99">
          <cell r="C99" t="str">
            <v>BITS-706</v>
          </cell>
          <cell r="D99" t="str">
            <v>SAP</v>
          </cell>
          <cell r="E99" t="str">
            <v>Arun Arra</v>
          </cell>
          <cell r="F99" t="str">
            <v>PUNE SEZ 2</v>
          </cell>
          <cell r="G99">
            <v>45000</v>
          </cell>
          <cell r="H99">
            <v>38567</v>
          </cell>
          <cell r="I99">
            <v>30</v>
          </cell>
          <cell r="J99">
            <v>30</v>
          </cell>
          <cell r="L99">
            <v>30</v>
          </cell>
          <cell r="M99">
            <v>23140.2</v>
          </cell>
          <cell r="N99">
            <v>9256.08</v>
          </cell>
          <cell r="O99">
            <v>2083</v>
          </cell>
          <cell r="P99">
            <v>2083</v>
          </cell>
          <cell r="Q99">
            <v>2117.7200000000012</v>
          </cell>
          <cell r="R99">
            <v>38680</v>
          </cell>
          <cell r="S99">
            <v>1950</v>
          </cell>
          <cell r="T99">
            <v>1554.6089999999999</v>
          </cell>
          <cell r="U99">
            <v>1113.0436199999999</v>
          </cell>
          <cell r="V99">
            <v>1928.3500000000001</v>
          </cell>
          <cell r="W99">
            <v>45226.002619999992</v>
          </cell>
          <cell r="Y99">
            <v>38680</v>
          </cell>
          <cell r="AA99">
            <v>200</v>
          </cell>
          <cell r="AB99">
            <v>1800</v>
          </cell>
          <cell r="AC99">
            <v>283</v>
          </cell>
          <cell r="AE99">
            <v>2283</v>
          </cell>
          <cell r="AF99">
            <v>40993.002619999992</v>
          </cell>
        </row>
        <row r="100">
          <cell r="C100" t="str">
            <v>BITS-707</v>
          </cell>
          <cell r="D100" t="str">
            <v>SAP</v>
          </cell>
          <cell r="E100" t="str">
            <v>Ramya Nalla</v>
          </cell>
          <cell r="F100" t="str">
            <v>PUNE SEZ 2</v>
          </cell>
          <cell r="G100">
            <v>45000</v>
          </cell>
          <cell r="H100">
            <v>38567</v>
          </cell>
          <cell r="I100">
            <v>30</v>
          </cell>
          <cell r="J100">
            <v>29</v>
          </cell>
          <cell r="K100">
            <v>1</v>
          </cell>
          <cell r="L100">
            <v>30</v>
          </cell>
          <cell r="M100">
            <v>23140.2</v>
          </cell>
          <cell r="N100">
            <v>9256.08</v>
          </cell>
          <cell r="O100">
            <v>2083</v>
          </cell>
          <cell r="P100">
            <v>2083</v>
          </cell>
          <cell r="Q100">
            <v>2117.7200000000012</v>
          </cell>
          <cell r="R100">
            <v>38680</v>
          </cell>
          <cell r="S100">
            <v>1950</v>
          </cell>
          <cell r="T100">
            <v>1554.6089999999999</v>
          </cell>
          <cell r="U100">
            <v>1113.0436199999999</v>
          </cell>
          <cell r="V100">
            <v>1928.3500000000001</v>
          </cell>
          <cell r="W100">
            <v>45226.002619999992</v>
          </cell>
          <cell r="Y100">
            <v>38680</v>
          </cell>
          <cell r="AA100">
            <v>200</v>
          </cell>
          <cell r="AB100">
            <v>1800</v>
          </cell>
          <cell r="AC100">
            <v>283</v>
          </cell>
          <cell r="AE100">
            <v>2283</v>
          </cell>
          <cell r="AF100">
            <v>40993.002619999992</v>
          </cell>
        </row>
        <row r="101">
          <cell r="C101" t="str">
            <v>BITS-709</v>
          </cell>
          <cell r="D101" t="str">
            <v>SAP</v>
          </cell>
          <cell r="E101" t="str">
            <v>Uma  Mahesh P</v>
          </cell>
          <cell r="F101" t="str">
            <v>PUNE SEZ 2</v>
          </cell>
          <cell r="G101">
            <v>45000</v>
          </cell>
          <cell r="H101">
            <v>38567</v>
          </cell>
          <cell r="I101">
            <v>30</v>
          </cell>
          <cell r="J101">
            <v>28</v>
          </cell>
          <cell r="K101">
            <v>2</v>
          </cell>
          <cell r="L101">
            <v>29</v>
          </cell>
          <cell r="M101">
            <v>22368.86</v>
          </cell>
          <cell r="N101">
            <v>8947.5439999999999</v>
          </cell>
          <cell r="O101">
            <v>2014</v>
          </cell>
          <cell r="P101">
            <v>2014</v>
          </cell>
          <cell r="Q101">
            <v>2050.029333333332</v>
          </cell>
          <cell r="R101">
            <v>37394.433333333334</v>
          </cell>
          <cell r="S101">
            <v>1950</v>
          </cell>
          <cell r="T101">
            <v>1554.6089999999999</v>
          </cell>
          <cell r="U101">
            <v>1075.942166</v>
          </cell>
          <cell r="V101">
            <v>1864.0716666666667</v>
          </cell>
          <cell r="W101">
            <v>43839.056166000002</v>
          </cell>
          <cell r="Y101">
            <v>37394.433333333334</v>
          </cell>
          <cell r="AA101">
            <v>200</v>
          </cell>
          <cell r="AB101">
            <v>1800</v>
          </cell>
          <cell r="AC101">
            <v>283</v>
          </cell>
          <cell r="AE101">
            <v>2283</v>
          </cell>
          <cell r="AF101">
            <v>39605.622832666661</v>
          </cell>
        </row>
        <row r="102">
          <cell r="C102" t="str">
            <v>BITS-713</v>
          </cell>
          <cell r="D102" t="str">
            <v>SAP</v>
          </cell>
          <cell r="E102" t="str">
            <v>NAGA SAI TEJA NUTHI</v>
          </cell>
          <cell r="F102" t="str">
            <v>PUNE SEZ 2</v>
          </cell>
          <cell r="G102">
            <v>50000</v>
          </cell>
          <cell r="H102">
            <v>43202</v>
          </cell>
          <cell r="I102">
            <v>30</v>
          </cell>
          <cell r="J102">
            <v>26</v>
          </cell>
          <cell r="K102">
            <v>4</v>
          </cell>
          <cell r="L102">
            <v>27</v>
          </cell>
          <cell r="M102">
            <v>23329.08</v>
          </cell>
          <cell r="N102">
            <v>9331.6320000000014</v>
          </cell>
          <cell r="O102">
            <v>1875</v>
          </cell>
          <cell r="P102">
            <v>1875</v>
          </cell>
          <cell r="Q102">
            <v>2584.0880000000034</v>
          </cell>
          <cell r="R102">
            <v>38994.800000000003</v>
          </cell>
          <cell r="S102">
            <v>1950</v>
          </cell>
          <cell r="T102">
            <v>1554.6089999999999</v>
          </cell>
          <cell r="U102">
            <v>1122.1287480000001</v>
          </cell>
          <cell r="V102">
            <v>1944.0900000000001</v>
          </cell>
          <cell r="W102">
            <v>45565.627747999999</v>
          </cell>
          <cell r="Y102">
            <v>38994.800000000003</v>
          </cell>
          <cell r="AA102">
            <v>200</v>
          </cell>
          <cell r="AB102">
            <v>1800</v>
          </cell>
          <cell r="AC102">
            <v>283</v>
          </cell>
          <cell r="AE102">
            <v>2283</v>
          </cell>
          <cell r="AF102">
            <v>41332.827747999996</v>
          </cell>
        </row>
        <row r="103">
          <cell r="C103" t="str">
            <v>BITS-714</v>
          </cell>
          <cell r="D103" t="str">
            <v>SAP</v>
          </cell>
          <cell r="E103" t="str">
            <v>Mani Krishna Nandineedi</v>
          </cell>
          <cell r="F103" t="str">
            <v>PUNE SEZ 2</v>
          </cell>
          <cell r="G103">
            <v>45000</v>
          </cell>
          <cell r="H103">
            <v>38567</v>
          </cell>
          <cell r="I103">
            <v>30</v>
          </cell>
          <cell r="J103">
            <v>30</v>
          </cell>
          <cell r="L103">
            <v>30</v>
          </cell>
          <cell r="M103">
            <v>23140.2</v>
          </cell>
          <cell r="N103">
            <v>9256.08</v>
          </cell>
          <cell r="O103">
            <v>2083</v>
          </cell>
          <cell r="P103">
            <v>2083</v>
          </cell>
          <cell r="Q103">
            <v>2117.7200000000012</v>
          </cell>
          <cell r="R103">
            <v>38680</v>
          </cell>
          <cell r="S103">
            <v>1950</v>
          </cell>
          <cell r="T103">
            <v>1554.6089999999999</v>
          </cell>
          <cell r="U103">
            <v>1113.0436199999999</v>
          </cell>
          <cell r="V103">
            <v>1928.3500000000001</v>
          </cell>
          <cell r="W103">
            <v>45226.002619999992</v>
          </cell>
          <cell r="Y103">
            <v>38680</v>
          </cell>
          <cell r="AA103">
            <v>200</v>
          </cell>
          <cell r="AB103">
            <v>1800</v>
          </cell>
          <cell r="AC103">
            <v>283</v>
          </cell>
          <cell r="AE103">
            <v>2283</v>
          </cell>
          <cell r="AF103">
            <v>40993.002619999992</v>
          </cell>
        </row>
        <row r="104">
          <cell r="C104" t="str">
            <v>BITS-715</v>
          </cell>
          <cell r="D104" t="str">
            <v>SAP</v>
          </cell>
          <cell r="E104" t="str">
            <v>Sushma P</v>
          </cell>
          <cell r="F104" t="str">
            <v>PUNE SEZ 2</v>
          </cell>
          <cell r="G104">
            <v>45000</v>
          </cell>
          <cell r="H104">
            <v>38567</v>
          </cell>
          <cell r="I104">
            <v>30</v>
          </cell>
          <cell r="J104">
            <v>30</v>
          </cell>
          <cell r="L104">
            <v>30</v>
          </cell>
          <cell r="M104">
            <v>23140.2</v>
          </cell>
          <cell r="N104">
            <v>9256.08</v>
          </cell>
          <cell r="O104">
            <v>2083</v>
          </cell>
          <cell r="P104">
            <v>2083</v>
          </cell>
          <cell r="Q104">
            <v>2117.7200000000012</v>
          </cell>
          <cell r="R104">
            <v>38680</v>
          </cell>
          <cell r="S104">
            <v>1950</v>
          </cell>
          <cell r="T104">
            <v>1554.6089999999999</v>
          </cell>
          <cell r="U104">
            <v>1113.0436199999999</v>
          </cell>
          <cell r="V104">
            <v>1928.3500000000001</v>
          </cell>
          <cell r="W104">
            <v>45226.002619999992</v>
          </cell>
          <cell r="Y104">
            <v>38680</v>
          </cell>
          <cell r="AA104">
            <v>200</v>
          </cell>
          <cell r="AB104">
            <v>1800</v>
          </cell>
          <cell r="AC104">
            <v>283</v>
          </cell>
          <cell r="AE104">
            <v>2283</v>
          </cell>
          <cell r="AF104">
            <v>40993.002619999992</v>
          </cell>
        </row>
        <row r="105">
          <cell r="C105" t="str">
            <v>BITS-716</v>
          </cell>
          <cell r="D105" t="str">
            <v>SAP</v>
          </cell>
          <cell r="E105" t="str">
            <v>PAVANKUMAR</v>
          </cell>
          <cell r="F105" t="str">
            <v>PUNE SEZ 1</v>
          </cell>
          <cell r="G105">
            <v>45000</v>
          </cell>
          <cell r="H105">
            <v>38567</v>
          </cell>
          <cell r="I105">
            <v>30</v>
          </cell>
          <cell r="J105">
            <v>30</v>
          </cell>
          <cell r="L105">
            <v>30</v>
          </cell>
          <cell r="M105">
            <v>23140.2</v>
          </cell>
          <cell r="N105">
            <v>9256.08</v>
          </cell>
          <cell r="O105">
            <v>2083</v>
          </cell>
          <cell r="P105">
            <v>2083</v>
          </cell>
          <cell r="Q105">
            <v>2117.7200000000012</v>
          </cell>
          <cell r="R105">
            <v>38680</v>
          </cell>
          <cell r="S105">
            <v>1950</v>
          </cell>
          <cell r="T105">
            <v>1554.6089999999999</v>
          </cell>
          <cell r="U105">
            <v>1113.0436199999999</v>
          </cell>
          <cell r="V105">
            <v>1928.3500000000001</v>
          </cell>
          <cell r="W105">
            <v>45226.002619999992</v>
          </cell>
          <cell r="Y105">
            <v>38680</v>
          </cell>
          <cell r="AA105">
            <v>200</v>
          </cell>
          <cell r="AB105">
            <v>1800</v>
          </cell>
          <cell r="AC105">
            <v>283</v>
          </cell>
          <cell r="AE105">
            <v>2283</v>
          </cell>
          <cell r="AF105">
            <v>40993.002619999992</v>
          </cell>
        </row>
        <row r="106">
          <cell r="C106" t="str">
            <v>BITS-717</v>
          </cell>
          <cell r="E106" t="str">
            <v>Jaikesh Upadhyay  </v>
          </cell>
          <cell r="F106" t="str">
            <v>PUNE ASC SEZ</v>
          </cell>
          <cell r="G106">
            <v>125000</v>
          </cell>
          <cell r="H106">
            <v>112719</v>
          </cell>
          <cell r="I106">
            <v>30</v>
          </cell>
          <cell r="J106">
            <v>29</v>
          </cell>
          <cell r="K106">
            <v>1</v>
          </cell>
          <cell r="L106">
            <v>30</v>
          </cell>
          <cell r="M106">
            <v>67631.399999999994</v>
          </cell>
          <cell r="N106">
            <v>27052.559999999998</v>
          </cell>
          <cell r="O106">
            <v>2083</v>
          </cell>
          <cell r="P106">
            <v>2083</v>
          </cell>
          <cell r="Q106">
            <v>13982.040000000008</v>
          </cell>
          <cell r="R106">
            <v>112832</v>
          </cell>
          <cell r="S106">
            <v>1950</v>
          </cell>
          <cell r="T106">
            <v>1554.6089999999999</v>
          </cell>
          <cell r="U106">
            <v>3253.0703399999993</v>
          </cell>
          <cell r="V106">
            <v>5635.95</v>
          </cell>
          <cell r="W106">
            <v>125225.62934</v>
          </cell>
          <cell r="Y106">
            <v>112832</v>
          </cell>
          <cell r="AA106">
            <v>200</v>
          </cell>
          <cell r="AB106">
            <v>1800</v>
          </cell>
          <cell r="AC106">
            <v>283</v>
          </cell>
          <cell r="AE106">
            <v>2283</v>
          </cell>
          <cell r="AF106">
            <v>120992.62934</v>
          </cell>
        </row>
        <row r="107">
          <cell r="C107" t="str">
            <v>BITS-718</v>
          </cell>
          <cell r="E107" t="str">
            <v>Mahanth Devasani</v>
          </cell>
          <cell r="F107" t="str">
            <v>BNG STP</v>
          </cell>
          <cell r="G107">
            <v>160000</v>
          </cell>
          <cell r="H107">
            <v>145161</v>
          </cell>
          <cell r="I107">
            <v>30</v>
          </cell>
          <cell r="J107">
            <v>30</v>
          </cell>
          <cell r="L107">
            <v>30</v>
          </cell>
          <cell r="M107">
            <v>87096.6</v>
          </cell>
          <cell r="N107">
            <v>34838.640000000007</v>
          </cell>
          <cell r="O107">
            <v>2083</v>
          </cell>
          <cell r="P107">
            <v>2083</v>
          </cell>
          <cell r="Q107">
            <v>19172.75999999998</v>
          </cell>
          <cell r="R107">
            <v>145274</v>
          </cell>
          <cell r="S107">
            <v>1950</v>
          </cell>
          <cell r="T107">
            <v>1554.6089999999999</v>
          </cell>
          <cell r="U107">
            <v>4189.3464599999998</v>
          </cell>
          <cell r="V107">
            <v>7258.05</v>
          </cell>
          <cell r="W107">
            <v>160226.00545999999</v>
          </cell>
          <cell r="Y107">
            <v>145274</v>
          </cell>
          <cell r="AA107">
            <v>200</v>
          </cell>
          <cell r="AB107">
            <v>1800</v>
          </cell>
          <cell r="AC107">
            <v>283</v>
          </cell>
          <cell r="AE107">
            <v>2283</v>
          </cell>
          <cell r="AF107">
            <v>155993.00545999999</v>
          </cell>
        </row>
        <row r="108">
          <cell r="C108" t="str">
            <v>BITS-719</v>
          </cell>
          <cell r="E108" t="str">
            <v>ROOPINI CHIYYARAPU</v>
          </cell>
          <cell r="F108" t="str">
            <v>HYD SEZ</v>
          </cell>
          <cell r="G108">
            <v>85000</v>
          </cell>
          <cell r="H108">
            <v>75643</v>
          </cell>
          <cell r="I108">
            <v>30</v>
          </cell>
          <cell r="J108">
            <v>29</v>
          </cell>
          <cell r="K108">
            <v>1</v>
          </cell>
          <cell r="L108">
            <v>30</v>
          </cell>
          <cell r="M108">
            <v>45385.8</v>
          </cell>
          <cell r="N108">
            <v>18154.320000000003</v>
          </cell>
          <cell r="O108">
            <v>2083</v>
          </cell>
          <cell r="P108">
            <v>2083</v>
          </cell>
          <cell r="Q108">
            <v>8049.8799999999901</v>
          </cell>
          <cell r="R108">
            <v>75756</v>
          </cell>
          <cell r="S108">
            <v>1950</v>
          </cell>
          <cell r="T108">
            <v>1554.6089999999999</v>
          </cell>
          <cell r="U108">
            <v>2183.0569799999998</v>
          </cell>
          <cell r="V108">
            <v>3782.15</v>
          </cell>
          <cell r="W108">
            <v>85225.815979999985</v>
          </cell>
          <cell r="Y108">
            <v>75756</v>
          </cell>
          <cell r="AA108">
            <v>200</v>
          </cell>
          <cell r="AB108">
            <v>1800</v>
          </cell>
          <cell r="AC108">
            <v>283</v>
          </cell>
          <cell r="AE108">
            <v>2283</v>
          </cell>
          <cell r="AF108">
            <v>80992.815979999985</v>
          </cell>
        </row>
        <row r="109">
          <cell r="C109" t="str">
            <v>BITS-720</v>
          </cell>
          <cell r="E109" t="str">
            <v>Jyoti Singh</v>
          </cell>
          <cell r="F109" t="str">
            <v>PUNE ASC SEZ</v>
          </cell>
          <cell r="G109">
            <v>115000</v>
          </cell>
          <cell r="H109">
            <v>103450</v>
          </cell>
          <cell r="I109">
            <v>30</v>
          </cell>
          <cell r="J109">
            <v>30</v>
          </cell>
          <cell r="L109">
            <v>30</v>
          </cell>
          <cell r="M109">
            <v>62070</v>
          </cell>
          <cell r="N109">
            <v>24828</v>
          </cell>
          <cell r="O109">
            <v>2083</v>
          </cell>
          <cell r="P109">
            <v>2083</v>
          </cell>
          <cell r="Q109">
            <v>12499</v>
          </cell>
          <cell r="R109">
            <v>103563</v>
          </cell>
          <cell r="S109">
            <v>1950</v>
          </cell>
          <cell r="T109">
            <v>1554.6089999999999</v>
          </cell>
          <cell r="U109">
            <v>2985.5669999999996</v>
          </cell>
          <cell r="V109">
            <v>5172.5</v>
          </cell>
          <cell r="W109">
            <v>115225.67599999999</v>
          </cell>
          <cell r="Y109">
            <v>103563</v>
          </cell>
          <cell r="AA109">
            <v>200</v>
          </cell>
          <cell r="AC109">
            <v>283</v>
          </cell>
          <cell r="AE109">
            <v>483</v>
          </cell>
          <cell r="AF109">
            <v>112792.67599999999</v>
          </cell>
        </row>
        <row r="110">
          <cell r="C110" t="str">
            <v>BITS-722</v>
          </cell>
          <cell r="E110" t="str">
            <v>Inturi Ramakrishna</v>
          </cell>
          <cell r="G110">
            <v>90000</v>
          </cell>
          <cell r="H110">
            <v>80278</v>
          </cell>
          <cell r="I110">
            <v>30</v>
          </cell>
          <cell r="J110">
            <v>30</v>
          </cell>
          <cell r="L110">
            <v>30</v>
          </cell>
          <cell r="M110">
            <v>48166.8</v>
          </cell>
          <cell r="N110">
            <v>19266.72</v>
          </cell>
          <cell r="O110">
            <v>2083</v>
          </cell>
          <cell r="P110">
            <v>2083</v>
          </cell>
          <cell r="Q110">
            <v>8791.4799999999959</v>
          </cell>
          <cell r="R110">
            <v>80391</v>
          </cell>
          <cell r="S110">
            <v>1950</v>
          </cell>
          <cell r="T110">
            <v>1554.6089999999999</v>
          </cell>
          <cell r="U110">
            <v>2316.8230800000001</v>
          </cell>
          <cell r="V110">
            <v>4013.9</v>
          </cell>
          <cell r="W110">
            <v>90226.332079999993</v>
          </cell>
          <cell r="Y110">
            <v>80391</v>
          </cell>
          <cell r="AA110">
            <v>200</v>
          </cell>
          <cell r="AB110">
            <v>1800</v>
          </cell>
          <cell r="AC110">
            <v>283</v>
          </cell>
          <cell r="AE110">
            <v>2283</v>
          </cell>
          <cell r="AF110">
            <v>85993.332079999993</v>
          </cell>
        </row>
        <row r="111">
          <cell r="C111" t="str">
            <v>BITS-723</v>
          </cell>
          <cell r="D111" t="str">
            <v>SAP</v>
          </cell>
          <cell r="E111" t="str">
            <v>D.Santhoshi</v>
          </cell>
          <cell r="F111" t="str">
            <v>HYD SEZ</v>
          </cell>
          <cell r="G111">
            <v>45000</v>
          </cell>
          <cell r="H111">
            <v>38567</v>
          </cell>
          <cell r="I111">
            <v>30</v>
          </cell>
          <cell r="J111">
            <v>30</v>
          </cell>
          <cell r="L111">
            <v>30</v>
          </cell>
          <cell r="M111">
            <v>23140.2</v>
          </cell>
          <cell r="N111">
            <v>9256.08</v>
          </cell>
          <cell r="O111">
            <v>2083</v>
          </cell>
          <cell r="P111">
            <v>2083</v>
          </cell>
          <cell r="Q111">
            <v>2117.7200000000012</v>
          </cell>
          <cell r="R111">
            <v>38680</v>
          </cell>
          <cell r="S111">
            <v>1950</v>
          </cell>
          <cell r="T111">
            <v>1554.6089999999999</v>
          </cell>
          <cell r="U111">
            <v>1113.0436199999999</v>
          </cell>
          <cell r="V111">
            <v>1928.3500000000001</v>
          </cell>
          <cell r="W111">
            <v>45226.002619999992</v>
          </cell>
          <cell r="Y111">
            <v>38680</v>
          </cell>
          <cell r="AA111">
            <v>200</v>
          </cell>
          <cell r="AB111">
            <v>1800</v>
          </cell>
          <cell r="AC111">
            <v>283</v>
          </cell>
          <cell r="AE111">
            <v>2283</v>
          </cell>
          <cell r="AF111">
            <v>40993.002619999992</v>
          </cell>
        </row>
        <row r="112">
          <cell r="C112" t="str">
            <v>BITS-724</v>
          </cell>
          <cell r="D112" t="str">
            <v>SAP</v>
          </cell>
          <cell r="E112" t="str">
            <v>Bharath</v>
          </cell>
          <cell r="F112" t="str">
            <v>HYD SEZ</v>
          </cell>
          <cell r="G112">
            <v>30000</v>
          </cell>
          <cell r="H112">
            <v>24636</v>
          </cell>
          <cell r="I112">
            <v>30</v>
          </cell>
          <cell r="J112">
            <v>30</v>
          </cell>
          <cell r="L112">
            <v>30</v>
          </cell>
          <cell r="M112">
            <v>14781.6</v>
          </cell>
          <cell r="N112">
            <v>5912.64</v>
          </cell>
          <cell r="O112">
            <v>1500</v>
          </cell>
          <cell r="P112">
            <v>1500</v>
          </cell>
          <cell r="Q112">
            <v>1054.7599999999984</v>
          </cell>
          <cell r="R112">
            <v>24749</v>
          </cell>
          <cell r="S112">
            <v>1921.6080000000002</v>
          </cell>
          <cell r="T112">
            <v>1554.6089999999999</v>
          </cell>
          <cell r="U112">
            <v>710.99495999999999</v>
          </cell>
          <cell r="V112">
            <v>1231.8</v>
          </cell>
          <cell r="W112">
            <v>30168.01196</v>
          </cell>
          <cell r="Y112">
            <v>24749</v>
          </cell>
          <cell r="AA112">
            <v>200</v>
          </cell>
          <cell r="AB112">
            <v>1774</v>
          </cell>
          <cell r="AC112">
            <v>283</v>
          </cell>
          <cell r="AE112">
            <v>2257</v>
          </cell>
          <cell r="AF112">
            <v>25989.40396</v>
          </cell>
        </row>
        <row r="113">
          <cell r="C113" t="str">
            <v>BITS-725</v>
          </cell>
          <cell r="D113" t="str">
            <v>SAP</v>
          </cell>
          <cell r="E113" t="str">
            <v>NEERUDU SAI KUMAR</v>
          </cell>
          <cell r="F113" t="str">
            <v>HYD SEZ</v>
          </cell>
          <cell r="G113">
            <v>45000</v>
          </cell>
          <cell r="H113">
            <v>38567</v>
          </cell>
          <cell r="I113">
            <v>30</v>
          </cell>
          <cell r="J113">
            <v>30</v>
          </cell>
          <cell r="L113">
            <v>30</v>
          </cell>
          <cell r="M113">
            <v>23140.2</v>
          </cell>
          <cell r="N113">
            <v>9256.08</v>
          </cell>
          <cell r="O113">
            <v>2083</v>
          </cell>
          <cell r="P113">
            <v>2083</v>
          </cell>
          <cell r="Q113">
            <v>2117.7200000000012</v>
          </cell>
          <cell r="R113">
            <v>38680</v>
          </cell>
          <cell r="S113">
            <v>1950</v>
          </cell>
          <cell r="T113">
            <v>1554.6089999999999</v>
          </cell>
          <cell r="U113">
            <v>1113.0436199999999</v>
          </cell>
          <cell r="V113">
            <v>1928.3500000000001</v>
          </cell>
          <cell r="W113">
            <v>45226.002619999992</v>
          </cell>
          <cell r="Y113">
            <v>38680</v>
          </cell>
          <cell r="AA113">
            <v>200</v>
          </cell>
          <cell r="AB113">
            <v>1800</v>
          </cell>
          <cell r="AC113">
            <v>283</v>
          </cell>
          <cell r="AE113">
            <v>2283</v>
          </cell>
          <cell r="AF113">
            <v>40993.002619999992</v>
          </cell>
        </row>
        <row r="114">
          <cell r="C114" t="str">
            <v>BITS-726</v>
          </cell>
          <cell r="D114" t="str">
            <v>SAP</v>
          </cell>
          <cell r="E114" t="str">
            <v>Ramineni Abhilash</v>
          </cell>
          <cell r="F114" t="str">
            <v>HYD SEZ</v>
          </cell>
          <cell r="G114">
            <v>45000</v>
          </cell>
          <cell r="H114">
            <v>38567</v>
          </cell>
          <cell r="I114">
            <v>30</v>
          </cell>
          <cell r="J114">
            <v>30</v>
          </cell>
          <cell r="L114">
            <v>30</v>
          </cell>
          <cell r="M114">
            <v>23140.2</v>
          </cell>
          <cell r="N114">
            <v>9256.08</v>
          </cell>
          <cell r="O114">
            <v>2083</v>
          </cell>
          <cell r="P114">
            <v>2083</v>
          </cell>
          <cell r="Q114">
            <v>2117.7200000000012</v>
          </cell>
          <cell r="R114">
            <v>38680</v>
          </cell>
          <cell r="S114">
            <v>1950</v>
          </cell>
          <cell r="T114">
            <v>1554.6089999999999</v>
          </cell>
          <cell r="U114">
            <v>1113.0436199999999</v>
          </cell>
          <cell r="V114">
            <v>1928.3500000000001</v>
          </cell>
          <cell r="W114">
            <v>45226.002619999992</v>
          </cell>
          <cell r="Y114">
            <v>38680</v>
          </cell>
          <cell r="AA114">
            <v>200</v>
          </cell>
          <cell r="AB114">
            <v>1800</v>
          </cell>
          <cell r="AC114">
            <v>283</v>
          </cell>
          <cell r="AE114">
            <v>2283</v>
          </cell>
          <cell r="AF114">
            <v>40993.002619999992</v>
          </cell>
        </row>
        <row r="115">
          <cell r="C115" t="str">
            <v>BITS-727</v>
          </cell>
          <cell r="E115" t="str">
            <v>SRILATHA</v>
          </cell>
          <cell r="F115" t="str">
            <v>HYD SEZ</v>
          </cell>
          <cell r="G115">
            <v>115000</v>
          </cell>
          <cell r="H115">
            <v>103450</v>
          </cell>
          <cell r="I115">
            <v>30</v>
          </cell>
          <cell r="J115">
            <v>30</v>
          </cell>
          <cell r="L115">
            <v>30</v>
          </cell>
          <cell r="M115">
            <v>62070</v>
          </cell>
          <cell r="N115">
            <v>24828</v>
          </cell>
          <cell r="O115">
            <v>2083</v>
          </cell>
          <cell r="P115">
            <v>2083</v>
          </cell>
          <cell r="Q115">
            <v>12499</v>
          </cell>
          <cell r="R115">
            <v>103563</v>
          </cell>
          <cell r="S115">
            <v>1950</v>
          </cell>
          <cell r="T115">
            <v>1554.6089999999999</v>
          </cell>
          <cell r="U115">
            <v>2985.5669999999996</v>
          </cell>
          <cell r="V115">
            <v>5172.5</v>
          </cell>
          <cell r="W115">
            <v>115225.67599999999</v>
          </cell>
          <cell r="Y115">
            <v>103563</v>
          </cell>
          <cell r="AA115">
            <v>200</v>
          </cell>
          <cell r="AB115">
            <v>1800</v>
          </cell>
          <cell r="AC115">
            <v>283</v>
          </cell>
          <cell r="AE115">
            <v>2283</v>
          </cell>
          <cell r="AF115">
            <v>110992.67599999999</v>
          </cell>
        </row>
        <row r="116">
          <cell r="C116" t="str">
            <v>BITS-729</v>
          </cell>
          <cell r="E116" t="str">
            <v>Rahul Suryawanshi</v>
          </cell>
          <cell r="F116" t="str">
            <v>PUNE SEZ 1</v>
          </cell>
          <cell r="G116">
            <v>90000</v>
          </cell>
          <cell r="H116">
            <v>80278</v>
          </cell>
          <cell r="I116">
            <v>30</v>
          </cell>
          <cell r="J116">
            <v>29</v>
          </cell>
          <cell r="K116">
            <v>1</v>
          </cell>
          <cell r="L116">
            <v>30</v>
          </cell>
          <cell r="M116">
            <v>48166.8</v>
          </cell>
          <cell r="N116">
            <v>19266.72</v>
          </cell>
          <cell r="O116">
            <v>2083</v>
          </cell>
          <cell r="P116">
            <v>2083</v>
          </cell>
          <cell r="Q116">
            <v>8791.4799999999959</v>
          </cell>
          <cell r="R116">
            <v>80391</v>
          </cell>
          <cell r="S116">
            <v>1950</v>
          </cell>
          <cell r="T116">
            <v>1554.6089999999999</v>
          </cell>
          <cell r="U116">
            <v>2316.8230800000001</v>
          </cell>
          <cell r="V116">
            <v>4013.9</v>
          </cell>
          <cell r="W116">
            <v>90226.332079999993</v>
          </cell>
          <cell r="Y116">
            <v>80391</v>
          </cell>
          <cell r="AA116">
            <v>200</v>
          </cell>
          <cell r="AB116">
            <v>1800</v>
          </cell>
          <cell r="AC116">
            <v>283</v>
          </cell>
          <cell r="AE116">
            <v>2283</v>
          </cell>
          <cell r="AF116">
            <v>85993.332079999993</v>
          </cell>
        </row>
        <row r="117">
          <cell r="C117" t="str">
            <v>BITS-730</v>
          </cell>
          <cell r="E117" t="str">
            <v xml:space="preserve">Shantanu Patankar </v>
          </cell>
          <cell r="F117" t="str">
            <v>PUNE SEZ 1</v>
          </cell>
          <cell r="G117">
            <v>125000</v>
          </cell>
          <cell r="H117">
            <v>112719</v>
          </cell>
          <cell r="I117">
            <v>30</v>
          </cell>
          <cell r="J117">
            <v>30</v>
          </cell>
          <cell r="L117">
            <v>30</v>
          </cell>
          <cell r="M117">
            <v>67631.399999999994</v>
          </cell>
          <cell r="N117">
            <v>27052.559999999998</v>
          </cell>
          <cell r="O117">
            <v>2083</v>
          </cell>
          <cell r="P117">
            <v>2083</v>
          </cell>
          <cell r="Q117">
            <v>13982.040000000008</v>
          </cell>
          <cell r="R117">
            <v>112832</v>
          </cell>
          <cell r="S117">
            <v>1950</v>
          </cell>
          <cell r="T117">
            <v>1554.6089999999999</v>
          </cell>
          <cell r="U117">
            <v>3253.0703399999993</v>
          </cell>
          <cell r="V117">
            <v>5635.95</v>
          </cell>
          <cell r="W117">
            <v>125225.62934</v>
          </cell>
          <cell r="Y117">
            <v>112832</v>
          </cell>
          <cell r="AA117">
            <v>200</v>
          </cell>
          <cell r="AB117">
            <v>1800</v>
          </cell>
          <cell r="AC117">
            <v>283</v>
          </cell>
          <cell r="AE117">
            <v>2283</v>
          </cell>
          <cell r="AF117">
            <v>120992.62934</v>
          </cell>
        </row>
        <row r="118">
          <cell r="C118" t="str">
            <v>BITS-731</v>
          </cell>
          <cell r="E118" t="str">
            <v xml:space="preserve">YAMUNA S </v>
          </cell>
          <cell r="F118" t="str">
            <v>BNG STP</v>
          </cell>
          <cell r="G118">
            <v>135000</v>
          </cell>
          <cell r="H118">
            <v>121988</v>
          </cell>
          <cell r="I118">
            <v>30</v>
          </cell>
          <cell r="J118">
            <v>30</v>
          </cell>
          <cell r="L118">
            <v>30</v>
          </cell>
          <cell r="M118">
            <v>73192.800000000003</v>
          </cell>
          <cell r="N118">
            <v>29277.120000000003</v>
          </cell>
          <cell r="O118">
            <v>2083</v>
          </cell>
          <cell r="P118">
            <v>2083</v>
          </cell>
          <cell r="Q118">
            <v>15465.079999999987</v>
          </cell>
          <cell r="R118">
            <v>122101</v>
          </cell>
          <cell r="S118">
            <v>1950</v>
          </cell>
          <cell r="T118">
            <v>1554.6089999999999</v>
          </cell>
          <cell r="U118">
            <v>3520.5736799999995</v>
          </cell>
          <cell r="V118">
            <v>6099.4000000000005</v>
          </cell>
          <cell r="W118">
            <v>135225.58267999999</v>
          </cell>
          <cell r="Y118">
            <v>122101</v>
          </cell>
          <cell r="AA118">
            <v>200</v>
          </cell>
          <cell r="AB118">
            <v>1800</v>
          </cell>
          <cell r="AC118">
            <v>283</v>
          </cell>
          <cell r="AE118">
            <v>2283</v>
          </cell>
          <cell r="AF118">
            <v>130992.58267999999</v>
          </cell>
        </row>
        <row r="119">
          <cell r="C119" t="str">
            <v>BITS-732</v>
          </cell>
          <cell r="E119" t="str">
            <v xml:space="preserve">ChetanMadhukar Mundhe </v>
          </cell>
          <cell r="F119" t="str">
            <v>BNG STP</v>
          </cell>
          <cell r="G119">
            <v>125000</v>
          </cell>
          <cell r="H119">
            <v>112719</v>
          </cell>
          <cell r="I119">
            <v>30</v>
          </cell>
          <cell r="J119">
            <v>29</v>
          </cell>
          <cell r="K119">
            <v>1</v>
          </cell>
          <cell r="L119">
            <v>30</v>
          </cell>
          <cell r="M119">
            <v>67631.399999999994</v>
          </cell>
          <cell r="N119">
            <v>27052.559999999998</v>
          </cell>
          <cell r="O119">
            <v>2083</v>
          </cell>
          <cell r="P119">
            <v>2083</v>
          </cell>
          <cell r="Q119">
            <v>13982.040000000008</v>
          </cell>
          <cell r="R119">
            <v>112832</v>
          </cell>
          <cell r="S119">
            <v>1950</v>
          </cell>
          <cell r="T119">
            <v>1554.6089999999999</v>
          </cell>
          <cell r="U119">
            <v>3253.0703399999993</v>
          </cell>
          <cell r="V119">
            <v>5635.95</v>
          </cell>
          <cell r="W119">
            <v>125225.62934</v>
          </cell>
          <cell r="Y119">
            <v>112832</v>
          </cell>
          <cell r="AA119">
            <v>200</v>
          </cell>
          <cell r="AB119">
            <v>1800</v>
          </cell>
          <cell r="AC119">
            <v>283</v>
          </cell>
          <cell r="AE119">
            <v>2283</v>
          </cell>
          <cell r="AF119">
            <v>120992.62934</v>
          </cell>
        </row>
        <row r="120">
          <cell r="C120" t="str">
            <v>BITS-733</v>
          </cell>
          <cell r="E120" t="str">
            <v>Chandrashekar Patil</v>
          </cell>
          <cell r="F120" t="str">
            <v>PUNE ASC SEZ</v>
          </cell>
          <cell r="G120">
            <v>83000</v>
          </cell>
          <cell r="H120">
            <v>73789</v>
          </cell>
          <cell r="I120">
            <v>30</v>
          </cell>
          <cell r="J120">
            <v>26</v>
          </cell>
          <cell r="K120">
            <v>4</v>
          </cell>
          <cell r="L120">
            <v>27</v>
          </cell>
          <cell r="M120">
            <v>39846.060000000005</v>
          </cell>
          <cell r="N120">
            <v>15938.424000000003</v>
          </cell>
          <cell r="O120">
            <v>1875</v>
          </cell>
          <cell r="P120">
            <v>1875</v>
          </cell>
          <cell r="Q120">
            <v>6988.6159999999945</v>
          </cell>
          <cell r="R120">
            <v>66523.100000000006</v>
          </cell>
          <cell r="S120">
            <v>1950</v>
          </cell>
          <cell r="T120">
            <v>1554.6089999999999</v>
          </cell>
          <cell r="U120">
            <v>1916.5954860000002</v>
          </cell>
          <cell r="V120">
            <v>3320.5050000000006</v>
          </cell>
          <cell r="W120">
            <v>75264.809485999998</v>
          </cell>
          <cell r="Y120">
            <v>66523.100000000006</v>
          </cell>
          <cell r="AA120">
            <v>200</v>
          </cell>
          <cell r="AB120">
            <v>1800</v>
          </cell>
          <cell r="AC120">
            <v>283</v>
          </cell>
          <cell r="AE120">
            <v>2283</v>
          </cell>
          <cell r="AF120">
            <v>71031.709486000007</v>
          </cell>
        </row>
        <row r="121">
          <cell r="C121" t="str">
            <v>BITS-734</v>
          </cell>
          <cell r="E121" t="str">
            <v xml:space="preserve">ShaikFarooq Basha </v>
          </cell>
          <cell r="F121" t="str">
            <v>PUNE ASC SEZ</v>
          </cell>
          <cell r="G121">
            <v>115000</v>
          </cell>
          <cell r="H121">
            <v>103450</v>
          </cell>
          <cell r="I121">
            <v>30</v>
          </cell>
          <cell r="J121">
            <v>30</v>
          </cell>
          <cell r="L121">
            <v>30</v>
          </cell>
          <cell r="M121">
            <v>62070</v>
          </cell>
          <cell r="N121">
            <v>24828</v>
          </cell>
          <cell r="O121">
            <v>2083</v>
          </cell>
          <cell r="P121">
            <v>2083</v>
          </cell>
          <cell r="Q121">
            <v>12499</v>
          </cell>
          <cell r="R121">
            <v>103563</v>
          </cell>
          <cell r="S121">
            <v>1950</v>
          </cell>
          <cell r="T121">
            <v>1554.6089999999999</v>
          </cell>
          <cell r="U121">
            <v>2985.5669999999996</v>
          </cell>
          <cell r="V121">
            <v>5172.5</v>
          </cell>
          <cell r="W121">
            <v>115225.67599999999</v>
          </cell>
          <cell r="Y121">
            <v>103563</v>
          </cell>
          <cell r="Z121">
            <v>7419</v>
          </cell>
          <cell r="AA121">
            <v>200</v>
          </cell>
          <cell r="AB121">
            <v>1800</v>
          </cell>
          <cell r="AC121">
            <v>283</v>
          </cell>
          <cell r="AE121">
            <v>9702</v>
          </cell>
          <cell r="AF121">
            <v>103573.67599999999</v>
          </cell>
        </row>
        <row r="122">
          <cell r="C122" t="str">
            <v>BITS-734</v>
          </cell>
          <cell r="E122" t="str">
            <v>SathishKumar dhandu</v>
          </cell>
          <cell r="F122" t="str">
            <v>BNG STP</v>
          </cell>
          <cell r="G122">
            <v>95000</v>
          </cell>
          <cell r="H122">
            <v>84812</v>
          </cell>
          <cell r="I122">
            <v>30</v>
          </cell>
          <cell r="J122">
            <v>30</v>
          </cell>
          <cell r="L122">
            <v>30</v>
          </cell>
          <cell r="M122">
            <v>50887.199999999997</v>
          </cell>
          <cell r="N122">
            <v>20354.88</v>
          </cell>
          <cell r="O122">
            <v>2083</v>
          </cell>
          <cell r="P122">
            <v>2083</v>
          </cell>
          <cell r="Q122">
            <v>9516.9199999999983</v>
          </cell>
          <cell r="R122">
            <v>84925</v>
          </cell>
          <cell r="S122">
            <v>1950</v>
          </cell>
          <cell r="T122">
            <v>1554.6089999999999</v>
          </cell>
          <cell r="U122">
            <v>2447.6743199999996</v>
          </cell>
          <cell r="V122">
            <v>4240.5999999999995</v>
          </cell>
          <cell r="W122">
            <v>95117.883320000008</v>
          </cell>
          <cell r="Y122">
            <v>84925</v>
          </cell>
          <cell r="AA122">
            <v>200</v>
          </cell>
          <cell r="AC122">
            <v>283</v>
          </cell>
          <cell r="AE122">
            <v>483</v>
          </cell>
          <cell r="AF122">
            <v>92684.883320000008</v>
          </cell>
        </row>
        <row r="123">
          <cell r="C123" t="str">
            <v>BITS-735</v>
          </cell>
          <cell r="E123" t="str">
            <v>SURESH Kumar KOLA</v>
          </cell>
          <cell r="F123" t="str">
            <v>HYD SEZ</v>
          </cell>
          <cell r="G123">
            <v>90000</v>
          </cell>
          <cell r="H123">
            <v>80278</v>
          </cell>
          <cell r="I123">
            <v>30</v>
          </cell>
          <cell r="J123">
            <v>30</v>
          </cell>
          <cell r="L123">
            <v>30</v>
          </cell>
          <cell r="M123">
            <v>48166.8</v>
          </cell>
          <cell r="N123">
            <v>19266.72</v>
          </cell>
          <cell r="O123">
            <v>2083</v>
          </cell>
          <cell r="P123">
            <v>2083</v>
          </cell>
          <cell r="Q123">
            <v>8791.4799999999959</v>
          </cell>
          <cell r="R123">
            <v>80391</v>
          </cell>
          <cell r="S123">
            <v>1950</v>
          </cell>
          <cell r="T123">
            <v>1554.6089999999999</v>
          </cell>
          <cell r="U123">
            <v>2316.8230800000001</v>
          </cell>
          <cell r="V123">
            <v>4013.9</v>
          </cell>
          <cell r="W123">
            <v>90226.332079999993</v>
          </cell>
          <cell r="Y123">
            <v>80391</v>
          </cell>
          <cell r="AA123">
            <v>200</v>
          </cell>
          <cell r="AB123">
            <v>1800</v>
          </cell>
          <cell r="AC123">
            <v>283</v>
          </cell>
          <cell r="AE123">
            <v>2283</v>
          </cell>
          <cell r="AF123">
            <v>85993.332079999993</v>
          </cell>
        </row>
        <row r="124">
          <cell r="C124" t="str">
            <v>BITS-736</v>
          </cell>
          <cell r="E124" t="str">
            <v>Varalakshmi Vijay</v>
          </cell>
          <cell r="F124" t="str">
            <v>PUNE SEZ 1</v>
          </cell>
          <cell r="G124">
            <v>75000</v>
          </cell>
          <cell r="H124">
            <v>66374</v>
          </cell>
          <cell r="I124">
            <v>30</v>
          </cell>
          <cell r="J124">
            <v>30</v>
          </cell>
          <cell r="L124">
            <v>30</v>
          </cell>
          <cell r="M124">
            <v>39824.400000000001</v>
          </cell>
          <cell r="N124">
            <v>15929.760000000002</v>
          </cell>
          <cell r="O124">
            <v>2083</v>
          </cell>
          <cell r="P124">
            <v>2083</v>
          </cell>
          <cell r="Q124">
            <v>6566.8399999999965</v>
          </cell>
          <cell r="R124">
            <v>66487</v>
          </cell>
          <cell r="S124">
            <v>1950</v>
          </cell>
          <cell r="T124">
            <v>1554.6089999999999</v>
          </cell>
          <cell r="U124">
            <v>1915.5536400000001</v>
          </cell>
          <cell r="V124">
            <v>3318.7000000000003</v>
          </cell>
          <cell r="W124">
            <v>75225.862639999992</v>
          </cell>
          <cell r="Y124">
            <v>66487</v>
          </cell>
          <cell r="AA124">
            <v>200</v>
          </cell>
          <cell r="AB124">
            <v>1800</v>
          </cell>
          <cell r="AC124">
            <v>283</v>
          </cell>
          <cell r="AE124">
            <v>2283</v>
          </cell>
          <cell r="AF124">
            <v>70992.862639999992</v>
          </cell>
        </row>
        <row r="125">
          <cell r="C125" t="str">
            <v>BITS-737</v>
          </cell>
          <cell r="E125" t="str">
            <v>Rammohan Mothukuri</v>
          </cell>
          <cell r="F125" t="str">
            <v>HYD STP</v>
          </cell>
          <cell r="G125">
            <v>97000</v>
          </cell>
          <cell r="H125">
            <v>86766</v>
          </cell>
          <cell r="I125">
            <v>30</v>
          </cell>
          <cell r="J125">
            <v>30</v>
          </cell>
          <cell r="L125">
            <v>30</v>
          </cell>
          <cell r="M125">
            <v>52059.6</v>
          </cell>
          <cell r="N125">
            <v>20823.84</v>
          </cell>
          <cell r="O125">
            <v>2083</v>
          </cell>
          <cell r="P125">
            <v>2083</v>
          </cell>
          <cell r="Q125">
            <v>9829.5599999999977</v>
          </cell>
          <cell r="R125">
            <v>86879</v>
          </cell>
          <cell r="S125">
            <v>1950</v>
          </cell>
          <cell r="T125">
            <v>1554.6089999999999</v>
          </cell>
          <cell r="U125">
            <v>2504.0667599999997</v>
          </cell>
          <cell r="V125">
            <v>4338.3</v>
          </cell>
          <cell r="W125">
            <v>97225.975760000001</v>
          </cell>
          <cell r="Y125">
            <v>86879</v>
          </cell>
          <cell r="AA125">
            <v>200</v>
          </cell>
          <cell r="AB125">
            <v>1800</v>
          </cell>
          <cell r="AC125">
            <v>283</v>
          </cell>
          <cell r="AE125">
            <v>2283</v>
          </cell>
          <cell r="AF125">
            <v>92992.975760000001</v>
          </cell>
        </row>
        <row r="126">
          <cell r="C126" t="str">
            <v>BITS-738</v>
          </cell>
          <cell r="E126" t="str">
            <v>NILOTPAL BHOWAL</v>
          </cell>
          <cell r="F126" t="str">
            <v>PUNE ASC SEZ</v>
          </cell>
          <cell r="G126">
            <v>135000</v>
          </cell>
          <cell r="H126">
            <v>121988</v>
          </cell>
          <cell r="I126">
            <v>30</v>
          </cell>
          <cell r="J126">
            <v>30</v>
          </cell>
          <cell r="L126">
            <v>30</v>
          </cell>
          <cell r="M126">
            <v>73192.800000000003</v>
          </cell>
          <cell r="N126">
            <v>29277.120000000003</v>
          </cell>
          <cell r="O126">
            <v>2083</v>
          </cell>
          <cell r="P126">
            <v>2083</v>
          </cell>
          <cell r="Q126">
            <v>15465.079999999987</v>
          </cell>
          <cell r="R126">
            <v>122101</v>
          </cell>
          <cell r="S126">
            <v>1950</v>
          </cell>
          <cell r="T126">
            <v>1554.6089999999999</v>
          </cell>
          <cell r="U126">
            <v>3520.5736799999995</v>
          </cell>
          <cell r="V126">
            <v>6099.4000000000005</v>
          </cell>
          <cell r="W126">
            <v>135225.58267999999</v>
          </cell>
          <cell r="Y126">
            <v>122101</v>
          </cell>
          <cell r="AA126">
            <v>200</v>
          </cell>
          <cell r="AB126">
            <v>1800</v>
          </cell>
          <cell r="AC126">
            <v>283</v>
          </cell>
          <cell r="AE126">
            <v>2283</v>
          </cell>
          <cell r="AF126">
            <v>130992.58267999999</v>
          </cell>
        </row>
        <row r="127">
          <cell r="C127" t="str">
            <v>BITS-739</v>
          </cell>
          <cell r="E127" t="str">
            <v>PraveenKumar GATTU</v>
          </cell>
          <cell r="F127" t="str">
            <v>BNG STP</v>
          </cell>
          <cell r="G127">
            <v>90000</v>
          </cell>
          <cell r="H127">
            <v>80278</v>
          </cell>
          <cell r="I127">
            <v>30</v>
          </cell>
          <cell r="J127">
            <v>30</v>
          </cell>
          <cell r="L127">
            <v>30</v>
          </cell>
          <cell r="M127">
            <v>48166.8</v>
          </cell>
          <cell r="N127">
            <v>19266.72</v>
          </cell>
          <cell r="O127">
            <v>2083</v>
          </cell>
          <cell r="P127">
            <v>2083</v>
          </cell>
          <cell r="Q127">
            <v>8791.4799999999959</v>
          </cell>
          <cell r="R127">
            <v>80391</v>
          </cell>
          <cell r="S127">
            <v>1950</v>
          </cell>
          <cell r="T127">
            <v>1554.6089999999999</v>
          </cell>
          <cell r="U127">
            <v>2316.8230800000001</v>
          </cell>
          <cell r="V127">
            <v>4013.9</v>
          </cell>
          <cell r="W127">
            <v>90226.332079999993</v>
          </cell>
          <cell r="Y127">
            <v>80391</v>
          </cell>
          <cell r="AA127">
            <v>200</v>
          </cell>
          <cell r="AB127">
            <v>1800</v>
          </cell>
          <cell r="AC127">
            <v>283</v>
          </cell>
          <cell r="AE127">
            <v>2283</v>
          </cell>
          <cell r="AF127">
            <v>85993.332079999993</v>
          </cell>
        </row>
        <row r="128">
          <cell r="C128" t="str">
            <v>BITS-740</v>
          </cell>
          <cell r="E128" t="str">
            <v>ANILKUMAR MUMMANA</v>
          </cell>
          <cell r="F128" t="str">
            <v>HYD SEZ</v>
          </cell>
          <cell r="G128">
            <v>145000</v>
          </cell>
          <cell r="H128">
            <v>131257</v>
          </cell>
          <cell r="I128">
            <v>30</v>
          </cell>
          <cell r="J128">
            <v>30</v>
          </cell>
          <cell r="L128">
            <v>30</v>
          </cell>
          <cell r="M128">
            <v>78754.2</v>
          </cell>
          <cell r="N128">
            <v>31501.68</v>
          </cell>
          <cell r="O128">
            <v>2083</v>
          </cell>
          <cell r="P128">
            <v>2083</v>
          </cell>
          <cell r="Q128">
            <v>16948.119999999995</v>
          </cell>
          <cell r="R128">
            <v>131370</v>
          </cell>
          <cell r="S128">
            <v>1950</v>
          </cell>
          <cell r="T128">
            <v>1554.6089999999999</v>
          </cell>
          <cell r="U128">
            <v>3788.0770199999993</v>
          </cell>
          <cell r="V128">
            <v>6562.8499999999995</v>
          </cell>
          <cell r="W128">
            <v>145225.53602</v>
          </cell>
          <cell r="Y128">
            <v>131370</v>
          </cell>
          <cell r="AA128">
            <v>200</v>
          </cell>
          <cell r="AB128">
            <v>1800</v>
          </cell>
          <cell r="AC128">
            <v>283</v>
          </cell>
          <cell r="AE128">
            <v>2283</v>
          </cell>
          <cell r="AF128">
            <v>140992.53602</v>
          </cell>
        </row>
        <row r="129">
          <cell r="C129" t="str">
            <v>BITS-741</v>
          </cell>
          <cell r="E129" t="str">
            <v>susheelKumar Gabndla</v>
          </cell>
          <cell r="F129" t="str">
            <v>PUNE SEZ 2</v>
          </cell>
          <cell r="G129">
            <v>90000</v>
          </cell>
          <cell r="H129">
            <v>80278</v>
          </cell>
          <cell r="I129">
            <v>30</v>
          </cell>
          <cell r="J129">
            <v>30</v>
          </cell>
          <cell r="L129">
            <v>30</v>
          </cell>
          <cell r="M129">
            <v>48166.8</v>
          </cell>
          <cell r="N129">
            <v>19266.72</v>
          </cell>
          <cell r="O129">
            <v>2083</v>
          </cell>
          <cell r="P129">
            <v>2083</v>
          </cell>
          <cell r="Q129">
            <v>8791.4799999999959</v>
          </cell>
          <cell r="R129">
            <v>80391</v>
          </cell>
          <cell r="S129">
            <v>1950</v>
          </cell>
          <cell r="T129">
            <v>1554.6089999999999</v>
          </cell>
          <cell r="U129">
            <v>2316.8230800000001</v>
          </cell>
          <cell r="V129">
            <v>4013.9</v>
          </cell>
          <cell r="W129">
            <v>90226.332079999993</v>
          </cell>
          <cell r="Y129">
            <v>80391</v>
          </cell>
          <cell r="AA129">
            <v>200</v>
          </cell>
          <cell r="AE129">
            <v>200</v>
          </cell>
          <cell r="AF129">
            <v>88076.332079999993</v>
          </cell>
        </row>
        <row r="130">
          <cell r="C130" t="str">
            <v>BITS-742</v>
          </cell>
          <cell r="E130" t="str">
            <v xml:space="preserve">Ravi Gande </v>
          </cell>
          <cell r="F130" t="str">
            <v>HYD SEZ</v>
          </cell>
          <cell r="G130">
            <v>75000</v>
          </cell>
          <cell r="H130">
            <v>68182</v>
          </cell>
          <cell r="I130">
            <v>30</v>
          </cell>
          <cell r="J130">
            <v>30</v>
          </cell>
          <cell r="L130">
            <v>30</v>
          </cell>
          <cell r="M130">
            <v>40909.199999999997</v>
          </cell>
          <cell r="N130">
            <v>16363.68</v>
          </cell>
          <cell r="O130">
            <v>2083</v>
          </cell>
          <cell r="P130">
            <v>2083</v>
          </cell>
          <cell r="Q130">
            <v>6856.1200000000026</v>
          </cell>
          <cell r="R130">
            <v>68295</v>
          </cell>
          <cell r="S130">
            <v>1950</v>
          </cell>
          <cell r="T130">
            <v>1441.6089999999999</v>
          </cell>
          <cell r="U130">
            <v>1967.7325199999998</v>
          </cell>
          <cell r="V130">
            <v>3409.1</v>
          </cell>
          <cell r="W130">
            <v>77063.441519999993</v>
          </cell>
          <cell r="Y130">
            <v>68295</v>
          </cell>
          <cell r="AA130">
            <v>200</v>
          </cell>
          <cell r="AE130">
            <v>200</v>
          </cell>
          <cell r="AF130">
            <v>74913.441520000008</v>
          </cell>
        </row>
        <row r="131">
          <cell r="C131" t="str">
            <v>BITS-743</v>
          </cell>
          <cell r="E131" t="str">
            <v xml:space="preserve">Vinoth Vairavan </v>
          </cell>
          <cell r="F131" t="str">
            <v>BNG STP</v>
          </cell>
          <cell r="G131">
            <v>150000</v>
          </cell>
          <cell r="H131">
            <v>135892</v>
          </cell>
          <cell r="I131">
            <v>30</v>
          </cell>
          <cell r="J131">
            <v>25</v>
          </cell>
          <cell r="L131">
            <v>25</v>
          </cell>
          <cell r="M131">
            <v>67946</v>
          </cell>
          <cell r="N131">
            <v>27178.400000000001</v>
          </cell>
          <cell r="O131">
            <v>1736</v>
          </cell>
          <cell r="P131">
            <v>1736</v>
          </cell>
          <cell r="Q131">
            <v>14759.933333333334</v>
          </cell>
          <cell r="R131">
            <v>113356.33333333333</v>
          </cell>
          <cell r="S131">
            <v>1950</v>
          </cell>
          <cell r="T131">
            <v>1554.6089999999999</v>
          </cell>
          <cell r="U131">
            <v>3268.2025999999996</v>
          </cell>
          <cell r="V131">
            <v>5662.166666666667</v>
          </cell>
          <cell r="W131">
            <v>125791.3116</v>
          </cell>
          <cell r="Y131">
            <v>113356.33333333333</v>
          </cell>
          <cell r="AA131">
            <v>200</v>
          </cell>
          <cell r="AB131">
            <v>1800</v>
          </cell>
          <cell r="AE131">
            <v>2000</v>
          </cell>
          <cell r="AF131">
            <v>121840.97826666667</v>
          </cell>
        </row>
        <row r="132">
          <cell r="C132" t="str">
            <v>BITS-744</v>
          </cell>
          <cell r="E132" t="str">
            <v xml:space="preserve">OMPRAKASH PURI </v>
          </cell>
          <cell r="F132" t="str">
            <v>PUNE SEZ 1</v>
          </cell>
          <cell r="G132">
            <v>120000</v>
          </cell>
          <cell r="H132">
            <v>108085</v>
          </cell>
          <cell r="I132">
            <v>30</v>
          </cell>
          <cell r="J132">
            <v>30</v>
          </cell>
          <cell r="L132">
            <v>30</v>
          </cell>
          <cell r="M132">
            <v>64851</v>
          </cell>
          <cell r="N132">
            <v>25940.400000000001</v>
          </cell>
          <cell r="O132">
            <v>2083</v>
          </cell>
          <cell r="P132">
            <v>2083</v>
          </cell>
          <cell r="Q132">
            <v>13240.600000000006</v>
          </cell>
          <cell r="R132">
            <v>108198</v>
          </cell>
          <cell r="S132">
            <v>1950</v>
          </cell>
          <cell r="T132">
            <v>1554.6089999999999</v>
          </cell>
          <cell r="U132">
            <v>3119.3330999999998</v>
          </cell>
          <cell r="V132">
            <v>5404.25</v>
          </cell>
          <cell r="W132">
            <v>120226.1921</v>
          </cell>
          <cell r="Y132">
            <v>108198</v>
          </cell>
          <cell r="AA132">
            <v>200</v>
          </cell>
          <cell r="AB132">
            <v>1800</v>
          </cell>
          <cell r="AE132">
            <v>2000</v>
          </cell>
          <cell r="AF132">
            <v>116276.1921</v>
          </cell>
        </row>
        <row r="133">
          <cell r="C133" t="str">
            <v>BITS-745</v>
          </cell>
          <cell r="E133" t="str">
            <v xml:space="preserve">NarsiReddy Venna </v>
          </cell>
          <cell r="F133" t="str">
            <v>HYD SEZ</v>
          </cell>
          <cell r="G133">
            <v>125000</v>
          </cell>
          <cell r="H133">
            <v>112719</v>
          </cell>
          <cell r="I133">
            <v>30</v>
          </cell>
          <cell r="J133">
            <v>27</v>
          </cell>
          <cell r="L133">
            <v>27</v>
          </cell>
          <cell r="M133">
            <v>60868.26</v>
          </cell>
          <cell r="N133">
            <v>24347.304000000004</v>
          </cell>
          <cell r="O133">
            <v>1875</v>
          </cell>
          <cell r="P133">
            <v>1875</v>
          </cell>
          <cell r="Q133">
            <v>12594.535999999993</v>
          </cell>
          <cell r="R133">
            <v>101560.1</v>
          </cell>
          <cell r="S133">
            <v>1950</v>
          </cell>
          <cell r="T133">
            <v>1554.6089999999999</v>
          </cell>
          <cell r="U133">
            <v>2927.7633059999998</v>
          </cell>
          <cell r="V133">
            <v>5072.3550000000005</v>
          </cell>
          <cell r="W133">
            <v>113064.82730599999</v>
          </cell>
          <cell r="Y133">
            <v>101560.1</v>
          </cell>
          <cell r="AA133">
            <v>200</v>
          </cell>
          <cell r="AB133">
            <v>1800</v>
          </cell>
          <cell r="AE133">
            <v>2000</v>
          </cell>
          <cell r="AF133">
            <v>109114.72730599999</v>
          </cell>
        </row>
        <row r="134">
          <cell r="C134" t="str">
            <v>BITS-746</v>
          </cell>
          <cell r="E134" t="str">
            <v xml:space="preserve">Dipti Ranjan Dikhit </v>
          </cell>
          <cell r="F134" t="str">
            <v>PUNE SEZ 1</v>
          </cell>
          <cell r="G134">
            <v>71000</v>
          </cell>
          <cell r="H134">
            <v>62667</v>
          </cell>
          <cell r="I134">
            <v>30</v>
          </cell>
          <cell r="J134">
            <v>27</v>
          </cell>
          <cell r="L134">
            <v>27</v>
          </cell>
          <cell r="M134">
            <v>33840.18</v>
          </cell>
          <cell r="N134">
            <v>13536.072</v>
          </cell>
          <cell r="O134">
            <v>1875</v>
          </cell>
          <cell r="P134">
            <v>1875</v>
          </cell>
          <cell r="Q134">
            <v>5387.0480000000025</v>
          </cell>
          <cell r="R134">
            <v>56513.3</v>
          </cell>
          <cell r="S134">
            <v>1950</v>
          </cell>
          <cell r="T134">
            <v>1554.6089999999999</v>
          </cell>
          <cell r="U134">
            <v>1627.7126579999999</v>
          </cell>
          <cell r="V134">
            <v>2820.0149999999999</v>
          </cell>
          <cell r="W134">
            <v>64465.636657999996</v>
          </cell>
          <cell r="Y134">
            <v>56513.3</v>
          </cell>
          <cell r="AA134">
            <v>200</v>
          </cell>
          <cell r="AB134">
            <v>1800</v>
          </cell>
          <cell r="AE134">
            <v>2000</v>
          </cell>
          <cell r="AF134">
            <v>60515.336657999993</v>
          </cell>
        </row>
        <row r="135">
          <cell r="C135" t="str">
            <v>BITS-747</v>
          </cell>
          <cell r="E135" t="str">
            <v xml:space="preserve">Govarthanan TK </v>
          </cell>
          <cell r="F135" t="str">
            <v>BNG STP</v>
          </cell>
          <cell r="G135">
            <v>135000</v>
          </cell>
          <cell r="H135">
            <v>121988</v>
          </cell>
          <cell r="I135">
            <v>30</v>
          </cell>
          <cell r="J135">
            <v>20</v>
          </cell>
          <cell r="L135">
            <v>20</v>
          </cell>
          <cell r="M135">
            <v>48795.199999999997</v>
          </cell>
          <cell r="N135">
            <v>19518.079999999998</v>
          </cell>
          <cell r="O135">
            <v>1389</v>
          </cell>
          <cell r="P135">
            <v>1389</v>
          </cell>
          <cell r="Q135">
            <v>10347.05333333333</v>
          </cell>
          <cell r="R135">
            <v>81438.333333333328</v>
          </cell>
          <cell r="S135">
            <v>1950</v>
          </cell>
          <cell r="T135">
            <v>1554.6089999999999</v>
          </cell>
          <cell r="U135">
            <v>2347.0491199999997</v>
          </cell>
          <cell r="V135">
            <v>4066.2666666666664</v>
          </cell>
          <cell r="W135">
            <v>91356.258119999984</v>
          </cell>
          <cell r="Y135">
            <v>81438.333333333328</v>
          </cell>
          <cell r="AA135">
            <v>200</v>
          </cell>
          <cell r="AB135">
            <v>1800</v>
          </cell>
          <cell r="AE135">
            <v>2000</v>
          </cell>
          <cell r="AF135">
            <v>87405.924786666656</v>
          </cell>
        </row>
        <row r="136">
          <cell r="C136" t="str">
            <v>BITS-748</v>
          </cell>
          <cell r="E136" t="str">
            <v xml:space="preserve">BIKSHAPATHI ENDLA </v>
          </cell>
          <cell r="F136" t="str">
            <v>HYD STP</v>
          </cell>
          <cell r="G136">
            <v>116000</v>
          </cell>
          <cell r="H136">
            <v>104377</v>
          </cell>
          <cell r="I136">
            <v>30</v>
          </cell>
          <cell r="J136">
            <v>19</v>
          </cell>
          <cell r="L136">
            <v>19</v>
          </cell>
          <cell r="M136">
            <v>39663.26</v>
          </cell>
          <cell r="N136">
            <v>15865.304000000002</v>
          </cell>
          <cell r="O136">
            <v>1319</v>
          </cell>
          <cell r="P136">
            <v>1319</v>
          </cell>
          <cell r="Q136">
            <v>8051.8693333333285</v>
          </cell>
          <cell r="R136">
            <v>66218.433333333334</v>
          </cell>
          <cell r="S136">
            <v>1950</v>
          </cell>
          <cell r="T136">
            <v>1554.6089999999999</v>
          </cell>
          <cell r="U136">
            <v>1907.8028059999999</v>
          </cell>
          <cell r="V136">
            <v>3305.271666666667</v>
          </cell>
          <cell r="W136">
            <v>74936.116806000005</v>
          </cell>
          <cell r="Y136">
            <v>66218.433333333334</v>
          </cell>
          <cell r="AA136">
            <v>200</v>
          </cell>
          <cell r="AB136">
            <v>1800</v>
          </cell>
          <cell r="AE136">
            <v>2000</v>
          </cell>
          <cell r="AF136">
            <v>70985.683472666671</v>
          </cell>
        </row>
        <row r="137">
          <cell r="C137" t="str">
            <v>BITS-749</v>
          </cell>
          <cell r="E137" t="str">
            <v xml:space="preserve">LaxmiSoujanya Mudunuri </v>
          </cell>
          <cell r="F137" t="str">
            <v>BNG STP</v>
          </cell>
          <cell r="G137">
            <v>175000</v>
          </cell>
          <cell r="H137">
            <v>159065</v>
          </cell>
          <cell r="I137">
            <v>30</v>
          </cell>
          <cell r="J137">
            <v>11</v>
          </cell>
          <cell r="L137">
            <v>11</v>
          </cell>
          <cell r="M137">
            <v>34994.300000000003</v>
          </cell>
          <cell r="N137">
            <v>13997.720000000001</v>
          </cell>
          <cell r="O137">
            <v>764</v>
          </cell>
          <cell r="P137">
            <v>764</v>
          </cell>
          <cell r="Q137">
            <v>7916.8133333333317</v>
          </cell>
          <cell r="R137">
            <v>58436.833333333336</v>
          </cell>
          <cell r="S137">
            <v>1950</v>
          </cell>
          <cell r="T137">
            <v>1554.6089999999999</v>
          </cell>
          <cell r="U137">
            <v>1683.2258300000001</v>
          </cell>
          <cell r="V137">
            <v>2916.1916666666671</v>
          </cell>
          <cell r="W137">
            <v>66540.859830000001</v>
          </cell>
          <cell r="Y137">
            <v>58436.833333333336</v>
          </cell>
          <cell r="AA137">
            <v>200</v>
          </cell>
          <cell r="AB137">
            <v>1800</v>
          </cell>
          <cell r="AE137">
            <v>2000</v>
          </cell>
          <cell r="AF137">
            <v>62591.026496666665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men Reg"/>
      <sheetName val="Master"/>
      <sheetName val="Equal remuneration"/>
      <sheetName val="Employment Cards"/>
      <sheetName val="Serive Certificate"/>
      <sheetName val="Muster Roll"/>
      <sheetName val="Leave Reg"/>
      <sheetName val="wages Reg"/>
      <sheetName val="wage sllips"/>
      <sheetName val="Deductions"/>
      <sheetName val="Fines"/>
      <sheetName val="Advances"/>
      <sheetName val="Overtime"/>
      <sheetName val="Accident"/>
      <sheetName val="Bonus-C"/>
      <sheetName val="Bonus-D"/>
      <sheetName val="FORM-E"/>
      <sheetName val="FORM-A"/>
      <sheetName val="FORM-B"/>
      <sheetName val="FORM-C"/>
      <sheetName val="FORM-D"/>
    </sheetNames>
    <sheetDataSet>
      <sheetData sheetId="0" refreshError="1"/>
      <sheetData sheetId="1" refreshError="1">
        <row r="5">
          <cell r="F5" t="str">
            <v>Spruce IT  Private Limited</v>
          </cell>
        </row>
        <row r="10">
          <cell r="F10">
            <v>44287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C122"/>
  <sheetViews>
    <sheetView topLeftCell="A12" zoomScale="77" zoomScaleNormal="77" workbookViewId="0">
      <pane xSplit="2" ySplit="2" topLeftCell="C91" activePane="bottomRight" state="frozen"/>
      <selection activeCell="A12" sqref="A12"/>
      <selection pane="topRight" activeCell="C12" sqref="C12"/>
      <selection pane="bottomLeft" activeCell="A14" sqref="A14"/>
      <selection pane="bottomRight" activeCell="F100" sqref="F100"/>
    </sheetView>
  </sheetViews>
  <sheetFormatPr defaultColWidth="9.140625" defaultRowHeight="23.25"/>
  <cols>
    <col min="1" max="1" width="7" style="644" customWidth="1"/>
    <col min="2" max="2" width="44.7109375" style="801" customWidth="1"/>
    <col min="3" max="3" width="15.28515625" style="325" customWidth="1"/>
    <col min="4" max="5" width="13.28515625" style="325" customWidth="1"/>
    <col min="6" max="6" width="34.7109375" style="325" customWidth="1"/>
    <col min="7" max="7" width="29.85546875" style="325" customWidth="1"/>
    <col min="8" max="8" width="28.7109375" style="325" customWidth="1"/>
    <col min="9" max="9" width="13.28515625" style="325" customWidth="1"/>
    <col min="10" max="10" width="24.42578125" style="325" customWidth="1"/>
    <col min="11" max="11" width="13.28515625" style="325" customWidth="1"/>
    <col min="12" max="12" width="13.28515625" style="558" customWidth="1"/>
    <col min="13" max="13" width="13.28515625" style="325" customWidth="1"/>
    <col min="14" max="14" width="13.28515625" style="816" customWidth="1"/>
    <col min="15" max="15" width="13.28515625" style="791" hidden="1" customWidth="1"/>
    <col min="16" max="28" width="13.28515625" style="325" hidden="1" customWidth="1"/>
    <col min="29" max="29" width="9.140625" style="781"/>
    <col min="30" max="16384" width="9.140625" style="325"/>
  </cols>
  <sheetData>
    <row r="1" spans="1:29" ht="38.450000000000003" customHeight="1" thickBot="1">
      <c r="B1" s="799">
        <v>44531</v>
      </c>
    </row>
    <row r="2" spans="1:29" s="636" customFormat="1" ht="38.450000000000003" customHeight="1">
      <c r="A2" s="1413" t="s">
        <v>811</v>
      </c>
      <c r="B2" s="1414"/>
      <c r="C2" s="1414"/>
      <c r="D2" s="1414"/>
      <c r="E2" s="1414"/>
      <c r="F2" s="1414"/>
      <c r="G2" s="1414"/>
      <c r="H2" s="1414"/>
      <c r="I2" s="1414"/>
      <c r="J2" s="1414"/>
      <c r="K2" s="1414"/>
      <c r="L2" s="1414"/>
      <c r="M2" s="1415"/>
      <c r="N2" s="880"/>
      <c r="O2" s="792"/>
      <c r="AC2" s="782"/>
    </row>
    <row r="3" spans="1:29" ht="42.75" customHeight="1">
      <c r="A3" s="643"/>
      <c r="B3" s="800"/>
      <c r="C3" s="559"/>
      <c r="D3" s="559"/>
      <c r="E3" s="559"/>
      <c r="F3" s="559"/>
      <c r="G3" s="559"/>
      <c r="H3" s="559"/>
      <c r="I3" s="559"/>
      <c r="J3" s="559"/>
      <c r="K3" s="559"/>
      <c r="L3" s="560"/>
      <c r="M3" s="561"/>
    </row>
    <row r="4" spans="1:29" ht="42.75" customHeight="1">
      <c r="A4" s="1416" t="s">
        <v>0</v>
      </c>
      <c r="B4" s="1417"/>
      <c r="C4" s="1417"/>
      <c r="D4" s="562"/>
      <c r="E4" s="562"/>
      <c r="F4" s="550" t="str">
        <f>'04-22Master'!F5</f>
        <v>Burgeon IT Services Pvt.Ltd.</v>
      </c>
      <c r="G4" s="550"/>
      <c r="H4" s="550"/>
      <c r="I4" s="550" t="s">
        <v>182</v>
      </c>
      <c r="J4" s="559"/>
      <c r="K4" s="550"/>
      <c r="L4" s="551" t="str">
        <f>'04-22Master'!AK5</f>
        <v>Burgeon IT Services Pvt.Ltd.</v>
      </c>
      <c r="M4" s="552"/>
    </row>
    <row r="5" spans="1:29" ht="42.75" customHeight="1">
      <c r="A5" s="643"/>
      <c r="B5" s="800"/>
      <c r="C5" s="559"/>
      <c r="D5" s="559"/>
      <c r="E5" s="559"/>
      <c r="F5" s="553" t="str">
        <f>'04-22Master'!F6</f>
        <v>Siri Mansion LIGB 436 Dr.A S Rao Nagar,Hyderabad</v>
      </c>
      <c r="G5" s="553"/>
      <c r="H5" s="553"/>
      <c r="I5" s="553"/>
      <c r="J5" s="559"/>
      <c r="K5" s="553"/>
      <c r="L5" s="554" t="str">
        <f>'04-22Master'!AK6</f>
        <v>Siri Mansion LIGB 436 Dr.A S Rao Nagar,Hyderabad</v>
      </c>
      <c r="M5" s="555"/>
    </row>
    <row r="6" spans="1:29" ht="42.75" customHeight="1">
      <c r="A6" s="1416" t="s">
        <v>2</v>
      </c>
      <c r="B6" s="1417"/>
      <c r="C6" s="1417"/>
      <c r="D6" s="562"/>
      <c r="E6" s="562"/>
      <c r="F6" s="556" t="str">
        <f>'04-22Master'!F8</f>
        <v>IT SUPPORTIVE SERVICES &amp; BANGALORE STP</v>
      </c>
      <c r="G6" s="556"/>
      <c r="H6" s="556"/>
      <c r="I6" s="556"/>
      <c r="J6" s="556"/>
      <c r="K6" s="556"/>
      <c r="L6" s="554"/>
      <c r="M6" s="557"/>
    </row>
    <row r="7" spans="1:29" ht="42.75" customHeight="1">
      <c r="A7" s="643"/>
      <c r="B7" s="800"/>
      <c r="C7" s="559"/>
      <c r="D7" s="559"/>
      <c r="E7" s="559"/>
      <c r="F7" s="559"/>
      <c r="G7" s="559"/>
      <c r="H7" s="559"/>
      <c r="I7" s="559"/>
      <c r="J7" s="559"/>
      <c r="K7" s="559"/>
      <c r="L7" s="560"/>
      <c r="M7" s="561"/>
    </row>
    <row r="8" spans="1:29" ht="42.75" customHeight="1">
      <c r="A8" s="1416"/>
      <c r="B8" s="1417"/>
      <c r="C8" s="1417"/>
      <c r="D8" s="559"/>
      <c r="E8" s="562"/>
      <c r="F8" s="563"/>
      <c r="G8" s="564"/>
      <c r="H8" s="564"/>
      <c r="I8" s="564" t="s">
        <v>3</v>
      </c>
      <c r="J8" s="559"/>
      <c r="K8" s="564"/>
      <c r="L8" s="565" t="str">
        <f>'04-22Master'!AK10</f>
        <v>INFOSYS  LTD.IL Bangalore STP Park - I</v>
      </c>
      <c r="M8" s="566"/>
    </row>
    <row r="9" spans="1:29" ht="4.5" customHeight="1" thickBot="1">
      <c r="A9" s="643"/>
      <c r="B9" s="800"/>
      <c r="C9" s="559"/>
      <c r="D9" s="559"/>
      <c r="E9" s="559"/>
      <c r="F9" s="559"/>
      <c r="G9" s="559"/>
      <c r="H9" s="559"/>
      <c r="I9" s="559"/>
      <c r="J9" s="559"/>
      <c r="K9" s="559"/>
      <c r="L9" s="560" t="str">
        <f>'04-22Master'!AK11</f>
        <v>No.45&amp;46,3rd Cross,Electronic City,BANGALORE,KARNATAKA</v>
      </c>
      <c r="M9" s="561"/>
    </row>
    <row r="10" spans="1:29" ht="42.75" hidden="1" customHeight="1">
      <c r="A10" s="643"/>
      <c r="B10" s="800"/>
      <c r="C10" s="559"/>
      <c r="D10" s="559"/>
      <c r="E10" s="559"/>
      <c r="F10" s="559"/>
      <c r="G10" s="559"/>
      <c r="H10" s="559"/>
      <c r="I10" s="559"/>
      <c r="J10" s="559"/>
      <c r="K10" s="559"/>
      <c r="L10" s="560"/>
      <c r="M10" s="561"/>
    </row>
    <row r="11" spans="1:29" ht="42.75" hidden="1" customHeight="1" thickBot="1">
      <c r="A11" s="643"/>
      <c r="B11" s="800"/>
      <c r="C11" s="559"/>
      <c r="D11" s="559"/>
      <c r="E11" s="559"/>
      <c r="F11" s="559"/>
      <c r="G11" s="559"/>
      <c r="H11" s="559"/>
      <c r="I11" s="559"/>
      <c r="J11" s="559"/>
      <c r="K11" s="559"/>
      <c r="L11" s="560"/>
      <c r="M11" s="561"/>
    </row>
    <row r="12" spans="1:29" s="541" customFormat="1" ht="56.45" customHeight="1">
      <c r="A12" s="1418" t="s">
        <v>6</v>
      </c>
      <c r="B12" s="1420" t="s">
        <v>5</v>
      </c>
      <c r="C12" s="567" t="s">
        <v>45</v>
      </c>
      <c r="D12" s="567" t="s">
        <v>36</v>
      </c>
      <c r="E12" s="567" t="s">
        <v>38</v>
      </c>
      <c r="F12" s="1422" t="s">
        <v>7</v>
      </c>
      <c r="G12" s="568" t="s">
        <v>39</v>
      </c>
      <c r="H12" s="568" t="s">
        <v>40</v>
      </c>
      <c r="I12" s="568" t="s">
        <v>41</v>
      </c>
      <c r="J12" s="568" t="s">
        <v>42</v>
      </c>
      <c r="K12" s="568" t="s">
        <v>43</v>
      </c>
      <c r="L12" s="569" t="s">
        <v>44</v>
      </c>
      <c r="M12" s="570" t="s">
        <v>37</v>
      </c>
      <c r="N12" s="1411" t="s">
        <v>822</v>
      </c>
      <c r="O12" s="792"/>
      <c r="AC12" s="781"/>
    </row>
    <row r="13" spans="1:29" ht="63" hidden="1" customHeight="1">
      <c r="A13" s="1419"/>
      <c r="B13" s="1421"/>
      <c r="C13" s="576"/>
      <c r="D13" s="576"/>
      <c r="E13" s="576"/>
      <c r="F13" s="1423"/>
      <c r="G13" s="577"/>
      <c r="H13" s="577"/>
      <c r="I13" s="577"/>
      <c r="J13" s="577"/>
      <c r="K13" s="577"/>
      <c r="L13" s="578"/>
      <c r="M13" s="579"/>
      <c r="N13" s="1412"/>
    </row>
    <row r="14" spans="1:29" s="1015" customFormat="1" ht="29.45" customHeight="1">
      <c r="A14" s="935">
        <f>[1]Master!A16</f>
        <v>1</v>
      </c>
      <c r="B14" s="1009" t="str">
        <f>[1]Master!B16</f>
        <v>Kameswara Rao .M</v>
      </c>
      <c r="C14" s="1010" t="str">
        <f>[1]Master!C16</f>
        <v>03.07.1981</v>
      </c>
      <c r="D14" s="682" t="str">
        <f>[1]Master!D16</f>
        <v>M</v>
      </c>
      <c r="E14" s="1011" t="str">
        <f>[1]Master!E16</f>
        <v>Joga Rao</v>
      </c>
      <c r="F14" s="1012" t="str">
        <f>[1]Master!F16</f>
        <v>TECHNICAL CONSULTATNT</v>
      </c>
      <c r="G14" s="933" t="s">
        <v>498</v>
      </c>
      <c r="H14" s="933" t="s">
        <v>509</v>
      </c>
      <c r="I14" s="995" t="str">
        <f>[1]Master!N16</f>
        <v>11.04.2018</v>
      </c>
      <c r="J14" s="1013"/>
      <c r="K14" s="681" t="s">
        <v>510</v>
      </c>
      <c r="L14" s="935" t="s">
        <v>593</v>
      </c>
      <c r="M14" s="1014"/>
      <c r="N14" s="852"/>
      <c r="O14" s="884"/>
      <c r="AC14" s="878"/>
    </row>
    <row r="15" spans="1:29" s="1015" customFormat="1" ht="29.45" customHeight="1">
      <c r="A15" s="935">
        <v>2</v>
      </c>
      <c r="B15" s="1009" t="s">
        <v>485</v>
      </c>
      <c r="C15" s="1010" t="s">
        <v>490</v>
      </c>
      <c r="D15" s="682" t="s">
        <v>486</v>
      </c>
      <c r="E15" s="1011" t="s">
        <v>487</v>
      </c>
      <c r="F15" s="1012" t="s">
        <v>488</v>
      </c>
      <c r="G15" s="933" t="s">
        <v>499</v>
      </c>
      <c r="H15" s="933" t="s">
        <v>502</v>
      </c>
      <c r="I15" s="681" t="s">
        <v>489</v>
      </c>
      <c r="J15" s="1013"/>
      <c r="K15" s="934" t="s">
        <v>511</v>
      </c>
      <c r="L15" s="935" t="s">
        <v>593</v>
      </c>
      <c r="M15" s="1014"/>
      <c r="N15" s="852"/>
      <c r="O15" s="884"/>
      <c r="AC15" s="878"/>
    </row>
    <row r="16" spans="1:29" s="1015" customFormat="1" ht="29.45" customHeight="1">
      <c r="A16" s="935">
        <f>[2]Master!A16</f>
        <v>3</v>
      </c>
      <c r="B16" s="1009" t="str">
        <f>[2]Master!B16</f>
        <v>Rahul Balachandran</v>
      </c>
      <c r="C16" s="1010" t="str">
        <f>[2]Master!C16</f>
        <v>15.04.1983</v>
      </c>
      <c r="D16" s="682" t="str">
        <f>[2]Master!D16</f>
        <v>M</v>
      </c>
      <c r="E16" s="1011" t="str">
        <f>[2]Master!E16</f>
        <v>Balachandran S P</v>
      </c>
      <c r="F16" s="1012" t="str">
        <f>[2]Master!F16</f>
        <v>TECHNICAL CONSULTATNT</v>
      </c>
      <c r="G16" s="933" t="s">
        <v>500</v>
      </c>
      <c r="H16" s="712" t="s">
        <v>503</v>
      </c>
      <c r="I16" s="681" t="str">
        <f>[2]Master!I16</f>
        <v>06.09.2018</v>
      </c>
      <c r="J16" s="1013"/>
      <c r="K16" s="934" t="s">
        <v>504</v>
      </c>
      <c r="L16" s="935" t="s">
        <v>593</v>
      </c>
      <c r="M16" s="1014"/>
      <c r="N16" s="852"/>
      <c r="O16" s="884"/>
      <c r="AC16" s="878"/>
    </row>
    <row r="17" spans="1:237" s="1015" customFormat="1" ht="29.45" customHeight="1">
      <c r="A17" s="935">
        <f>[3]Master!A19</f>
        <v>4</v>
      </c>
      <c r="B17" s="1009" t="str">
        <f>[3]Master!B19</f>
        <v>Satyaprasanna Das</v>
      </c>
      <c r="C17" s="1010" t="str">
        <f>[3]Master!C19</f>
        <v>05.05.1981</v>
      </c>
      <c r="D17" s="682" t="str">
        <f>[3]Master!D19</f>
        <v>M</v>
      </c>
      <c r="E17" s="1011" t="str">
        <f>[3]Master!E19</f>
        <v>Bhajan Kumar Das</v>
      </c>
      <c r="F17" s="1012" t="str">
        <f>[3]Master!F19</f>
        <v>TECHNICAL CONSULTATNT</v>
      </c>
      <c r="G17" s="933" t="s">
        <v>512</v>
      </c>
      <c r="H17" s="933" t="s">
        <v>513</v>
      </c>
      <c r="I17" s="681" t="str">
        <f>[3]Master!N19</f>
        <v>10.09.2018</v>
      </c>
      <c r="J17" s="1013"/>
      <c r="K17" s="681" t="s">
        <v>514</v>
      </c>
      <c r="L17" s="935" t="s">
        <v>593</v>
      </c>
      <c r="M17" s="1014"/>
      <c r="N17" s="852"/>
      <c r="O17" s="884"/>
      <c r="AC17" s="878"/>
    </row>
    <row r="18" spans="1:237" s="1015" customFormat="1" ht="29.45" customHeight="1">
      <c r="A18" s="935">
        <v>5</v>
      </c>
      <c r="B18" s="1009" t="s">
        <v>493</v>
      </c>
      <c r="C18" s="1010" t="s">
        <v>494</v>
      </c>
      <c r="D18" s="934" t="s">
        <v>486</v>
      </c>
      <c r="E18" s="1011" t="s">
        <v>495</v>
      </c>
      <c r="F18" s="1012" t="s">
        <v>488</v>
      </c>
      <c r="G18" s="933" t="s">
        <v>501</v>
      </c>
      <c r="H18" s="586" t="s">
        <v>515</v>
      </c>
      <c r="I18" s="681" t="s">
        <v>496</v>
      </c>
      <c r="J18" s="1013"/>
      <c r="K18" s="934" t="s">
        <v>516</v>
      </c>
      <c r="L18" s="935" t="s">
        <v>593</v>
      </c>
      <c r="M18" s="1014"/>
      <c r="N18" s="852"/>
      <c r="O18" s="884"/>
      <c r="AC18" s="878"/>
    </row>
    <row r="19" spans="1:237" s="1015" customFormat="1" ht="29.45" customHeight="1">
      <c r="A19" s="935">
        <v>6</v>
      </c>
      <c r="B19" s="1016" t="str">
        <f>[2]Master!B17</f>
        <v>ELLALACHERUVU MOHAMMAD IMRAN</v>
      </c>
      <c r="C19" s="1010" t="s">
        <v>505</v>
      </c>
      <c r="D19" s="934" t="str">
        <f>[2]Master!D17</f>
        <v>M</v>
      </c>
      <c r="E19" s="1011" t="s">
        <v>506</v>
      </c>
      <c r="F19" s="1012" t="s">
        <v>488</v>
      </c>
      <c r="G19" s="933" t="s">
        <v>507</v>
      </c>
      <c r="H19" s="933" t="s">
        <v>508</v>
      </c>
      <c r="I19" s="681" t="str">
        <f>[2]Master!I17</f>
        <v>01.06.2019</v>
      </c>
      <c r="J19" s="1013"/>
      <c r="K19" s="934" t="s">
        <v>544</v>
      </c>
      <c r="L19" s="935" t="s">
        <v>593</v>
      </c>
      <c r="M19" s="1014"/>
      <c r="N19" s="852"/>
      <c r="O19" s="884"/>
      <c r="AC19" s="878"/>
    </row>
    <row r="20" spans="1:237" s="1015" customFormat="1" ht="29.45" customHeight="1">
      <c r="A20" s="935">
        <v>7</v>
      </c>
      <c r="B20" s="957" t="s">
        <v>517</v>
      </c>
      <c r="C20" s="1407">
        <v>29392</v>
      </c>
      <c r="D20" s="642" t="s">
        <v>486</v>
      </c>
      <c r="E20" s="1017" t="s">
        <v>535</v>
      </c>
      <c r="F20" s="588" t="s">
        <v>540</v>
      </c>
      <c r="G20" s="589" t="s">
        <v>537</v>
      </c>
      <c r="H20" s="589" t="s">
        <v>536</v>
      </c>
      <c r="I20" s="681" t="s">
        <v>518</v>
      </c>
      <c r="J20" s="1013"/>
      <c r="K20" s="877"/>
      <c r="L20" s="935" t="s">
        <v>593</v>
      </c>
      <c r="M20" s="1013"/>
      <c r="N20" s="852"/>
      <c r="O20" s="884"/>
      <c r="AC20" s="878"/>
    </row>
    <row r="21" spans="1:237" s="1015" customFormat="1" ht="29.45" customHeight="1">
      <c r="A21" s="935">
        <v>8</v>
      </c>
      <c r="B21" s="957" t="s">
        <v>538</v>
      </c>
      <c r="C21" s="1018" t="s">
        <v>541</v>
      </c>
      <c r="D21" s="642" t="s">
        <v>486</v>
      </c>
      <c r="E21" s="1018" t="s">
        <v>542</v>
      </c>
      <c r="F21" s="588" t="s">
        <v>539</v>
      </c>
      <c r="G21" s="712" t="s">
        <v>543</v>
      </c>
      <c r="H21" s="712" t="s">
        <v>543</v>
      </c>
      <c r="I21" s="681">
        <v>43950</v>
      </c>
      <c r="J21" s="1013"/>
      <c r="K21" s="877"/>
      <c r="L21" s="935" t="s">
        <v>593</v>
      </c>
      <c r="M21" s="1013"/>
      <c r="N21" s="852"/>
      <c r="O21" s="884"/>
      <c r="AC21" s="878"/>
    </row>
    <row r="22" spans="1:237" s="1015" customFormat="1" ht="29.45" customHeight="1">
      <c r="A22" s="935">
        <v>9</v>
      </c>
      <c r="B22" s="957" t="s">
        <v>545</v>
      </c>
      <c r="C22" s="1019">
        <v>33241</v>
      </c>
      <c r="D22" s="642" t="s">
        <v>486</v>
      </c>
      <c r="E22" s="1011" t="s">
        <v>546</v>
      </c>
      <c r="F22" s="588" t="s">
        <v>547</v>
      </c>
      <c r="G22" s="933" t="s">
        <v>548</v>
      </c>
      <c r="H22" s="933" t="s">
        <v>549</v>
      </c>
      <c r="I22" s="681">
        <v>43957</v>
      </c>
      <c r="J22" s="1013"/>
      <c r="K22" s="934" t="s">
        <v>550</v>
      </c>
      <c r="L22" s="935" t="s">
        <v>593</v>
      </c>
      <c r="M22" s="1013"/>
      <c r="N22" s="988"/>
      <c r="O22" s="988"/>
      <c r="P22" s="1020"/>
      <c r="Q22" s="1020"/>
      <c r="R22" s="1020"/>
      <c r="S22" s="1020"/>
      <c r="T22" s="1020"/>
      <c r="U22" s="1020"/>
      <c r="V22" s="1020"/>
      <c r="W22" s="1020"/>
      <c r="X22" s="1020"/>
      <c r="Y22" s="1020"/>
      <c r="Z22" s="1020"/>
      <c r="AA22" s="1020"/>
      <c r="AB22" s="1020"/>
      <c r="AC22" s="1021"/>
      <c r="AD22" s="1020"/>
      <c r="AE22" s="1020"/>
      <c r="AF22" s="1020"/>
      <c r="AG22" s="1020"/>
      <c r="AH22" s="1020"/>
      <c r="AI22" s="1020"/>
      <c r="AJ22" s="1020"/>
      <c r="AK22" s="1020"/>
      <c r="AL22" s="1020"/>
      <c r="AM22" s="1020"/>
      <c r="AN22" s="1020"/>
      <c r="AO22" s="1020"/>
      <c r="AP22" s="1020"/>
      <c r="AQ22" s="1020"/>
      <c r="AR22" s="1020"/>
      <c r="AS22" s="1020"/>
      <c r="AT22" s="1020"/>
      <c r="AU22" s="1020"/>
      <c r="AV22" s="1020"/>
      <c r="AW22" s="1020"/>
      <c r="AX22" s="1020"/>
      <c r="AY22" s="1020"/>
      <c r="AZ22" s="1020"/>
      <c r="BA22" s="1020"/>
      <c r="BB22" s="1020"/>
      <c r="BC22" s="1020"/>
      <c r="BD22" s="1020"/>
      <c r="BE22" s="1020"/>
      <c r="BF22" s="1020"/>
      <c r="BG22" s="1020"/>
      <c r="BH22" s="1020"/>
      <c r="BI22" s="1020"/>
      <c r="BJ22" s="1020"/>
      <c r="BK22" s="1020"/>
      <c r="BL22" s="1020"/>
      <c r="BM22" s="1020"/>
      <c r="BN22" s="1020"/>
      <c r="BO22" s="1020"/>
      <c r="BP22" s="1020"/>
      <c r="BQ22" s="1020"/>
      <c r="BR22" s="1020"/>
      <c r="BS22" s="1020"/>
      <c r="BT22" s="1020"/>
      <c r="BU22" s="1020"/>
      <c r="BV22" s="1020"/>
      <c r="BW22" s="1020"/>
      <c r="BX22" s="1020"/>
      <c r="BY22" s="1020"/>
      <c r="BZ22" s="1020"/>
      <c r="CA22" s="1020"/>
      <c r="CB22" s="1020"/>
      <c r="CC22" s="1020"/>
      <c r="CD22" s="1020"/>
      <c r="CE22" s="1020"/>
      <c r="CF22" s="1020"/>
      <c r="CG22" s="1020"/>
      <c r="CH22" s="1020"/>
      <c r="CI22" s="1020"/>
      <c r="CJ22" s="1020"/>
      <c r="CK22" s="1020"/>
      <c r="CL22" s="1020"/>
      <c r="CM22" s="1020"/>
      <c r="CN22" s="1020"/>
      <c r="CO22" s="1020"/>
      <c r="CP22" s="1020"/>
      <c r="CQ22" s="1020"/>
      <c r="CR22" s="1020"/>
      <c r="CS22" s="1020"/>
      <c r="CT22" s="1020"/>
      <c r="CU22" s="1020"/>
      <c r="CV22" s="1020"/>
      <c r="CW22" s="1020"/>
      <c r="CX22" s="1020"/>
      <c r="CY22" s="1020"/>
      <c r="CZ22" s="1020"/>
      <c r="DA22" s="1020"/>
      <c r="DB22" s="1020"/>
      <c r="DC22" s="1020"/>
      <c r="DD22" s="1020"/>
      <c r="DE22" s="1020"/>
      <c r="DF22" s="1020"/>
      <c r="DG22" s="1020"/>
      <c r="DH22" s="1020"/>
      <c r="DI22" s="1020"/>
      <c r="DJ22" s="1020"/>
      <c r="DK22" s="1020"/>
      <c r="DL22" s="1020"/>
      <c r="DM22" s="1020"/>
      <c r="DN22" s="1020"/>
      <c r="DO22" s="1020"/>
      <c r="DP22" s="1020"/>
      <c r="DQ22" s="1020"/>
      <c r="DR22" s="1020"/>
      <c r="DS22" s="1020"/>
      <c r="DT22" s="1020"/>
      <c r="DU22" s="1020"/>
      <c r="DV22" s="1020"/>
      <c r="DW22" s="1020"/>
      <c r="DX22" s="1020"/>
      <c r="DY22" s="1020"/>
      <c r="DZ22" s="1020"/>
      <c r="EA22" s="1020"/>
      <c r="EB22" s="1020"/>
      <c r="EC22" s="1020"/>
      <c r="ED22" s="1020"/>
      <c r="EE22" s="1020"/>
      <c r="EF22" s="1020"/>
      <c r="EG22" s="1020"/>
      <c r="EH22" s="1020"/>
      <c r="EI22" s="1020"/>
      <c r="EJ22" s="1020"/>
      <c r="EK22" s="1020"/>
      <c r="EL22" s="1020"/>
      <c r="EM22" s="1020"/>
      <c r="EN22" s="1020"/>
      <c r="EO22" s="1020"/>
      <c r="EP22" s="1020"/>
      <c r="EQ22" s="1020"/>
      <c r="ER22" s="1020"/>
      <c r="ES22" s="1020"/>
      <c r="ET22" s="1020"/>
      <c r="EU22" s="1020"/>
      <c r="EV22" s="1020"/>
      <c r="EW22" s="1020"/>
      <c r="EX22" s="1020"/>
      <c r="EY22" s="1020"/>
      <c r="EZ22" s="1020"/>
      <c r="FA22" s="1020"/>
      <c r="FB22" s="1020"/>
      <c r="FC22" s="1020"/>
      <c r="FD22" s="1020"/>
      <c r="FE22" s="1020"/>
      <c r="FF22" s="1020"/>
      <c r="FG22" s="1020"/>
      <c r="FH22" s="1020"/>
      <c r="FI22" s="1020"/>
      <c r="FJ22" s="1020"/>
      <c r="FK22" s="1020"/>
      <c r="FL22" s="1020"/>
      <c r="FM22" s="1020"/>
      <c r="FN22" s="1020"/>
      <c r="FO22" s="1020"/>
      <c r="FP22" s="1020"/>
      <c r="FQ22" s="1020"/>
      <c r="FR22" s="1020"/>
      <c r="FS22" s="1020"/>
      <c r="FT22" s="1020"/>
      <c r="FU22" s="1020"/>
      <c r="FV22" s="1020"/>
      <c r="FW22" s="1020"/>
      <c r="FX22" s="1020"/>
      <c r="FY22" s="1020"/>
      <c r="FZ22" s="1020"/>
      <c r="GA22" s="1020"/>
      <c r="GB22" s="1020"/>
      <c r="GC22" s="1020"/>
      <c r="GD22" s="1020"/>
      <c r="GE22" s="1020"/>
      <c r="GF22" s="1020"/>
      <c r="GG22" s="1020"/>
      <c r="GH22" s="1020"/>
      <c r="GI22" s="1020"/>
      <c r="GJ22" s="1020"/>
      <c r="GK22" s="1020"/>
      <c r="GL22" s="1020"/>
      <c r="GM22" s="1020"/>
      <c r="GN22" s="1020"/>
      <c r="GO22" s="1020"/>
      <c r="GP22" s="1020"/>
      <c r="GQ22" s="1020"/>
      <c r="GR22" s="1020"/>
      <c r="GS22" s="1020"/>
      <c r="GT22" s="1020"/>
      <c r="GU22" s="1020"/>
      <c r="GV22" s="1020"/>
      <c r="GW22" s="1020"/>
      <c r="GX22" s="1020"/>
      <c r="GY22" s="1020"/>
      <c r="GZ22" s="1020"/>
      <c r="HA22" s="1020"/>
      <c r="HB22" s="1020"/>
      <c r="HC22" s="1020"/>
      <c r="HD22" s="1020"/>
      <c r="HE22" s="1020"/>
      <c r="HF22" s="1020"/>
      <c r="HG22" s="1020"/>
      <c r="HH22" s="1020"/>
      <c r="HI22" s="1020"/>
      <c r="HJ22" s="1020"/>
      <c r="HK22" s="1020"/>
      <c r="HL22" s="1020"/>
      <c r="HM22" s="1020"/>
      <c r="HN22" s="1020"/>
      <c r="HO22" s="1020"/>
      <c r="HP22" s="1020"/>
      <c r="HQ22" s="1020"/>
      <c r="HR22" s="1020"/>
      <c r="HS22" s="1020"/>
      <c r="HT22" s="1020"/>
      <c r="HU22" s="1020"/>
      <c r="HV22" s="1020"/>
      <c r="HW22" s="1020"/>
      <c r="HX22" s="1020"/>
      <c r="HY22" s="1020"/>
      <c r="HZ22" s="1020"/>
      <c r="IA22" s="1020"/>
      <c r="IB22" s="1020"/>
      <c r="IC22" s="1020"/>
    </row>
    <row r="23" spans="1:237" s="588" customFormat="1" ht="29.45" customHeight="1">
      <c r="A23" s="935">
        <v>10</v>
      </c>
      <c r="B23" s="1022" t="s">
        <v>900</v>
      </c>
      <c r="C23" s="1018" t="s">
        <v>553</v>
      </c>
      <c r="D23" s="642" t="s">
        <v>790</v>
      </c>
      <c r="E23" s="1018" t="s">
        <v>554</v>
      </c>
      <c r="F23" s="588" t="s">
        <v>565</v>
      </c>
      <c r="G23" s="712" t="s">
        <v>556</v>
      </c>
      <c r="H23" s="712" t="s">
        <v>555</v>
      </c>
      <c r="I23" s="681">
        <v>44126</v>
      </c>
      <c r="J23" s="1013"/>
      <c r="K23" s="1023">
        <v>44403</v>
      </c>
      <c r="L23" s="935" t="s">
        <v>593</v>
      </c>
      <c r="M23" s="877"/>
      <c r="N23" s="988"/>
      <c r="O23" s="991"/>
      <c r="P23" s="997"/>
      <c r="Q23" s="997"/>
      <c r="R23" s="997"/>
      <c r="S23" s="997"/>
      <c r="T23" s="997"/>
      <c r="U23" s="997"/>
      <c r="V23" s="997"/>
      <c r="W23" s="997"/>
      <c r="X23" s="997"/>
      <c r="Y23" s="997"/>
      <c r="Z23" s="997"/>
      <c r="AA23" s="997"/>
      <c r="AB23" s="997"/>
      <c r="AC23" s="998"/>
      <c r="AD23" s="997"/>
      <c r="AE23" s="997"/>
      <c r="AF23" s="997"/>
      <c r="AG23" s="997"/>
      <c r="AH23" s="997"/>
      <c r="AI23" s="997"/>
      <c r="AJ23" s="997"/>
      <c r="AK23" s="997"/>
      <c r="AL23" s="997"/>
      <c r="AM23" s="997"/>
      <c r="AN23" s="997"/>
      <c r="AO23" s="997"/>
      <c r="AP23" s="997"/>
      <c r="AQ23" s="997"/>
      <c r="AR23" s="997"/>
      <c r="AS23" s="997"/>
      <c r="AT23" s="997"/>
      <c r="AU23" s="997"/>
      <c r="AV23" s="997"/>
      <c r="AW23" s="997"/>
      <c r="AX23" s="997"/>
      <c r="AY23" s="997"/>
      <c r="AZ23" s="997"/>
      <c r="BA23" s="997"/>
      <c r="BB23" s="997"/>
      <c r="BC23" s="997"/>
      <c r="BD23" s="997"/>
      <c r="BE23" s="997"/>
      <c r="BF23" s="997"/>
      <c r="BG23" s="997"/>
      <c r="BH23" s="997"/>
      <c r="BI23" s="997"/>
      <c r="BJ23" s="997"/>
      <c r="BK23" s="997"/>
      <c r="BL23" s="997"/>
      <c r="BM23" s="997"/>
      <c r="BN23" s="997"/>
      <c r="BO23" s="997"/>
      <c r="BP23" s="997"/>
      <c r="BQ23" s="997"/>
      <c r="BR23" s="997"/>
      <c r="BS23" s="997"/>
      <c r="BT23" s="997"/>
      <c r="BU23" s="997"/>
      <c r="BV23" s="997"/>
      <c r="BW23" s="997"/>
      <c r="BX23" s="997"/>
      <c r="BY23" s="997"/>
      <c r="BZ23" s="997"/>
      <c r="CA23" s="997"/>
      <c r="CB23" s="997"/>
      <c r="CC23" s="997"/>
      <c r="CD23" s="997"/>
      <c r="CE23" s="997"/>
      <c r="CF23" s="997"/>
      <c r="CG23" s="997"/>
      <c r="CH23" s="997"/>
      <c r="CI23" s="997"/>
      <c r="CJ23" s="997"/>
      <c r="CK23" s="997"/>
      <c r="CL23" s="997"/>
      <c r="CM23" s="997"/>
      <c r="CN23" s="997"/>
      <c r="CO23" s="997"/>
      <c r="CP23" s="997"/>
      <c r="CQ23" s="997"/>
      <c r="CR23" s="997"/>
      <c r="CS23" s="997"/>
      <c r="CT23" s="997"/>
      <c r="CU23" s="997"/>
      <c r="CV23" s="997"/>
      <c r="CW23" s="997"/>
      <c r="CX23" s="997"/>
      <c r="CY23" s="997"/>
      <c r="CZ23" s="997"/>
      <c r="DA23" s="997"/>
      <c r="DB23" s="997"/>
      <c r="DC23" s="997"/>
      <c r="DD23" s="997"/>
      <c r="DE23" s="997"/>
      <c r="DF23" s="997"/>
      <c r="DG23" s="997"/>
      <c r="DH23" s="997"/>
      <c r="DI23" s="997"/>
      <c r="DJ23" s="997"/>
      <c r="DK23" s="997"/>
      <c r="DL23" s="997"/>
      <c r="DM23" s="997"/>
      <c r="DN23" s="997"/>
      <c r="DO23" s="997"/>
      <c r="DP23" s="997"/>
      <c r="DQ23" s="997"/>
      <c r="DR23" s="997"/>
      <c r="DS23" s="997"/>
      <c r="DT23" s="997"/>
      <c r="DU23" s="997"/>
      <c r="DV23" s="997"/>
      <c r="DW23" s="997"/>
      <c r="DX23" s="997"/>
      <c r="DY23" s="997"/>
      <c r="DZ23" s="997"/>
      <c r="EA23" s="997"/>
      <c r="EB23" s="997"/>
      <c r="EC23" s="997"/>
      <c r="ED23" s="997"/>
      <c r="EE23" s="997"/>
      <c r="EF23" s="997"/>
      <c r="EG23" s="997"/>
      <c r="EH23" s="997"/>
      <c r="EI23" s="997"/>
      <c r="EJ23" s="997"/>
      <c r="EK23" s="997"/>
      <c r="EL23" s="997"/>
      <c r="EM23" s="997"/>
      <c r="EN23" s="997"/>
      <c r="EO23" s="997"/>
      <c r="EP23" s="997"/>
      <c r="EQ23" s="997"/>
      <c r="ER23" s="997"/>
      <c r="ES23" s="997"/>
      <c r="ET23" s="997"/>
      <c r="EU23" s="997"/>
      <c r="EV23" s="997"/>
      <c r="EW23" s="997"/>
      <c r="EX23" s="997"/>
      <c r="EY23" s="997"/>
      <c r="EZ23" s="997"/>
      <c r="FA23" s="997"/>
      <c r="FB23" s="997"/>
      <c r="FC23" s="997"/>
      <c r="FD23" s="997"/>
      <c r="FE23" s="997"/>
      <c r="FF23" s="997"/>
      <c r="FG23" s="997"/>
      <c r="FH23" s="997"/>
      <c r="FI23" s="997"/>
      <c r="FJ23" s="997"/>
      <c r="FK23" s="997"/>
      <c r="FL23" s="997"/>
      <c r="FM23" s="997"/>
      <c r="FN23" s="997"/>
      <c r="FO23" s="997"/>
      <c r="FP23" s="997"/>
      <c r="FQ23" s="997"/>
      <c r="FR23" s="997"/>
      <c r="FS23" s="997"/>
      <c r="FT23" s="997"/>
      <c r="FU23" s="997"/>
      <c r="FV23" s="997"/>
      <c r="FW23" s="997"/>
      <c r="FX23" s="997"/>
      <c r="FY23" s="997"/>
      <c r="FZ23" s="997"/>
      <c r="GA23" s="997"/>
      <c r="GB23" s="997"/>
      <c r="GC23" s="997"/>
      <c r="GD23" s="997"/>
      <c r="GE23" s="997"/>
      <c r="GF23" s="997"/>
      <c r="GG23" s="997"/>
      <c r="GH23" s="997"/>
      <c r="GI23" s="997"/>
      <c r="GJ23" s="997"/>
      <c r="GK23" s="997"/>
      <c r="GL23" s="997"/>
      <c r="GM23" s="997"/>
      <c r="GN23" s="997"/>
      <c r="GO23" s="997"/>
      <c r="GP23" s="997"/>
      <c r="GQ23" s="997"/>
      <c r="GR23" s="997"/>
      <c r="GS23" s="997"/>
      <c r="GT23" s="997"/>
      <c r="GU23" s="997"/>
      <c r="GV23" s="997"/>
      <c r="GW23" s="997"/>
      <c r="GX23" s="997"/>
      <c r="GY23" s="997"/>
      <c r="GZ23" s="997"/>
      <c r="HA23" s="997"/>
      <c r="HB23" s="997"/>
      <c r="HC23" s="997"/>
      <c r="HD23" s="997"/>
      <c r="HE23" s="997"/>
      <c r="HF23" s="997"/>
      <c r="HG23" s="997"/>
      <c r="HH23" s="997"/>
      <c r="HI23" s="997"/>
      <c r="HJ23" s="997"/>
      <c r="HK23" s="997"/>
      <c r="HL23" s="997"/>
      <c r="HM23" s="997"/>
      <c r="HN23" s="997"/>
      <c r="HO23" s="997"/>
      <c r="HP23" s="997"/>
      <c r="HQ23" s="997"/>
      <c r="HR23" s="997"/>
      <c r="HS23" s="997"/>
      <c r="HT23" s="997"/>
      <c r="HU23" s="997"/>
      <c r="HV23" s="997"/>
      <c r="HW23" s="997"/>
      <c r="HX23" s="997"/>
      <c r="HY23" s="997"/>
      <c r="HZ23" s="997"/>
      <c r="IA23" s="997"/>
      <c r="IB23" s="997"/>
      <c r="IC23" s="997"/>
    </row>
    <row r="24" spans="1:237" s="588" customFormat="1" ht="29.45" customHeight="1">
      <c r="A24" s="935">
        <v>11</v>
      </c>
      <c r="B24" s="957" t="s">
        <v>551</v>
      </c>
      <c r="C24" s="1406">
        <v>31799</v>
      </c>
      <c r="D24" s="597" t="s">
        <v>486</v>
      </c>
      <c r="E24" s="1018" t="s">
        <v>558</v>
      </c>
      <c r="F24" s="933" t="s">
        <v>566</v>
      </c>
      <c r="G24" s="712" t="s">
        <v>559</v>
      </c>
      <c r="H24" s="712" t="s">
        <v>559</v>
      </c>
      <c r="I24" s="681">
        <v>44117</v>
      </c>
      <c r="J24" s="1013"/>
      <c r="K24" s="1023">
        <v>44187</v>
      </c>
      <c r="L24" s="935" t="s">
        <v>593</v>
      </c>
      <c r="M24" s="877"/>
      <c r="N24" s="988"/>
      <c r="O24" s="991"/>
      <c r="P24" s="997"/>
      <c r="Q24" s="997"/>
      <c r="R24" s="997"/>
      <c r="S24" s="997"/>
      <c r="T24" s="997"/>
      <c r="U24" s="997"/>
      <c r="V24" s="997"/>
      <c r="W24" s="997"/>
      <c r="X24" s="997"/>
      <c r="Y24" s="997"/>
      <c r="Z24" s="997"/>
      <c r="AA24" s="997"/>
      <c r="AB24" s="997"/>
      <c r="AC24" s="998"/>
      <c r="AD24" s="997"/>
      <c r="AE24" s="997"/>
      <c r="AF24" s="997"/>
      <c r="AG24" s="997"/>
      <c r="AH24" s="997"/>
      <c r="AI24" s="997"/>
      <c r="AJ24" s="997"/>
      <c r="AK24" s="997"/>
      <c r="AL24" s="997"/>
      <c r="AM24" s="997"/>
      <c r="AN24" s="997"/>
      <c r="AO24" s="997"/>
      <c r="AP24" s="997"/>
      <c r="AQ24" s="997"/>
      <c r="AR24" s="997"/>
      <c r="AS24" s="997"/>
      <c r="AT24" s="997"/>
      <c r="AU24" s="997"/>
      <c r="AV24" s="997"/>
      <c r="AW24" s="997"/>
      <c r="AX24" s="997"/>
      <c r="AY24" s="997"/>
      <c r="AZ24" s="997"/>
      <c r="BA24" s="997"/>
      <c r="BB24" s="997"/>
      <c r="BC24" s="997"/>
      <c r="BD24" s="997"/>
      <c r="BE24" s="997"/>
      <c r="BF24" s="997"/>
      <c r="BG24" s="997"/>
      <c r="BH24" s="997"/>
      <c r="BI24" s="997"/>
      <c r="BJ24" s="997"/>
      <c r="BK24" s="997"/>
      <c r="BL24" s="997"/>
      <c r="BM24" s="997"/>
      <c r="BN24" s="997"/>
      <c r="BO24" s="997"/>
      <c r="BP24" s="997"/>
      <c r="BQ24" s="997"/>
      <c r="BR24" s="997"/>
      <c r="BS24" s="997"/>
      <c r="BT24" s="997"/>
      <c r="BU24" s="997"/>
      <c r="BV24" s="997"/>
      <c r="BW24" s="997"/>
      <c r="BX24" s="997"/>
      <c r="BY24" s="997"/>
      <c r="BZ24" s="997"/>
      <c r="CA24" s="997"/>
      <c r="CB24" s="997"/>
      <c r="CC24" s="997"/>
      <c r="CD24" s="997"/>
      <c r="CE24" s="997"/>
      <c r="CF24" s="997"/>
      <c r="CG24" s="997"/>
      <c r="CH24" s="997"/>
      <c r="CI24" s="997"/>
      <c r="CJ24" s="997"/>
      <c r="CK24" s="997"/>
      <c r="CL24" s="997"/>
      <c r="CM24" s="997"/>
      <c r="CN24" s="997"/>
      <c r="CO24" s="997"/>
      <c r="CP24" s="997"/>
      <c r="CQ24" s="997"/>
      <c r="CR24" s="997"/>
      <c r="CS24" s="997"/>
      <c r="CT24" s="997"/>
      <c r="CU24" s="997"/>
      <c r="CV24" s="997"/>
      <c r="CW24" s="997"/>
      <c r="CX24" s="997"/>
      <c r="CY24" s="997"/>
      <c r="CZ24" s="997"/>
      <c r="DA24" s="997"/>
      <c r="DB24" s="997"/>
      <c r="DC24" s="997"/>
      <c r="DD24" s="997"/>
      <c r="DE24" s="997"/>
      <c r="DF24" s="997"/>
      <c r="DG24" s="997"/>
      <c r="DH24" s="997"/>
      <c r="DI24" s="997"/>
      <c r="DJ24" s="997"/>
      <c r="DK24" s="997"/>
      <c r="DL24" s="997"/>
      <c r="DM24" s="997"/>
      <c r="DN24" s="997"/>
      <c r="DO24" s="997"/>
      <c r="DP24" s="997"/>
      <c r="DQ24" s="997"/>
      <c r="DR24" s="997"/>
      <c r="DS24" s="997"/>
      <c r="DT24" s="997"/>
      <c r="DU24" s="997"/>
      <c r="DV24" s="997"/>
      <c r="DW24" s="997"/>
      <c r="DX24" s="997"/>
      <c r="DY24" s="997"/>
      <c r="DZ24" s="997"/>
      <c r="EA24" s="997"/>
      <c r="EB24" s="997"/>
      <c r="EC24" s="997"/>
      <c r="ED24" s="997"/>
      <c r="EE24" s="997"/>
      <c r="EF24" s="997"/>
      <c r="EG24" s="997"/>
      <c r="EH24" s="997"/>
      <c r="EI24" s="997"/>
      <c r="EJ24" s="997"/>
      <c r="EK24" s="997"/>
      <c r="EL24" s="997"/>
      <c r="EM24" s="997"/>
      <c r="EN24" s="997"/>
      <c r="EO24" s="997"/>
      <c r="EP24" s="997"/>
      <c r="EQ24" s="997"/>
      <c r="ER24" s="997"/>
      <c r="ES24" s="997"/>
      <c r="ET24" s="997"/>
      <c r="EU24" s="997"/>
      <c r="EV24" s="997"/>
      <c r="EW24" s="997"/>
      <c r="EX24" s="997"/>
      <c r="EY24" s="997"/>
      <c r="EZ24" s="997"/>
      <c r="FA24" s="997"/>
      <c r="FB24" s="997"/>
      <c r="FC24" s="997"/>
      <c r="FD24" s="997"/>
      <c r="FE24" s="997"/>
      <c r="FF24" s="997"/>
      <c r="FG24" s="997"/>
      <c r="FH24" s="997"/>
      <c r="FI24" s="997"/>
      <c r="FJ24" s="997"/>
      <c r="FK24" s="997"/>
      <c r="FL24" s="997"/>
      <c r="FM24" s="997"/>
      <c r="FN24" s="997"/>
      <c r="FO24" s="997"/>
      <c r="FP24" s="997"/>
      <c r="FQ24" s="997"/>
      <c r="FR24" s="997"/>
      <c r="FS24" s="997"/>
      <c r="FT24" s="997"/>
      <c r="FU24" s="997"/>
      <c r="FV24" s="997"/>
      <c r="FW24" s="997"/>
      <c r="FX24" s="997"/>
      <c r="FY24" s="997"/>
      <c r="FZ24" s="997"/>
      <c r="GA24" s="997"/>
      <c r="GB24" s="997"/>
      <c r="GC24" s="997"/>
      <c r="GD24" s="997"/>
      <c r="GE24" s="997"/>
      <c r="GF24" s="997"/>
      <c r="GG24" s="997"/>
      <c r="GH24" s="997"/>
      <c r="GI24" s="997"/>
      <c r="GJ24" s="997"/>
      <c r="GK24" s="997"/>
      <c r="GL24" s="997"/>
      <c r="GM24" s="997"/>
      <c r="GN24" s="997"/>
      <c r="GO24" s="997"/>
      <c r="GP24" s="997"/>
      <c r="GQ24" s="997"/>
      <c r="GR24" s="997"/>
      <c r="GS24" s="997"/>
      <c r="GT24" s="997"/>
      <c r="GU24" s="997"/>
      <c r="GV24" s="997"/>
      <c r="GW24" s="997"/>
      <c r="GX24" s="997"/>
      <c r="GY24" s="997"/>
      <c r="GZ24" s="997"/>
      <c r="HA24" s="997"/>
      <c r="HB24" s="997"/>
      <c r="HC24" s="997"/>
      <c r="HD24" s="997"/>
      <c r="HE24" s="997"/>
      <c r="HF24" s="997"/>
      <c r="HG24" s="997"/>
      <c r="HH24" s="997"/>
      <c r="HI24" s="997"/>
      <c r="HJ24" s="997"/>
      <c r="HK24" s="997"/>
      <c r="HL24" s="997"/>
      <c r="HM24" s="997"/>
      <c r="HN24" s="997"/>
      <c r="HO24" s="997"/>
      <c r="HP24" s="997"/>
      <c r="HQ24" s="997"/>
      <c r="HR24" s="997"/>
      <c r="HS24" s="997"/>
      <c r="HT24" s="997"/>
      <c r="HU24" s="997"/>
      <c r="HV24" s="997"/>
      <c r="HW24" s="997"/>
      <c r="HX24" s="997"/>
      <c r="HY24" s="997"/>
      <c r="HZ24" s="997"/>
      <c r="IA24" s="997"/>
      <c r="IB24" s="997"/>
      <c r="IC24" s="997"/>
    </row>
    <row r="25" spans="1:237" s="542" customFormat="1" ht="29.45" customHeight="1">
      <c r="A25" s="646">
        <v>12</v>
      </c>
      <c r="B25" s="1263" t="s">
        <v>552</v>
      </c>
      <c r="C25" s="730">
        <v>33695</v>
      </c>
      <c r="D25" s="571" t="s">
        <v>790</v>
      </c>
      <c r="E25" s="411" t="s">
        <v>560</v>
      </c>
      <c r="F25" s="545" t="s">
        <v>567</v>
      </c>
      <c r="G25" s="412" t="s">
        <v>562</v>
      </c>
      <c r="H25" s="412" t="s">
        <v>561</v>
      </c>
      <c r="I25" s="443">
        <v>44105</v>
      </c>
      <c r="J25" s="363"/>
      <c r="K25" s="423" t="s">
        <v>788</v>
      </c>
      <c r="L25" s="525" t="s">
        <v>788</v>
      </c>
      <c r="M25" s="363"/>
      <c r="N25" s="882">
        <v>1</v>
      </c>
      <c r="O25" s="794"/>
      <c r="P25" s="548"/>
      <c r="Q25" s="548"/>
      <c r="R25" s="548"/>
      <c r="S25" s="548"/>
      <c r="T25" s="548"/>
      <c r="U25" s="548"/>
      <c r="V25" s="548"/>
      <c r="W25" s="548"/>
      <c r="X25" s="548"/>
      <c r="Y25" s="548"/>
      <c r="Z25" s="548"/>
      <c r="AA25" s="548"/>
      <c r="AB25" s="548"/>
      <c r="AC25" s="784"/>
      <c r="AD25" s="548"/>
      <c r="AE25" s="548"/>
      <c r="AF25" s="548"/>
      <c r="AG25" s="548"/>
      <c r="AH25" s="548"/>
      <c r="AI25" s="548"/>
      <c r="AJ25" s="548"/>
      <c r="AK25" s="548"/>
      <c r="AL25" s="548"/>
      <c r="AM25" s="548"/>
      <c r="AN25" s="548"/>
      <c r="AO25" s="548"/>
      <c r="AP25" s="548"/>
      <c r="AQ25" s="548"/>
      <c r="AR25" s="548"/>
      <c r="AS25" s="548"/>
      <c r="AT25" s="548"/>
      <c r="AU25" s="548"/>
      <c r="AV25" s="548"/>
      <c r="AW25" s="548"/>
      <c r="AX25" s="548"/>
      <c r="AY25" s="548"/>
      <c r="AZ25" s="548"/>
      <c r="BA25" s="548"/>
      <c r="BB25" s="548"/>
      <c r="BC25" s="548"/>
      <c r="BD25" s="548"/>
      <c r="BE25" s="548"/>
      <c r="BF25" s="548"/>
      <c r="BG25" s="548"/>
      <c r="BH25" s="548"/>
      <c r="BI25" s="548"/>
      <c r="BJ25" s="548"/>
      <c r="BK25" s="548"/>
      <c r="BL25" s="548"/>
      <c r="BM25" s="548"/>
      <c r="BN25" s="548"/>
      <c r="BO25" s="548"/>
      <c r="BP25" s="548"/>
      <c r="BQ25" s="548"/>
      <c r="BR25" s="548"/>
      <c r="BS25" s="548"/>
      <c r="BT25" s="548"/>
      <c r="BU25" s="548"/>
      <c r="BV25" s="548"/>
      <c r="BW25" s="548"/>
      <c r="BX25" s="548"/>
      <c r="BY25" s="548"/>
      <c r="BZ25" s="548"/>
      <c r="CA25" s="548"/>
      <c r="CB25" s="548"/>
      <c r="CC25" s="548"/>
      <c r="CD25" s="548"/>
      <c r="CE25" s="548"/>
      <c r="CF25" s="548"/>
      <c r="CG25" s="548"/>
      <c r="CH25" s="548"/>
      <c r="CI25" s="548"/>
      <c r="CJ25" s="548"/>
      <c r="CK25" s="548"/>
      <c r="CL25" s="548"/>
      <c r="CM25" s="548"/>
      <c r="CN25" s="548"/>
      <c r="CO25" s="548"/>
      <c r="CP25" s="548"/>
      <c r="CQ25" s="548"/>
      <c r="CR25" s="548"/>
      <c r="CS25" s="548"/>
      <c r="CT25" s="548"/>
      <c r="CU25" s="548"/>
      <c r="CV25" s="548"/>
      <c r="CW25" s="548"/>
      <c r="CX25" s="548"/>
      <c r="CY25" s="548"/>
      <c r="CZ25" s="548"/>
      <c r="DA25" s="548"/>
      <c r="DB25" s="548"/>
      <c r="DC25" s="548"/>
      <c r="DD25" s="548"/>
      <c r="DE25" s="548"/>
      <c r="DF25" s="548"/>
      <c r="DG25" s="548"/>
      <c r="DH25" s="548"/>
      <c r="DI25" s="548"/>
      <c r="DJ25" s="548"/>
      <c r="DK25" s="548"/>
      <c r="DL25" s="548"/>
      <c r="DM25" s="548"/>
      <c r="DN25" s="548"/>
      <c r="DO25" s="548"/>
      <c r="DP25" s="548"/>
      <c r="DQ25" s="548"/>
      <c r="DR25" s="548"/>
      <c r="DS25" s="548"/>
      <c r="DT25" s="548"/>
      <c r="DU25" s="548"/>
      <c r="DV25" s="548"/>
      <c r="DW25" s="548"/>
      <c r="DX25" s="548"/>
      <c r="DY25" s="548"/>
      <c r="DZ25" s="548"/>
      <c r="EA25" s="548"/>
      <c r="EB25" s="548"/>
      <c r="EC25" s="548"/>
      <c r="ED25" s="548"/>
      <c r="EE25" s="548"/>
      <c r="EF25" s="548"/>
      <c r="EG25" s="548"/>
      <c r="EH25" s="548"/>
      <c r="EI25" s="548"/>
      <c r="EJ25" s="548"/>
      <c r="EK25" s="548"/>
      <c r="EL25" s="548"/>
      <c r="EM25" s="548"/>
      <c r="EN25" s="548"/>
      <c r="EO25" s="548"/>
      <c r="EP25" s="548"/>
      <c r="EQ25" s="548"/>
      <c r="ER25" s="548"/>
      <c r="ES25" s="548"/>
      <c r="ET25" s="548"/>
      <c r="EU25" s="548"/>
      <c r="EV25" s="548"/>
      <c r="EW25" s="548"/>
      <c r="EX25" s="548"/>
      <c r="EY25" s="548"/>
      <c r="EZ25" s="548"/>
      <c r="FA25" s="548"/>
      <c r="FB25" s="548"/>
      <c r="FC25" s="548"/>
      <c r="FD25" s="548"/>
      <c r="FE25" s="548"/>
      <c r="FF25" s="548"/>
      <c r="FG25" s="548"/>
      <c r="FH25" s="548"/>
      <c r="FI25" s="548"/>
      <c r="FJ25" s="548"/>
      <c r="FK25" s="548"/>
      <c r="FL25" s="548"/>
      <c r="FM25" s="548"/>
      <c r="FN25" s="548"/>
      <c r="FO25" s="548"/>
      <c r="FP25" s="548"/>
      <c r="FQ25" s="548"/>
      <c r="FR25" s="548"/>
      <c r="FS25" s="548"/>
      <c r="FT25" s="548"/>
      <c r="FU25" s="548"/>
      <c r="FV25" s="548"/>
      <c r="FW25" s="548"/>
      <c r="FX25" s="548"/>
      <c r="FY25" s="548"/>
      <c r="FZ25" s="548"/>
      <c r="GA25" s="548"/>
      <c r="GB25" s="548"/>
      <c r="GC25" s="548"/>
      <c r="GD25" s="548"/>
      <c r="GE25" s="548"/>
      <c r="GF25" s="548"/>
      <c r="GG25" s="548"/>
      <c r="GH25" s="548"/>
      <c r="GI25" s="548"/>
      <c r="GJ25" s="548"/>
      <c r="GK25" s="548"/>
      <c r="GL25" s="548"/>
      <c r="GM25" s="548"/>
      <c r="GN25" s="548"/>
      <c r="GO25" s="548"/>
      <c r="GP25" s="548"/>
      <c r="GQ25" s="548"/>
      <c r="GR25" s="548"/>
      <c r="GS25" s="548"/>
      <c r="GT25" s="548"/>
      <c r="GU25" s="548"/>
      <c r="GV25" s="548"/>
      <c r="GW25" s="548"/>
      <c r="GX25" s="548"/>
      <c r="GY25" s="548"/>
      <c r="GZ25" s="548"/>
      <c r="HA25" s="548"/>
      <c r="HB25" s="548"/>
      <c r="HC25" s="548"/>
      <c r="HD25" s="548"/>
      <c r="HE25" s="548"/>
      <c r="HF25" s="548"/>
      <c r="HG25" s="548"/>
      <c r="HH25" s="548"/>
      <c r="HI25" s="548"/>
      <c r="HJ25" s="548"/>
      <c r="HK25" s="548"/>
      <c r="HL25" s="548"/>
      <c r="HM25" s="548"/>
      <c r="HN25" s="548"/>
      <c r="HO25" s="548"/>
      <c r="HP25" s="548"/>
      <c r="HQ25" s="548"/>
      <c r="HR25" s="548"/>
      <c r="HS25" s="548"/>
      <c r="HT25" s="548"/>
      <c r="HU25" s="548"/>
      <c r="HV25" s="548"/>
      <c r="HW25" s="548"/>
      <c r="HX25" s="548"/>
      <c r="HY25" s="548"/>
      <c r="HZ25" s="548"/>
      <c r="IA25" s="548"/>
      <c r="IB25" s="548"/>
      <c r="IC25" s="548"/>
    </row>
    <row r="26" spans="1:237" s="1015" customFormat="1" ht="29.45" customHeight="1">
      <c r="A26" s="990">
        <v>13</v>
      </c>
      <c r="B26" s="1022" t="s">
        <v>568</v>
      </c>
      <c r="C26" s="1024">
        <v>30142</v>
      </c>
      <c r="D26" s="571" t="s">
        <v>790</v>
      </c>
      <c r="E26" s="1025" t="s">
        <v>574</v>
      </c>
      <c r="F26" s="777" t="s">
        <v>570</v>
      </c>
      <c r="G26" s="1026" t="s">
        <v>576</v>
      </c>
      <c r="H26" s="1026" t="s">
        <v>575</v>
      </c>
      <c r="I26" s="1027">
        <v>44139</v>
      </c>
      <c r="J26" s="878" t="s">
        <v>791</v>
      </c>
      <c r="K26" s="681">
        <v>44440</v>
      </c>
      <c r="L26" s="935" t="s">
        <v>593</v>
      </c>
      <c r="M26" s="1013"/>
      <c r="N26" s="988"/>
      <c r="O26" s="988"/>
      <c r="P26" s="1020"/>
      <c r="Q26" s="1020"/>
      <c r="R26" s="1020"/>
      <c r="S26" s="1020"/>
      <c r="T26" s="1020"/>
      <c r="U26" s="1020"/>
      <c r="V26" s="1020"/>
      <c r="W26" s="1020"/>
      <c r="X26" s="1020"/>
      <c r="Y26" s="1020"/>
      <c r="Z26" s="1020"/>
      <c r="AA26" s="1020"/>
      <c r="AB26" s="1020"/>
      <c r="AC26" s="1021"/>
      <c r="AD26" s="1020"/>
      <c r="AE26" s="1020"/>
      <c r="AF26" s="1020"/>
      <c r="AG26" s="1020"/>
      <c r="AH26" s="1020"/>
      <c r="AI26" s="1020"/>
      <c r="AJ26" s="1020"/>
      <c r="AK26" s="1020"/>
      <c r="AL26" s="1020"/>
      <c r="AM26" s="1020"/>
      <c r="AN26" s="1020"/>
      <c r="AO26" s="1020"/>
      <c r="AP26" s="1020"/>
      <c r="AQ26" s="1020"/>
      <c r="AR26" s="1020"/>
      <c r="AS26" s="1020"/>
      <c r="AT26" s="1020"/>
      <c r="AU26" s="1020"/>
      <c r="AV26" s="1020"/>
      <c r="AW26" s="1020"/>
      <c r="AX26" s="1020"/>
      <c r="AY26" s="1020"/>
      <c r="AZ26" s="1020"/>
      <c r="BA26" s="1020"/>
      <c r="BB26" s="1020"/>
      <c r="BC26" s="1020"/>
      <c r="BD26" s="1020"/>
      <c r="BE26" s="1020"/>
      <c r="BF26" s="1020"/>
      <c r="BG26" s="1020"/>
      <c r="BH26" s="1020"/>
      <c r="BI26" s="1020"/>
      <c r="BJ26" s="1020"/>
      <c r="BK26" s="1020"/>
      <c r="BL26" s="1020"/>
      <c r="BM26" s="1020"/>
      <c r="BN26" s="1020"/>
      <c r="BO26" s="1020"/>
      <c r="BP26" s="1020"/>
      <c r="BQ26" s="1020"/>
      <c r="BR26" s="1020"/>
      <c r="BS26" s="1020"/>
      <c r="BT26" s="1020"/>
      <c r="BU26" s="1020"/>
      <c r="BV26" s="1020"/>
      <c r="BW26" s="1020"/>
      <c r="BX26" s="1020"/>
      <c r="BY26" s="1020"/>
      <c r="BZ26" s="1020"/>
      <c r="CA26" s="1020"/>
      <c r="CB26" s="1020"/>
      <c r="CC26" s="1020"/>
      <c r="CD26" s="1020"/>
      <c r="CE26" s="1020"/>
      <c r="CF26" s="1020"/>
      <c r="CG26" s="1020"/>
      <c r="CH26" s="1020"/>
      <c r="CI26" s="1020"/>
      <c r="CJ26" s="1020"/>
      <c r="CK26" s="1020"/>
      <c r="CL26" s="1020"/>
      <c r="CM26" s="1020"/>
      <c r="CN26" s="1020"/>
      <c r="CO26" s="1020"/>
      <c r="CP26" s="1020"/>
      <c r="CQ26" s="1020"/>
      <c r="CR26" s="1020"/>
      <c r="CS26" s="1020"/>
      <c r="CT26" s="1020"/>
      <c r="CU26" s="1020"/>
      <c r="CV26" s="1020"/>
      <c r="CW26" s="1020"/>
      <c r="CX26" s="1020"/>
      <c r="CY26" s="1020"/>
      <c r="CZ26" s="1020"/>
      <c r="DA26" s="1020"/>
      <c r="DB26" s="1020"/>
      <c r="DC26" s="1020"/>
      <c r="DD26" s="1020"/>
      <c r="DE26" s="1020"/>
      <c r="DF26" s="1020"/>
      <c r="DG26" s="1020"/>
      <c r="DH26" s="1020"/>
      <c r="DI26" s="1020"/>
      <c r="DJ26" s="1020"/>
      <c r="DK26" s="1020"/>
      <c r="DL26" s="1020"/>
      <c r="DM26" s="1020"/>
      <c r="DN26" s="1020"/>
      <c r="DO26" s="1020"/>
      <c r="DP26" s="1020"/>
      <c r="DQ26" s="1020"/>
      <c r="DR26" s="1020"/>
      <c r="DS26" s="1020"/>
      <c r="DT26" s="1020"/>
      <c r="DU26" s="1020"/>
      <c r="DV26" s="1020"/>
      <c r="DW26" s="1020"/>
      <c r="DX26" s="1020"/>
      <c r="DY26" s="1020"/>
      <c r="DZ26" s="1020"/>
      <c r="EA26" s="1020"/>
      <c r="EB26" s="1020"/>
      <c r="EC26" s="1020"/>
      <c r="ED26" s="1020"/>
      <c r="EE26" s="1020"/>
      <c r="EF26" s="1020"/>
      <c r="EG26" s="1020"/>
      <c r="EH26" s="1020"/>
      <c r="EI26" s="1020"/>
      <c r="EJ26" s="1020"/>
      <c r="EK26" s="1020"/>
      <c r="EL26" s="1020"/>
      <c r="EM26" s="1020"/>
      <c r="EN26" s="1020"/>
      <c r="EO26" s="1020"/>
      <c r="EP26" s="1020"/>
      <c r="EQ26" s="1020"/>
      <c r="ER26" s="1020"/>
      <c r="ES26" s="1020"/>
      <c r="ET26" s="1020"/>
      <c r="EU26" s="1020"/>
      <c r="EV26" s="1020"/>
      <c r="EW26" s="1020"/>
      <c r="EX26" s="1020"/>
      <c r="EY26" s="1020"/>
      <c r="EZ26" s="1020"/>
      <c r="FA26" s="1020"/>
      <c r="FB26" s="1020"/>
      <c r="FC26" s="1020"/>
      <c r="FD26" s="1020"/>
      <c r="FE26" s="1020"/>
      <c r="FF26" s="1020"/>
      <c r="FG26" s="1020"/>
      <c r="FH26" s="1020"/>
      <c r="FI26" s="1020"/>
      <c r="FJ26" s="1020"/>
      <c r="FK26" s="1020"/>
      <c r="FL26" s="1020"/>
      <c r="FM26" s="1020"/>
      <c r="FN26" s="1020"/>
      <c r="FO26" s="1020"/>
      <c r="FP26" s="1020"/>
      <c r="FQ26" s="1020"/>
      <c r="FR26" s="1020"/>
      <c r="FS26" s="1020"/>
      <c r="FT26" s="1020"/>
      <c r="FU26" s="1020"/>
      <c r="FV26" s="1020"/>
      <c r="FW26" s="1020"/>
      <c r="FX26" s="1020"/>
      <c r="FY26" s="1020"/>
      <c r="FZ26" s="1020"/>
      <c r="GA26" s="1020"/>
      <c r="GB26" s="1020"/>
      <c r="GC26" s="1020"/>
      <c r="GD26" s="1020"/>
      <c r="GE26" s="1020"/>
      <c r="GF26" s="1020"/>
      <c r="GG26" s="1020"/>
      <c r="GH26" s="1020"/>
      <c r="GI26" s="1020"/>
      <c r="GJ26" s="1020"/>
      <c r="GK26" s="1020"/>
      <c r="GL26" s="1020"/>
      <c r="GM26" s="1020"/>
      <c r="GN26" s="1020"/>
      <c r="GO26" s="1020"/>
      <c r="GP26" s="1020"/>
      <c r="GQ26" s="1020"/>
      <c r="GR26" s="1020"/>
      <c r="GS26" s="1020"/>
      <c r="GT26" s="1020"/>
      <c r="GU26" s="1020"/>
      <c r="GV26" s="1020"/>
      <c r="GW26" s="1020"/>
      <c r="GX26" s="1020"/>
      <c r="GY26" s="1020"/>
      <c r="GZ26" s="1020"/>
      <c r="HA26" s="1020"/>
      <c r="HB26" s="1020"/>
      <c r="HC26" s="1020"/>
      <c r="HD26" s="1020"/>
      <c r="HE26" s="1020"/>
      <c r="HF26" s="1020"/>
      <c r="HG26" s="1020"/>
      <c r="HH26" s="1020"/>
      <c r="HI26" s="1020"/>
      <c r="HJ26" s="1020"/>
      <c r="HK26" s="1020"/>
      <c r="HL26" s="1020"/>
      <c r="HM26" s="1020"/>
      <c r="HN26" s="1020"/>
      <c r="HO26" s="1020"/>
      <c r="HP26" s="1020"/>
      <c r="HQ26" s="1020"/>
      <c r="HR26" s="1020"/>
      <c r="HS26" s="1020"/>
      <c r="HT26" s="1020"/>
      <c r="HU26" s="1020"/>
      <c r="HV26" s="1020"/>
      <c r="HW26" s="1020"/>
      <c r="HX26" s="1020"/>
      <c r="HY26" s="1020"/>
      <c r="HZ26" s="1020"/>
      <c r="IA26" s="1020"/>
      <c r="IB26" s="1020"/>
      <c r="IC26" s="1020"/>
    </row>
    <row r="27" spans="1:237" s="588" customFormat="1" ht="29.45" customHeight="1">
      <c r="A27" s="935">
        <v>14</v>
      </c>
      <c r="B27" s="1022" t="s">
        <v>797</v>
      </c>
      <c r="C27" s="681">
        <v>31571</v>
      </c>
      <c r="D27" s="642" t="s">
        <v>790</v>
      </c>
      <c r="E27" s="1018" t="s">
        <v>577</v>
      </c>
      <c r="F27" s="588" t="s">
        <v>571</v>
      </c>
      <c r="G27" s="933" t="s">
        <v>579</v>
      </c>
      <c r="H27" s="933" t="s">
        <v>578</v>
      </c>
      <c r="I27" s="681">
        <v>44147</v>
      </c>
      <c r="J27" s="682" t="s">
        <v>791</v>
      </c>
      <c r="K27" s="681">
        <v>44359</v>
      </c>
      <c r="L27" s="935" t="s">
        <v>593</v>
      </c>
      <c r="M27" s="934"/>
      <c r="N27" s="990"/>
      <c r="O27" s="991"/>
      <c r="P27" s="997"/>
      <c r="Q27" s="997"/>
      <c r="R27" s="997"/>
      <c r="S27" s="997"/>
      <c r="T27" s="997"/>
      <c r="U27" s="997"/>
      <c r="V27" s="997"/>
      <c r="W27" s="997"/>
      <c r="X27" s="997"/>
      <c r="Y27" s="997"/>
      <c r="Z27" s="997"/>
      <c r="AA27" s="997"/>
      <c r="AB27" s="997"/>
      <c r="AC27" s="998"/>
      <c r="AD27" s="997"/>
      <c r="AE27" s="997"/>
      <c r="AF27" s="997"/>
      <c r="AG27" s="997"/>
      <c r="AH27" s="997"/>
      <c r="AI27" s="997"/>
      <c r="AJ27" s="997"/>
      <c r="AK27" s="997"/>
      <c r="AL27" s="997"/>
      <c r="AM27" s="997"/>
      <c r="AN27" s="997"/>
      <c r="AO27" s="997"/>
      <c r="AP27" s="997"/>
      <c r="AQ27" s="997"/>
      <c r="AR27" s="997"/>
      <c r="AS27" s="997"/>
      <c r="AT27" s="997"/>
      <c r="AU27" s="997"/>
      <c r="AV27" s="997"/>
      <c r="AW27" s="997"/>
      <c r="AX27" s="997"/>
      <c r="AY27" s="997"/>
      <c r="AZ27" s="997"/>
      <c r="BA27" s="997"/>
      <c r="BB27" s="997"/>
      <c r="BC27" s="997"/>
      <c r="BD27" s="997"/>
      <c r="BE27" s="997"/>
      <c r="BF27" s="997"/>
      <c r="BG27" s="997"/>
      <c r="BH27" s="997"/>
      <c r="BI27" s="997"/>
      <c r="BJ27" s="997"/>
      <c r="BK27" s="997"/>
      <c r="BL27" s="997"/>
      <c r="BM27" s="997"/>
      <c r="BN27" s="997"/>
      <c r="BO27" s="997"/>
      <c r="BP27" s="997"/>
      <c r="BQ27" s="997"/>
      <c r="BR27" s="997"/>
      <c r="BS27" s="997"/>
      <c r="BT27" s="997"/>
      <c r="BU27" s="997"/>
      <c r="BV27" s="997"/>
      <c r="BW27" s="997"/>
      <c r="BX27" s="997"/>
      <c r="BY27" s="997"/>
      <c r="BZ27" s="997"/>
      <c r="CA27" s="997"/>
      <c r="CB27" s="997"/>
      <c r="CC27" s="997"/>
      <c r="CD27" s="997"/>
      <c r="CE27" s="997"/>
      <c r="CF27" s="997"/>
      <c r="CG27" s="997"/>
      <c r="CH27" s="997"/>
      <c r="CI27" s="997"/>
      <c r="CJ27" s="997"/>
      <c r="CK27" s="997"/>
      <c r="CL27" s="997"/>
      <c r="CM27" s="997"/>
      <c r="CN27" s="997"/>
      <c r="CO27" s="997"/>
      <c r="CP27" s="997"/>
      <c r="CQ27" s="997"/>
      <c r="CR27" s="997"/>
      <c r="CS27" s="997"/>
      <c r="CT27" s="997"/>
      <c r="CU27" s="997"/>
      <c r="CV27" s="997"/>
      <c r="CW27" s="997"/>
      <c r="CX27" s="997"/>
      <c r="CY27" s="997"/>
      <c r="CZ27" s="997"/>
      <c r="DA27" s="997"/>
      <c r="DB27" s="997"/>
      <c r="DC27" s="997"/>
      <c r="DD27" s="997"/>
      <c r="DE27" s="997"/>
      <c r="DF27" s="997"/>
      <c r="DG27" s="997"/>
      <c r="DH27" s="997"/>
      <c r="DI27" s="997"/>
      <c r="DJ27" s="997"/>
      <c r="DK27" s="997"/>
      <c r="DL27" s="997"/>
      <c r="DM27" s="997"/>
      <c r="DN27" s="997"/>
      <c r="DO27" s="997"/>
      <c r="DP27" s="997"/>
      <c r="DQ27" s="997"/>
      <c r="DR27" s="997"/>
      <c r="DS27" s="997"/>
      <c r="DT27" s="997"/>
      <c r="DU27" s="997"/>
      <c r="DV27" s="997"/>
      <c r="DW27" s="997"/>
      <c r="DX27" s="997"/>
      <c r="DY27" s="997"/>
      <c r="DZ27" s="997"/>
      <c r="EA27" s="997"/>
      <c r="EB27" s="997"/>
      <c r="EC27" s="997"/>
      <c r="ED27" s="997"/>
      <c r="EE27" s="997"/>
      <c r="EF27" s="997"/>
      <c r="EG27" s="997"/>
      <c r="EH27" s="997"/>
      <c r="EI27" s="997"/>
      <c r="EJ27" s="997"/>
      <c r="EK27" s="997"/>
      <c r="EL27" s="997"/>
      <c r="EM27" s="997"/>
      <c r="EN27" s="997"/>
      <c r="EO27" s="997"/>
      <c r="EP27" s="997"/>
      <c r="EQ27" s="997"/>
      <c r="ER27" s="997"/>
      <c r="ES27" s="997"/>
      <c r="ET27" s="997"/>
      <c r="EU27" s="997"/>
      <c r="EV27" s="997"/>
      <c r="EW27" s="997"/>
      <c r="EX27" s="997"/>
      <c r="EY27" s="997"/>
      <c r="EZ27" s="997"/>
      <c r="FA27" s="997"/>
      <c r="FB27" s="997"/>
      <c r="FC27" s="997"/>
      <c r="FD27" s="997"/>
      <c r="FE27" s="997"/>
      <c r="FF27" s="997"/>
      <c r="FG27" s="997"/>
      <c r="FH27" s="997"/>
      <c r="FI27" s="997"/>
      <c r="FJ27" s="997"/>
      <c r="FK27" s="997"/>
      <c r="FL27" s="997"/>
      <c r="FM27" s="997"/>
      <c r="FN27" s="997"/>
      <c r="FO27" s="997"/>
      <c r="FP27" s="997"/>
      <c r="FQ27" s="997"/>
      <c r="FR27" s="997"/>
      <c r="FS27" s="997"/>
      <c r="FT27" s="997"/>
      <c r="FU27" s="997"/>
      <c r="FV27" s="997"/>
      <c r="FW27" s="997"/>
      <c r="FX27" s="997"/>
      <c r="FY27" s="997"/>
      <c r="FZ27" s="997"/>
      <c r="GA27" s="997"/>
      <c r="GB27" s="997"/>
      <c r="GC27" s="997"/>
      <c r="GD27" s="997"/>
      <c r="GE27" s="997"/>
      <c r="GF27" s="997"/>
      <c r="GG27" s="997"/>
      <c r="GH27" s="997"/>
      <c r="GI27" s="997"/>
      <c r="GJ27" s="997"/>
      <c r="GK27" s="997"/>
      <c r="GL27" s="997"/>
      <c r="GM27" s="997"/>
      <c r="GN27" s="997"/>
      <c r="GO27" s="997"/>
      <c r="GP27" s="997"/>
      <c r="GQ27" s="997"/>
      <c r="GR27" s="997"/>
      <c r="GS27" s="997"/>
      <c r="GT27" s="997"/>
      <c r="GU27" s="997"/>
      <c r="GV27" s="997"/>
      <c r="GW27" s="997"/>
      <c r="GX27" s="997"/>
      <c r="GY27" s="997"/>
      <c r="GZ27" s="997"/>
      <c r="HA27" s="997"/>
      <c r="HB27" s="997"/>
      <c r="HC27" s="997"/>
      <c r="HD27" s="997"/>
      <c r="HE27" s="997"/>
      <c r="HF27" s="997"/>
      <c r="HG27" s="997"/>
      <c r="HH27" s="997"/>
      <c r="HI27" s="997"/>
      <c r="HJ27" s="997"/>
      <c r="HK27" s="997"/>
      <c r="HL27" s="997"/>
      <c r="HM27" s="997"/>
      <c r="HN27" s="997"/>
      <c r="HO27" s="997"/>
      <c r="HP27" s="997"/>
      <c r="HQ27" s="997"/>
      <c r="HR27" s="997"/>
      <c r="HS27" s="997"/>
      <c r="HT27" s="997"/>
      <c r="HU27" s="997"/>
      <c r="HV27" s="997"/>
      <c r="HW27" s="997"/>
      <c r="HX27" s="997"/>
      <c r="HY27" s="997"/>
      <c r="HZ27" s="997"/>
      <c r="IA27" s="997"/>
      <c r="IB27" s="997"/>
      <c r="IC27" s="997"/>
    </row>
    <row r="28" spans="1:237" s="639" customFormat="1" ht="29.45" customHeight="1">
      <c r="A28" s="645">
        <v>15</v>
      </c>
      <c r="B28" s="1240" t="s">
        <v>569</v>
      </c>
      <c r="C28" s="1241">
        <v>32111</v>
      </c>
      <c r="D28" s="587" t="s">
        <v>790</v>
      </c>
      <c r="E28" s="1242" t="s">
        <v>580</v>
      </c>
      <c r="F28" s="1243" t="s">
        <v>573</v>
      </c>
      <c r="G28" s="1244" t="s">
        <v>581</v>
      </c>
      <c r="H28" s="1244" t="s">
        <v>581</v>
      </c>
      <c r="I28" s="583">
        <v>44159</v>
      </c>
      <c r="J28" s="654" t="s">
        <v>791</v>
      </c>
      <c r="K28" s="580" t="s">
        <v>788</v>
      </c>
      <c r="L28" s="584" t="s">
        <v>788</v>
      </c>
      <c r="M28" s="590"/>
      <c r="N28" s="1239"/>
      <c r="O28" s="795"/>
      <c r="P28" s="638"/>
      <c r="Q28" s="638"/>
      <c r="R28" s="638"/>
      <c r="S28" s="638"/>
      <c r="T28" s="638"/>
      <c r="U28" s="638"/>
      <c r="V28" s="638"/>
      <c r="W28" s="638"/>
      <c r="X28" s="638"/>
      <c r="Y28" s="638"/>
      <c r="Z28" s="638"/>
      <c r="AA28" s="638"/>
      <c r="AB28" s="638"/>
      <c r="AC28" s="785"/>
      <c r="AD28" s="638"/>
      <c r="AE28" s="638"/>
      <c r="AF28" s="638"/>
      <c r="AG28" s="638"/>
      <c r="AH28" s="638"/>
      <c r="AI28" s="638"/>
      <c r="AJ28" s="638"/>
      <c r="AK28" s="638"/>
      <c r="AL28" s="638"/>
      <c r="AM28" s="638"/>
      <c r="AN28" s="638"/>
      <c r="AO28" s="638"/>
      <c r="AP28" s="638"/>
      <c r="AQ28" s="638"/>
      <c r="AR28" s="638"/>
      <c r="AS28" s="638"/>
      <c r="AT28" s="638"/>
      <c r="AU28" s="638"/>
      <c r="AV28" s="638"/>
      <c r="AW28" s="638"/>
      <c r="AX28" s="638"/>
      <c r="AY28" s="638"/>
      <c r="AZ28" s="638"/>
      <c r="BA28" s="638"/>
      <c r="BB28" s="638"/>
      <c r="BC28" s="638"/>
      <c r="BD28" s="638"/>
      <c r="BE28" s="638"/>
      <c r="BF28" s="638"/>
      <c r="BG28" s="638"/>
      <c r="BH28" s="638"/>
      <c r="BI28" s="638"/>
      <c r="BJ28" s="638"/>
      <c r="BK28" s="638"/>
      <c r="BL28" s="638"/>
      <c r="BM28" s="638"/>
      <c r="BN28" s="638"/>
      <c r="BO28" s="638"/>
      <c r="BP28" s="638"/>
      <c r="BQ28" s="638"/>
      <c r="BR28" s="638"/>
      <c r="BS28" s="638"/>
      <c r="BT28" s="638"/>
      <c r="BU28" s="638"/>
      <c r="BV28" s="638"/>
      <c r="BW28" s="638"/>
      <c r="BX28" s="638"/>
      <c r="BY28" s="638"/>
      <c r="BZ28" s="638"/>
      <c r="CA28" s="638"/>
      <c r="CB28" s="638"/>
      <c r="CC28" s="638"/>
      <c r="CD28" s="638"/>
      <c r="CE28" s="638"/>
      <c r="CF28" s="638"/>
      <c r="CG28" s="638"/>
      <c r="CH28" s="638"/>
      <c r="CI28" s="638"/>
      <c r="CJ28" s="638"/>
      <c r="CK28" s="638"/>
      <c r="CL28" s="638"/>
      <c r="CM28" s="638"/>
      <c r="CN28" s="638"/>
      <c r="CO28" s="638"/>
      <c r="CP28" s="638"/>
      <c r="CQ28" s="638"/>
      <c r="CR28" s="638"/>
      <c r="CS28" s="638"/>
      <c r="CT28" s="638"/>
      <c r="CU28" s="638"/>
      <c r="CV28" s="638"/>
      <c r="CW28" s="638"/>
      <c r="CX28" s="638"/>
      <c r="CY28" s="638"/>
      <c r="CZ28" s="638"/>
      <c r="DA28" s="638"/>
      <c r="DB28" s="638"/>
      <c r="DC28" s="638"/>
      <c r="DD28" s="638"/>
      <c r="DE28" s="638"/>
      <c r="DF28" s="638"/>
      <c r="DG28" s="638"/>
      <c r="DH28" s="638"/>
      <c r="DI28" s="638"/>
      <c r="DJ28" s="638"/>
      <c r="DK28" s="638"/>
      <c r="DL28" s="638"/>
      <c r="DM28" s="638"/>
      <c r="DN28" s="638"/>
      <c r="DO28" s="638"/>
      <c r="DP28" s="638"/>
      <c r="DQ28" s="638"/>
      <c r="DR28" s="638"/>
      <c r="DS28" s="638"/>
      <c r="DT28" s="638"/>
      <c r="DU28" s="638"/>
      <c r="DV28" s="638"/>
      <c r="DW28" s="638"/>
      <c r="DX28" s="638"/>
      <c r="DY28" s="638"/>
      <c r="DZ28" s="638"/>
      <c r="EA28" s="638"/>
      <c r="EB28" s="638"/>
      <c r="EC28" s="638"/>
      <c r="ED28" s="638"/>
      <c r="EE28" s="638"/>
      <c r="EF28" s="638"/>
      <c r="EG28" s="638"/>
      <c r="EH28" s="638"/>
      <c r="EI28" s="638"/>
      <c r="EJ28" s="638"/>
      <c r="EK28" s="638"/>
      <c r="EL28" s="638"/>
      <c r="EM28" s="638"/>
      <c r="EN28" s="638"/>
      <c r="EO28" s="638"/>
      <c r="EP28" s="638"/>
      <c r="EQ28" s="638"/>
      <c r="ER28" s="638"/>
      <c r="ES28" s="638"/>
      <c r="ET28" s="638"/>
      <c r="EU28" s="638"/>
      <c r="EV28" s="638"/>
      <c r="EW28" s="638"/>
      <c r="EX28" s="638"/>
      <c r="EY28" s="638"/>
      <c r="EZ28" s="638"/>
      <c r="FA28" s="638"/>
      <c r="FB28" s="638"/>
      <c r="FC28" s="638"/>
      <c r="FD28" s="638"/>
      <c r="FE28" s="638"/>
      <c r="FF28" s="638"/>
      <c r="FG28" s="638"/>
      <c r="FH28" s="638"/>
      <c r="FI28" s="638"/>
      <c r="FJ28" s="638"/>
      <c r="FK28" s="638"/>
      <c r="FL28" s="638"/>
      <c r="FM28" s="638"/>
      <c r="FN28" s="638"/>
      <c r="FO28" s="638"/>
      <c r="FP28" s="638"/>
      <c r="FQ28" s="638"/>
      <c r="FR28" s="638"/>
      <c r="FS28" s="638"/>
      <c r="FT28" s="638"/>
      <c r="FU28" s="638"/>
      <c r="FV28" s="638"/>
      <c r="FW28" s="638"/>
      <c r="FX28" s="638"/>
      <c r="FY28" s="638"/>
      <c r="FZ28" s="638"/>
      <c r="GA28" s="638"/>
      <c r="GB28" s="638"/>
      <c r="GC28" s="638"/>
      <c r="GD28" s="638"/>
      <c r="GE28" s="638"/>
      <c r="GF28" s="638"/>
      <c r="GG28" s="638"/>
      <c r="GH28" s="638"/>
      <c r="GI28" s="638"/>
      <c r="GJ28" s="638"/>
      <c r="GK28" s="638"/>
      <c r="GL28" s="638"/>
      <c r="GM28" s="638"/>
      <c r="GN28" s="638"/>
      <c r="GO28" s="638"/>
      <c r="GP28" s="638"/>
      <c r="GQ28" s="638"/>
      <c r="GR28" s="638"/>
      <c r="GS28" s="638"/>
      <c r="GT28" s="638"/>
      <c r="GU28" s="638"/>
      <c r="GV28" s="638"/>
      <c r="GW28" s="638"/>
      <c r="GX28" s="638"/>
      <c r="GY28" s="638"/>
      <c r="GZ28" s="638"/>
      <c r="HA28" s="638"/>
      <c r="HB28" s="638"/>
      <c r="HC28" s="638"/>
      <c r="HD28" s="638"/>
      <c r="HE28" s="638"/>
      <c r="HF28" s="638"/>
      <c r="HG28" s="638"/>
      <c r="HH28" s="638"/>
      <c r="HI28" s="638"/>
      <c r="HJ28" s="638"/>
      <c r="HK28" s="638"/>
      <c r="HL28" s="638"/>
      <c r="HM28" s="638"/>
      <c r="HN28" s="638"/>
      <c r="HO28" s="638"/>
      <c r="HP28" s="638"/>
      <c r="HQ28" s="638"/>
      <c r="HR28" s="638"/>
      <c r="HS28" s="638"/>
      <c r="HT28" s="638"/>
      <c r="HU28" s="638"/>
      <c r="HV28" s="638"/>
      <c r="HW28" s="638"/>
      <c r="HX28" s="638"/>
      <c r="HY28" s="638"/>
      <c r="HZ28" s="638"/>
      <c r="IA28" s="638"/>
      <c r="IB28" s="638"/>
      <c r="IC28" s="638"/>
    </row>
    <row r="29" spans="1:237" s="952" customFormat="1" ht="29.45" customHeight="1">
      <c r="A29" s="941">
        <v>16</v>
      </c>
      <c r="B29" s="1028" t="s">
        <v>936</v>
      </c>
      <c r="C29" s="1029">
        <v>29048</v>
      </c>
      <c r="D29" s="999" t="s">
        <v>486</v>
      </c>
      <c r="E29" s="1030" t="s">
        <v>606</v>
      </c>
      <c r="F29" s="1000" t="s">
        <v>607</v>
      </c>
      <c r="G29" s="1031" t="s">
        <v>608</v>
      </c>
      <c r="H29" s="1031" t="s">
        <v>609</v>
      </c>
      <c r="I29" s="583">
        <v>44166</v>
      </c>
      <c r="J29" s="581"/>
      <c r="K29" s="583">
        <v>44253</v>
      </c>
      <c r="L29" s="941" t="s">
        <v>593</v>
      </c>
      <c r="M29" s="580"/>
      <c r="N29" s="941"/>
      <c r="O29" s="1002"/>
      <c r="P29" s="994"/>
      <c r="Q29" s="994"/>
      <c r="R29" s="994"/>
      <c r="S29" s="994"/>
      <c r="T29" s="994"/>
      <c r="U29" s="994"/>
      <c r="V29" s="994"/>
      <c r="W29" s="994"/>
      <c r="X29" s="994"/>
      <c r="Y29" s="994"/>
      <c r="Z29" s="994"/>
      <c r="AA29" s="994"/>
      <c r="AB29" s="994"/>
      <c r="AC29" s="879"/>
      <c r="AD29" s="994"/>
      <c r="AE29" s="994"/>
      <c r="AF29" s="994"/>
      <c r="AG29" s="994"/>
      <c r="AH29" s="994"/>
      <c r="AI29" s="994"/>
      <c r="AJ29" s="994"/>
      <c r="AK29" s="994"/>
      <c r="AL29" s="994"/>
      <c r="AM29" s="994"/>
      <c r="AN29" s="994"/>
      <c r="AO29" s="994"/>
      <c r="AP29" s="994"/>
      <c r="AQ29" s="994"/>
      <c r="AR29" s="994"/>
      <c r="AS29" s="994"/>
      <c r="AT29" s="994"/>
      <c r="AU29" s="994"/>
      <c r="AV29" s="994"/>
      <c r="AW29" s="994"/>
      <c r="AX29" s="994"/>
      <c r="AY29" s="994"/>
      <c r="AZ29" s="994"/>
      <c r="BA29" s="994"/>
      <c r="BB29" s="994"/>
      <c r="BC29" s="994"/>
      <c r="BD29" s="994"/>
      <c r="BE29" s="994"/>
      <c r="BF29" s="994"/>
      <c r="BG29" s="994"/>
      <c r="BH29" s="994"/>
      <c r="BI29" s="994"/>
      <c r="BJ29" s="994"/>
      <c r="BK29" s="994"/>
      <c r="BL29" s="994"/>
      <c r="BM29" s="994"/>
      <c r="BN29" s="994"/>
      <c r="BO29" s="994"/>
      <c r="BP29" s="994"/>
      <c r="BQ29" s="994"/>
      <c r="BR29" s="994"/>
      <c r="BS29" s="994"/>
      <c r="BT29" s="994"/>
      <c r="BU29" s="994"/>
      <c r="BV29" s="994"/>
      <c r="BW29" s="994"/>
      <c r="BX29" s="994"/>
      <c r="BY29" s="994"/>
      <c r="BZ29" s="994"/>
      <c r="CA29" s="994"/>
      <c r="CB29" s="994"/>
      <c r="CC29" s="994"/>
      <c r="CD29" s="994"/>
      <c r="CE29" s="994"/>
      <c r="CF29" s="994"/>
      <c r="CG29" s="994"/>
      <c r="CH29" s="994"/>
      <c r="CI29" s="994"/>
      <c r="CJ29" s="994"/>
      <c r="CK29" s="994"/>
      <c r="CL29" s="994"/>
      <c r="CM29" s="994"/>
      <c r="CN29" s="994"/>
      <c r="CO29" s="994"/>
      <c r="CP29" s="994"/>
      <c r="CQ29" s="994"/>
      <c r="CR29" s="994"/>
      <c r="CS29" s="994"/>
      <c r="CT29" s="994"/>
      <c r="CU29" s="994"/>
      <c r="CV29" s="994"/>
      <c r="CW29" s="994"/>
      <c r="CX29" s="994"/>
      <c r="CY29" s="994"/>
      <c r="CZ29" s="994"/>
      <c r="DA29" s="994"/>
      <c r="DB29" s="994"/>
      <c r="DC29" s="994"/>
      <c r="DD29" s="994"/>
      <c r="DE29" s="994"/>
      <c r="DF29" s="994"/>
      <c r="DG29" s="994"/>
      <c r="DH29" s="994"/>
      <c r="DI29" s="994"/>
      <c r="DJ29" s="994"/>
      <c r="DK29" s="994"/>
      <c r="DL29" s="994"/>
      <c r="DM29" s="994"/>
      <c r="DN29" s="994"/>
      <c r="DO29" s="994"/>
      <c r="DP29" s="994"/>
      <c r="DQ29" s="994"/>
      <c r="DR29" s="994"/>
      <c r="DS29" s="994"/>
      <c r="DT29" s="994"/>
      <c r="DU29" s="994"/>
      <c r="DV29" s="994"/>
      <c r="DW29" s="994"/>
      <c r="DX29" s="994"/>
      <c r="DY29" s="994"/>
      <c r="DZ29" s="994"/>
      <c r="EA29" s="994"/>
      <c r="EB29" s="994"/>
      <c r="EC29" s="994"/>
      <c r="ED29" s="994"/>
      <c r="EE29" s="994"/>
      <c r="EF29" s="994"/>
      <c r="EG29" s="994"/>
      <c r="EH29" s="994"/>
      <c r="EI29" s="994"/>
      <c r="EJ29" s="994"/>
      <c r="EK29" s="994"/>
      <c r="EL29" s="994"/>
      <c r="EM29" s="994"/>
      <c r="EN29" s="994"/>
      <c r="EO29" s="994"/>
      <c r="EP29" s="994"/>
      <c r="EQ29" s="994"/>
      <c r="ER29" s="994"/>
      <c r="ES29" s="994"/>
      <c r="ET29" s="994"/>
      <c r="EU29" s="994"/>
      <c r="EV29" s="994"/>
      <c r="EW29" s="994"/>
      <c r="EX29" s="994"/>
      <c r="EY29" s="994"/>
      <c r="EZ29" s="994"/>
      <c r="FA29" s="994"/>
      <c r="FB29" s="994"/>
      <c r="FC29" s="994"/>
      <c r="FD29" s="994"/>
      <c r="FE29" s="994"/>
      <c r="FF29" s="994"/>
      <c r="FG29" s="994"/>
      <c r="FH29" s="994"/>
      <c r="FI29" s="994"/>
      <c r="FJ29" s="994"/>
      <c r="FK29" s="994"/>
      <c r="FL29" s="994"/>
      <c r="FM29" s="994"/>
      <c r="FN29" s="994"/>
      <c r="FO29" s="994"/>
      <c r="FP29" s="994"/>
      <c r="FQ29" s="994"/>
      <c r="FR29" s="994"/>
      <c r="FS29" s="994"/>
      <c r="FT29" s="994"/>
      <c r="FU29" s="994"/>
      <c r="FV29" s="994"/>
      <c r="FW29" s="994"/>
      <c r="FX29" s="994"/>
      <c r="FY29" s="994"/>
      <c r="FZ29" s="994"/>
      <c r="GA29" s="994"/>
      <c r="GB29" s="994"/>
      <c r="GC29" s="994"/>
      <c r="GD29" s="994"/>
      <c r="GE29" s="994"/>
      <c r="GF29" s="994"/>
      <c r="GG29" s="994"/>
      <c r="GH29" s="994"/>
      <c r="GI29" s="994"/>
      <c r="GJ29" s="994"/>
      <c r="GK29" s="994"/>
      <c r="GL29" s="994"/>
      <c r="GM29" s="994"/>
      <c r="GN29" s="994"/>
      <c r="GO29" s="994"/>
      <c r="GP29" s="994"/>
      <c r="GQ29" s="994"/>
      <c r="GR29" s="994"/>
      <c r="GS29" s="994"/>
      <c r="GT29" s="994"/>
      <c r="GU29" s="994"/>
      <c r="GV29" s="994"/>
      <c r="GW29" s="994"/>
      <c r="GX29" s="994"/>
      <c r="GY29" s="994"/>
      <c r="GZ29" s="994"/>
      <c r="HA29" s="994"/>
      <c r="HB29" s="994"/>
      <c r="HC29" s="994"/>
      <c r="HD29" s="994"/>
      <c r="HE29" s="994"/>
      <c r="HF29" s="994"/>
      <c r="HG29" s="994"/>
      <c r="HH29" s="994"/>
      <c r="HI29" s="994"/>
      <c r="HJ29" s="994"/>
      <c r="HK29" s="994"/>
      <c r="HL29" s="994"/>
      <c r="HM29" s="994"/>
      <c r="HN29" s="994"/>
      <c r="HO29" s="994"/>
      <c r="HP29" s="994"/>
      <c r="HQ29" s="994"/>
      <c r="HR29" s="994"/>
      <c r="HS29" s="994"/>
      <c r="HT29" s="994"/>
      <c r="HU29" s="994"/>
      <c r="HV29" s="994"/>
      <c r="HW29" s="994"/>
      <c r="HX29" s="994"/>
      <c r="HY29" s="994"/>
      <c r="HZ29" s="994"/>
      <c r="IA29" s="994"/>
      <c r="IB29" s="994"/>
      <c r="IC29" s="994"/>
    </row>
    <row r="30" spans="1:237" s="952" customFormat="1" ht="29.45" customHeight="1">
      <c r="A30" s="941">
        <v>17</v>
      </c>
      <c r="B30" s="946" t="s">
        <v>584</v>
      </c>
      <c r="C30" s="992">
        <v>32826</v>
      </c>
      <c r="D30" s="999" t="s">
        <v>790</v>
      </c>
      <c r="E30" s="952" t="s">
        <v>610</v>
      </c>
      <c r="F30" s="1000" t="s">
        <v>585</v>
      </c>
      <c r="G30" s="591" t="s">
        <v>611</v>
      </c>
      <c r="H30" s="591" t="s">
        <v>612</v>
      </c>
      <c r="I30" s="583">
        <v>44181</v>
      </c>
      <c r="J30" s="581" t="s">
        <v>791</v>
      </c>
      <c r="K30" s="583">
        <v>44412</v>
      </c>
      <c r="L30" s="941" t="s">
        <v>593</v>
      </c>
      <c r="M30" s="876"/>
      <c r="N30" s="1002"/>
      <c r="O30" s="1002"/>
      <c r="P30" s="994"/>
      <c r="Q30" s="994"/>
      <c r="R30" s="994"/>
      <c r="S30" s="994"/>
      <c r="T30" s="994"/>
      <c r="U30" s="994"/>
      <c r="V30" s="994"/>
      <c r="W30" s="994"/>
      <c r="X30" s="994"/>
      <c r="Y30" s="994"/>
      <c r="Z30" s="994"/>
      <c r="AA30" s="994"/>
      <c r="AB30" s="994"/>
      <c r="AC30" s="879"/>
      <c r="AD30" s="994"/>
      <c r="AE30" s="994"/>
      <c r="AF30" s="994"/>
      <c r="AG30" s="994"/>
      <c r="AH30" s="994"/>
      <c r="AI30" s="994"/>
      <c r="AJ30" s="994"/>
      <c r="AK30" s="994"/>
      <c r="AL30" s="994"/>
      <c r="AM30" s="994"/>
      <c r="AN30" s="994"/>
      <c r="AO30" s="994"/>
      <c r="AP30" s="994"/>
      <c r="AQ30" s="994"/>
      <c r="AR30" s="994"/>
      <c r="AS30" s="994"/>
      <c r="AT30" s="994"/>
      <c r="AU30" s="994"/>
      <c r="AV30" s="994"/>
      <c r="AW30" s="994"/>
      <c r="AX30" s="994"/>
      <c r="AY30" s="994"/>
      <c r="AZ30" s="994"/>
      <c r="BA30" s="994"/>
      <c r="BB30" s="994"/>
      <c r="BC30" s="994"/>
      <c r="BD30" s="994"/>
      <c r="BE30" s="994"/>
      <c r="BF30" s="994"/>
      <c r="BG30" s="994"/>
      <c r="BH30" s="994"/>
      <c r="BI30" s="994"/>
      <c r="BJ30" s="994"/>
      <c r="BK30" s="994"/>
      <c r="BL30" s="994"/>
      <c r="BM30" s="994"/>
      <c r="BN30" s="994"/>
      <c r="BO30" s="994"/>
      <c r="BP30" s="994"/>
      <c r="BQ30" s="994"/>
      <c r="BR30" s="994"/>
      <c r="BS30" s="994"/>
      <c r="BT30" s="994"/>
      <c r="BU30" s="994"/>
      <c r="BV30" s="994"/>
      <c r="BW30" s="994"/>
      <c r="BX30" s="994"/>
      <c r="BY30" s="994"/>
      <c r="BZ30" s="994"/>
      <c r="CA30" s="994"/>
      <c r="CB30" s="994"/>
      <c r="CC30" s="994"/>
      <c r="CD30" s="994"/>
      <c r="CE30" s="994"/>
      <c r="CF30" s="994"/>
      <c r="CG30" s="994"/>
      <c r="CH30" s="994"/>
      <c r="CI30" s="994"/>
      <c r="CJ30" s="994"/>
      <c r="CK30" s="994"/>
      <c r="CL30" s="994"/>
      <c r="CM30" s="994"/>
      <c r="CN30" s="994"/>
      <c r="CO30" s="994"/>
      <c r="CP30" s="994"/>
      <c r="CQ30" s="994"/>
      <c r="CR30" s="994"/>
      <c r="CS30" s="994"/>
      <c r="CT30" s="994"/>
      <c r="CU30" s="994"/>
      <c r="CV30" s="994"/>
      <c r="CW30" s="994"/>
      <c r="CX30" s="994"/>
      <c r="CY30" s="994"/>
      <c r="CZ30" s="994"/>
      <c r="DA30" s="994"/>
      <c r="DB30" s="994"/>
      <c r="DC30" s="994"/>
      <c r="DD30" s="994"/>
      <c r="DE30" s="994"/>
      <c r="DF30" s="994"/>
      <c r="DG30" s="994"/>
      <c r="DH30" s="994"/>
      <c r="DI30" s="994"/>
      <c r="DJ30" s="994"/>
      <c r="DK30" s="994"/>
      <c r="DL30" s="994"/>
      <c r="DM30" s="994"/>
      <c r="DN30" s="994"/>
      <c r="DO30" s="994"/>
      <c r="DP30" s="994"/>
      <c r="DQ30" s="994"/>
      <c r="DR30" s="994"/>
      <c r="DS30" s="994"/>
      <c r="DT30" s="994"/>
      <c r="DU30" s="994"/>
      <c r="DV30" s="994"/>
      <c r="DW30" s="994"/>
      <c r="DX30" s="994"/>
      <c r="DY30" s="994"/>
      <c r="DZ30" s="994"/>
      <c r="EA30" s="994"/>
      <c r="EB30" s="994"/>
      <c r="EC30" s="994"/>
      <c r="ED30" s="994"/>
      <c r="EE30" s="994"/>
      <c r="EF30" s="994"/>
      <c r="EG30" s="994"/>
      <c r="EH30" s="994"/>
      <c r="EI30" s="994"/>
      <c r="EJ30" s="994"/>
      <c r="EK30" s="994"/>
      <c r="EL30" s="994"/>
      <c r="EM30" s="994"/>
      <c r="EN30" s="994"/>
      <c r="EO30" s="994"/>
      <c r="EP30" s="994"/>
      <c r="EQ30" s="994"/>
      <c r="ER30" s="994"/>
      <c r="ES30" s="994"/>
      <c r="ET30" s="994"/>
      <c r="EU30" s="994"/>
      <c r="EV30" s="994"/>
      <c r="EW30" s="994"/>
      <c r="EX30" s="994"/>
      <c r="EY30" s="994"/>
      <c r="EZ30" s="994"/>
      <c r="FA30" s="994"/>
      <c r="FB30" s="994"/>
      <c r="FC30" s="994"/>
      <c r="FD30" s="994"/>
      <c r="FE30" s="994"/>
      <c r="FF30" s="994"/>
      <c r="FG30" s="994"/>
      <c r="FH30" s="994"/>
      <c r="FI30" s="994"/>
      <c r="FJ30" s="994"/>
      <c r="FK30" s="994"/>
      <c r="FL30" s="994"/>
      <c r="FM30" s="994"/>
      <c r="FN30" s="994"/>
      <c r="FO30" s="994"/>
      <c r="FP30" s="994"/>
      <c r="FQ30" s="994"/>
      <c r="FR30" s="994"/>
      <c r="FS30" s="994"/>
      <c r="FT30" s="994"/>
      <c r="FU30" s="994"/>
      <c r="FV30" s="994"/>
      <c r="FW30" s="994"/>
      <c r="FX30" s="994"/>
      <c r="FY30" s="994"/>
      <c r="FZ30" s="994"/>
      <c r="GA30" s="994"/>
      <c r="GB30" s="994"/>
      <c r="GC30" s="994"/>
      <c r="GD30" s="994"/>
      <c r="GE30" s="994"/>
      <c r="GF30" s="994"/>
      <c r="GG30" s="994"/>
      <c r="GH30" s="994"/>
      <c r="GI30" s="994"/>
      <c r="GJ30" s="994"/>
      <c r="GK30" s="994"/>
      <c r="GL30" s="994"/>
      <c r="GM30" s="994"/>
      <c r="GN30" s="994"/>
      <c r="GO30" s="994"/>
      <c r="GP30" s="994"/>
      <c r="GQ30" s="994"/>
      <c r="GR30" s="994"/>
      <c r="GS30" s="994"/>
      <c r="GT30" s="994"/>
      <c r="GU30" s="994"/>
      <c r="GV30" s="994"/>
      <c r="GW30" s="994"/>
      <c r="GX30" s="994"/>
      <c r="GY30" s="994"/>
      <c r="GZ30" s="994"/>
      <c r="HA30" s="994"/>
      <c r="HB30" s="994"/>
      <c r="HC30" s="994"/>
      <c r="HD30" s="994"/>
      <c r="HE30" s="994"/>
      <c r="HF30" s="994"/>
      <c r="HG30" s="994"/>
      <c r="HH30" s="994"/>
      <c r="HI30" s="994"/>
      <c r="HJ30" s="994"/>
      <c r="HK30" s="994"/>
      <c r="HL30" s="994"/>
      <c r="HM30" s="994"/>
      <c r="HN30" s="994"/>
      <c r="HO30" s="994"/>
      <c r="HP30" s="994"/>
      <c r="HQ30" s="994"/>
      <c r="HR30" s="994"/>
      <c r="HS30" s="994"/>
      <c r="HT30" s="994"/>
      <c r="HU30" s="994"/>
      <c r="HV30" s="994"/>
      <c r="HW30" s="994"/>
      <c r="HX30" s="994"/>
      <c r="HY30" s="994"/>
      <c r="HZ30" s="994"/>
      <c r="IA30" s="994"/>
      <c r="IB30" s="994"/>
      <c r="IC30" s="994"/>
    </row>
    <row r="31" spans="1:237" s="639" customFormat="1" ht="29.45" customHeight="1">
      <c r="A31" s="645">
        <v>18</v>
      </c>
      <c r="B31" s="957" t="s">
        <v>588</v>
      </c>
      <c r="C31" s="731" t="s">
        <v>600</v>
      </c>
      <c r="D31" s="587" t="s">
        <v>486</v>
      </c>
      <c r="E31" s="593" t="s">
        <v>601</v>
      </c>
      <c r="F31" s="594" t="s">
        <v>657</v>
      </c>
      <c r="G31" s="592" t="s">
        <v>603</v>
      </c>
      <c r="H31" s="592" t="s">
        <v>602</v>
      </c>
      <c r="I31" s="595">
        <v>44210</v>
      </c>
      <c r="J31" s="875"/>
      <c r="K31" s="583">
        <v>44258</v>
      </c>
      <c r="L31" s="584" t="s">
        <v>593</v>
      </c>
      <c r="M31" s="876"/>
      <c r="N31" s="525"/>
      <c r="O31" s="795"/>
      <c r="P31" s="638"/>
      <c r="Q31" s="638"/>
      <c r="R31" s="638"/>
      <c r="S31" s="638"/>
      <c r="T31" s="638"/>
      <c r="U31" s="638"/>
      <c r="V31" s="638"/>
      <c r="W31" s="638"/>
      <c r="X31" s="638"/>
      <c r="Y31" s="638"/>
      <c r="Z31" s="638"/>
      <c r="AA31" s="638"/>
      <c r="AB31" s="638"/>
      <c r="AC31" s="785"/>
      <c r="AD31" s="638"/>
      <c r="AE31" s="638"/>
      <c r="AF31" s="638"/>
      <c r="AG31" s="638"/>
      <c r="AH31" s="638"/>
      <c r="AI31" s="638"/>
      <c r="AJ31" s="638"/>
      <c r="AK31" s="638"/>
      <c r="AL31" s="638"/>
      <c r="AM31" s="638"/>
      <c r="AN31" s="638"/>
      <c r="AO31" s="638"/>
      <c r="AP31" s="638"/>
      <c r="AQ31" s="638"/>
      <c r="AR31" s="638"/>
      <c r="AS31" s="638"/>
      <c r="AT31" s="638"/>
      <c r="AU31" s="638"/>
      <c r="AV31" s="638"/>
      <c r="AW31" s="638"/>
      <c r="AX31" s="638"/>
      <c r="AY31" s="638"/>
      <c r="AZ31" s="638"/>
      <c r="BA31" s="638"/>
      <c r="BB31" s="638"/>
      <c r="BC31" s="638"/>
      <c r="BD31" s="638"/>
      <c r="BE31" s="638"/>
      <c r="BF31" s="638"/>
      <c r="BG31" s="638"/>
      <c r="BH31" s="638"/>
      <c r="BI31" s="638"/>
      <c r="BJ31" s="638"/>
      <c r="BK31" s="638"/>
      <c r="BL31" s="638"/>
      <c r="BM31" s="638"/>
      <c r="BN31" s="638"/>
      <c r="BO31" s="638"/>
      <c r="BP31" s="638"/>
      <c r="BQ31" s="638"/>
      <c r="BR31" s="638"/>
      <c r="BS31" s="638"/>
      <c r="BT31" s="638"/>
      <c r="BU31" s="638"/>
      <c r="BV31" s="638"/>
      <c r="BW31" s="638"/>
      <c r="BX31" s="638"/>
      <c r="BY31" s="638"/>
      <c r="BZ31" s="638"/>
      <c r="CA31" s="638"/>
      <c r="CB31" s="638"/>
      <c r="CC31" s="638"/>
      <c r="CD31" s="638"/>
      <c r="CE31" s="638"/>
      <c r="CF31" s="638"/>
      <c r="CG31" s="638"/>
      <c r="CH31" s="638"/>
      <c r="CI31" s="638"/>
      <c r="CJ31" s="638"/>
      <c r="CK31" s="638"/>
      <c r="CL31" s="638"/>
      <c r="CM31" s="638"/>
      <c r="CN31" s="638"/>
      <c r="CO31" s="638"/>
      <c r="CP31" s="638"/>
      <c r="CQ31" s="638"/>
      <c r="CR31" s="638"/>
      <c r="CS31" s="638"/>
      <c r="CT31" s="638"/>
      <c r="CU31" s="638"/>
      <c r="CV31" s="638"/>
      <c r="CW31" s="638"/>
      <c r="CX31" s="638"/>
      <c r="CY31" s="638"/>
      <c r="CZ31" s="638"/>
      <c r="DA31" s="638"/>
      <c r="DB31" s="638"/>
      <c r="DC31" s="638"/>
      <c r="DD31" s="638"/>
      <c r="DE31" s="638"/>
      <c r="DF31" s="638"/>
      <c r="DG31" s="638"/>
      <c r="DH31" s="638"/>
      <c r="DI31" s="638"/>
      <c r="DJ31" s="638"/>
      <c r="DK31" s="638"/>
      <c r="DL31" s="638"/>
      <c r="DM31" s="638"/>
      <c r="DN31" s="638"/>
      <c r="DO31" s="638"/>
      <c r="DP31" s="638"/>
      <c r="DQ31" s="638"/>
      <c r="DR31" s="638"/>
      <c r="DS31" s="638"/>
      <c r="DT31" s="638"/>
      <c r="DU31" s="638"/>
      <c r="DV31" s="638"/>
      <c r="DW31" s="638"/>
      <c r="DX31" s="638"/>
      <c r="DY31" s="638"/>
      <c r="DZ31" s="638"/>
      <c r="EA31" s="638"/>
      <c r="EB31" s="638"/>
      <c r="EC31" s="638"/>
      <c r="ED31" s="638"/>
      <c r="EE31" s="638"/>
      <c r="EF31" s="638"/>
      <c r="EG31" s="638"/>
      <c r="EH31" s="638"/>
      <c r="EI31" s="638"/>
      <c r="EJ31" s="638"/>
      <c r="EK31" s="638"/>
      <c r="EL31" s="638"/>
      <c r="EM31" s="638"/>
      <c r="EN31" s="638"/>
      <c r="EO31" s="638"/>
      <c r="EP31" s="638"/>
      <c r="EQ31" s="638"/>
      <c r="ER31" s="638"/>
      <c r="ES31" s="638"/>
      <c r="ET31" s="638"/>
      <c r="EU31" s="638"/>
      <c r="EV31" s="638"/>
      <c r="EW31" s="638"/>
      <c r="EX31" s="638"/>
      <c r="EY31" s="638"/>
      <c r="EZ31" s="638"/>
      <c r="FA31" s="638"/>
      <c r="FB31" s="638"/>
      <c r="FC31" s="638"/>
      <c r="FD31" s="638"/>
      <c r="FE31" s="638"/>
      <c r="FF31" s="638"/>
      <c r="FG31" s="638"/>
      <c r="FH31" s="638"/>
      <c r="FI31" s="638"/>
      <c r="FJ31" s="638"/>
      <c r="FK31" s="638"/>
      <c r="FL31" s="638"/>
      <c r="FM31" s="638"/>
      <c r="FN31" s="638"/>
      <c r="FO31" s="638"/>
      <c r="FP31" s="638"/>
      <c r="FQ31" s="638"/>
      <c r="FR31" s="638"/>
      <c r="FS31" s="638"/>
      <c r="FT31" s="638"/>
      <c r="FU31" s="638"/>
      <c r="FV31" s="638"/>
      <c r="FW31" s="638"/>
      <c r="FX31" s="638"/>
      <c r="FY31" s="638"/>
      <c r="FZ31" s="638"/>
      <c r="GA31" s="638"/>
      <c r="GB31" s="638"/>
      <c r="GC31" s="638"/>
      <c r="GD31" s="638"/>
      <c r="GE31" s="638"/>
      <c r="GF31" s="638"/>
      <c r="GG31" s="638"/>
      <c r="GH31" s="638"/>
      <c r="GI31" s="638"/>
      <c r="GJ31" s="638"/>
      <c r="GK31" s="638"/>
      <c r="GL31" s="638"/>
      <c r="GM31" s="638"/>
      <c r="GN31" s="638"/>
      <c r="GO31" s="638"/>
      <c r="GP31" s="638"/>
      <c r="GQ31" s="638"/>
      <c r="GR31" s="638"/>
      <c r="GS31" s="638"/>
      <c r="GT31" s="638"/>
      <c r="GU31" s="638"/>
      <c r="GV31" s="638"/>
      <c r="GW31" s="638"/>
      <c r="GX31" s="638"/>
      <c r="GY31" s="638"/>
      <c r="GZ31" s="638"/>
      <c r="HA31" s="638"/>
      <c r="HB31" s="638"/>
      <c r="HC31" s="638"/>
      <c r="HD31" s="638"/>
      <c r="HE31" s="638"/>
      <c r="HF31" s="638"/>
      <c r="HG31" s="638"/>
      <c r="HH31" s="638"/>
      <c r="HI31" s="638"/>
      <c r="HJ31" s="638"/>
      <c r="HK31" s="638"/>
      <c r="HL31" s="638"/>
      <c r="HM31" s="638"/>
      <c r="HN31" s="638"/>
      <c r="HO31" s="638"/>
      <c r="HP31" s="638"/>
      <c r="HQ31" s="638"/>
      <c r="HR31" s="638"/>
      <c r="HS31" s="638"/>
      <c r="HT31" s="638"/>
      <c r="HU31" s="638"/>
      <c r="HV31" s="638"/>
      <c r="HW31" s="638"/>
      <c r="HX31" s="638"/>
      <c r="HY31" s="638"/>
      <c r="HZ31" s="638"/>
      <c r="IA31" s="638"/>
      <c r="IB31" s="638"/>
      <c r="IC31" s="638"/>
    </row>
    <row r="32" spans="1:237" s="639" customFormat="1" ht="29.45" customHeight="1">
      <c r="A32" s="645">
        <v>19</v>
      </c>
      <c r="B32" s="957" t="s">
        <v>589</v>
      </c>
      <c r="C32" s="731">
        <v>31573</v>
      </c>
      <c r="D32" s="587" t="s">
        <v>592</v>
      </c>
      <c r="E32" s="593" t="s">
        <v>597</v>
      </c>
      <c r="F32" s="594" t="s">
        <v>615</v>
      </c>
      <c r="G32" s="592" t="s">
        <v>598</v>
      </c>
      <c r="H32" s="592" t="s">
        <v>599</v>
      </c>
      <c r="I32" s="595">
        <v>44214</v>
      </c>
      <c r="J32" s="875"/>
      <c r="K32" s="583">
        <v>44253</v>
      </c>
      <c r="L32" s="584" t="s">
        <v>593</v>
      </c>
      <c r="M32" s="876"/>
      <c r="N32" s="525"/>
      <c r="O32" s="795"/>
      <c r="P32" s="638"/>
      <c r="Q32" s="638"/>
      <c r="R32" s="638"/>
      <c r="S32" s="638"/>
      <c r="T32" s="638"/>
      <c r="U32" s="638"/>
      <c r="V32" s="638"/>
      <c r="W32" s="638"/>
      <c r="X32" s="638"/>
      <c r="Y32" s="638"/>
      <c r="Z32" s="638"/>
      <c r="AA32" s="638"/>
      <c r="AB32" s="638"/>
      <c r="AC32" s="785"/>
      <c r="AD32" s="638"/>
      <c r="AE32" s="638"/>
      <c r="AF32" s="638"/>
      <c r="AG32" s="638"/>
      <c r="AH32" s="638"/>
      <c r="AI32" s="638"/>
      <c r="AJ32" s="638"/>
      <c r="AK32" s="638"/>
      <c r="AL32" s="638"/>
      <c r="AM32" s="638"/>
      <c r="AN32" s="638"/>
      <c r="AO32" s="638"/>
      <c r="AP32" s="638"/>
      <c r="AQ32" s="638"/>
      <c r="AR32" s="638"/>
      <c r="AS32" s="638"/>
      <c r="AT32" s="638"/>
      <c r="AU32" s="638"/>
      <c r="AV32" s="638"/>
      <c r="AW32" s="638"/>
      <c r="AX32" s="638"/>
      <c r="AY32" s="638"/>
      <c r="AZ32" s="638"/>
      <c r="BA32" s="638"/>
      <c r="BB32" s="638"/>
      <c r="BC32" s="638"/>
      <c r="BD32" s="638"/>
      <c r="BE32" s="638"/>
      <c r="BF32" s="638"/>
      <c r="BG32" s="638"/>
      <c r="BH32" s="638"/>
      <c r="BI32" s="638"/>
      <c r="BJ32" s="638"/>
      <c r="BK32" s="638"/>
      <c r="BL32" s="638"/>
      <c r="BM32" s="638"/>
      <c r="BN32" s="638"/>
      <c r="BO32" s="638"/>
      <c r="BP32" s="638"/>
      <c r="BQ32" s="638"/>
      <c r="BR32" s="638"/>
      <c r="BS32" s="638"/>
      <c r="BT32" s="638"/>
      <c r="BU32" s="638"/>
      <c r="BV32" s="638"/>
      <c r="BW32" s="638"/>
      <c r="BX32" s="638"/>
      <c r="BY32" s="638"/>
      <c r="BZ32" s="638"/>
      <c r="CA32" s="638"/>
      <c r="CB32" s="638"/>
      <c r="CC32" s="638"/>
      <c r="CD32" s="638"/>
      <c r="CE32" s="638"/>
      <c r="CF32" s="638"/>
      <c r="CG32" s="638"/>
      <c r="CH32" s="638"/>
      <c r="CI32" s="638"/>
      <c r="CJ32" s="638"/>
      <c r="CK32" s="638"/>
      <c r="CL32" s="638"/>
      <c r="CM32" s="638"/>
      <c r="CN32" s="638"/>
      <c r="CO32" s="638"/>
      <c r="CP32" s="638"/>
      <c r="CQ32" s="638"/>
      <c r="CR32" s="638"/>
      <c r="CS32" s="638"/>
      <c r="CT32" s="638"/>
      <c r="CU32" s="638"/>
      <c r="CV32" s="638"/>
      <c r="CW32" s="638"/>
      <c r="CX32" s="638"/>
      <c r="CY32" s="638"/>
      <c r="CZ32" s="638"/>
      <c r="DA32" s="638"/>
      <c r="DB32" s="638"/>
      <c r="DC32" s="638"/>
      <c r="DD32" s="638"/>
      <c r="DE32" s="638"/>
      <c r="DF32" s="638"/>
      <c r="DG32" s="638"/>
      <c r="DH32" s="638"/>
      <c r="DI32" s="638"/>
      <c r="DJ32" s="638"/>
      <c r="DK32" s="638"/>
      <c r="DL32" s="638"/>
      <c r="DM32" s="638"/>
      <c r="DN32" s="638"/>
      <c r="DO32" s="638"/>
      <c r="DP32" s="638"/>
      <c r="DQ32" s="638"/>
      <c r="DR32" s="638"/>
      <c r="DS32" s="638"/>
      <c r="DT32" s="638"/>
      <c r="DU32" s="638"/>
      <c r="DV32" s="638"/>
      <c r="DW32" s="638"/>
      <c r="DX32" s="638"/>
      <c r="DY32" s="638"/>
      <c r="DZ32" s="638"/>
      <c r="EA32" s="638"/>
      <c r="EB32" s="638"/>
      <c r="EC32" s="638"/>
      <c r="ED32" s="638"/>
      <c r="EE32" s="638"/>
      <c r="EF32" s="638"/>
      <c r="EG32" s="638"/>
      <c r="EH32" s="638"/>
      <c r="EI32" s="638"/>
      <c r="EJ32" s="638"/>
      <c r="EK32" s="638"/>
      <c r="EL32" s="638"/>
      <c r="EM32" s="638"/>
      <c r="EN32" s="638"/>
      <c r="EO32" s="638"/>
      <c r="EP32" s="638"/>
      <c r="EQ32" s="638"/>
      <c r="ER32" s="638"/>
      <c r="ES32" s="638"/>
      <c r="ET32" s="638"/>
      <c r="EU32" s="638"/>
      <c r="EV32" s="638"/>
      <c r="EW32" s="638"/>
      <c r="EX32" s="638"/>
      <c r="EY32" s="638"/>
      <c r="EZ32" s="638"/>
      <c r="FA32" s="638"/>
      <c r="FB32" s="638"/>
      <c r="FC32" s="638"/>
      <c r="FD32" s="638"/>
      <c r="FE32" s="638"/>
      <c r="FF32" s="638"/>
      <c r="FG32" s="638"/>
      <c r="FH32" s="638"/>
      <c r="FI32" s="638"/>
      <c r="FJ32" s="638"/>
      <c r="FK32" s="638"/>
      <c r="FL32" s="638"/>
      <c r="FM32" s="638"/>
      <c r="FN32" s="638"/>
      <c r="FO32" s="638"/>
      <c r="FP32" s="638"/>
      <c r="FQ32" s="638"/>
      <c r="FR32" s="638"/>
      <c r="FS32" s="638"/>
      <c r="FT32" s="638"/>
      <c r="FU32" s="638"/>
      <c r="FV32" s="638"/>
      <c r="FW32" s="638"/>
      <c r="FX32" s="638"/>
      <c r="FY32" s="638"/>
      <c r="FZ32" s="638"/>
      <c r="GA32" s="638"/>
      <c r="GB32" s="638"/>
      <c r="GC32" s="638"/>
      <c r="GD32" s="638"/>
      <c r="GE32" s="638"/>
      <c r="GF32" s="638"/>
      <c r="GG32" s="638"/>
      <c r="GH32" s="638"/>
      <c r="GI32" s="638"/>
      <c r="GJ32" s="638"/>
      <c r="GK32" s="638"/>
      <c r="GL32" s="638"/>
      <c r="GM32" s="638"/>
      <c r="GN32" s="638"/>
      <c r="GO32" s="638"/>
      <c r="GP32" s="638"/>
      <c r="GQ32" s="638"/>
      <c r="GR32" s="638"/>
      <c r="GS32" s="638"/>
      <c r="GT32" s="638"/>
      <c r="GU32" s="638"/>
      <c r="GV32" s="638"/>
      <c r="GW32" s="638"/>
      <c r="GX32" s="638"/>
      <c r="GY32" s="638"/>
      <c r="GZ32" s="638"/>
      <c r="HA32" s="638"/>
      <c r="HB32" s="638"/>
      <c r="HC32" s="638"/>
      <c r="HD32" s="638"/>
      <c r="HE32" s="638"/>
      <c r="HF32" s="638"/>
      <c r="HG32" s="638"/>
      <c r="HH32" s="638"/>
      <c r="HI32" s="638"/>
      <c r="HJ32" s="638"/>
      <c r="HK32" s="638"/>
      <c r="HL32" s="638"/>
      <c r="HM32" s="638"/>
      <c r="HN32" s="638"/>
      <c r="HO32" s="638"/>
      <c r="HP32" s="638"/>
      <c r="HQ32" s="638"/>
      <c r="HR32" s="638"/>
      <c r="HS32" s="638"/>
      <c r="HT32" s="638"/>
      <c r="HU32" s="638"/>
      <c r="HV32" s="638"/>
      <c r="HW32" s="638"/>
      <c r="HX32" s="638"/>
      <c r="HY32" s="638"/>
      <c r="HZ32" s="638"/>
      <c r="IA32" s="638"/>
      <c r="IB32" s="638"/>
      <c r="IC32" s="638"/>
    </row>
    <row r="33" spans="1:237" s="639" customFormat="1" ht="29.45" customHeight="1">
      <c r="A33" s="645">
        <v>20</v>
      </c>
      <c r="B33" s="957" t="s">
        <v>590</v>
      </c>
      <c r="C33" s="731">
        <v>30101</v>
      </c>
      <c r="D33" s="587" t="s">
        <v>486</v>
      </c>
      <c r="E33" s="593" t="s">
        <v>604</v>
      </c>
      <c r="F33" s="594" t="s">
        <v>614</v>
      </c>
      <c r="G33" s="592" t="s">
        <v>605</v>
      </c>
      <c r="H33" s="592" t="s">
        <v>605</v>
      </c>
      <c r="I33" s="595">
        <v>44214</v>
      </c>
      <c r="J33" s="590"/>
      <c r="K33" s="583">
        <v>44286</v>
      </c>
      <c r="L33" s="584" t="s">
        <v>593</v>
      </c>
      <c r="M33" s="876"/>
      <c r="N33" s="525"/>
      <c r="O33" s="795"/>
      <c r="P33" s="638"/>
      <c r="Q33" s="638"/>
      <c r="R33" s="638"/>
      <c r="S33" s="638"/>
      <c r="T33" s="638"/>
      <c r="U33" s="638"/>
      <c r="V33" s="638"/>
      <c r="W33" s="638"/>
      <c r="X33" s="638"/>
      <c r="Y33" s="638"/>
      <c r="Z33" s="638"/>
      <c r="AA33" s="638"/>
      <c r="AB33" s="638"/>
      <c r="AC33" s="785"/>
      <c r="AD33" s="638"/>
      <c r="AE33" s="638"/>
      <c r="AF33" s="638"/>
      <c r="AG33" s="638"/>
      <c r="AH33" s="638"/>
      <c r="AI33" s="638"/>
      <c r="AJ33" s="638"/>
      <c r="AK33" s="638"/>
      <c r="AL33" s="638"/>
      <c r="AM33" s="638"/>
      <c r="AN33" s="638"/>
      <c r="AO33" s="638"/>
      <c r="AP33" s="638"/>
      <c r="AQ33" s="638"/>
      <c r="AR33" s="638"/>
      <c r="AS33" s="638"/>
      <c r="AT33" s="638"/>
      <c r="AU33" s="638"/>
      <c r="AV33" s="638"/>
      <c r="AW33" s="638"/>
      <c r="AX33" s="638"/>
      <c r="AY33" s="638"/>
      <c r="AZ33" s="638"/>
      <c r="BA33" s="638"/>
      <c r="BB33" s="638"/>
      <c r="BC33" s="638"/>
      <c r="BD33" s="638"/>
      <c r="BE33" s="638"/>
      <c r="BF33" s="638"/>
      <c r="BG33" s="638"/>
      <c r="BH33" s="638"/>
      <c r="BI33" s="638"/>
      <c r="BJ33" s="638"/>
      <c r="BK33" s="638"/>
      <c r="BL33" s="638"/>
      <c r="BM33" s="638"/>
      <c r="BN33" s="638"/>
      <c r="BO33" s="638"/>
      <c r="BP33" s="638"/>
      <c r="BQ33" s="638"/>
      <c r="BR33" s="638"/>
      <c r="BS33" s="638"/>
      <c r="BT33" s="638"/>
      <c r="BU33" s="638"/>
      <c r="BV33" s="638"/>
      <c r="BW33" s="638"/>
      <c r="BX33" s="638"/>
      <c r="BY33" s="638"/>
      <c r="BZ33" s="638"/>
      <c r="CA33" s="638"/>
      <c r="CB33" s="638"/>
      <c r="CC33" s="638"/>
      <c r="CD33" s="638"/>
      <c r="CE33" s="638"/>
      <c r="CF33" s="638"/>
      <c r="CG33" s="638"/>
      <c r="CH33" s="638"/>
      <c r="CI33" s="638"/>
      <c r="CJ33" s="638"/>
      <c r="CK33" s="638"/>
      <c r="CL33" s="638"/>
      <c r="CM33" s="638"/>
      <c r="CN33" s="638"/>
      <c r="CO33" s="638"/>
      <c r="CP33" s="638"/>
      <c r="CQ33" s="638"/>
      <c r="CR33" s="638"/>
      <c r="CS33" s="638"/>
      <c r="CT33" s="638"/>
      <c r="CU33" s="638"/>
      <c r="CV33" s="638"/>
      <c r="CW33" s="638"/>
      <c r="CX33" s="638"/>
      <c r="CY33" s="638"/>
      <c r="CZ33" s="638"/>
      <c r="DA33" s="638"/>
      <c r="DB33" s="638"/>
      <c r="DC33" s="638"/>
      <c r="DD33" s="638"/>
      <c r="DE33" s="638"/>
      <c r="DF33" s="638"/>
      <c r="DG33" s="638"/>
      <c r="DH33" s="638"/>
      <c r="DI33" s="638"/>
      <c r="DJ33" s="638"/>
      <c r="DK33" s="638"/>
      <c r="DL33" s="638"/>
      <c r="DM33" s="638"/>
      <c r="DN33" s="638"/>
      <c r="DO33" s="638"/>
      <c r="DP33" s="638"/>
      <c r="DQ33" s="638"/>
      <c r="DR33" s="638"/>
      <c r="DS33" s="638"/>
      <c r="DT33" s="638"/>
      <c r="DU33" s="638"/>
      <c r="DV33" s="638"/>
      <c r="DW33" s="638"/>
      <c r="DX33" s="638"/>
      <c r="DY33" s="638"/>
      <c r="DZ33" s="638"/>
      <c r="EA33" s="638"/>
      <c r="EB33" s="638"/>
      <c r="EC33" s="638"/>
      <c r="ED33" s="638"/>
      <c r="EE33" s="638"/>
      <c r="EF33" s="638"/>
      <c r="EG33" s="638"/>
      <c r="EH33" s="638"/>
      <c r="EI33" s="638"/>
      <c r="EJ33" s="638"/>
      <c r="EK33" s="638"/>
      <c r="EL33" s="638"/>
      <c r="EM33" s="638"/>
      <c r="EN33" s="638"/>
      <c r="EO33" s="638"/>
      <c r="EP33" s="638"/>
      <c r="EQ33" s="638"/>
      <c r="ER33" s="638"/>
      <c r="ES33" s="638"/>
      <c r="ET33" s="638"/>
      <c r="EU33" s="638"/>
      <c r="EV33" s="638"/>
      <c r="EW33" s="638"/>
      <c r="EX33" s="638"/>
      <c r="EY33" s="638"/>
      <c r="EZ33" s="638"/>
      <c r="FA33" s="638"/>
      <c r="FB33" s="638"/>
      <c r="FC33" s="638"/>
      <c r="FD33" s="638"/>
      <c r="FE33" s="638"/>
      <c r="FF33" s="638"/>
      <c r="FG33" s="638"/>
      <c r="FH33" s="638"/>
      <c r="FI33" s="638"/>
      <c r="FJ33" s="638"/>
      <c r="FK33" s="638"/>
      <c r="FL33" s="638"/>
      <c r="FM33" s="638"/>
      <c r="FN33" s="638"/>
      <c r="FO33" s="638"/>
      <c r="FP33" s="638"/>
      <c r="FQ33" s="638"/>
      <c r="FR33" s="638"/>
      <c r="FS33" s="638"/>
      <c r="FT33" s="638"/>
      <c r="FU33" s="638"/>
      <c r="FV33" s="638"/>
      <c r="FW33" s="638"/>
      <c r="FX33" s="638"/>
      <c r="FY33" s="638"/>
      <c r="FZ33" s="638"/>
      <c r="GA33" s="638"/>
      <c r="GB33" s="638"/>
      <c r="GC33" s="638"/>
      <c r="GD33" s="638"/>
      <c r="GE33" s="638"/>
      <c r="GF33" s="638"/>
      <c r="GG33" s="638"/>
      <c r="GH33" s="638"/>
      <c r="GI33" s="638"/>
      <c r="GJ33" s="638"/>
      <c r="GK33" s="638"/>
      <c r="GL33" s="638"/>
      <c r="GM33" s="638"/>
      <c r="GN33" s="638"/>
      <c r="GO33" s="638"/>
      <c r="GP33" s="638"/>
      <c r="GQ33" s="638"/>
      <c r="GR33" s="638"/>
      <c r="GS33" s="638"/>
      <c r="GT33" s="638"/>
      <c r="GU33" s="638"/>
      <c r="GV33" s="638"/>
      <c r="GW33" s="638"/>
      <c r="GX33" s="638"/>
      <c r="GY33" s="638"/>
      <c r="GZ33" s="638"/>
      <c r="HA33" s="638"/>
      <c r="HB33" s="638"/>
      <c r="HC33" s="638"/>
      <c r="HD33" s="638"/>
      <c r="HE33" s="638"/>
      <c r="HF33" s="638"/>
      <c r="HG33" s="638"/>
      <c r="HH33" s="638"/>
      <c r="HI33" s="638"/>
      <c r="HJ33" s="638"/>
      <c r="HK33" s="638"/>
      <c r="HL33" s="638"/>
      <c r="HM33" s="638"/>
      <c r="HN33" s="638"/>
      <c r="HO33" s="638"/>
      <c r="HP33" s="638"/>
      <c r="HQ33" s="638"/>
      <c r="HR33" s="638"/>
      <c r="HS33" s="638"/>
      <c r="HT33" s="638"/>
      <c r="HU33" s="638"/>
      <c r="HV33" s="638"/>
      <c r="HW33" s="638"/>
      <c r="HX33" s="638"/>
      <c r="HY33" s="638"/>
      <c r="HZ33" s="638"/>
      <c r="IA33" s="638"/>
      <c r="IB33" s="638"/>
      <c r="IC33" s="638"/>
    </row>
    <row r="34" spans="1:237" s="639" customFormat="1" ht="29.45" customHeight="1">
      <c r="A34" s="645">
        <v>21</v>
      </c>
      <c r="B34" s="957" t="s">
        <v>591</v>
      </c>
      <c r="C34" s="731" t="s">
        <v>594</v>
      </c>
      <c r="D34" s="587" t="s">
        <v>790</v>
      </c>
      <c r="E34" s="593" t="s">
        <v>595</v>
      </c>
      <c r="F34" s="594" t="s">
        <v>613</v>
      </c>
      <c r="G34" s="592" t="s">
        <v>596</v>
      </c>
      <c r="H34" s="592" t="s">
        <v>596</v>
      </c>
      <c r="I34" s="595">
        <v>44214</v>
      </c>
      <c r="J34" s="590"/>
      <c r="K34" s="583">
        <v>44439</v>
      </c>
      <c r="L34" s="584" t="s">
        <v>593</v>
      </c>
      <c r="M34" s="590"/>
      <c r="N34" s="882"/>
      <c r="O34" s="795"/>
      <c r="P34" s="638"/>
      <c r="Q34" s="638"/>
      <c r="R34" s="638"/>
      <c r="S34" s="638"/>
      <c r="T34" s="638"/>
      <c r="U34" s="638"/>
      <c r="V34" s="638"/>
      <c r="W34" s="638"/>
      <c r="X34" s="638"/>
      <c r="Y34" s="638"/>
      <c r="Z34" s="638"/>
      <c r="AA34" s="638"/>
      <c r="AB34" s="638"/>
      <c r="AC34" s="785"/>
      <c r="AD34" s="638"/>
      <c r="AE34" s="638"/>
      <c r="AF34" s="638"/>
      <c r="AG34" s="638"/>
      <c r="AH34" s="638"/>
      <c r="AI34" s="638"/>
      <c r="AJ34" s="638"/>
      <c r="AK34" s="638"/>
      <c r="AL34" s="638"/>
      <c r="AM34" s="638"/>
      <c r="AN34" s="638"/>
      <c r="AO34" s="638"/>
      <c r="AP34" s="638"/>
      <c r="AQ34" s="638"/>
      <c r="AR34" s="638"/>
      <c r="AS34" s="638"/>
      <c r="AT34" s="638"/>
      <c r="AU34" s="638"/>
      <c r="AV34" s="638"/>
      <c r="AW34" s="638"/>
      <c r="AX34" s="638"/>
      <c r="AY34" s="638"/>
      <c r="AZ34" s="638"/>
      <c r="BA34" s="638"/>
      <c r="BB34" s="638"/>
      <c r="BC34" s="638"/>
      <c r="BD34" s="638"/>
      <c r="BE34" s="638"/>
      <c r="BF34" s="638"/>
      <c r="BG34" s="638"/>
      <c r="BH34" s="638"/>
      <c r="BI34" s="638"/>
      <c r="BJ34" s="638"/>
      <c r="BK34" s="638"/>
      <c r="BL34" s="638"/>
      <c r="BM34" s="638"/>
      <c r="BN34" s="638"/>
      <c r="BO34" s="638"/>
      <c r="BP34" s="638"/>
      <c r="BQ34" s="638"/>
      <c r="BR34" s="638"/>
      <c r="BS34" s="638"/>
      <c r="BT34" s="638"/>
      <c r="BU34" s="638"/>
      <c r="BV34" s="638"/>
      <c r="BW34" s="638"/>
      <c r="BX34" s="638"/>
      <c r="BY34" s="638"/>
      <c r="BZ34" s="638"/>
      <c r="CA34" s="638"/>
      <c r="CB34" s="638"/>
      <c r="CC34" s="638"/>
      <c r="CD34" s="638"/>
      <c r="CE34" s="638"/>
      <c r="CF34" s="638"/>
      <c r="CG34" s="638"/>
      <c r="CH34" s="638"/>
      <c r="CI34" s="638"/>
      <c r="CJ34" s="638"/>
      <c r="CK34" s="638"/>
      <c r="CL34" s="638"/>
      <c r="CM34" s="638"/>
      <c r="CN34" s="638"/>
      <c r="CO34" s="638"/>
      <c r="CP34" s="638"/>
      <c r="CQ34" s="638"/>
      <c r="CR34" s="638"/>
      <c r="CS34" s="638"/>
      <c r="CT34" s="638"/>
      <c r="CU34" s="638"/>
      <c r="CV34" s="638"/>
      <c r="CW34" s="638"/>
      <c r="CX34" s="638"/>
      <c r="CY34" s="638"/>
      <c r="CZ34" s="638"/>
      <c r="DA34" s="638"/>
      <c r="DB34" s="638"/>
      <c r="DC34" s="638"/>
      <c r="DD34" s="638"/>
      <c r="DE34" s="638"/>
      <c r="DF34" s="638"/>
      <c r="DG34" s="638"/>
      <c r="DH34" s="638"/>
      <c r="DI34" s="638"/>
      <c r="DJ34" s="638"/>
      <c r="DK34" s="638"/>
      <c r="DL34" s="638"/>
      <c r="DM34" s="638"/>
      <c r="DN34" s="638"/>
      <c r="DO34" s="638"/>
      <c r="DP34" s="638"/>
      <c r="DQ34" s="638"/>
      <c r="DR34" s="638"/>
      <c r="DS34" s="638"/>
      <c r="DT34" s="638"/>
      <c r="DU34" s="638"/>
      <c r="DV34" s="638"/>
      <c r="DW34" s="638"/>
      <c r="DX34" s="638"/>
      <c r="DY34" s="638"/>
      <c r="DZ34" s="638"/>
      <c r="EA34" s="638"/>
      <c r="EB34" s="638"/>
      <c r="EC34" s="638"/>
      <c r="ED34" s="638"/>
      <c r="EE34" s="638"/>
      <c r="EF34" s="638"/>
      <c r="EG34" s="638"/>
      <c r="EH34" s="638"/>
      <c r="EI34" s="638"/>
      <c r="EJ34" s="638"/>
      <c r="EK34" s="638"/>
      <c r="EL34" s="638"/>
      <c r="EM34" s="638"/>
      <c r="EN34" s="638"/>
      <c r="EO34" s="638"/>
      <c r="EP34" s="638"/>
      <c r="EQ34" s="638"/>
      <c r="ER34" s="638"/>
      <c r="ES34" s="638"/>
      <c r="ET34" s="638"/>
      <c r="EU34" s="638"/>
      <c r="EV34" s="638"/>
      <c r="EW34" s="638"/>
      <c r="EX34" s="638"/>
      <c r="EY34" s="638"/>
      <c r="EZ34" s="638"/>
      <c r="FA34" s="638"/>
      <c r="FB34" s="638"/>
      <c r="FC34" s="638"/>
      <c r="FD34" s="638"/>
      <c r="FE34" s="638"/>
      <c r="FF34" s="638"/>
      <c r="FG34" s="638"/>
      <c r="FH34" s="638"/>
      <c r="FI34" s="638"/>
      <c r="FJ34" s="638"/>
      <c r="FK34" s="638"/>
      <c r="FL34" s="638"/>
      <c r="FM34" s="638"/>
      <c r="FN34" s="638"/>
      <c r="FO34" s="638"/>
      <c r="FP34" s="638"/>
      <c r="FQ34" s="638"/>
      <c r="FR34" s="638"/>
      <c r="FS34" s="638"/>
      <c r="FT34" s="638"/>
      <c r="FU34" s="638"/>
      <c r="FV34" s="638"/>
      <c r="FW34" s="638"/>
      <c r="FX34" s="638"/>
      <c r="FY34" s="638"/>
      <c r="FZ34" s="638"/>
      <c r="GA34" s="638"/>
      <c r="GB34" s="638"/>
      <c r="GC34" s="638"/>
      <c r="GD34" s="638"/>
      <c r="GE34" s="638"/>
      <c r="GF34" s="638"/>
      <c r="GG34" s="638"/>
      <c r="GH34" s="638"/>
      <c r="GI34" s="638"/>
      <c r="GJ34" s="638"/>
      <c r="GK34" s="638"/>
      <c r="GL34" s="638"/>
      <c r="GM34" s="638"/>
      <c r="GN34" s="638"/>
      <c r="GO34" s="638"/>
      <c r="GP34" s="638"/>
      <c r="GQ34" s="638"/>
      <c r="GR34" s="638"/>
      <c r="GS34" s="638"/>
      <c r="GT34" s="638"/>
      <c r="GU34" s="638"/>
      <c r="GV34" s="638"/>
      <c r="GW34" s="638"/>
      <c r="GX34" s="638"/>
      <c r="GY34" s="638"/>
      <c r="GZ34" s="638"/>
      <c r="HA34" s="638"/>
      <c r="HB34" s="638"/>
      <c r="HC34" s="638"/>
      <c r="HD34" s="638"/>
      <c r="HE34" s="638"/>
      <c r="HF34" s="638"/>
      <c r="HG34" s="638"/>
      <c r="HH34" s="638"/>
      <c r="HI34" s="638"/>
      <c r="HJ34" s="638"/>
      <c r="HK34" s="638"/>
      <c r="HL34" s="638"/>
      <c r="HM34" s="638"/>
      <c r="HN34" s="638"/>
      <c r="HO34" s="638"/>
      <c r="HP34" s="638"/>
      <c r="HQ34" s="638"/>
      <c r="HR34" s="638"/>
      <c r="HS34" s="638"/>
      <c r="HT34" s="638"/>
      <c r="HU34" s="638"/>
      <c r="HV34" s="638"/>
      <c r="HW34" s="638"/>
      <c r="HX34" s="638"/>
      <c r="HY34" s="638"/>
      <c r="HZ34" s="638"/>
      <c r="IA34" s="638"/>
      <c r="IB34" s="638"/>
      <c r="IC34" s="638"/>
    </row>
    <row r="35" spans="1:237" s="639" customFormat="1" ht="29.45" customHeight="1">
      <c r="A35" s="645">
        <v>22</v>
      </c>
      <c r="B35" s="957" t="s">
        <v>616</v>
      </c>
      <c r="C35" s="731">
        <v>33030</v>
      </c>
      <c r="D35" s="587" t="s">
        <v>790</v>
      </c>
      <c r="E35" s="593" t="s">
        <v>620</v>
      </c>
      <c r="F35" s="639" t="s">
        <v>618</v>
      </c>
      <c r="G35" s="592" t="s">
        <v>621</v>
      </c>
      <c r="H35" s="592" t="s">
        <v>621</v>
      </c>
      <c r="I35" s="595">
        <v>44249</v>
      </c>
      <c r="J35" s="590"/>
      <c r="K35" s="583">
        <v>44408</v>
      </c>
      <c r="L35" s="584" t="s">
        <v>593</v>
      </c>
      <c r="M35" s="590"/>
      <c r="N35" s="882"/>
      <c r="O35" s="795"/>
      <c r="P35" s="638"/>
      <c r="Q35" s="638"/>
      <c r="R35" s="638"/>
      <c r="S35" s="638"/>
      <c r="T35" s="638"/>
      <c r="U35" s="638"/>
      <c r="V35" s="638"/>
      <c r="W35" s="638"/>
      <c r="X35" s="638"/>
      <c r="Y35" s="638"/>
      <c r="Z35" s="638"/>
      <c r="AA35" s="638"/>
      <c r="AB35" s="638"/>
      <c r="AC35" s="785"/>
      <c r="AD35" s="638"/>
      <c r="AE35" s="638"/>
      <c r="AF35" s="638"/>
      <c r="AG35" s="638"/>
      <c r="AH35" s="638"/>
      <c r="AI35" s="638"/>
      <c r="AJ35" s="638"/>
      <c r="AK35" s="638"/>
      <c r="AL35" s="638"/>
      <c r="AM35" s="638"/>
      <c r="AN35" s="638"/>
      <c r="AO35" s="638"/>
      <c r="AP35" s="638"/>
      <c r="AQ35" s="638"/>
      <c r="AR35" s="638"/>
      <c r="AS35" s="638"/>
      <c r="AT35" s="638"/>
      <c r="AU35" s="638"/>
      <c r="AV35" s="638"/>
      <c r="AW35" s="638"/>
      <c r="AX35" s="638"/>
      <c r="AY35" s="638"/>
      <c r="AZ35" s="638"/>
      <c r="BA35" s="638"/>
      <c r="BB35" s="638"/>
      <c r="BC35" s="638"/>
      <c r="BD35" s="638"/>
      <c r="BE35" s="638"/>
      <c r="BF35" s="638"/>
      <c r="BG35" s="638"/>
      <c r="BH35" s="638"/>
      <c r="BI35" s="638"/>
      <c r="BJ35" s="638"/>
      <c r="BK35" s="638"/>
      <c r="BL35" s="638"/>
      <c r="BM35" s="638"/>
      <c r="BN35" s="638"/>
      <c r="BO35" s="638"/>
      <c r="BP35" s="638"/>
      <c r="BQ35" s="638"/>
      <c r="BR35" s="638"/>
      <c r="BS35" s="638"/>
      <c r="BT35" s="638"/>
      <c r="BU35" s="638"/>
      <c r="BV35" s="638"/>
      <c r="BW35" s="638"/>
      <c r="BX35" s="638"/>
      <c r="BY35" s="638"/>
      <c r="BZ35" s="638"/>
      <c r="CA35" s="638"/>
      <c r="CB35" s="638"/>
      <c r="CC35" s="638"/>
      <c r="CD35" s="638"/>
      <c r="CE35" s="638"/>
      <c r="CF35" s="638"/>
      <c r="CG35" s="638"/>
      <c r="CH35" s="638"/>
      <c r="CI35" s="638"/>
      <c r="CJ35" s="638"/>
      <c r="CK35" s="638"/>
      <c r="CL35" s="638"/>
      <c r="CM35" s="638"/>
      <c r="CN35" s="638"/>
      <c r="CO35" s="638"/>
      <c r="CP35" s="638"/>
      <c r="CQ35" s="638"/>
      <c r="CR35" s="638"/>
      <c r="CS35" s="638"/>
      <c r="CT35" s="638"/>
      <c r="CU35" s="638"/>
      <c r="CV35" s="638"/>
      <c r="CW35" s="638"/>
      <c r="CX35" s="638"/>
      <c r="CY35" s="638"/>
      <c r="CZ35" s="638"/>
      <c r="DA35" s="638"/>
      <c r="DB35" s="638"/>
      <c r="DC35" s="638"/>
      <c r="DD35" s="638"/>
      <c r="DE35" s="638"/>
      <c r="DF35" s="638"/>
      <c r="DG35" s="638"/>
      <c r="DH35" s="638"/>
      <c r="DI35" s="638"/>
      <c r="DJ35" s="638"/>
      <c r="DK35" s="638"/>
      <c r="DL35" s="638"/>
      <c r="DM35" s="638"/>
      <c r="DN35" s="638"/>
      <c r="DO35" s="638"/>
      <c r="DP35" s="638"/>
      <c r="DQ35" s="638"/>
      <c r="DR35" s="638"/>
      <c r="DS35" s="638"/>
      <c r="DT35" s="638"/>
      <c r="DU35" s="638"/>
      <c r="DV35" s="638"/>
      <c r="DW35" s="638"/>
      <c r="DX35" s="638"/>
      <c r="DY35" s="638"/>
      <c r="DZ35" s="638"/>
      <c r="EA35" s="638"/>
      <c r="EB35" s="638"/>
      <c r="EC35" s="638"/>
      <c r="ED35" s="638"/>
      <c r="EE35" s="638"/>
      <c r="EF35" s="638"/>
      <c r="EG35" s="638"/>
      <c r="EH35" s="638"/>
      <c r="EI35" s="638"/>
      <c r="EJ35" s="638"/>
      <c r="EK35" s="638"/>
      <c r="EL35" s="638"/>
      <c r="EM35" s="638"/>
      <c r="EN35" s="638"/>
      <c r="EO35" s="638"/>
      <c r="EP35" s="638"/>
      <c r="EQ35" s="638"/>
      <c r="ER35" s="638"/>
      <c r="ES35" s="638"/>
      <c r="ET35" s="638"/>
      <c r="EU35" s="638"/>
      <c r="EV35" s="638"/>
      <c r="EW35" s="638"/>
      <c r="EX35" s="638"/>
      <c r="EY35" s="638"/>
      <c r="EZ35" s="638"/>
      <c r="FA35" s="638"/>
      <c r="FB35" s="638"/>
      <c r="FC35" s="638"/>
      <c r="FD35" s="638"/>
      <c r="FE35" s="638"/>
      <c r="FF35" s="638"/>
      <c r="FG35" s="638"/>
      <c r="FH35" s="638"/>
      <c r="FI35" s="638"/>
      <c r="FJ35" s="638"/>
      <c r="FK35" s="638"/>
      <c r="FL35" s="638"/>
      <c r="FM35" s="638"/>
      <c r="FN35" s="638"/>
      <c r="FO35" s="638"/>
      <c r="FP35" s="638"/>
      <c r="FQ35" s="638"/>
      <c r="FR35" s="638"/>
      <c r="FS35" s="638"/>
      <c r="FT35" s="638"/>
      <c r="FU35" s="638"/>
      <c r="FV35" s="638"/>
      <c r="FW35" s="638"/>
      <c r="FX35" s="638"/>
      <c r="FY35" s="638"/>
      <c r="FZ35" s="638"/>
      <c r="GA35" s="638"/>
      <c r="GB35" s="638"/>
      <c r="GC35" s="638"/>
      <c r="GD35" s="638"/>
      <c r="GE35" s="638"/>
      <c r="GF35" s="638"/>
      <c r="GG35" s="638"/>
      <c r="GH35" s="638"/>
      <c r="GI35" s="638"/>
      <c r="GJ35" s="638"/>
      <c r="GK35" s="638"/>
      <c r="GL35" s="638"/>
      <c r="GM35" s="638"/>
      <c r="GN35" s="638"/>
      <c r="GO35" s="638"/>
      <c r="GP35" s="638"/>
      <c r="GQ35" s="638"/>
      <c r="GR35" s="638"/>
      <c r="GS35" s="638"/>
      <c r="GT35" s="638"/>
      <c r="GU35" s="638"/>
      <c r="GV35" s="638"/>
      <c r="GW35" s="638"/>
      <c r="GX35" s="638"/>
      <c r="GY35" s="638"/>
      <c r="GZ35" s="638"/>
      <c r="HA35" s="638"/>
      <c r="HB35" s="638"/>
      <c r="HC35" s="638"/>
      <c r="HD35" s="638"/>
      <c r="HE35" s="638"/>
      <c r="HF35" s="638"/>
      <c r="HG35" s="638"/>
      <c r="HH35" s="638"/>
      <c r="HI35" s="638"/>
      <c r="HJ35" s="638"/>
      <c r="HK35" s="638"/>
      <c r="HL35" s="638"/>
      <c r="HM35" s="638"/>
      <c r="HN35" s="638"/>
      <c r="HO35" s="638"/>
      <c r="HP35" s="638"/>
      <c r="HQ35" s="638"/>
      <c r="HR35" s="638"/>
      <c r="HS35" s="638"/>
      <c r="HT35" s="638"/>
      <c r="HU35" s="638"/>
      <c r="HV35" s="638"/>
      <c r="HW35" s="638"/>
      <c r="HX35" s="638"/>
      <c r="HY35" s="638"/>
      <c r="HZ35" s="638"/>
      <c r="IA35" s="638"/>
      <c r="IB35" s="638"/>
      <c r="IC35" s="638"/>
    </row>
    <row r="36" spans="1:237" s="639" customFormat="1" ht="29.45" customHeight="1">
      <c r="A36" s="645">
        <v>23</v>
      </c>
      <c r="B36" s="1022" t="s">
        <v>617</v>
      </c>
      <c r="C36" s="731" t="s">
        <v>622</v>
      </c>
      <c r="D36" s="587" t="s">
        <v>486</v>
      </c>
      <c r="E36" s="593" t="s">
        <v>623</v>
      </c>
      <c r="F36" s="639" t="s">
        <v>619</v>
      </c>
      <c r="G36" s="592" t="s">
        <v>624</v>
      </c>
      <c r="H36" s="592" t="s">
        <v>624</v>
      </c>
      <c r="I36" s="595">
        <v>44252</v>
      </c>
      <c r="J36" s="596" t="s">
        <v>791</v>
      </c>
      <c r="K36" s="583">
        <v>43329</v>
      </c>
      <c r="L36" s="584" t="s">
        <v>593</v>
      </c>
      <c r="M36" s="876"/>
      <c r="N36" s="525"/>
      <c r="O36" s="794"/>
      <c r="P36" s="638"/>
      <c r="Q36" s="638"/>
      <c r="R36" s="638"/>
      <c r="S36" s="638"/>
      <c r="T36" s="638"/>
      <c r="U36" s="638"/>
      <c r="V36" s="638"/>
      <c r="W36" s="638"/>
      <c r="X36" s="638"/>
      <c r="Y36" s="638"/>
      <c r="Z36" s="638"/>
      <c r="AA36" s="638"/>
      <c r="AB36" s="638"/>
      <c r="AC36" s="785"/>
      <c r="AD36" s="638"/>
      <c r="AE36" s="638"/>
      <c r="AF36" s="638"/>
      <c r="AG36" s="638"/>
      <c r="AH36" s="638"/>
      <c r="AI36" s="638"/>
      <c r="AJ36" s="638"/>
      <c r="AK36" s="638"/>
      <c r="AL36" s="638"/>
      <c r="AM36" s="638"/>
      <c r="AN36" s="638"/>
      <c r="AO36" s="638"/>
      <c r="AP36" s="638"/>
      <c r="AQ36" s="638"/>
      <c r="AR36" s="638"/>
      <c r="AS36" s="638"/>
      <c r="AT36" s="638"/>
      <c r="AU36" s="638"/>
      <c r="AV36" s="638"/>
      <c r="AW36" s="638"/>
      <c r="AX36" s="638"/>
      <c r="AY36" s="638"/>
      <c r="AZ36" s="638"/>
      <c r="BA36" s="638"/>
      <c r="BB36" s="638"/>
      <c r="BC36" s="638"/>
      <c r="BD36" s="638"/>
      <c r="BE36" s="638"/>
      <c r="BF36" s="638"/>
      <c r="BG36" s="638"/>
      <c r="BH36" s="638"/>
      <c r="BI36" s="638"/>
      <c r="BJ36" s="638"/>
      <c r="BK36" s="638"/>
      <c r="BL36" s="638"/>
      <c r="BM36" s="638"/>
      <c r="BN36" s="638"/>
      <c r="BO36" s="638"/>
      <c r="BP36" s="638"/>
      <c r="BQ36" s="638"/>
      <c r="BR36" s="638"/>
      <c r="BS36" s="638"/>
      <c r="BT36" s="638"/>
      <c r="BU36" s="638"/>
      <c r="BV36" s="638"/>
      <c r="BW36" s="638"/>
      <c r="BX36" s="638"/>
      <c r="BY36" s="638"/>
      <c r="BZ36" s="638"/>
      <c r="CA36" s="638"/>
      <c r="CB36" s="638"/>
      <c r="CC36" s="638"/>
      <c r="CD36" s="638"/>
      <c r="CE36" s="638"/>
      <c r="CF36" s="638"/>
      <c r="CG36" s="638"/>
      <c r="CH36" s="638"/>
      <c r="CI36" s="638"/>
      <c r="CJ36" s="638"/>
      <c r="CK36" s="638"/>
      <c r="CL36" s="638"/>
      <c r="CM36" s="638"/>
      <c r="CN36" s="638"/>
      <c r="CO36" s="638"/>
      <c r="CP36" s="638"/>
      <c r="CQ36" s="638"/>
      <c r="CR36" s="638"/>
      <c r="CS36" s="638"/>
      <c r="CT36" s="638"/>
      <c r="CU36" s="638"/>
      <c r="CV36" s="638"/>
      <c r="CW36" s="638"/>
      <c r="CX36" s="638"/>
      <c r="CY36" s="638"/>
      <c r="CZ36" s="638"/>
      <c r="DA36" s="638"/>
      <c r="DB36" s="638"/>
      <c r="DC36" s="638"/>
      <c r="DD36" s="638"/>
      <c r="DE36" s="638"/>
      <c r="DF36" s="638"/>
      <c r="DG36" s="638"/>
      <c r="DH36" s="638"/>
      <c r="DI36" s="638"/>
      <c r="DJ36" s="638"/>
      <c r="DK36" s="638"/>
      <c r="DL36" s="638"/>
      <c r="DM36" s="638"/>
      <c r="DN36" s="638"/>
      <c r="DO36" s="638"/>
      <c r="DP36" s="638"/>
      <c r="DQ36" s="638"/>
      <c r="DR36" s="638"/>
      <c r="DS36" s="638"/>
      <c r="DT36" s="638"/>
      <c r="DU36" s="638"/>
      <c r="DV36" s="638"/>
      <c r="DW36" s="638"/>
      <c r="DX36" s="638"/>
      <c r="DY36" s="638"/>
      <c r="DZ36" s="638"/>
      <c r="EA36" s="638"/>
      <c r="EB36" s="638"/>
      <c r="EC36" s="638"/>
      <c r="ED36" s="638"/>
      <c r="EE36" s="638"/>
      <c r="EF36" s="638"/>
      <c r="EG36" s="638"/>
      <c r="EH36" s="638"/>
      <c r="EI36" s="638"/>
      <c r="EJ36" s="638"/>
      <c r="EK36" s="638"/>
      <c r="EL36" s="638"/>
      <c r="EM36" s="638"/>
      <c r="EN36" s="638"/>
      <c r="EO36" s="638"/>
      <c r="EP36" s="638"/>
      <c r="EQ36" s="638"/>
      <c r="ER36" s="638"/>
      <c r="ES36" s="638"/>
      <c r="ET36" s="638"/>
      <c r="EU36" s="638"/>
      <c r="EV36" s="638"/>
      <c r="EW36" s="638"/>
      <c r="EX36" s="638"/>
      <c r="EY36" s="638"/>
      <c r="EZ36" s="638"/>
      <c r="FA36" s="638"/>
      <c r="FB36" s="638"/>
      <c r="FC36" s="638"/>
      <c r="FD36" s="638"/>
      <c r="FE36" s="638"/>
      <c r="FF36" s="638"/>
      <c r="FG36" s="638"/>
      <c r="FH36" s="638"/>
      <c r="FI36" s="638"/>
      <c r="FJ36" s="638"/>
      <c r="FK36" s="638"/>
      <c r="FL36" s="638"/>
      <c r="FM36" s="638"/>
      <c r="FN36" s="638"/>
      <c r="FO36" s="638"/>
      <c r="FP36" s="638"/>
      <c r="FQ36" s="638"/>
      <c r="FR36" s="638"/>
      <c r="FS36" s="638"/>
      <c r="FT36" s="638"/>
      <c r="FU36" s="638"/>
      <c r="FV36" s="638"/>
      <c r="FW36" s="638"/>
      <c r="FX36" s="638"/>
      <c r="FY36" s="638"/>
      <c r="FZ36" s="638"/>
      <c r="GA36" s="638"/>
      <c r="GB36" s="638"/>
      <c r="GC36" s="638"/>
      <c r="GD36" s="638"/>
      <c r="GE36" s="638"/>
      <c r="GF36" s="638"/>
      <c r="GG36" s="638"/>
      <c r="GH36" s="638"/>
      <c r="GI36" s="638"/>
      <c r="GJ36" s="638"/>
      <c r="GK36" s="638"/>
      <c r="GL36" s="638"/>
      <c r="GM36" s="638"/>
      <c r="GN36" s="638"/>
      <c r="GO36" s="638"/>
      <c r="GP36" s="638"/>
      <c r="GQ36" s="638"/>
      <c r="GR36" s="638"/>
      <c r="GS36" s="638"/>
      <c r="GT36" s="638"/>
      <c r="GU36" s="638"/>
      <c r="GV36" s="638"/>
      <c r="GW36" s="638"/>
      <c r="GX36" s="638"/>
      <c r="GY36" s="638"/>
      <c r="GZ36" s="638"/>
      <c r="HA36" s="638"/>
      <c r="HB36" s="638"/>
      <c r="HC36" s="638"/>
      <c r="HD36" s="638"/>
      <c r="HE36" s="638"/>
      <c r="HF36" s="638"/>
      <c r="HG36" s="638"/>
      <c r="HH36" s="638"/>
      <c r="HI36" s="638"/>
      <c r="HJ36" s="638"/>
      <c r="HK36" s="638"/>
      <c r="HL36" s="638"/>
      <c r="HM36" s="638"/>
      <c r="HN36" s="638"/>
      <c r="HO36" s="638"/>
      <c r="HP36" s="638"/>
      <c r="HQ36" s="638"/>
      <c r="HR36" s="638"/>
      <c r="HS36" s="638"/>
      <c r="HT36" s="638"/>
      <c r="HU36" s="638"/>
      <c r="HV36" s="638"/>
      <c r="HW36" s="638"/>
      <c r="HX36" s="638"/>
      <c r="HY36" s="638"/>
      <c r="HZ36" s="638"/>
      <c r="IA36" s="638"/>
      <c r="IB36" s="638"/>
      <c r="IC36" s="638"/>
    </row>
    <row r="37" spans="1:237" s="651" customFormat="1" ht="29.45" customHeight="1">
      <c r="A37" s="649">
        <v>24</v>
      </c>
      <c r="B37" s="957" t="s">
        <v>625</v>
      </c>
      <c r="C37" s="732" t="s">
        <v>636</v>
      </c>
      <c r="D37" s="650" t="s">
        <v>790</v>
      </c>
      <c r="E37" s="651" t="s">
        <v>637</v>
      </c>
      <c r="F37" s="652" t="s">
        <v>632</v>
      </c>
      <c r="G37" s="653" t="s">
        <v>638</v>
      </c>
      <c r="H37" s="653" t="s">
        <v>638</v>
      </c>
      <c r="I37" s="704">
        <v>44256</v>
      </c>
      <c r="J37" s="363"/>
      <c r="K37" s="583">
        <v>44393</v>
      </c>
      <c r="L37" s="584" t="s">
        <v>593</v>
      </c>
      <c r="M37" s="655"/>
      <c r="N37" s="882"/>
      <c r="O37" s="794"/>
      <c r="P37" s="656"/>
      <c r="Q37" s="656"/>
      <c r="R37" s="656"/>
      <c r="S37" s="656"/>
      <c r="T37" s="656"/>
      <c r="U37" s="656"/>
      <c r="V37" s="656"/>
      <c r="W37" s="656"/>
      <c r="X37" s="656"/>
      <c r="Y37" s="656"/>
      <c r="Z37" s="656"/>
      <c r="AA37" s="656"/>
      <c r="AB37" s="656"/>
      <c r="AC37" s="785"/>
      <c r="AD37" s="656"/>
      <c r="AE37" s="656"/>
      <c r="AF37" s="656"/>
      <c r="AG37" s="656"/>
      <c r="AH37" s="656"/>
      <c r="AI37" s="656"/>
      <c r="AJ37" s="656"/>
      <c r="AK37" s="656"/>
      <c r="AL37" s="656"/>
      <c r="AM37" s="656"/>
      <c r="AN37" s="656"/>
      <c r="AO37" s="656"/>
      <c r="AP37" s="656"/>
      <c r="AQ37" s="656"/>
      <c r="AR37" s="656"/>
      <c r="AS37" s="656"/>
      <c r="AT37" s="656"/>
      <c r="AU37" s="656"/>
      <c r="AV37" s="656"/>
      <c r="AW37" s="656"/>
      <c r="AX37" s="656"/>
      <c r="AY37" s="656"/>
      <c r="AZ37" s="656"/>
      <c r="BA37" s="656"/>
      <c r="BB37" s="656"/>
      <c r="BC37" s="656"/>
      <c r="BD37" s="656"/>
      <c r="BE37" s="656"/>
      <c r="BF37" s="656"/>
      <c r="BG37" s="656"/>
      <c r="BH37" s="656"/>
      <c r="BI37" s="656"/>
      <c r="BJ37" s="656"/>
      <c r="BK37" s="656"/>
      <c r="BL37" s="656"/>
      <c r="BM37" s="656"/>
      <c r="BN37" s="656"/>
      <c r="BO37" s="656"/>
      <c r="BP37" s="656"/>
      <c r="BQ37" s="656"/>
      <c r="BR37" s="656"/>
      <c r="BS37" s="656"/>
      <c r="BT37" s="656"/>
      <c r="BU37" s="656"/>
      <c r="BV37" s="656"/>
      <c r="BW37" s="656"/>
      <c r="BX37" s="656"/>
      <c r="BY37" s="656"/>
      <c r="BZ37" s="656"/>
      <c r="CA37" s="656"/>
      <c r="CB37" s="656"/>
      <c r="CC37" s="656"/>
      <c r="CD37" s="656"/>
      <c r="CE37" s="656"/>
      <c r="CF37" s="656"/>
      <c r="CG37" s="656"/>
      <c r="CH37" s="656"/>
      <c r="CI37" s="656"/>
      <c r="CJ37" s="656"/>
      <c r="CK37" s="656"/>
      <c r="CL37" s="656"/>
      <c r="CM37" s="656"/>
      <c r="CN37" s="656"/>
      <c r="CO37" s="656"/>
      <c r="CP37" s="656"/>
      <c r="CQ37" s="656"/>
      <c r="CR37" s="656"/>
      <c r="CS37" s="656"/>
      <c r="CT37" s="656"/>
      <c r="CU37" s="656"/>
      <c r="CV37" s="656"/>
      <c r="CW37" s="656"/>
      <c r="CX37" s="656"/>
      <c r="CY37" s="656"/>
      <c r="CZ37" s="656"/>
      <c r="DA37" s="656"/>
      <c r="DB37" s="656"/>
      <c r="DC37" s="656"/>
      <c r="DD37" s="656"/>
      <c r="DE37" s="656"/>
      <c r="DF37" s="656"/>
      <c r="DG37" s="656"/>
      <c r="DH37" s="656"/>
      <c r="DI37" s="656"/>
      <c r="DJ37" s="656"/>
      <c r="DK37" s="656"/>
      <c r="DL37" s="656"/>
      <c r="DM37" s="656"/>
      <c r="DN37" s="656"/>
      <c r="DO37" s="656"/>
      <c r="DP37" s="656"/>
      <c r="DQ37" s="656"/>
      <c r="DR37" s="656"/>
      <c r="DS37" s="656"/>
      <c r="DT37" s="656"/>
      <c r="DU37" s="656"/>
      <c r="DV37" s="656"/>
      <c r="DW37" s="656"/>
      <c r="DX37" s="656"/>
      <c r="DY37" s="656"/>
      <c r="DZ37" s="656"/>
      <c r="EA37" s="656"/>
      <c r="EB37" s="656"/>
      <c r="EC37" s="656"/>
      <c r="ED37" s="656"/>
      <c r="EE37" s="656"/>
      <c r="EF37" s="656"/>
      <c r="EG37" s="656"/>
      <c r="EH37" s="656"/>
      <c r="EI37" s="656"/>
      <c r="EJ37" s="656"/>
      <c r="EK37" s="656"/>
      <c r="EL37" s="656"/>
      <c r="EM37" s="656"/>
      <c r="EN37" s="656"/>
      <c r="EO37" s="656"/>
      <c r="EP37" s="656"/>
      <c r="EQ37" s="656"/>
      <c r="ER37" s="656"/>
      <c r="ES37" s="656"/>
      <c r="ET37" s="656"/>
      <c r="EU37" s="656"/>
      <c r="EV37" s="656"/>
      <c r="EW37" s="656"/>
      <c r="EX37" s="656"/>
      <c r="EY37" s="656"/>
      <c r="EZ37" s="656"/>
      <c r="FA37" s="656"/>
      <c r="FB37" s="656"/>
      <c r="FC37" s="656"/>
      <c r="FD37" s="656"/>
      <c r="FE37" s="656"/>
      <c r="FF37" s="656"/>
      <c r="FG37" s="656"/>
      <c r="FH37" s="656"/>
      <c r="FI37" s="656"/>
      <c r="FJ37" s="656"/>
      <c r="FK37" s="656"/>
      <c r="FL37" s="656"/>
      <c r="FM37" s="656"/>
      <c r="FN37" s="656"/>
      <c r="FO37" s="656"/>
      <c r="FP37" s="656"/>
      <c r="FQ37" s="656"/>
      <c r="FR37" s="656"/>
      <c r="FS37" s="656"/>
      <c r="FT37" s="656"/>
      <c r="FU37" s="656"/>
      <c r="FV37" s="656"/>
      <c r="FW37" s="656"/>
      <c r="FX37" s="656"/>
      <c r="FY37" s="656"/>
      <c r="FZ37" s="656"/>
      <c r="GA37" s="656"/>
      <c r="GB37" s="656"/>
      <c r="GC37" s="656"/>
      <c r="GD37" s="656"/>
      <c r="GE37" s="656"/>
      <c r="GF37" s="656"/>
      <c r="GG37" s="656"/>
      <c r="GH37" s="656"/>
      <c r="GI37" s="656"/>
      <c r="GJ37" s="656"/>
      <c r="GK37" s="656"/>
      <c r="GL37" s="656"/>
      <c r="GM37" s="656"/>
      <c r="GN37" s="656"/>
      <c r="GO37" s="656"/>
      <c r="GP37" s="656"/>
      <c r="GQ37" s="656"/>
      <c r="GR37" s="656"/>
      <c r="GS37" s="656"/>
      <c r="GT37" s="656"/>
      <c r="GU37" s="656"/>
      <c r="GV37" s="656"/>
      <c r="GW37" s="656"/>
      <c r="GX37" s="656"/>
      <c r="GY37" s="656"/>
      <c r="GZ37" s="656"/>
      <c r="HA37" s="656"/>
      <c r="HB37" s="656"/>
      <c r="HC37" s="656"/>
      <c r="HD37" s="656"/>
      <c r="HE37" s="656"/>
      <c r="HF37" s="656"/>
      <c r="HG37" s="656"/>
      <c r="HH37" s="656"/>
      <c r="HI37" s="656"/>
      <c r="HJ37" s="656"/>
      <c r="HK37" s="656"/>
      <c r="HL37" s="656"/>
      <c r="HM37" s="656"/>
      <c r="HN37" s="656"/>
      <c r="HO37" s="656"/>
      <c r="HP37" s="656"/>
      <c r="HQ37" s="656"/>
      <c r="HR37" s="656"/>
      <c r="HS37" s="656"/>
      <c r="HT37" s="656"/>
      <c r="HU37" s="656"/>
      <c r="HV37" s="656"/>
      <c r="HW37" s="656"/>
      <c r="HX37" s="656"/>
      <c r="HY37" s="656"/>
      <c r="HZ37" s="656"/>
      <c r="IA37" s="656"/>
      <c r="IB37" s="656"/>
      <c r="IC37" s="656"/>
    </row>
    <row r="38" spans="1:237" s="639" customFormat="1" ht="29.45" customHeight="1">
      <c r="A38" s="645">
        <v>25</v>
      </c>
      <c r="B38" s="957" t="s">
        <v>626</v>
      </c>
      <c r="C38" s="731" t="s">
        <v>639</v>
      </c>
      <c r="D38" s="587" t="s">
        <v>790</v>
      </c>
      <c r="E38" s="593" t="s">
        <v>640</v>
      </c>
      <c r="F38" s="594"/>
      <c r="G38" s="592" t="s">
        <v>642</v>
      </c>
      <c r="H38" s="592" t="s">
        <v>641</v>
      </c>
      <c r="I38" s="595">
        <v>44256</v>
      </c>
      <c r="J38" s="547" t="s">
        <v>791</v>
      </c>
      <c r="K38" s="583">
        <v>44362</v>
      </c>
      <c r="L38" s="584" t="s">
        <v>593</v>
      </c>
      <c r="M38" s="876"/>
      <c r="N38" s="525"/>
      <c r="O38" s="794"/>
      <c r="P38" s="638"/>
      <c r="Q38" s="638"/>
      <c r="R38" s="638"/>
      <c r="S38" s="638"/>
      <c r="T38" s="638"/>
      <c r="U38" s="638"/>
      <c r="V38" s="638"/>
      <c r="W38" s="638"/>
      <c r="X38" s="638"/>
      <c r="Y38" s="638"/>
      <c r="Z38" s="638"/>
      <c r="AA38" s="638"/>
      <c r="AB38" s="638"/>
      <c r="AC38" s="785"/>
      <c r="AD38" s="638"/>
      <c r="AE38" s="638"/>
      <c r="AF38" s="638"/>
      <c r="AG38" s="638"/>
      <c r="AH38" s="638"/>
      <c r="AI38" s="638"/>
      <c r="AJ38" s="638"/>
      <c r="AK38" s="638"/>
      <c r="AL38" s="638"/>
      <c r="AM38" s="638"/>
      <c r="AN38" s="638"/>
      <c r="AO38" s="638"/>
      <c r="AP38" s="638"/>
      <c r="AQ38" s="638"/>
      <c r="AR38" s="638"/>
      <c r="AS38" s="638"/>
      <c r="AT38" s="638"/>
      <c r="AU38" s="638"/>
      <c r="AV38" s="638"/>
      <c r="AW38" s="638"/>
      <c r="AX38" s="638"/>
      <c r="AY38" s="638"/>
      <c r="AZ38" s="638"/>
      <c r="BA38" s="638"/>
      <c r="BB38" s="638"/>
      <c r="BC38" s="638"/>
      <c r="BD38" s="638"/>
      <c r="BE38" s="638"/>
      <c r="BF38" s="638"/>
      <c r="BG38" s="638"/>
      <c r="BH38" s="638"/>
      <c r="BI38" s="638"/>
      <c r="BJ38" s="638"/>
      <c r="BK38" s="638"/>
      <c r="BL38" s="638"/>
      <c r="BM38" s="638"/>
      <c r="BN38" s="638"/>
      <c r="BO38" s="638"/>
      <c r="BP38" s="638"/>
      <c r="BQ38" s="638"/>
      <c r="BR38" s="638"/>
      <c r="BS38" s="638"/>
      <c r="BT38" s="638"/>
      <c r="BU38" s="638"/>
      <c r="BV38" s="638"/>
      <c r="BW38" s="638"/>
      <c r="BX38" s="638"/>
      <c r="BY38" s="638"/>
      <c r="BZ38" s="638"/>
      <c r="CA38" s="638"/>
      <c r="CB38" s="638"/>
      <c r="CC38" s="638"/>
      <c r="CD38" s="638"/>
      <c r="CE38" s="638"/>
      <c r="CF38" s="638"/>
      <c r="CG38" s="638"/>
      <c r="CH38" s="638"/>
      <c r="CI38" s="638"/>
      <c r="CJ38" s="638"/>
      <c r="CK38" s="638"/>
      <c r="CL38" s="638"/>
      <c r="CM38" s="638"/>
      <c r="CN38" s="638"/>
      <c r="CO38" s="638"/>
      <c r="CP38" s="638"/>
      <c r="CQ38" s="638"/>
      <c r="CR38" s="638"/>
      <c r="CS38" s="638"/>
      <c r="CT38" s="638"/>
      <c r="CU38" s="638"/>
      <c r="CV38" s="638"/>
      <c r="CW38" s="638"/>
      <c r="CX38" s="638"/>
      <c r="CY38" s="638"/>
      <c r="CZ38" s="638"/>
      <c r="DA38" s="638"/>
      <c r="DB38" s="638"/>
      <c r="DC38" s="638"/>
      <c r="DD38" s="638"/>
      <c r="DE38" s="638"/>
      <c r="DF38" s="638"/>
      <c r="DG38" s="638"/>
      <c r="DH38" s="638"/>
      <c r="DI38" s="638"/>
      <c r="DJ38" s="638"/>
      <c r="DK38" s="638"/>
      <c r="DL38" s="638"/>
      <c r="DM38" s="638"/>
      <c r="DN38" s="638"/>
      <c r="DO38" s="638"/>
      <c r="DP38" s="638"/>
      <c r="DQ38" s="638"/>
      <c r="DR38" s="638"/>
      <c r="DS38" s="638"/>
      <c r="DT38" s="638"/>
      <c r="DU38" s="638"/>
      <c r="DV38" s="638"/>
      <c r="DW38" s="638"/>
      <c r="DX38" s="638"/>
      <c r="DY38" s="638"/>
      <c r="DZ38" s="638"/>
      <c r="EA38" s="638"/>
      <c r="EB38" s="638"/>
      <c r="EC38" s="638"/>
      <c r="ED38" s="638"/>
      <c r="EE38" s="638"/>
      <c r="EF38" s="638"/>
      <c r="EG38" s="638"/>
      <c r="EH38" s="638"/>
      <c r="EI38" s="638"/>
      <c r="EJ38" s="638"/>
      <c r="EK38" s="638"/>
      <c r="EL38" s="638"/>
      <c r="EM38" s="638"/>
      <c r="EN38" s="638"/>
      <c r="EO38" s="638"/>
      <c r="EP38" s="638"/>
      <c r="EQ38" s="638"/>
      <c r="ER38" s="638"/>
      <c r="ES38" s="638"/>
      <c r="ET38" s="638"/>
      <c r="EU38" s="638"/>
      <c r="EV38" s="638"/>
      <c r="EW38" s="638"/>
      <c r="EX38" s="638"/>
      <c r="EY38" s="638"/>
      <c r="EZ38" s="638"/>
      <c r="FA38" s="638"/>
      <c r="FB38" s="638"/>
      <c r="FC38" s="638"/>
      <c r="FD38" s="638"/>
      <c r="FE38" s="638"/>
      <c r="FF38" s="638"/>
      <c r="FG38" s="638"/>
      <c r="FH38" s="638"/>
      <c r="FI38" s="638"/>
      <c r="FJ38" s="638"/>
      <c r="FK38" s="638"/>
      <c r="FL38" s="638"/>
      <c r="FM38" s="638"/>
      <c r="FN38" s="638"/>
      <c r="FO38" s="638"/>
      <c r="FP38" s="638"/>
      <c r="FQ38" s="638"/>
      <c r="FR38" s="638"/>
      <c r="FS38" s="638"/>
      <c r="FT38" s="638"/>
      <c r="FU38" s="638"/>
      <c r="FV38" s="638"/>
      <c r="FW38" s="638"/>
      <c r="FX38" s="638"/>
      <c r="FY38" s="638"/>
      <c r="FZ38" s="638"/>
      <c r="GA38" s="638"/>
      <c r="GB38" s="638"/>
      <c r="GC38" s="638"/>
      <c r="GD38" s="638"/>
      <c r="GE38" s="638"/>
      <c r="GF38" s="638"/>
      <c r="GG38" s="638"/>
      <c r="GH38" s="638"/>
      <c r="GI38" s="638"/>
      <c r="GJ38" s="638"/>
      <c r="GK38" s="638"/>
      <c r="GL38" s="638"/>
      <c r="GM38" s="638"/>
      <c r="GN38" s="638"/>
      <c r="GO38" s="638"/>
      <c r="GP38" s="638"/>
      <c r="GQ38" s="638"/>
      <c r="GR38" s="638"/>
      <c r="GS38" s="638"/>
      <c r="GT38" s="638"/>
      <c r="GU38" s="638"/>
      <c r="GV38" s="638"/>
      <c r="GW38" s="638"/>
      <c r="GX38" s="638"/>
      <c r="GY38" s="638"/>
      <c r="GZ38" s="638"/>
      <c r="HA38" s="638"/>
      <c r="HB38" s="638"/>
      <c r="HC38" s="638"/>
      <c r="HD38" s="638"/>
      <c r="HE38" s="638"/>
      <c r="HF38" s="638"/>
      <c r="HG38" s="638"/>
      <c r="HH38" s="638"/>
      <c r="HI38" s="638"/>
      <c r="HJ38" s="638"/>
      <c r="HK38" s="638"/>
      <c r="HL38" s="638"/>
      <c r="HM38" s="638"/>
      <c r="HN38" s="638"/>
      <c r="HO38" s="638"/>
      <c r="HP38" s="638"/>
      <c r="HQ38" s="638"/>
      <c r="HR38" s="638"/>
      <c r="HS38" s="638"/>
      <c r="HT38" s="638"/>
      <c r="HU38" s="638"/>
      <c r="HV38" s="638"/>
      <c r="HW38" s="638"/>
      <c r="HX38" s="638"/>
      <c r="HY38" s="638"/>
      <c r="HZ38" s="638"/>
      <c r="IA38" s="638"/>
      <c r="IB38" s="638"/>
      <c r="IC38" s="638"/>
    </row>
    <row r="39" spans="1:237" s="588" customFormat="1" ht="29.45" customHeight="1">
      <c r="A39" s="645">
        <v>26</v>
      </c>
      <c r="B39" s="957" t="s">
        <v>627</v>
      </c>
      <c r="C39" s="992">
        <v>33978</v>
      </c>
      <c r="D39" s="642" t="s">
        <v>790</v>
      </c>
      <c r="E39" s="588" t="s">
        <v>643</v>
      </c>
      <c r="F39" s="993" t="s">
        <v>633</v>
      </c>
      <c r="G39" s="591" t="s">
        <v>644</v>
      </c>
      <c r="H39" s="591" t="s">
        <v>644</v>
      </c>
      <c r="I39" s="595">
        <v>44274</v>
      </c>
      <c r="J39" s="682" t="s">
        <v>791</v>
      </c>
      <c r="K39" s="580" t="s">
        <v>788</v>
      </c>
      <c r="L39" s="584" t="s">
        <v>788</v>
      </c>
      <c r="M39" s="876"/>
      <c r="N39" s="882"/>
      <c r="O39" s="989"/>
      <c r="P39" s="994"/>
      <c r="Q39" s="994"/>
      <c r="R39" s="994"/>
      <c r="S39" s="994"/>
      <c r="T39" s="994"/>
      <c r="U39" s="994"/>
      <c r="V39" s="994"/>
      <c r="W39" s="994"/>
      <c r="X39" s="994"/>
      <c r="Y39" s="994"/>
      <c r="Z39" s="994"/>
      <c r="AA39" s="994"/>
      <c r="AB39" s="994"/>
      <c r="AC39" s="785"/>
      <c r="AD39" s="994"/>
      <c r="AE39" s="994"/>
      <c r="AF39" s="994"/>
      <c r="AG39" s="994"/>
      <c r="AH39" s="994"/>
      <c r="AI39" s="994"/>
      <c r="AJ39" s="994"/>
      <c r="AK39" s="994"/>
      <c r="AL39" s="994"/>
      <c r="AM39" s="994"/>
      <c r="AN39" s="994"/>
      <c r="AO39" s="994"/>
      <c r="AP39" s="994"/>
      <c r="AQ39" s="994"/>
      <c r="AR39" s="994"/>
      <c r="AS39" s="994"/>
      <c r="AT39" s="994"/>
      <c r="AU39" s="994"/>
      <c r="AV39" s="994"/>
      <c r="AW39" s="994"/>
      <c r="AX39" s="994"/>
      <c r="AY39" s="994"/>
      <c r="AZ39" s="994"/>
      <c r="BA39" s="994"/>
      <c r="BB39" s="994"/>
      <c r="BC39" s="994"/>
      <c r="BD39" s="994"/>
      <c r="BE39" s="994"/>
      <c r="BF39" s="994"/>
      <c r="BG39" s="994"/>
      <c r="BH39" s="994"/>
      <c r="BI39" s="994"/>
      <c r="BJ39" s="994"/>
      <c r="BK39" s="994"/>
      <c r="BL39" s="994"/>
      <c r="BM39" s="994"/>
      <c r="BN39" s="994"/>
      <c r="BO39" s="994"/>
      <c r="BP39" s="994"/>
      <c r="BQ39" s="994"/>
      <c r="BR39" s="994"/>
      <c r="BS39" s="994"/>
      <c r="BT39" s="994"/>
      <c r="BU39" s="994"/>
      <c r="BV39" s="994"/>
      <c r="BW39" s="994"/>
      <c r="BX39" s="994"/>
      <c r="BY39" s="994"/>
      <c r="BZ39" s="994"/>
      <c r="CA39" s="994"/>
      <c r="CB39" s="994"/>
      <c r="CC39" s="994"/>
      <c r="CD39" s="994"/>
      <c r="CE39" s="994"/>
      <c r="CF39" s="994"/>
      <c r="CG39" s="994"/>
      <c r="CH39" s="994"/>
      <c r="CI39" s="994"/>
      <c r="CJ39" s="994"/>
      <c r="CK39" s="994"/>
      <c r="CL39" s="994"/>
      <c r="CM39" s="994"/>
      <c r="CN39" s="994"/>
      <c r="CO39" s="994"/>
      <c r="CP39" s="994"/>
      <c r="CQ39" s="994"/>
      <c r="CR39" s="994"/>
      <c r="CS39" s="994"/>
      <c r="CT39" s="994"/>
      <c r="CU39" s="994"/>
      <c r="CV39" s="994"/>
      <c r="CW39" s="994"/>
      <c r="CX39" s="994"/>
      <c r="CY39" s="994"/>
      <c r="CZ39" s="994"/>
      <c r="DA39" s="994"/>
      <c r="DB39" s="994"/>
      <c r="DC39" s="994"/>
      <c r="DD39" s="994"/>
      <c r="DE39" s="994"/>
      <c r="DF39" s="994"/>
      <c r="DG39" s="994"/>
      <c r="DH39" s="994"/>
      <c r="DI39" s="994"/>
      <c r="DJ39" s="994"/>
      <c r="DK39" s="994"/>
      <c r="DL39" s="994"/>
      <c r="DM39" s="994"/>
      <c r="DN39" s="994"/>
      <c r="DO39" s="994"/>
      <c r="DP39" s="994"/>
      <c r="DQ39" s="994"/>
      <c r="DR39" s="994"/>
      <c r="DS39" s="994"/>
      <c r="DT39" s="994"/>
      <c r="DU39" s="994"/>
      <c r="DV39" s="994"/>
      <c r="DW39" s="994"/>
      <c r="DX39" s="994"/>
      <c r="DY39" s="994"/>
      <c r="DZ39" s="994"/>
      <c r="EA39" s="994"/>
      <c r="EB39" s="994"/>
      <c r="EC39" s="994"/>
      <c r="ED39" s="994"/>
      <c r="EE39" s="994"/>
      <c r="EF39" s="994"/>
      <c r="EG39" s="994"/>
      <c r="EH39" s="994"/>
      <c r="EI39" s="994"/>
      <c r="EJ39" s="994"/>
      <c r="EK39" s="994"/>
      <c r="EL39" s="994"/>
      <c r="EM39" s="994"/>
      <c r="EN39" s="994"/>
      <c r="EO39" s="994"/>
      <c r="EP39" s="994"/>
      <c r="EQ39" s="994"/>
      <c r="ER39" s="994"/>
      <c r="ES39" s="994"/>
      <c r="ET39" s="994"/>
      <c r="EU39" s="994"/>
      <c r="EV39" s="994"/>
      <c r="EW39" s="994"/>
      <c r="EX39" s="994"/>
      <c r="EY39" s="994"/>
      <c r="EZ39" s="994"/>
      <c r="FA39" s="994"/>
      <c r="FB39" s="994"/>
      <c r="FC39" s="994"/>
      <c r="FD39" s="994"/>
      <c r="FE39" s="994"/>
      <c r="FF39" s="994"/>
      <c r="FG39" s="994"/>
      <c r="FH39" s="994"/>
      <c r="FI39" s="994"/>
      <c r="FJ39" s="994"/>
      <c r="FK39" s="994"/>
      <c r="FL39" s="994"/>
      <c r="FM39" s="994"/>
      <c r="FN39" s="994"/>
      <c r="FO39" s="994"/>
      <c r="FP39" s="994"/>
      <c r="FQ39" s="994"/>
      <c r="FR39" s="994"/>
      <c r="FS39" s="994"/>
      <c r="FT39" s="994"/>
      <c r="FU39" s="994"/>
      <c r="FV39" s="994"/>
      <c r="FW39" s="994"/>
      <c r="FX39" s="994"/>
      <c r="FY39" s="994"/>
      <c r="FZ39" s="994"/>
      <c r="GA39" s="994"/>
      <c r="GB39" s="994"/>
      <c r="GC39" s="994"/>
      <c r="GD39" s="994"/>
      <c r="GE39" s="994"/>
      <c r="GF39" s="994"/>
      <c r="GG39" s="994"/>
      <c r="GH39" s="994"/>
      <c r="GI39" s="994"/>
      <c r="GJ39" s="994"/>
      <c r="GK39" s="994"/>
      <c r="GL39" s="994"/>
      <c r="GM39" s="994"/>
      <c r="GN39" s="994"/>
      <c r="GO39" s="994"/>
      <c r="GP39" s="994"/>
      <c r="GQ39" s="994"/>
      <c r="GR39" s="994"/>
      <c r="GS39" s="994"/>
      <c r="GT39" s="994"/>
      <c r="GU39" s="994"/>
      <c r="GV39" s="994"/>
      <c r="GW39" s="994"/>
      <c r="GX39" s="994"/>
      <c r="GY39" s="994"/>
      <c r="GZ39" s="994"/>
      <c r="HA39" s="994"/>
      <c r="HB39" s="994"/>
      <c r="HC39" s="994"/>
      <c r="HD39" s="994"/>
      <c r="HE39" s="994"/>
      <c r="HF39" s="994"/>
      <c r="HG39" s="994"/>
      <c r="HH39" s="994"/>
      <c r="HI39" s="994"/>
      <c r="HJ39" s="994"/>
      <c r="HK39" s="994"/>
      <c r="HL39" s="994"/>
      <c r="HM39" s="994"/>
      <c r="HN39" s="994"/>
      <c r="HO39" s="994"/>
      <c r="HP39" s="994"/>
      <c r="HQ39" s="994"/>
      <c r="HR39" s="994"/>
      <c r="HS39" s="994"/>
      <c r="HT39" s="994"/>
      <c r="HU39" s="994"/>
      <c r="HV39" s="994"/>
      <c r="HW39" s="994"/>
      <c r="HX39" s="994"/>
      <c r="HY39" s="994"/>
      <c r="HZ39" s="994"/>
      <c r="IA39" s="994"/>
      <c r="IB39" s="994"/>
      <c r="IC39" s="994"/>
    </row>
    <row r="40" spans="1:237" s="588" customFormat="1" ht="29.45" customHeight="1">
      <c r="A40" s="645">
        <v>27</v>
      </c>
      <c r="B40" s="957" t="s">
        <v>628</v>
      </c>
      <c r="C40" s="992" t="s">
        <v>645</v>
      </c>
      <c r="D40" s="642" t="s">
        <v>809</v>
      </c>
      <c r="E40" s="588" t="s">
        <v>646</v>
      </c>
      <c r="F40" s="993" t="s">
        <v>633</v>
      </c>
      <c r="G40" s="591" t="s">
        <v>648</v>
      </c>
      <c r="H40" s="591" t="s">
        <v>647</v>
      </c>
      <c r="I40" s="595">
        <v>44274</v>
      </c>
      <c r="K40" s="580" t="s">
        <v>788</v>
      </c>
      <c r="L40" s="584" t="s">
        <v>788</v>
      </c>
      <c r="M40" s="876"/>
      <c r="N40" s="882"/>
      <c r="O40" s="989"/>
      <c r="P40" s="994"/>
      <c r="Q40" s="994"/>
      <c r="R40" s="994"/>
      <c r="S40" s="994"/>
      <c r="T40" s="994"/>
      <c r="U40" s="994"/>
      <c r="V40" s="994"/>
      <c r="W40" s="994"/>
      <c r="X40" s="994"/>
      <c r="Y40" s="994"/>
      <c r="Z40" s="994"/>
      <c r="AA40" s="994"/>
      <c r="AB40" s="994"/>
      <c r="AC40" s="785"/>
      <c r="AD40" s="994"/>
      <c r="AE40" s="994"/>
      <c r="AF40" s="994"/>
      <c r="AG40" s="994"/>
      <c r="AH40" s="994"/>
      <c r="AI40" s="994"/>
      <c r="AJ40" s="994"/>
      <c r="AK40" s="994"/>
      <c r="AL40" s="994"/>
      <c r="AM40" s="994"/>
      <c r="AN40" s="994"/>
      <c r="AO40" s="994"/>
      <c r="AP40" s="994"/>
      <c r="AQ40" s="994"/>
      <c r="AR40" s="994"/>
      <c r="AS40" s="994"/>
      <c r="AT40" s="994"/>
      <c r="AU40" s="994"/>
      <c r="AV40" s="994"/>
      <c r="AW40" s="994"/>
      <c r="AX40" s="994"/>
      <c r="AY40" s="994"/>
      <c r="AZ40" s="994"/>
      <c r="BA40" s="994"/>
      <c r="BB40" s="994"/>
      <c r="BC40" s="994"/>
      <c r="BD40" s="994"/>
      <c r="BE40" s="994"/>
      <c r="BF40" s="994"/>
      <c r="BG40" s="994"/>
      <c r="BH40" s="994"/>
      <c r="BI40" s="994"/>
      <c r="BJ40" s="994"/>
      <c r="BK40" s="994"/>
      <c r="BL40" s="994"/>
      <c r="BM40" s="994"/>
      <c r="BN40" s="994"/>
      <c r="BO40" s="994"/>
      <c r="BP40" s="994"/>
      <c r="BQ40" s="994"/>
      <c r="BR40" s="994"/>
      <c r="BS40" s="994"/>
      <c r="BT40" s="994"/>
      <c r="BU40" s="994"/>
      <c r="BV40" s="994"/>
      <c r="BW40" s="994"/>
      <c r="BX40" s="994"/>
      <c r="BY40" s="994"/>
      <c r="BZ40" s="994"/>
      <c r="CA40" s="994"/>
      <c r="CB40" s="994"/>
      <c r="CC40" s="994"/>
      <c r="CD40" s="994"/>
      <c r="CE40" s="994"/>
      <c r="CF40" s="994"/>
      <c r="CG40" s="994"/>
      <c r="CH40" s="994"/>
      <c r="CI40" s="994"/>
      <c r="CJ40" s="994"/>
      <c r="CK40" s="994"/>
      <c r="CL40" s="994"/>
      <c r="CM40" s="994"/>
      <c r="CN40" s="994"/>
      <c r="CO40" s="994"/>
      <c r="CP40" s="994"/>
      <c r="CQ40" s="994"/>
      <c r="CR40" s="994"/>
      <c r="CS40" s="994"/>
      <c r="CT40" s="994"/>
      <c r="CU40" s="994"/>
      <c r="CV40" s="994"/>
      <c r="CW40" s="994"/>
      <c r="CX40" s="994"/>
      <c r="CY40" s="994"/>
      <c r="CZ40" s="994"/>
      <c r="DA40" s="994"/>
      <c r="DB40" s="994"/>
      <c r="DC40" s="994"/>
      <c r="DD40" s="994"/>
      <c r="DE40" s="994"/>
      <c r="DF40" s="994"/>
      <c r="DG40" s="994"/>
      <c r="DH40" s="994"/>
      <c r="DI40" s="994"/>
      <c r="DJ40" s="994"/>
      <c r="DK40" s="994"/>
      <c r="DL40" s="994"/>
      <c r="DM40" s="994"/>
      <c r="DN40" s="994"/>
      <c r="DO40" s="994"/>
      <c r="DP40" s="994"/>
      <c r="DQ40" s="994"/>
      <c r="DR40" s="994"/>
      <c r="DS40" s="994"/>
      <c r="DT40" s="994"/>
      <c r="DU40" s="994"/>
      <c r="DV40" s="994"/>
      <c r="DW40" s="994"/>
      <c r="DX40" s="994"/>
      <c r="DY40" s="994"/>
      <c r="DZ40" s="994"/>
      <c r="EA40" s="994"/>
      <c r="EB40" s="994"/>
      <c r="EC40" s="994"/>
      <c r="ED40" s="994"/>
      <c r="EE40" s="994"/>
      <c r="EF40" s="994"/>
      <c r="EG40" s="994"/>
      <c r="EH40" s="994"/>
      <c r="EI40" s="994"/>
      <c r="EJ40" s="994"/>
      <c r="EK40" s="994"/>
      <c r="EL40" s="994"/>
      <c r="EM40" s="994"/>
      <c r="EN40" s="994"/>
      <c r="EO40" s="994"/>
      <c r="EP40" s="994"/>
      <c r="EQ40" s="994"/>
      <c r="ER40" s="994"/>
      <c r="ES40" s="994"/>
      <c r="ET40" s="994"/>
      <c r="EU40" s="994"/>
      <c r="EV40" s="994"/>
      <c r="EW40" s="994"/>
      <c r="EX40" s="994"/>
      <c r="EY40" s="994"/>
      <c r="EZ40" s="994"/>
      <c r="FA40" s="994"/>
      <c r="FB40" s="994"/>
      <c r="FC40" s="994"/>
      <c r="FD40" s="994"/>
      <c r="FE40" s="994"/>
      <c r="FF40" s="994"/>
      <c r="FG40" s="994"/>
      <c r="FH40" s="994"/>
      <c r="FI40" s="994"/>
      <c r="FJ40" s="994"/>
      <c r="FK40" s="994"/>
      <c r="FL40" s="994"/>
      <c r="FM40" s="994"/>
      <c r="FN40" s="994"/>
      <c r="FO40" s="994"/>
      <c r="FP40" s="994"/>
      <c r="FQ40" s="994"/>
      <c r="FR40" s="994"/>
      <c r="FS40" s="994"/>
      <c r="FT40" s="994"/>
      <c r="FU40" s="994"/>
      <c r="FV40" s="994"/>
      <c r="FW40" s="994"/>
      <c r="FX40" s="994"/>
      <c r="FY40" s="994"/>
      <c r="FZ40" s="994"/>
      <c r="GA40" s="994"/>
      <c r="GB40" s="994"/>
      <c r="GC40" s="994"/>
      <c r="GD40" s="994"/>
      <c r="GE40" s="994"/>
      <c r="GF40" s="994"/>
      <c r="GG40" s="994"/>
      <c r="GH40" s="994"/>
      <c r="GI40" s="994"/>
      <c r="GJ40" s="994"/>
      <c r="GK40" s="994"/>
      <c r="GL40" s="994"/>
      <c r="GM40" s="994"/>
      <c r="GN40" s="994"/>
      <c r="GO40" s="994"/>
      <c r="GP40" s="994"/>
      <c r="GQ40" s="994"/>
      <c r="GR40" s="994"/>
      <c r="GS40" s="994"/>
      <c r="GT40" s="994"/>
      <c r="GU40" s="994"/>
      <c r="GV40" s="994"/>
      <c r="GW40" s="994"/>
      <c r="GX40" s="994"/>
      <c r="GY40" s="994"/>
      <c r="GZ40" s="994"/>
      <c r="HA40" s="994"/>
      <c r="HB40" s="994"/>
      <c r="HC40" s="994"/>
      <c r="HD40" s="994"/>
      <c r="HE40" s="994"/>
      <c r="HF40" s="994"/>
      <c r="HG40" s="994"/>
      <c r="HH40" s="994"/>
      <c r="HI40" s="994"/>
      <c r="HJ40" s="994"/>
      <c r="HK40" s="994"/>
      <c r="HL40" s="994"/>
      <c r="HM40" s="994"/>
      <c r="HN40" s="994"/>
      <c r="HO40" s="994"/>
      <c r="HP40" s="994"/>
      <c r="HQ40" s="994"/>
      <c r="HR40" s="994"/>
      <c r="HS40" s="994"/>
      <c r="HT40" s="994"/>
      <c r="HU40" s="994"/>
      <c r="HV40" s="994"/>
      <c r="HW40" s="994"/>
      <c r="HX40" s="994"/>
      <c r="HY40" s="994"/>
      <c r="HZ40" s="994"/>
      <c r="IA40" s="994"/>
      <c r="IB40" s="994"/>
      <c r="IC40" s="994"/>
    </row>
    <row r="41" spans="1:237" s="588" customFormat="1" ht="29.45" customHeight="1">
      <c r="A41" s="645">
        <v>28</v>
      </c>
      <c r="B41" s="957" t="s">
        <v>629</v>
      </c>
      <c r="C41" s="992">
        <v>32785</v>
      </c>
      <c r="D41" s="642" t="s">
        <v>809</v>
      </c>
      <c r="E41" s="588" t="s">
        <v>649</v>
      </c>
      <c r="F41" s="993" t="s">
        <v>618</v>
      </c>
      <c r="G41" s="591" t="s">
        <v>650</v>
      </c>
      <c r="H41" s="591" t="s">
        <v>650</v>
      </c>
      <c r="I41" s="595">
        <v>44279</v>
      </c>
      <c r="J41" s="682"/>
      <c r="K41" s="580" t="s">
        <v>788</v>
      </c>
      <c r="L41" s="584" t="s">
        <v>788</v>
      </c>
      <c r="M41" s="876"/>
      <c r="N41" s="882"/>
      <c r="O41" s="985"/>
      <c r="P41" s="994"/>
      <c r="Q41" s="994"/>
      <c r="R41" s="994"/>
      <c r="S41" s="994"/>
      <c r="T41" s="994"/>
      <c r="U41" s="994"/>
      <c r="V41" s="994"/>
      <c r="W41" s="994"/>
      <c r="X41" s="994"/>
      <c r="Y41" s="994"/>
      <c r="Z41" s="994"/>
      <c r="AA41" s="994"/>
      <c r="AB41" s="994"/>
      <c r="AC41" s="785"/>
      <c r="AD41" s="994"/>
      <c r="AE41" s="994"/>
      <c r="AF41" s="994"/>
      <c r="AG41" s="994"/>
      <c r="AH41" s="994"/>
      <c r="AI41" s="994"/>
      <c r="AJ41" s="994"/>
      <c r="AK41" s="994"/>
      <c r="AL41" s="994"/>
      <c r="AM41" s="994"/>
      <c r="AN41" s="994"/>
      <c r="AO41" s="994"/>
      <c r="AP41" s="994"/>
      <c r="AQ41" s="994"/>
      <c r="AR41" s="994"/>
      <c r="AS41" s="994"/>
      <c r="AT41" s="994"/>
      <c r="AU41" s="994"/>
      <c r="AV41" s="994"/>
      <c r="AW41" s="994"/>
      <c r="AX41" s="994"/>
      <c r="AY41" s="994"/>
      <c r="AZ41" s="994"/>
      <c r="BA41" s="994"/>
      <c r="BB41" s="994"/>
      <c r="BC41" s="994"/>
      <c r="BD41" s="994"/>
      <c r="BE41" s="994"/>
      <c r="BF41" s="994"/>
      <c r="BG41" s="994"/>
      <c r="BH41" s="994"/>
      <c r="BI41" s="994"/>
      <c r="BJ41" s="994"/>
      <c r="BK41" s="994"/>
      <c r="BL41" s="994"/>
      <c r="BM41" s="994"/>
      <c r="BN41" s="994"/>
      <c r="BO41" s="994"/>
      <c r="BP41" s="994"/>
      <c r="BQ41" s="994"/>
      <c r="BR41" s="994"/>
      <c r="BS41" s="994"/>
      <c r="BT41" s="994"/>
      <c r="BU41" s="994"/>
      <c r="BV41" s="994"/>
      <c r="BW41" s="994"/>
      <c r="BX41" s="994"/>
      <c r="BY41" s="994"/>
      <c r="BZ41" s="994"/>
      <c r="CA41" s="994"/>
      <c r="CB41" s="994"/>
      <c r="CC41" s="994"/>
      <c r="CD41" s="994"/>
      <c r="CE41" s="994"/>
      <c r="CF41" s="994"/>
      <c r="CG41" s="994"/>
      <c r="CH41" s="994"/>
      <c r="CI41" s="994"/>
      <c r="CJ41" s="994"/>
      <c r="CK41" s="994"/>
      <c r="CL41" s="994"/>
      <c r="CM41" s="994"/>
      <c r="CN41" s="994"/>
      <c r="CO41" s="994"/>
      <c r="CP41" s="994"/>
      <c r="CQ41" s="994"/>
      <c r="CR41" s="994"/>
      <c r="CS41" s="994"/>
      <c r="CT41" s="994"/>
      <c r="CU41" s="994"/>
      <c r="CV41" s="994"/>
      <c r="CW41" s="994"/>
      <c r="CX41" s="994"/>
      <c r="CY41" s="994"/>
      <c r="CZ41" s="994"/>
      <c r="DA41" s="994"/>
      <c r="DB41" s="994"/>
      <c r="DC41" s="994"/>
      <c r="DD41" s="994"/>
      <c r="DE41" s="994"/>
      <c r="DF41" s="994"/>
      <c r="DG41" s="994"/>
      <c r="DH41" s="994"/>
      <c r="DI41" s="994"/>
      <c r="DJ41" s="994"/>
      <c r="DK41" s="994"/>
      <c r="DL41" s="994"/>
      <c r="DM41" s="994"/>
      <c r="DN41" s="994"/>
      <c r="DO41" s="994"/>
      <c r="DP41" s="994"/>
      <c r="DQ41" s="994"/>
      <c r="DR41" s="994"/>
      <c r="DS41" s="994"/>
      <c r="DT41" s="994"/>
      <c r="DU41" s="994"/>
      <c r="DV41" s="994"/>
      <c r="DW41" s="994"/>
      <c r="DX41" s="994"/>
      <c r="DY41" s="994"/>
      <c r="DZ41" s="994"/>
      <c r="EA41" s="994"/>
      <c r="EB41" s="994"/>
      <c r="EC41" s="994"/>
      <c r="ED41" s="994"/>
      <c r="EE41" s="994"/>
      <c r="EF41" s="994"/>
      <c r="EG41" s="994"/>
      <c r="EH41" s="994"/>
      <c r="EI41" s="994"/>
      <c r="EJ41" s="994"/>
      <c r="EK41" s="994"/>
      <c r="EL41" s="994"/>
      <c r="EM41" s="994"/>
      <c r="EN41" s="994"/>
      <c r="EO41" s="994"/>
      <c r="EP41" s="994"/>
      <c r="EQ41" s="994"/>
      <c r="ER41" s="994"/>
      <c r="ES41" s="994"/>
      <c r="ET41" s="994"/>
      <c r="EU41" s="994"/>
      <c r="EV41" s="994"/>
      <c r="EW41" s="994"/>
      <c r="EX41" s="994"/>
      <c r="EY41" s="994"/>
      <c r="EZ41" s="994"/>
      <c r="FA41" s="994"/>
      <c r="FB41" s="994"/>
      <c r="FC41" s="994"/>
      <c r="FD41" s="994"/>
      <c r="FE41" s="994"/>
      <c r="FF41" s="994"/>
      <c r="FG41" s="994"/>
      <c r="FH41" s="994"/>
      <c r="FI41" s="994"/>
      <c r="FJ41" s="994"/>
      <c r="FK41" s="994"/>
      <c r="FL41" s="994"/>
      <c r="FM41" s="994"/>
      <c r="FN41" s="994"/>
      <c r="FO41" s="994"/>
      <c r="FP41" s="994"/>
      <c r="FQ41" s="994"/>
      <c r="FR41" s="994"/>
      <c r="FS41" s="994"/>
      <c r="FT41" s="994"/>
      <c r="FU41" s="994"/>
      <c r="FV41" s="994"/>
      <c r="FW41" s="994"/>
      <c r="FX41" s="994"/>
      <c r="FY41" s="994"/>
      <c r="FZ41" s="994"/>
      <c r="GA41" s="994"/>
      <c r="GB41" s="994"/>
      <c r="GC41" s="994"/>
      <c r="GD41" s="994"/>
      <c r="GE41" s="994"/>
      <c r="GF41" s="994"/>
      <c r="GG41" s="994"/>
      <c r="GH41" s="994"/>
      <c r="GI41" s="994"/>
      <c r="GJ41" s="994"/>
      <c r="GK41" s="994"/>
      <c r="GL41" s="994"/>
      <c r="GM41" s="994"/>
      <c r="GN41" s="994"/>
      <c r="GO41" s="994"/>
      <c r="GP41" s="994"/>
      <c r="GQ41" s="994"/>
      <c r="GR41" s="994"/>
      <c r="GS41" s="994"/>
      <c r="GT41" s="994"/>
      <c r="GU41" s="994"/>
      <c r="GV41" s="994"/>
      <c r="GW41" s="994"/>
      <c r="GX41" s="994"/>
      <c r="GY41" s="994"/>
      <c r="GZ41" s="994"/>
      <c r="HA41" s="994"/>
      <c r="HB41" s="994"/>
      <c r="HC41" s="994"/>
      <c r="HD41" s="994"/>
      <c r="HE41" s="994"/>
      <c r="HF41" s="994"/>
      <c r="HG41" s="994"/>
      <c r="HH41" s="994"/>
      <c r="HI41" s="994"/>
      <c r="HJ41" s="994"/>
      <c r="HK41" s="994"/>
      <c r="HL41" s="994"/>
      <c r="HM41" s="994"/>
      <c r="HN41" s="994"/>
      <c r="HO41" s="994"/>
      <c r="HP41" s="994"/>
      <c r="HQ41" s="994"/>
      <c r="HR41" s="994"/>
      <c r="HS41" s="994"/>
      <c r="HT41" s="994"/>
      <c r="HU41" s="994"/>
      <c r="HV41" s="994"/>
      <c r="HW41" s="994"/>
      <c r="HX41" s="994"/>
      <c r="HY41" s="994"/>
      <c r="HZ41" s="994"/>
      <c r="IA41" s="994"/>
      <c r="IB41" s="994"/>
      <c r="IC41" s="994"/>
    </row>
    <row r="42" spans="1:237" s="639" customFormat="1" ht="29.45" customHeight="1">
      <c r="A42" s="645">
        <v>29</v>
      </c>
      <c r="B42" s="1142" t="s">
        <v>630</v>
      </c>
      <c r="C42" s="731">
        <v>30804</v>
      </c>
      <c r="D42" s="587" t="s">
        <v>790</v>
      </c>
      <c r="E42" s="593" t="s">
        <v>651</v>
      </c>
      <c r="F42" s="594" t="s">
        <v>634</v>
      </c>
      <c r="G42" s="592" t="s">
        <v>652</v>
      </c>
      <c r="H42" s="592" t="s">
        <v>652</v>
      </c>
      <c r="I42" s="595">
        <v>44279</v>
      </c>
      <c r="J42" s="596" t="s">
        <v>791</v>
      </c>
      <c r="K42" s="580" t="s">
        <v>788</v>
      </c>
      <c r="L42" s="584" t="s">
        <v>788</v>
      </c>
      <c r="M42" s="590"/>
      <c r="N42" s="1239"/>
      <c r="O42" s="795"/>
      <c r="P42" s="638"/>
      <c r="Q42" s="638"/>
      <c r="R42" s="638"/>
      <c r="S42" s="638"/>
      <c r="T42" s="638"/>
      <c r="U42" s="638"/>
      <c r="V42" s="638"/>
      <c r="W42" s="638"/>
      <c r="X42" s="638"/>
      <c r="Y42" s="638"/>
      <c r="Z42" s="638"/>
      <c r="AA42" s="638"/>
      <c r="AB42" s="638"/>
      <c r="AC42" s="785"/>
      <c r="AD42" s="638"/>
      <c r="AE42" s="638"/>
      <c r="AF42" s="638"/>
      <c r="AG42" s="638"/>
      <c r="AH42" s="638"/>
      <c r="AI42" s="638"/>
      <c r="AJ42" s="638"/>
      <c r="AK42" s="638"/>
      <c r="AL42" s="638"/>
      <c r="AM42" s="638"/>
      <c r="AN42" s="638"/>
      <c r="AO42" s="638"/>
      <c r="AP42" s="638"/>
      <c r="AQ42" s="638"/>
      <c r="AR42" s="638"/>
      <c r="AS42" s="638"/>
      <c r="AT42" s="638"/>
      <c r="AU42" s="638"/>
      <c r="AV42" s="638"/>
      <c r="AW42" s="638"/>
      <c r="AX42" s="638"/>
      <c r="AY42" s="638"/>
      <c r="AZ42" s="638"/>
      <c r="BA42" s="638"/>
      <c r="BB42" s="638"/>
      <c r="BC42" s="638"/>
      <c r="BD42" s="638"/>
      <c r="BE42" s="638"/>
      <c r="BF42" s="638"/>
      <c r="BG42" s="638"/>
      <c r="BH42" s="638"/>
      <c r="BI42" s="638"/>
      <c r="BJ42" s="638"/>
      <c r="BK42" s="638"/>
      <c r="BL42" s="638"/>
      <c r="BM42" s="638"/>
      <c r="BN42" s="638"/>
      <c r="BO42" s="638"/>
      <c r="BP42" s="638"/>
      <c r="BQ42" s="638"/>
      <c r="BR42" s="638"/>
      <c r="BS42" s="638"/>
      <c r="BT42" s="638"/>
      <c r="BU42" s="638"/>
      <c r="BV42" s="638"/>
      <c r="BW42" s="638"/>
      <c r="BX42" s="638"/>
      <c r="BY42" s="638"/>
      <c r="BZ42" s="638"/>
      <c r="CA42" s="638"/>
      <c r="CB42" s="638"/>
      <c r="CC42" s="638"/>
      <c r="CD42" s="638"/>
      <c r="CE42" s="638"/>
      <c r="CF42" s="638"/>
      <c r="CG42" s="638"/>
      <c r="CH42" s="638"/>
      <c r="CI42" s="638"/>
      <c r="CJ42" s="638"/>
      <c r="CK42" s="638"/>
      <c r="CL42" s="638"/>
      <c r="CM42" s="638"/>
      <c r="CN42" s="638"/>
      <c r="CO42" s="638"/>
      <c r="CP42" s="638"/>
      <c r="CQ42" s="638"/>
      <c r="CR42" s="638"/>
      <c r="CS42" s="638"/>
      <c r="CT42" s="638"/>
      <c r="CU42" s="638"/>
      <c r="CV42" s="638"/>
      <c r="CW42" s="638"/>
      <c r="CX42" s="638"/>
      <c r="CY42" s="638"/>
      <c r="CZ42" s="638"/>
      <c r="DA42" s="638"/>
      <c r="DB42" s="638"/>
      <c r="DC42" s="638"/>
      <c r="DD42" s="638"/>
      <c r="DE42" s="638"/>
      <c r="DF42" s="638"/>
      <c r="DG42" s="638"/>
      <c r="DH42" s="638"/>
      <c r="DI42" s="638"/>
      <c r="DJ42" s="638"/>
      <c r="DK42" s="638"/>
      <c r="DL42" s="638"/>
      <c r="DM42" s="638"/>
      <c r="DN42" s="638"/>
      <c r="DO42" s="638"/>
      <c r="DP42" s="638"/>
      <c r="DQ42" s="638"/>
      <c r="DR42" s="638"/>
      <c r="DS42" s="638"/>
      <c r="DT42" s="638"/>
      <c r="DU42" s="638"/>
      <c r="DV42" s="638"/>
      <c r="DW42" s="638"/>
      <c r="DX42" s="638"/>
      <c r="DY42" s="638"/>
      <c r="DZ42" s="638"/>
      <c r="EA42" s="638"/>
      <c r="EB42" s="638"/>
      <c r="EC42" s="638"/>
      <c r="ED42" s="638"/>
      <c r="EE42" s="638"/>
      <c r="EF42" s="638"/>
      <c r="EG42" s="638"/>
      <c r="EH42" s="638"/>
      <c r="EI42" s="638"/>
      <c r="EJ42" s="638"/>
      <c r="EK42" s="638"/>
      <c r="EL42" s="638"/>
      <c r="EM42" s="638"/>
      <c r="EN42" s="638"/>
      <c r="EO42" s="638"/>
      <c r="EP42" s="638"/>
      <c r="EQ42" s="638"/>
      <c r="ER42" s="638"/>
      <c r="ES42" s="638"/>
      <c r="ET42" s="638"/>
      <c r="EU42" s="638"/>
      <c r="EV42" s="638"/>
      <c r="EW42" s="638"/>
      <c r="EX42" s="638"/>
      <c r="EY42" s="638"/>
      <c r="EZ42" s="638"/>
      <c r="FA42" s="638"/>
      <c r="FB42" s="638"/>
      <c r="FC42" s="638"/>
      <c r="FD42" s="638"/>
      <c r="FE42" s="638"/>
      <c r="FF42" s="638"/>
      <c r="FG42" s="638"/>
      <c r="FH42" s="638"/>
      <c r="FI42" s="638"/>
      <c r="FJ42" s="638"/>
      <c r="FK42" s="638"/>
      <c r="FL42" s="638"/>
      <c r="FM42" s="638"/>
      <c r="FN42" s="638"/>
      <c r="FO42" s="638"/>
      <c r="FP42" s="638"/>
      <c r="FQ42" s="638"/>
      <c r="FR42" s="638"/>
      <c r="FS42" s="638"/>
      <c r="FT42" s="638"/>
      <c r="FU42" s="638"/>
      <c r="FV42" s="638"/>
      <c r="FW42" s="638"/>
      <c r="FX42" s="638"/>
      <c r="FY42" s="638"/>
      <c r="FZ42" s="638"/>
      <c r="GA42" s="638"/>
      <c r="GB42" s="638"/>
      <c r="GC42" s="638"/>
      <c r="GD42" s="638"/>
      <c r="GE42" s="638"/>
      <c r="GF42" s="638"/>
      <c r="GG42" s="638"/>
      <c r="GH42" s="638"/>
      <c r="GI42" s="638"/>
      <c r="GJ42" s="638"/>
      <c r="GK42" s="638"/>
      <c r="GL42" s="638"/>
      <c r="GM42" s="638"/>
      <c r="GN42" s="638"/>
      <c r="GO42" s="638"/>
      <c r="GP42" s="638"/>
      <c r="GQ42" s="638"/>
      <c r="GR42" s="638"/>
      <c r="GS42" s="638"/>
      <c r="GT42" s="638"/>
      <c r="GU42" s="638"/>
      <c r="GV42" s="638"/>
      <c r="GW42" s="638"/>
      <c r="GX42" s="638"/>
      <c r="GY42" s="638"/>
      <c r="GZ42" s="638"/>
      <c r="HA42" s="638"/>
      <c r="HB42" s="638"/>
      <c r="HC42" s="638"/>
      <c r="HD42" s="638"/>
      <c r="HE42" s="638"/>
      <c r="HF42" s="638"/>
      <c r="HG42" s="638"/>
      <c r="HH42" s="638"/>
      <c r="HI42" s="638"/>
      <c r="HJ42" s="638"/>
      <c r="HK42" s="638"/>
      <c r="HL42" s="638"/>
      <c r="HM42" s="638"/>
      <c r="HN42" s="638"/>
      <c r="HO42" s="638"/>
      <c r="HP42" s="638"/>
      <c r="HQ42" s="638"/>
      <c r="HR42" s="638"/>
      <c r="HS42" s="638"/>
      <c r="HT42" s="638"/>
      <c r="HU42" s="638"/>
      <c r="HV42" s="638"/>
      <c r="HW42" s="638"/>
      <c r="HX42" s="638"/>
      <c r="HY42" s="638"/>
      <c r="HZ42" s="638"/>
      <c r="IA42" s="638"/>
      <c r="IB42" s="638"/>
      <c r="IC42" s="638"/>
    </row>
    <row r="43" spans="1:237" s="952" customFormat="1" ht="29.45" customHeight="1">
      <c r="A43" s="941">
        <v>30</v>
      </c>
      <c r="B43" s="946" t="s">
        <v>631</v>
      </c>
      <c r="C43" s="992">
        <v>32787</v>
      </c>
      <c r="D43" s="999" t="s">
        <v>790</v>
      </c>
      <c r="E43" s="952" t="s">
        <v>655</v>
      </c>
      <c r="F43" s="1000" t="s">
        <v>635</v>
      </c>
      <c r="G43" s="591" t="s">
        <v>653</v>
      </c>
      <c r="H43" s="591" t="s">
        <v>654</v>
      </c>
      <c r="I43" s="583">
        <v>44284</v>
      </c>
      <c r="K43" s="583">
        <v>44455</v>
      </c>
      <c r="L43" s="941" t="s">
        <v>593</v>
      </c>
      <c r="M43" s="876"/>
      <c r="N43" s="1001"/>
      <c r="O43" s="1002"/>
      <c r="P43" s="994"/>
      <c r="Q43" s="994"/>
      <c r="R43" s="994"/>
      <c r="S43" s="994"/>
      <c r="T43" s="994"/>
      <c r="U43" s="994"/>
      <c r="V43" s="994"/>
      <c r="W43" s="994"/>
      <c r="X43" s="994"/>
      <c r="Y43" s="994"/>
      <c r="Z43" s="994"/>
      <c r="AA43" s="994"/>
      <c r="AB43" s="994"/>
      <c r="AC43" s="879"/>
      <c r="AD43" s="994"/>
      <c r="AE43" s="994"/>
      <c r="AF43" s="994"/>
      <c r="AG43" s="994"/>
      <c r="AH43" s="994"/>
      <c r="AI43" s="994"/>
      <c r="AJ43" s="994"/>
      <c r="AK43" s="994"/>
      <c r="AL43" s="994"/>
      <c r="AM43" s="994"/>
      <c r="AN43" s="994"/>
      <c r="AO43" s="994"/>
      <c r="AP43" s="994"/>
      <c r="AQ43" s="994"/>
      <c r="AR43" s="994"/>
      <c r="AS43" s="994"/>
      <c r="AT43" s="994"/>
      <c r="AU43" s="994"/>
      <c r="AV43" s="994"/>
      <c r="AW43" s="994"/>
      <c r="AX43" s="994"/>
      <c r="AY43" s="994"/>
      <c r="AZ43" s="994"/>
      <c r="BA43" s="994"/>
      <c r="BB43" s="994"/>
      <c r="BC43" s="994"/>
      <c r="BD43" s="994"/>
      <c r="BE43" s="994"/>
      <c r="BF43" s="994"/>
      <c r="BG43" s="994"/>
      <c r="BH43" s="994"/>
      <c r="BI43" s="994"/>
      <c r="BJ43" s="994"/>
      <c r="BK43" s="994"/>
      <c r="BL43" s="994"/>
      <c r="BM43" s="994"/>
      <c r="BN43" s="994"/>
      <c r="BO43" s="994"/>
      <c r="BP43" s="994"/>
      <c r="BQ43" s="994"/>
      <c r="BR43" s="994"/>
      <c r="BS43" s="994"/>
      <c r="BT43" s="994"/>
      <c r="BU43" s="994"/>
      <c r="BV43" s="994"/>
      <c r="BW43" s="994"/>
      <c r="BX43" s="994"/>
      <c r="BY43" s="994"/>
      <c r="BZ43" s="994"/>
      <c r="CA43" s="994"/>
      <c r="CB43" s="994"/>
      <c r="CC43" s="994"/>
      <c r="CD43" s="994"/>
      <c r="CE43" s="994"/>
      <c r="CF43" s="994"/>
      <c r="CG43" s="994"/>
      <c r="CH43" s="994"/>
      <c r="CI43" s="994"/>
      <c r="CJ43" s="994"/>
      <c r="CK43" s="994"/>
      <c r="CL43" s="994"/>
      <c r="CM43" s="994"/>
      <c r="CN43" s="994"/>
      <c r="CO43" s="994"/>
      <c r="CP43" s="994"/>
      <c r="CQ43" s="994"/>
      <c r="CR43" s="994"/>
      <c r="CS43" s="994"/>
      <c r="CT43" s="994"/>
      <c r="CU43" s="994"/>
      <c r="CV43" s="994"/>
      <c r="CW43" s="994"/>
      <c r="CX43" s="994"/>
      <c r="CY43" s="994"/>
      <c r="CZ43" s="994"/>
      <c r="DA43" s="994"/>
      <c r="DB43" s="994"/>
      <c r="DC43" s="994"/>
      <c r="DD43" s="994"/>
      <c r="DE43" s="994"/>
      <c r="DF43" s="994"/>
      <c r="DG43" s="994"/>
      <c r="DH43" s="994"/>
      <c r="DI43" s="994"/>
      <c r="DJ43" s="994"/>
      <c r="DK43" s="994"/>
      <c r="DL43" s="994"/>
      <c r="DM43" s="994"/>
      <c r="DN43" s="994"/>
      <c r="DO43" s="994"/>
      <c r="DP43" s="994"/>
      <c r="DQ43" s="994"/>
      <c r="DR43" s="994"/>
      <c r="DS43" s="994"/>
      <c r="DT43" s="994"/>
      <c r="DU43" s="994"/>
      <c r="DV43" s="994"/>
      <c r="DW43" s="994"/>
      <c r="DX43" s="994"/>
      <c r="DY43" s="994"/>
      <c r="DZ43" s="994"/>
      <c r="EA43" s="994"/>
      <c r="EB43" s="994"/>
      <c r="EC43" s="994"/>
      <c r="ED43" s="994"/>
      <c r="EE43" s="994"/>
      <c r="EF43" s="994"/>
      <c r="EG43" s="994"/>
      <c r="EH43" s="994"/>
      <c r="EI43" s="994"/>
      <c r="EJ43" s="994"/>
      <c r="EK43" s="994"/>
      <c r="EL43" s="994"/>
      <c r="EM43" s="994"/>
      <c r="EN43" s="994"/>
      <c r="EO43" s="994"/>
      <c r="EP43" s="994"/>
      <c r="EQ43" s="994"/>
      <c r="ER43" s="994"/>
      <c r="ES43" s="994"/>
      <c r="ET43" s="994"/>
      <c r="EU43" s="994"/>
      <c r="EV43" s="994"/>
      <c r="EW43" s="994"/>
      <c r="EX43" s="994"/>
      <c r="EY43" s="994"/>
      <c r="EZ43" s="994"/>
      <c r="FA43" s="994"/>
      <c r="FB43" s="994"/>
      <c r="FC43" s="994"/>
      <c r="FD43" s="994"/>
      <c r="FE43" s="994"/>
      <c r="FF43" s="994"/>
      <c r="FG43" s="994"/>
      <c r="FH43" s="994"/>
      <c r="FI43" s="994"/>
      <c r="FJ43" s="994"/>
      <c r="FK43" s="994"/>
      <c r="FL43" s="994"/>
      <c r="FM43" s="994"/>
      <c r="FN43" s="994"/>
      <c r="FO43" s="994"/>
      <c r="FP43" s="994"/>
      <c r="FQ43" s="994"/>
      <c r="FR43" s="994"/>
      <c r="FS43" s="994"/>
      <c r="FT43" s="994"/>
      <c r="FU43" s="994"/>
      <c r="FV43" s="994"/>
      <c r="FW43" s="994"/>
      <c r="FX43" s="994"/>
      <c r="FY43" s="994"/>
      <c r="FZ43" s="994"/>
      <c r="GA43" s="994"/>
      <c r="GB43" s="994"/>
      <c r="GC43" s="994"/>
      <c r="GD43" s="994"/>
      <c r="GE43" s="994"/>
      <c r="GF43" s="994"/>
      <c r="GG43" s="994"/>
      <c r="GH43" s="994"/>
      <c r="GI43" s="994"/>
      <c r="GJ43" s="994"/>
      <c r="GK43" s="994"/>
      <c r="GL43" s="994"/>
      <c r="GM43" s="994"/>
      <c r="GN43" s="994"/>
      <c r="GO43" s="994"/>
      <c r="GP43" s="994"/>
      <c r="GQ43" s="994"/>
      <c r="GR43" s="994"/>
      <c r="GS43" s="994"/>
      <c r="GT43" s="994"/>
      <c r="GU43" s="994"/>
      <c r="GV43" s="994"/>
      <c r="GW43" s="994"/>
      <c r="GX43" s="994"/>
      <c r="GY43" s="994"/>
      <c r="GZ43" s="994"/>
      <c r="HA43" s="994"/>
      <c r="HB43" s="994"/>
      <c r="HC43" s="994"/>
      <c r="HD43" s="994"/>
      <c r="HE43" s="994"/>
      <c r="HF43" s="994"/>
      <c r="HG43" s="994"/>
      <c r="HH43" s="994"/>
      <c r="HI43" s="994"/>
      <c r="HJ43" s="994"/>
      <c r="HK43" s="994"/>
      <c r="HL43" s="994"/>
      <c r="HM43" s="994"/>
      <c r="HN43" s="994"/>
      <c r="HO43" s="994"/>
      <c r="HP43" s="994"/>
      <c r="HQ43" s="994"/>
      <c r="HR43" s="994"/>
      <c r="HS43" s="994"/>
      <c r="HT43" s="994"/>
      <c r="HU43" s="994"/>
      <c r="HV43" s="994"/>
      <c r="HW43" s="994"/>
      <c r="HX43" s="994"/>
      <c r="HY43" s="994"/>
      <c r="HZ43" s="994"/>
      <c r="IA43" s="994"/>
      <c r="IB43" s="994"/>
      <c r="IC43" s="994"/>
    </row>
    <row r="44" spans="1:237" s="952" customFormat="1" ht="29.45" customHeight="1">
      <c r="A44" s="941">
        <v>31</v>
      </c>
      <c r="B44" s="946" t="s">
        <v>658</v>
      </c>
      <c r="C44" s="992" t="s">
        <v>662</v>
      </c>
      <c r="D44" s="581" t="s">
        <v>790</v>
      </c>
      <c r="E44" s="952" t="s">
        <v>665</v>
      </c>
      <c r="F44" s="1000" t="s">
        <v>540</v>
      </c>
      <c r="G44" s="591" t="s">
        <v>671</v>
      </c>
      <c r="H44" s="939" t="s">
        <v>671</v>
      </c>
      <c r="I44" s="583">
        <v>44287</v>
      </c>
      <c r="J44" s="581" t="s">
        <v>791</v>
      </c>
      <c r="K44" s="583">
        <v>44469</v>
      </c>
      <c r="L44" s="941" t="s">
        <v>593</v>
      </c>
      <c r="M44" s="876"/>
      <c r="N44" s="1001"/>
      <c r="O44" s="1001"/>
      <c r="P44" s="994"/>
      <c r="Q44" s="994"/>
      <c r="R44" s="994"/>
      <c r="S44" s="994"/>
      <c r="T44" s="994"/>
      <c r="U44" s="994"/>
      <c r="V44" s="994"/>
      <c r="W44" s="994"/>
      <c r="X44" s="994"/>
      <c r="Y44" s="994"/>
      <c r="Z44" s="994"/>
      <c r="AA44" s="994"/>
      <c r="AB44" s="994"/>
      <c r="AC44" s="879"/>
      <c r="AD44" s="994"/>
      <c r="AE44" s="994"/>
      <c r="AF44" s="994"/>
      <c r="AG44" s="994"/>
      <c r="AH44" s="994"/>
      <c r="AI44" s="994"/>
      <c r="AJ44" s="994"/>
      <c r="AK44" s="994"/>
      <c r="AL44" s="994"/>
      <c r="AM44" s="994"/>
      <c r="AN44" s="994"/>
      <c r="AO44" s="994"/>
      <c r="AP44" s="994"/>
      <c r="AQ44" s="994"/>
      <c r="AR44" s="994"/>
      <c r="AS44" s="994"/>
      <c r="AT44" s="994"/>
      <c r="AU44" s="994"/>
      <c r="AV44" s="994"/>
      <c r="AW44" s="994"/>
      <c r="AX44" s="994"/>
      <c r="AY44" s="994"/>
      <c r="AZ44" s="994"/>
      <c r="BA44" s="994"/>
      <c r="BB44" s="994"/>
      <c r="BC44" s="994"/>
      <c r="BD44" s="994"/>
      <c r="BE44" s="994"/>
      <c r="BF44" s="994"/>
      <c r="BG44" s="994"/>
      <c r="BH44" s="994"/>
      <c r="BI44" s="994"/>
      <c r="BJ44" s="994"/>
      <c r="BK44" s="994"/>
      <c r="BL44" s="994"/>
      <c r="BM44" s="994"/>
      <c r="BN44" s="994"/>
      <c r="BO44" s="994"/>
      <c r="BP44" s="994"/>
      <c r="BQ44" s="994"/>
      <c r="BR44" s="994"/>
      <c r="BS44" s="994"/>
      <c r="BT44" s="994"/>
      <c r="BU44" s="994"/>
      <c r="BV44" s="994"/>
      <c r="BW44" s="994"/>
      <c r="BX44" s="994"/>
      <c r="BY44" s="994"/>
      <c r="BZ44" s="994"/>
      <c r="CA44" s="994"/>
      <c r="CB44" s="994"/>
      <c r="CC44" s="994"/>
      <c r="CD44" s="994"/>
      <c r="CE44" s="994"/>
      <c r="CF44" s="994"/>
      <c r="CG44" s="994"/>
      <c r="CH44" s="994"/>
      <c r="CI44" s="994"/>
      <c r="CJ44" s="994"/>
      <c r="CK44" s="994"/>
      <c r="CL44" s="994"/>
      <c r="CM44" s="994"/>
      <c r="CN44" s="994"/>
      <c r="CO44" s="994"/>
      <c r="CP44" s="994"/>
      <c r="CQ44" s="994"/>
      <c r="CR44" s="994"/>
      <c r="CS44" s="994"/>
      <c r="CT44" s="994"/>
      <c r="CU44" s="994"/>
      <c r="CV44" s="994"/>
      <c r="CW44" s="994"/>
      <c r="CX44" s="994"/>
      <c r="CY44" s="994"/>
      <c r="CZ44" s="994"/>
      <c r="DA44" s="994"/>
      <c r="DB44" s="994"/>
      <c r="DC44" s="994"/>
      <c r="DD44" s="994"/>
      <c r="DE44" s="994"/>
      <c r="DF44" s="994"/>
      <c r="DG44" s="994"/>
      <c r="DH44" s="994"/>
      <c r="DI44" s="994"/>
      <c r="DJ44" s="994"/>
      <c r="DK44" s="994"/>
      <c r="DL44" s="994"/>
      <c r="DM44" s="994"/>
      <c r="DN44" s="994"/>
      <c r="DO44" s="994"/>
      <c r="DP44" s="994"/>
      <c r="DQ44" s="994"/>
      <c r="DR44" s="994"/>
      <c r="DS44" s="994"/>
      <c r="DT44" s="994"/>
      <c r="DU44" s="994"/>
      <c r="DV44" s="994"/>
      <c r="DW44" s="994"/>
      <c r="DX44" s="994"/>
      <c r="DY44" s="994"/>
      <c r="DZ44" s="994"/>
      <c r="EA44" s="994"/>
      <c r="EB44" s="994"/>
      <c r="EC44" s="994"/>
      <c r="ED44" s="994"/>
      <c r="EE44" s="994"/>
      <c r="EF44" s="994"/>
      <c r="EG44" s="994"/>
      <c r="EH44" s="994"/>
      <c r="EI44" s="994"/>
      <c r="EJ44" s="994"/>
      <c r="EK44" s="994"/>
      <c r="EL44" s="994"/>
      <c r="EM44" s="994"/>
      <c r="EN44" s="994"/>
      <c r="EO44" s="994"/>
      <c r="EP44" s="994"/>
      <c r="EQ44" s="994"/>
      <c r="ER44" s="994"/>
      <c r="ES44" s="994"/>
      <c r="ET44" s="994"/>
      <c r="EU44" s="994"/>
      <c r="EV44" s="994"/>
      <c r="EW44" s="994"/>
      <c r="EX44" s="994"/>
      <c r="EY44" s="994"/>
      <c r="EZ44" s="994"/>
      <c r="FA44" s="994"/>
      <c r="FB44" s="994"/>
      <c r="FC44" s="994"/>
      <c r="FD44" s="994"/>
      <c r="FE44" s="994"/>
      <c r="FF44" s="994"/>
      <c r="FG44" s="994"/>
      <c r="FH44" s="994"/>
      <c r="FI44" s="994"/>
      <c r="FJ44" s="994"/>
      <c r="FK44" s="994"/>
      <c r="FL44" s="994"/>
      <c r="FM44" s="994"/>
      <c r="FN44" s="994"/>
      <c r="FO44" s="994"/>
      <c r="FP44" s="994"/>
      <c r="FQ44" s="994"/>
      <c r="FR44" s="994"/>
      <c r="FS44" s="994"/>
      <c r="FT44" s="994"/>
      <c r="FU44" s="994"/>
      <c r="FV44" s="994"/>
      <c r="FW44" s="994"/>
      <c r="FX44" s="994"/>
      <c r="FY44" s="994"/>
      <c r="FZ44" s="994"/>
      <c r="GA44" s="994"/>
      <c r="GB44" s="994"/>
      <c r="GC44" s="994"/>
      <c r="GD44" s="994"/>
      <c r="GE44" s="994"/>
      <c r="GF44" s="994"/>
      <c r="GG44" s="994"/>
      <c r="GH44" s="994"/>
      <c r="GI44" s="994"/>
      <c r="GJ44" s="994"/>
      <c r="GK44" s="994"/>
      <c r="GL44" s="994"/>
      <c r="GM44" s="994"/>
      <c r="GN44" s="994"/>
      <c r="GO44" s="994"/>
      <c r="GP44" s="994"/>
      <c r="GQ44" s="994"/>
      <c r="GR44" s="994"/>
      <c r="GS44" s="994"/>
      <c r="GT44" s="994"/>
      <c r="GU44" s="994"/>
      <c r="GV44" s="994"/>
      <c r="GW44" s="994"/>
      <c r="GX44" s="994"/>
      <c r="GY44" s="994"/>
      <c r="GZ44" s="994"/>
      <c r="HA44" s="994"/>
      <c r="HB44" s="994"/>
      <c r="HC44" s="994"/>
      <c r="HD44" s="994"/>
      <c r="HE44" s="994"/>
      <c r="HF44" s="994"/>
      <c r="HG44" s="994"/>
      <c r="HH44" s="994"/>
      <c r="HI44" s="994"/>
      <c r="HJ44" s="994"/>
      <c r="HK44" s="994"/>
      <c r="HL44" s="994"/>
      <c r="HM44" s="994"/>
      <c r="HN44" s="994"/>
      <c r="HO44" s="994"/>
      <c r="HP44" s="994"/>
      <c r="HQ44" s="994"/>
      <c r="HR44" s="994"/>
      <c r="HS44" s="994"/>
      <c r="HT44" s="994"/>
      <c r="HU44" s="994"/>
      <c r="HV44" s="994"/>
      <c r="HW44" s="994"/>
      <c r="HX44" s="994"/>
      <c r="HY44" s="994"/>
      <c r="HZ44" s="994"/>
      <c r="IA44" s="994"/>
      <c r="IB44" s="994"/>
      <c r="IC44" s="994"/>
    </row>
    <row r="45" spans="1:237" s="952" customFormat="1" ht="29.45" customHeight="1">
      <c r="A45" s="941">
        <v>32</v>
      </c>
      <c r="B45" s="946" t="s">
        <v>659</v>
      </c>
      <c r="C45" s="992">
        <v>30839</v>
      </c>
      <c r="D45" s="581" t="s">
        <v>790</v>
      </c>
      <c r="E45" s="952" t="s">
        <v>666</v>
      </c>
      <c r="F45" s="1000" t="s">
        <v>618</v>
      </c>
      <c r="G45" s="591" t="s">
        <v>672</v>
      </c>
      <c r="H45" s="939" t="s">
        <v>672</v>
      </c>
      <c r="I45" s="583">
        <v>44287</v>
      </c>
      <c r="K45" s="583">
        <v>44333</v>
      </c>
      <c r="L45" s="941" t="s">
        <v>593</v>
      </c>
      <c r="M45" s="876"/>
      <c r="N45" s="1003"/>
      <c r="O45" s="1001"/>
      <c r="P45" s="994"/>
      <c r="Q45" s="994"/>
      <c r="R45" s="994"/>
      <c r="S45" s="994"/>
      <c r="T45" s="994"/>
      <c r="U45" s="994"/>
      <c r="V45" s="994"/>
      <c r="W45" s="994"/>
      <c r="X45" s="994"/>
      <c r="Y45" s="994"/>
      <c r="Z45" s="994"/>
      <c r="AA45" s="994"/>
      <c r="AB45" s="994"/>
      <c r="AC45" s="879"/>
      <c r="AD45" s="994"/>
      <c r="AE45" s="994"/>
      <c r="AF45" s="994"/>
      <c r="AG45" s="994"/>
      <c r="AH45" s="994"/>
      <c r="AI45" s="994"/>
      <c r="AJ45" s="994"/>
      <c r="AK45" s="994"/>
      <c r="AL45" s="994"/>
      <c r="AM45" s="994"/>
      <c r="AN45" s="994"/>
      <c r="AO45" s="994"/>
      <c r="AP45" s="994"/>
      <c r="AQ45" s="994"/>
      <c r="AR45" s="994"/>
      <c r="AS45" s="994"/>
      <c r="AT45" s="994"/>
      <c r="AU45" s="994"/>
      <c r="AV45" s="994"/>
      <c r="AW45" s="994"/>
      <c r="AX45" s="994"/>
      <c r="AY45" s="994"/>
      <c r="AZ45" s="994"/>
      <c r="BA45" s="994"/>
      <c r="BB45" s="994"/>
      <c r="BC45" s="994"/>
      <c r="BD45" s="994"/>
      <c r="BE45" s="994"/>
      <c r="BF45" s="994"/>
      <c r="BG45" s="994"/>
      <c r="BH45" s="994"/>
      <c r="BI45" s="994"/>
      <c r="BJ45" s="994"/>
      <c r="BK45" s="994"/>
      <c r="BL45" s="994"/>
      <c r="BM45" s="994"/>
      <c r="BN45" s="994"/>
      <c r="BO45" s="994"/>
      <c r="BP45" s="994"/>
      <c r="BQ45" s="994"/>
      <c r="BR45" s="994"/>
      <c r="BS45" s="994"/>
      <c r="BT45" s="994"/>
      <c r="BU45" s="994"/>
      <c r="BV45" s="994"/>
      <c r="BW45" s="994"/>
      <c r="BX45" s="994"/>
      <c r="BY45" s="994"/>
      <c r="BZ45" s="994"/>
      <c r="CA45" s="994"/>
      <c r="CB45" s="994"/>
      <c r="CC45" s="994"/>
      <c r="CD45" s="994"/>
      <c r="CE45" s="994"/>
      <c r="CF45" s="994"/>
      <c r="CG45" s="994"/>
      <c r="CH45" s="994"/>
      <c r="CI45" s="994"/>
      <c r="CJ45" s="994"/>
      <c r="CK45" s="994"/>
      <c r="CL45" s="994"/>
      <c r="CM45" s="994"/>
      <c r="CN45" s="994"/>
      <c r="CO45" s="994"/>
      <c r="CP45" s="994"/>
      <c r="CQ45" s="994"/>
      <c r="CR45" s="994"/>
      <c r="CS45" s="994"/>
      <c r="CT45" s="994"/>
      <c r="CU45" s="994"/>
      <c r="CV45" s="994"/>
      <c r="CW45" s="994"/>
      <c r="CX45" s="994"/>
      <c r="CY45" s="994"/>
      <c r="CZ45" s="994"/>
      <c r="DA45" s="994"/>
      <c r="DB45" s="994"/>
      <c r="DC45" s="994"/>
      <c r="DD45" s="994"/>
      <c r="DE45" s="994"/>
      <c r="DF45" s="994"/>
      <c r="DG45" s="994"/>
      <c r="DH45" s="994"/>
      <c r="DI45" s="994"/>
      <c r="DJ45" s="994"/>
      <c r="DK45" s="994"/>
      <c r="DL45" s="994"/>
      <c r="DM45" s="994"/>
      <c r="DN45" s="994"/>
      <c r="DO45" s="994"/>
      <c r="DP45" s="994"/>
      <c r="DQ45" s="994"/>
      <c r="DR45" s="994"/>
      <c r="DS45" s="994"/>
      <c r="DT45" s="994"/>
      <c r="DU45" s="994"/>
      <c r="DV45" s="994"/>
      <c r="DW45" s="994"/>
      <c r="DX45" s="994"/>
      <c r="DY45" s="994"/>
      <c r="DZ45" s="994"/>
      <c r="EA45" s="994"/>
      <c r="EB45" s="994"/>
      <c r="EC45" s="994"/>
      <c r="ED45" s="994"/>
      <c r="EE45" s="994"/>
      <c r="EF45" s="994"/>
      <c r="EG45" s="994"/>
      <c r="EH45" s="994"/>
      <c r="EI45" s="994"/>
      <c r="EJ45" s="994"/>
      <c r="EK45" s="994"/>
      <c r="EL45" s="994"/>
      <c r="EM45" s="994"/>
      <c r="EN45" s="994"/>
      <c r="EO45" s="994"/>
      <c r="EP45" s="994"/>
      <c r="EQ45" s="994"/>
      <c r="ER45" s="994"/>
      <c r="ES45" s="994"/>
      <c r="ET45" s="994"/>
      <c r="EU45" s="994"/>
      <c r="EV45" s="994"/>
      <c r="EW45" s="994"/>
      <c r="EX45" s="994"/>
      <c r="EY45" s="994"/>
      <c r="EZ45" s="994"/>
      <c r="FA45" s="994"/>
      <c r="FB45" s="994"/>
      <c r="FC45" s="994"/>
      <c r="FD45" s="994"/>
      <c r="FE45" s="994"/>
      <c r="FF45" s="994"/>
      <c r="FG45" s="994"/>
      <c r="FH45" s="994"/>
      <c r="FI45" s="994"/>
      <c r="FJ45" s="994"/>
      <c r="FK45" s="994"/>
      <c r="FL45" s="994"/>
      <c r="FM45" s="994"/>
      <c r="FN45" s="994"/>
      <c r="FO45" s="994"/>
      <c r="FP45" s="994"/>
      <c r="FQ45" s="994"/>
      <c r="FR45" s="994"/>
      <c r="FS45" s="994"/>
      <c r="FT45" s="994"/>
      <c r="FU45" s="994"/>
      <c r="FV45" s="994"/>
      <c r="FW45" s="994"/>
      <c r="FX45" s="994"/>
      <c r="FY45" s="994"/>
      <c r="FZ45" s="994"/>
      <c r="GA45" s="994"/>
      <c r="GB45" s="994"/>
      <c r="GC45" s="994"/>
      <c r="GD45" s="994"/>
      <c r="GE45" s="994"/>
      <c r="GF45" s="994"/>
      <c r="GG45" s="994"/>
      <c r="GH45" s="994"/>
      <c r="GI45" s="994"/>
      <c r="GJ45" s="994"/>
      <c r="GK45" s="994"/>
      <c r="GL45" s="994"/>
      <c r="GM45" s="994"/>
      <c r="GN45" s="994"/>
      <c r="GO45" s="994"/>
      <c r="GP45" s="994"/>
      <c r="GQ45" s="994"/>
      <c r="GR45" s="994"/>
      <c r="GS45" s="994"/>
      <c r="GT45" s="994"/>
      <c r="GU45" s="994"/>
      <c r="GV45" s="994"/>
      <c r="GW45" s="994"/>
      <c r="GX45" s="994"/>
      <c r="GY45" s="994"/>
      <c r="GZ45" s="994"/>
      <c r="HA45" s="994"/>
      <c r="HB45" s="994"/>
      <c r="HC45" s="994"/>
      <c r="HD45" s="994"/>
      <c r="HE45" s="994"/>
      <c r="HF45" s="994"/>
      <c r="HG45" s="994"/>
      <c r="HH45" s="994"/>
      <c r="HI45" s="994"/>
      <c r="HJ45" s="994"/>
      <c r="HK45" s="994"/>
      <c r="HL45" s="994"/>
      <c r="HM45" s="994"/>
      <c r="HN45" s="994"/>
      <c r="HO45" s="994"/>
      <c r="HP45" s="994"/>
      <c r="HQ45" s="994"/>
      <c r="HR45" s="994"/>
      <c r="HS45" s="994"/>
      <c r="HT45" s="994"/>
      <c r="HU45" s="994"/>
      <c r="HV45" s="994"/>
      <c r="HW45" s="994"/>
      <c r="HX45" s="994"/>
      <c r="HY45" s="994"/>
      <c r="HZ45" s="994"/>
      <c r="IA45" s="994"/>
      <c r="IB45" s="994"/>
      <c r="IC45" s="994"/>
    </row>
    <row r="46" spans="1:237" s="952" customFormat="1" ht="29.45" customHeight="1">
      <c r="A46" s="941">
        <v>33</v>
      </c>
      <c r="B46" s="946" t="s">
        <v>660</v>
      </c>
      <c r="C46" s="992" t="s">
        <v>663</v>
      </c>
      <c r="D46" s="581" t="s">
        <v>790</v>
      </c>
      <c r="E46" s="952" t="s">
        <v>667</v>
      </c>
      <c r="F46" s="1000" t="s">
        <v>669</v>
      </c>
      <c r="G46" s="591" t="s">
        <v>673</v>
      </c>
      <c r="H46" s="591" t="s">
        <v>673</v>
      </c>
      <c r="I46" s="1004" t="s">
        <v>675</v>
      </c>
      <c r="J46" s="581"/>
      <c r="K46" s="583">
        <v>44469</v>
      </c>
      <c r="L46" s="941" t="s">
        <v>593</v>
      </c>
      <c r="M46" s="876"/>
      <c r="N46" s="1001"/>
      <c r="O46" s="1001"/>
      <c r="P46" s="994"/>
      <c r="Q46" s="994"/>
      <c r="R46" s="994"/>
      <c r="S46" s="994"/>
      <c r="T46" s="994"/>
      <c r="U46" s="994"/>
      <c r="V46" s="994"/>
      <c r="W46" s="994"/>
      <c r="X46" s="994"/>
      <c r="Y46" s="994"/>
      <c r="Z46" s="994"/>
      <c r="AA46" s="994"/>
      <c r="AB46" s="994"/>
      <c r="AC46" s="879"/>
      <c r="AD46" s="994"/>
      <c r="AE46" s="994"/>
      <c r="AF46" s="994"/>
      <c r="AG46" s="994"/>
      <c r="AH46" s="994"/>
      <c r="AI46" s="994"/>
      <c r="AJ46" s="994"/>
      <c r="AK46" s="994"/>
      <c r="AL46" s="994"/>
      <c r="AM46" s="994"/>
      <c r="AN46" s="994"/>
      <c r="AO46" s="994"/>
      <c r="AP46" s="994"/>
      <c r="AQ46" s="994"/>
      <c r="AR46" s="994"/>
      <c r="AS46" s="994"/>
      <c r="AT46" s="994"/>
      <c r="AU46" s="994"/>
      <c r="AV46" s="994"/>
      <c r="AW46" s="994"/>
      <c r="AX46" s="994"/>
      <c r="AY46" s="994"/>
      <c r="AZ46" s="994"/>
      <c r="BA46" s="994"/>
      <c r="BB46" s="994"/>
      <c r="BC46" s="994"/>
      <c r="BD46" s="994"/>
      <c r="BE46" s="994"/>
      <c r="BF46" s="994"/>
      <c r="BG46" s="994"/>
      <c r="BH46" s="994"/>
      <c r="BI46" s="994"/>
      <c r="BJ46" s="994"/>
      <c r="BK46" s="994"/>
      <c r="BL46" s="994"/>
      <c r="BM46" s="994"/>
      <c r="BN46" s="994"/>
      <c r="BO46" s="994"/>
      <c r="BP46" s="994"/>
      <c r="BQ46" s="994"/>
      <c r="BR46" s="994"/>
      <c r="BS46" s="994"/>
      <c r="BT46" s="994"/>
      <c r="BU46" s="994"/>
      <c r="BV46" s="994"/>
      <c r="BW46" s="994"/>
      <c r="BX46" s="994"/>
      <c r="BY46" s="994"/>
      <c r="BZ46" s="994"/>
      <c r="CA46" s="994"/>
      <c r="CB46" s="994"/>
      <c r="CC46" s="994"/>
      <c r="CD46" s="994"/>
      <c r="CE46" s="994"/>
      <c r="CF46" s="994"/>
      <c r="CG46" s="994"/>
      <c r="CH46" s="994"/>
      <c r="CI46" s="994"/>
      <c r="CJ46" s="994"/>
      <c r="CK46" s="994"/>
      <c r="CL46" s="994"/>
      <c r="CM46" s="994"/>
      <c r="CN46" s="994"/>
      <c r="CO46" s="994"/>
      <c r="CP46" s="994"/>
      <c r="CQ46" s="994"/>
      <c r="CR46" s="994"/>
      <c r="CS46" s="994"/>
      <c r="CT46" s="994"/>
      <c r="CU46" s="994"/>
      <c r="CV46" s="994"/>
      <c r="CW46" s="994"/>
      <c r="CX46" s="994"/>
      <c r="CY46" s="994"/>
      <c r="CZ46" s="994"/>
      <c r="DA46" s="994"/>
      <c r="DB46" s="994"/>
      <c r="DC46" s="994"/>
      <c r="DD46" s="994"/>
      <c r="DE46" s="994"/>
      <c r="DF46" s="994"/>
      <c r="DG46" s="994"/>
      <c r="DH46" s="994"/>
      <c r="DI46" s="994"/>
      <c r="DJ46" s="994"/>
      <c r="DK46" s="994"/>
      <c r="DL46" s="994"/>
      <c r="DM46" s="994"/>
      <c r="DN46" s="994"/>
      <c r="DO46" s="994"/>
      <c r="DP46" s="994"/>
      <c r="DQ46" s="994"/>
      <c r="DR46" s="994"/>
      <c r="DS46" s="994"/>
      <c r="DT46" s="994"/>
      <c r="DU46" s="994"/>
      <c r="DV46" s="994"/>
      <c r="DW46" s="994"/>
      <c r="DX46" s="994"/>
      <c r="DY46" s="994"/>
      <c r="DZ46" s="994"/>
      <c r="EA46" s="994"/>
      <c r="EB46" s="994"/>
      <c r="EC46" s="994"/>
      <c r="ED46" s="994"/>
      <c r="EE46" s="994"/>
      <c r="EF46" s="994"/>
      <c r="EG46" s="994"/>
      <c r="EH46" s="994"/>
      <c r="EI46" s="994"/>
      <c r="EJ46" s="994"/>
      <c r="EK46" s="994"/>
      <c r="EL46" s="994"/>
      <c r="EM46" s="994"/>
      <c r="EN46" s="994"/>
      <c r="EO46" s="994"/>
      <c r="EP46" s="994"/>
      <c r="EQ46" s="994"/>
      <c r="ER46" s="994"/>
      <c r="ES46" s="994"/>
      <c r="ET46" s="994"/>
      <c r="EU46" s="994"/>
      <c r="EV46" s="994"/>
      <c r="EW46" s="994"/>
      <c r="EX46" s="994"/>
      <c r="EY46" s="994"/>
      <c r="EZ46" s="994"/>
      <c r="FA46" s="994"/>
      <c r="FB46" s="994"/>
      <c r="FC46" s="994"/>
      <c r="FD46" s="994"/>
      <c r="FE46" s="994"/>
      <c r="FF46" s="994"/>
      <c r="FG46" s="994"/>
      <c r="FH46" s="994"/>
      <c r="FI46" s="994"/>
      <c r="FJ46" s="994"/>
      <c r="FK46" s="994"/>
      <c r="FL46" s="994"/>
      <c r="FM46" s="994"/>
      <c r="FN46" s="994"/>
      <c r="FO46" s="994"/>
      <c r="FP46" s="994"/>
      <c r="FQ46" s="994"/>
      <c r="FR46" s="994"/>
      <c r="FS46" s="994"/>
      <c r="FT46" s="994"/>
      <c r="FU46" s="994"/>
      <c r="FV46" s="994"/>
      <c r="FW46" s="994"/>
      <c r="FX46" s="994"/>
      <c r="FY46" s="994"/>
      <c r="FZ46" s="994"/>
      <c r="GA46" s="994"/>
      <c r="GB46" s="994"/>
      <c r="GC46" s="994"/>
      <c r="GD46" s="994"/>
      <c r="GE46" s="994"/>
      <c r="GF46" s="994"/>
      <c r="GG46" s="994"/>
      <c r="GH46" s="994"/>
      <c r="GI46" s="994"/>
      <c r="GJ46" s="994"/>
      <c r="GK46" s="994"/>
      <c r="GL46" s="994"/>
      <c r="GM46" s="994"/>
      <c r="GN46" s="994"/>
      <c r="GO46" s="994"/>
      <c r="GP46" s="994"/>
      <c r="GQ46" s="994"/>
      <c r="GR46" s="994"/>
      <c r="GS46" s="994"/>
      <c r="GT46" s="994"/>
      <c r="GU46" s="994"/>
      <c r="GV46" s="994"/>
      <c r="GW46" s="994"/>
      <c r="GX46" s="994"/>
      <c r="GY46" s="994"/>
      <c r="GZ46" s="994"/>
      <c r="HA46" s="994"/>
      <c r="HB46" s="994"/>
      <c r="HC46" s="994"/>
      <c r="HD46" s="994"/>
      <c r="HE46" s="994"/>
      <c r="HF46" s="994"/>
      <c r="HG46" s="994"/>
      <c r="HH46" s="994"/>
      <c r="HI46" s="994"/>
      <c r="HJ46" s="994"/>
      <c r="HK46" s="994"/>
      <c r="HL46" s="994"/>
      <c r="HM46" s="994"/>
      <c r="HN46" s="994"/>
      <c r="HO46" s="994"/>
      <c r="HP46" s="994"/>
      <c r="HQ46" s="994"/>
      <c r="HR46" s="994"/>
      <c r="HS46" s="994"/>
      <c r="HT46" s="994"/>
      <c r="HU46" s="994"/>
      <c r="HV46" s="994"/>
      <c r="HW46" s="994"/>
      <c r="HX46" s="994"/>
      <c r="HY46" s="994"/>
      <c r="HZ46" s="994"/>
      <c r="IA46" s="994"/>
      <c r="IB46" s="994"/>
      <c r="IC46" s="994"/>
    </row>
    <row r="47" spans="1:237" s="952" customFormat="1" ht="29.45" customHeight="1">
      <c r="A47" s="964">
        <v>34</v>
      </c>
      <c r="B47" s="1005" t="s">
        <v>661</v>
      </c>
      <c r="C47" s="992">
        <v>32785</v>
      </c>
      <c r="D47" s="581" t="s">
        <v>790</v>
      </c>
      <c r="E47" s="952" t="s">
        <v>668</v>
      </c>
      <c r="F47" s="952" t="s">
        <v>670</v>
      </c>
      <c r="G47" s="952" t="s">
        <v>674</v>
      </c>
      <c r="H47" s="939" t="s">
        <v>674</v>
      </c>
      <c r="I47" s="582">
        <v>44295</v>
      </c>
      <c r="J47" s="581" t="s">
        <v>791</v>
      </c>
      <c r="K47" s="580" t="s">
        <v>788</v>
      </c>
      <c r="L47" s="941" t="s">
        <v>788</v>
      </c>
      <c r="N47" s="945"/>
      <c r="O47" s="1002"/>
      <c r="AC47" s="581"/>
    </row>
    <row r="48" spans="1:237" s="952" customFormat="1" ht="29.45" customHeight="1">
      <c r="A48" s="964">
        <v>35</v>
      </c>
      <c r="B48" s="1005" t="s">
        <v>741</v>
      </c>
      <c r="C48" s="583">
        <v>31858</v>
      </c>
      <c r="D48" s="952" t="s">
        <v>790</v>
      </c>
      <c r="E48" s="952" t="s">
        <v>752</v>
      </c>
      <c r="F48" s="581" t="s">
        <v>762</v>
      </c>
      <c r="G48" s="575" t="s">
        <v>770</v>
      </c>
      <c r="H48" s="575" t="s">
        <v>771</v>
      </c>
      <c r="I48" s="1006">
        <v>44321</v>
      </c>
      <c r="J48" s="581"/>
      <c r="K48" s="580" t="s">
        <v>788</v>
      </c>
      <c r="L48" s="941" t="s">
        <v>788</v>
      </c>
      <c r="N48" s="945"/>
      <c r="O48" s="1002"/>
      <c r="AC48" s="581"/>
    </row>
    <row r="49" spans="1:30" s="952" customFormat="1" ht="29.45" customHeight="1">
      <c r="A49" s="964">
        <v>36</v>
      </c>
      <c r="B49" s="1005" t="s">
        <v>742</v>
      </c>
      <c r="C49" s="583">
        <v>29227</v>
      </c>
      <c r="D49" s="952" t="s">
        <v>790</v>
      </c>
      <c r="E49" s="952" t="s">
        <v>753</v>
      </c>
      <c r="F49" s="581" t="s">
        <v>763</v>
      </c>
      <c r="G49" s="952" t="s">
        <v>772</v>
      </c>
      <c r="H49" s="952" t="s">
        <v>772</v>
      </c>
      <c r="I49" s="1006">
        <v>44321</v>
      </c>
      <c r="J49" s="1007"/>
      <c r="K49" s="583">
        <v>44377</v>
      </c>
      <c r="L49" s="941" t="s">
        <v>593</v>
      </c>
      <c r="N49" s="945"/>
      <c r="O49" s="1001"/>
      <c r="AC49" s="581"/>
    </row>
    <row r="50" spans="1:30" s="542" customFormat="1" ht="29.45" customHeight="1">
      <c r="A50" s="614">
        <v>37</v>
      </c>
      <c r="B50" s="1264" t="s">
        <v>743</v>
      </c>
      <c r="C50" s="573">
        <v>30837</v>
      </c>
      <c r="D50" s="542" t="s">
        <v>790</v>
      </c>
      <c r="E50" s="542" t="s">
        <v>754</v>
      </c>
      <c r="F50" s="547" t="s">
        <v>764</v>
      </c>
      <c r="G50" s="542" t="s">
        <v>773</v>
      </c>
      <c r="H50" s="542" t="s">
        <v>773</v>
      </c>
      <c r="I50" s="574">
        <v>44326</v>
      </c>
      <c r="J50" s="547"/>
      <c r="K50" s="423" t="s">
        <v>788</v>
      </c>
      <c r="L50" s="525" t="s">
        <v>788</v>
      </c>
      <c r="N50" s="881">
        <v>2</v>
      </c>
      <c r="O50" s="794"/>
      <c r="AC50" s="783"/>
    </row>
    <row r="51" spans="1:30" s="542" customFormat="1" ht="29.45" customHeight="1">
      <c r="A51" s="614">
        <v>38</v>
      </c>
      <c r="B51" s="1264" t="s">
        <v>744</v>
      </c>
      <c r="C51" s="573">
        <v>35558</v>
      </c>
      <c r="D51" s="542" t="s">
        <v>785</v>
      </c>
      <c r="E51" s="542" t="s">
        <v>755</v>
      </c>
      <c r="F51" s="547" t="s">
        <v>765</v>
      </c>
      <c r="G51" s="542" t="s">
        <v>774</v>
      </c>
      <c r="H51" s="542" t="s">
        <v>775</v>
      </c>
      <c r="I51" s="574">
        <v>44327</v>
      </c>
      <c r="J51" s="547"/>
      <c r="K51" s="423" t="s">
        <v>788</v>
      </c>
      <c r="L51" s="525" t="s">
        <v>788</v>
      </c>
      <c r="N51" s="881">
        <v>3</v>
      </c>
      <c r="O51" s="795"/>
      <c r="AC51" s="783"/>
    </row>
    <row r="52" spans="1:30" s="542" customFormat="1" ht="29.45" customHeight="1">
      <c r="A52" s="614">
        <v>39</v>
      </c>
      <c r="B52" s="1264" t="s">
        <v>745</v>
      </c>
      <c r="C52" s="573">
        <v>32274</v>
      </c>
      <c r="D52" s="542" t="s">
        <v>664</v>
      </c>
      <c r="E52" s="542" t="s">
        <v>756</v>
      </c>
      <c r="F52" s="572" t="s">
        <v>766</v>
      </c>
      <c r="G52" s="542" t="s">
        <v>776</v>
      </c>
      <c r="H52" s="542" t="s">
        <v>777</v>
      </c>
      <c r="I52" s="574">
        <v>44328</v>
      </c>
      <c r="J52" s="547"/>
      <c r="K52" s="423" t="s">
        <v>788</v>
      </c>
      <c r="L52" s="525" t="s">
        <v>788</v>
      </c>
      <c r="N52" s="881">
        <v>4</v>
      </c>
      <c r="O52" s="794"/>
      <c r="AC52" s="783"/>
    </row>
    <row r="53" spans="1:30" s="588" customFormat="1" ht="29.45" customHeight="1">
      <c r="A53" s="956">
        <v>40</v>
      </c>
      <c r="B53" s="986" t="s">
        <v>746</v>
      </c>
      <c r="C53" s="681">
        <v>32011</v>
      </c>
      <c r="D53" s="588" t="s">
        <v>664</v>
      </c>
      <c r="E53" s="588" t="s">
        <v>757</v>
      </c>
      <c r="F53" s="682" t="s">
        <v>767</v>
      </c>
      <c r="G53" s="588" t="s">
        <v>778</v>
      </c>
      <c r="H53" s="588" t="s">
        <v>778</v>
      </c>
      <c r="I53" s="984">
        <v>44333</v>
      </c>
      <c r="J53" s="682"/>
      <c r="K53" s="934" t="s">
        <v>788</v>
      </c>
      <c r="L53" s="935" t="s">
        <v>788</v>
      </c>
      <c r="M53" s="712"/>
      <c r="N53" s="987"/>
      <c r="O53" s="988"/>
      <c r="AC53" s="682"/>
    </row>
    <row r="54" spans="1:30" s="588" customFormat="1" ht="29.45" customHeight="1">
      <c r="A54" s="956">
        <v>41</v>
      </c>
      <c r="B54" s="986" t="s">
        <v>747</v>
      </c>
      <c r="C54" s="681" t="s">
        <v>751</v>
      </c>
      <c r="D54" s="588" t="s">
        <v>664</v>
      </c>
      <c r="E54" s="588" t="s">
        <v>758</v>
      </c>
      <c r="F54" s="682" t="s">
        <v>768</v>
      </c>
      <c r="G54" s="588" t="s">
        <v>779</v>
      </c>
      <c r="H54" s="588" t="s">
        <v>779</v>
      </c>
      <c r="I54" s="984">
        <v>44342</v>
      </c>
      <c r="J54" s="682"/>
      <c r="K54" s="681">
        <v>44408</v>
      </c>
      <c r="L54" s="935" t="s">
        <v>593</v>
      </c>
      <c r="N54" s="852"/>
      <c r="O54" s="988"/>
      <c r="AC54" s="682"/>
    </row>
    <row r="55" spans="1:30" s="542" customFormat="1" ht="29.45" customHeight="1">
      <c r="A55" s="614">
        <v>42</v>
      </c>
      <c r="B55" s="1265" t="s">
        <v>748</v>
      </c>
      <c r="C55" s="573">
        <v>32203</v>
      </c>
      <c r="D55" s="542" t="s">
        <v>664</v>
      </c>
      <c r="E55" s="542" t="s">
        <v>759</v>
      </c>
      <c r="F55" s="547" t="s">
        <v>769</v>
      </c>
      <c r="G55" s="542" t="s">
        <v>780</v>
      </c>
      <c r="H55" s="542" t="s">
        <v>780</v>
      </c>
      <c r="I55" s="574">
        <v>44344</v>
      </c>
      <c r="J55" s="547"/>
      <c r="K55" s="423" t="s">
        <v>788</v>
      </c>
      <c r="L55" s="525" t="s">
        <v>788</v>
      </c>
      <c r="N55" s="881">
        <v>5</v>
      </c>
      <c r="O55" s="795"/>
      <c r="AC55" s="783"/>
    </row>
    <row r="56" spans="1:30" s="588" customFormat="1" ht="29.45" customHeight="1">
      <c r="A56" s="956">
        <v>43</v>
      </c>
      <c r="B56" s="986" t="s">
        <v>749</v>
      </c>
      <c r="C56" s="681">
        <v>33412</v>
      </c>
      <c r="D56" s="588" t="s">
        <v>664</v>
      </c>
      <c r="E56" s="588" t="s">
        <v>760</v>
      </c>
      <c r="F56" s="682" t="s">
        <v>769</v>
      </c>
      <c r="G56" s="588" t="s">
        <v>781</v>
      </c>
      <c r="H56" s="588" t="s">
        <v>781</v>
      </c>
      <c r="I56" s="984">
        <v>44344</v>
      </c>
      <c r="J56" s="878" t="s">
        <v>791</v>
      </c>
      <c r="K56" s="934" t="s">
        <v>788</v>
      </c>
      <c r="L56" s="935" t="s">
        <v>788</v>
      </c>
      <c r="M56" s="712"/>
      <c r="N56" s="990"/>
      <c r="O56" s="988"/>
      <c r="AC56" s="682"/>
    </row>
    <row r="57" spans="1:30" s="588" customFormat="1" ht="29.45" customHeight="1">
      <c r="A57" s="956">
        <v>44</v>
      </c>
      <c r="B57" s="986" t="s">
        <v>750</v>
      </c>
      <c r="C57" s="681">
        <v>34106</v>
      </c>
      <c r="D57" s="588" t="s">
        <v>785</v>
      </c>
      <c r="E57" s="588" t="s">
        <v>761</v>
      </c>
      <c r="F57" s="588" t="s">
        <v>993</v>
      </c>
      <c r="G57" s="588" t="s">
        <v>782</v>
      </c>
      <c r="H57" s="588" t="s">
        <v>782</v>
      </c>
      <c r="I57" s="984">
        <v>44344</v>
      </c>
      <c r="J57" s="682"/>
      <c r="K57" s="934" t="s">
        <v>788</v>
      </c>
      <c r="L57" s="935" t="s">
        <v>788</v>
      </c>
      <c r="N57" s="852"/>
      <c r="O57" s="991"/>
      <c r="AC57" s="682"/>
    </row>
    <row r="58" spans="1:30" s="639" customFormat="1" ht="29.45" customHeight="1">
      <c r="A58" s="647">
        <v>45</v>
      </c>
      <c r="B58" s="1142" t="s">
        <v>789</v>
      </c>
      <c r="C58" s="640">
        <v>31699</v>
      </c>
      <c r="D58" s="596" t="s">
        <v>790</v>
      </c>
      <c r="E58" s="1308" t="s">
        <v>910</v>
      </c>
      <c r="F58" s="594" t="s">
        <v>803</v>
      </c>
      <c r="G58" s="596" t="s">
        <v>911</v>
      </c>
      <c r="H58" s="596" t="s">
        <v>911</v>
      </c>
      <c r="I58" s="637">
        <v>44348</v>
      </c>
      <c r="J58" s="596"/>
      <c r="K58" s="580" t="s">
        <v>788</v>
      </c>
      <c r="L58" s="584" t="s">
        <v>788</v>
      </c>
      <c r="N58" s="1143"/>
      <c r="O58" s="795"/>
      <c r="AC58" s="786"/>
    </row>
    <row r="59" spans="1:30" s="639" customFormat="1" ht="29.45" customHeight="1">
      <c r="A59" s="647">
        <v>46</v>
      </c>
      <c r="B59" s="1142" t="s">
        <v>792</v>
      </c>
      <c r="C59" s="640">
        <v>32918</v>
      </c>
      <c r="D59" s="596" t="s">
        <v>790</v>
      </c>
      <c r="E59" s="1308" t="s">
        <v>857</v>
      </c>
      <c r="F59" s="596" t="s">
        <v>798</v>
      </c>
      <c r="G59" s="585" t="s">
        <v>871</v>
      </c>
      <c r="H59" s="585" t="s">
        <v>871</v>
      </c>
      <c r="I59" s="637">
        <v>44348</v>
      </c>
      <c r="J59" s="596"/>
      <c r="K59" s="580" t="s">
        <v>788</v>
      </c>
      <c r="L59" s="584" t="s">
        <v>788</v>
      </c>
      <c r="N59" s="1143"/>
      <c r="O59" s="795"/>
      <c r="P59" s="1144"/>
      <c r="AC59" s="786"/>
    </row>
    <row r="60" spans="1:30" s="542" customFormat="1" ht="29.45" customHeight="1">
      <c r="A60" s="709">
        <v>47</v>
      </c>
      <c r="B60" s="1266" t="s">
        <v>793</v>
      </c>
      <c r="C60" s="683" t="s">
        <v>849</v>
      </c>
      <c r="D60" s="547" t="s">
        <v>790</v>
      </c>
      <c r="E60" s="549" t="s">
        <v>858</v>
      </c>
      <c r="F60" s="547" t="s">
        <v>799</v>
      </c>
      <c r="G60" s="667" t="s">
        <v>872</v>
      </c>
      <c r="H60" s="667" t="s">
        <v>872</v>
      </c>
      <c r="I60" s="546">
        <v>44362</v>
      </c>
      <c r="J60" s="547"/>
      <c r="K60" s="423" t="s">
        <v>788</v>
      </c>
      <c r="L60" s="525" t="s">
        <v>788</v>
      </c>
      <c r="N60" s="881">
        <v>6</v>
      </c>
      <c r="O60" s="794"/>
      <c r="P60" s="641"/>
      <c r="AC60" s="783"/>
    </row>
    <row r="61" spans="1:30" s="639" customFormat="1" ht="29.45" customHeight="1">
      <c r="A61" s="647">
        <v>48</v>
      </c>
      <c r="B61" s="1142" t="s">
        <v>794</v>
      </c>
      <c r="C61" s="1309" t="s">
        <v>850</v>
      </c>
      <c r="D61" s="596" t="s">
        <v>790</v>
      </c>
      <c r="E61" s="1308" t="s">
        <v>859</v>
      </c>
      <c r="F61" s="596" t="s">
        <v>800</v>
      </c>
      <c r="G61" s="1310" t="s">
        <v>873</v>
      </c>
      <c r="H61" s="1310" t="s">
        <v>873</v>
      </c>
      <c r="I61" s="637">
        <v>44363</v>
      </c>
      <c r="J61" s="596"/>
      <c r="K61" s="580" t="s">
        <v>788</v>
      </c>
      <c r="L61" s="584" t="s">
        <v>788</v>
      </c>
      <c r="N61" s="1143"/>
      <c r="O61" s="795"/>
      <c r="P61" s="1144"/>
      <c r="AC61" s="786"/>
      <c r="AD61" s="1144"/>
    </row>
    <row r="62" spans="1:30" s="542" customFormat="1" ht="29.45" customHeight="1">
      <c r="A62" s="709">
        <v>49</v>
      </c>
      <c r="B62" s="1267" t="s">
        <v>1025</v>
      </c>
      <c r="C62" s="666" t="s">
        <v>851</v>
      </c>
      <c r="D62" s="547" t="s">
        <v>790</v>
      </c>
      <c r="E62" s="549" t="s">
        <v>860</v>
      </c>
      <c r="F62" s="547" t="s">
        <v>801</v>
      </c>
      <c r="G62" s="667" t="s">
        <v>874</v>
      </c>
      <c r="H62" s="360" t="s">
        <v>875</v>
      </c>
      <c r="I62" s="546">
        <v>44368</v>
      </c>
      <c r="J62" s="547"/>
      <c r="K62" s="423" t="s">
        <v>788</v>
      </c>
      <c r="L62" s="525" t="s">
        <v>788</v>
      </c>
      <c r="N62" s="881">
        <v>7</v>
      </c>
      <c r="O62" s="793"/>
      <c r="P62" s="641"/>
      <c r="AC62" s="783"/>
      <c r="AD62" s="641"/>
    </row>
    <row r="63" spans="1:30" s="977" customFormat="1" ht="29.45" customHeight="1">
      <c r="A63" s="965">
        <v>50</v>
      </c>
      <c r="B63" s="972" t="s">
        <v>796</v>
      </c>
      <c r="C63" s="973">
        <v>32308</v>
      </c>
      <c r="D63" s="969" t="s">
        <v>790</v>
      </c>
      <c r="E63" s="965" t="s">
        <v>861</v>
      </c>
      <c r="F63" s="969" t="s">
        <v>802</v>
      </c>
      <c r="G63" s="974" t="s">
        <v>876</v>
      </c>
      <c r="H63" s="974" t="s">
        <v>877</v>
      </c>
      <c r="I63" s="975">
        <v>44375</v>
      </c>
      <c r="J63" s="976"/>
      <c r="K63" s="966">
        <v>44469</v>
      </c>
      <c r="L63" s="967" t="s">
        <v>593</v>
      </c>
      <c r="N63" s="968"/>
      <c r="O63" s="978"/>
      <c r="P63" s="979"/>
      <c r="AC63" s="969"/>
      <c r="AD63" s="979"/>
    </row>
    <row r="64" spans="1:30" s="983" customFormat="1" ht="29.45" customHeight="1">
      <c r="A64" s="970">
        <v>51</v>
      </c>
      <c r="B64" s="972" t="s">
        <v>812</v>
      </c>
      <c r="C64" s="980" t="s">
        <v>852</v>
      </c>
      <c r="D64" s="969" t="s">
        <v>790</v>
      </c>
      <c r="E64" s="965" t="s">
        <v>862</v>
      </c>
      <c r="F64" s="977" t="s">
        <v>827</v>
      </c>
      <c r="G64" s="981" t="s">
        <v>878</v>
      </c>
      <c r="H64" s="981" t="s">
        <v>878</v>
      </c>
      <c r="I64" s="982">
        <v>44390</v>
      </c>
      <c r="J64" s="969"/>
      <c r="K64" s="971" t="s">
        <v>788</v>
      </c>
      <c r="L64" s="967" t="s">
        <v>788</v>
      </c>
      <c r="M64" s="977"/>
      <c r="N64" s="968"/>
      <c r="P64" s="979"/>
      <c r="Q64" s="977"/>
      <c r="R64" s="977"/>
      <c r="S64" s="977"/>
      <c r="T64" s="977"/>
      <c r="U64" s="977"/>
      <c r="V64" s="977"/>
      <c r="W64" s="977"/>
      <c r="X64" s="977"/>
      <c r="Y64" s="977"/>
      <c r="Z64" s="977"/>
      <c r="AA64" s="977"/>
      <c r="AB64" s="977"/>
      <c r="AC64" s="969"/>
    </row>
    <row r="65" spans="1:29" ht="29.45" customHeight="1">
      <c r="A65" s="709">
        <v>52</v>
      </c>
      <c r="B65" s="1268" t="s">
        <v>813</v>
      </c>
      <c r="C65" s="684" t="s">
        <v>853</v>
      </c>
      <c r="D65" s="543" t="s">
        <v>790</v>
      </c>
      <c r="E65" s="549" t="s">
        <v>863</v>
      </c>
      <c r="F65" s="359" t="s">
        <v>828</v>
      </c>
      <c r="G65" s="527" t="s">
        <v>879</v>
      </c>
      <c r="H65" s="527" t="s">
        <v>879</v>
      </c>
      <c r="I65" s="705">
        <v>44396</v>
      </c>
      <c r="J65" s="547"/>
      <c r="K65" s="423" t="s">
        <v>788</v>
      </c>
      <c r="L65" s="525" t="s">
        <v>788</v>
      </c>
      <c r="M65" s="542"/>
      <c r="N65" s="881">
        <v>8</v>
      </c>
      <c r="O65" s="796"/>
      <c r="P65" s="641"/>
      <c r="Q65" s="542"/>
      <c r="R65" s="542"/>
      <c r="S65" s="542"/>
      <c r="T65" s="542"/>
      <c r="U65" s="542"/>
      <c r="V65" s="542"/>
      <c r="W65" s="542"/>
      <c r="X65" s="542"/>
      <c r="Y65" s="542"/>
      <c r="Z65" s="542"/>
      <c r="AA65" s="542"/>
      <c r="AB65" s="542"/>
      <c r="AC65" s="783"/>
    </row>
    <row r="66" spans="1:29" ht="29.45" customHeight="1">
      <c r="A66" s="709">
        <v>53</v>
      </c>
      <c r="B66" s="1268" t="s">
        <v>814</v>
      </c>
      <c r="C66" s="666">
        <v>30142</v>
      </c>
      <c r="D66" s="543" t="s">
        <v>790</v>
      </c>
      <c r="E66" s="549" t="s">
        <v>864</v>
      </c>
      <c r="F66" s="359" t="s">
        <v>829</v>
      </c>
      <c r="G66" s="572" t="s">
        <v>880</v>
      </c>
      <c r="H66" s="572" t="s">
        <v>880</v>
      </c>
      <c r="I66" s="705">
        <v>44396</v>
      </c>
      <c r="J66" s="547"/>
      <c r="K66" s="423" t="s">
        <v>788</v>
      </c>
      <c r="L66" s="525" t="s">
        <v>788</v>
      </c>
      <c r="M66" s="542"/>
      <c r="N66" s="881">
        <v>9</v>
      </c>
      <c r="O66" s="793"/>
      <c r="P66" s="641"/>
      <c r="Q66" s="542"/>
      <c r="R66" s="542"/>
      <c r="S66" s="542"/>
      <c r="T66" s="542"/>
      <c r="U66" s="542"/>
      <c r="V66" s="542"/>
      <c r="W66" s="542"/>
      <c r="X66" s="542"/>
      <c r="Y66" s="542"/>
      <c r="Z66" s="542"/>
      <c r="AA66" s="542"/>
      <c r="AB66" s="542"/>
      <c r="AC66" s="783"/>
    </row>
    <row r="67" spans="1:29" s="963" customFormat="1" ht="29.45" customHeight="1">
      <c r="A67" s="956">
        <v>54</v>
      </c>
      <c r="B67" s="957" t="s">
        <v>815</v>
      </c>
      <c r="C67" s="681">
        <v>29370</v>
      </c>
      <c r="D67" s="642" t="s">
        <v>790</v>
      </c>
      <c r="E67" s="956" t="s">
        <v>865</v>
      </c>
      <c r="F67" s="958" t="s">
        <v>830</v>
      </c>
      <c r="G67" s="959" t="s">
        <v>881</v>
      </c>
      <c r="H67" s="959" t="s">
        <v>881</v>
      </c>
      <c r="I67" s="960">
        <v>44396</v>
      </c>
      <c r="J67" s="682"/>
      <c r="K67" s="934" t="s">
        <v>788</v>
      </c>
      <c r="L67" s="935" t="s">
        <v>788</v>
      </c>
      <c r="M67" s="588"/>
      <c r="N67" s="852"/>
      <c r="O67" s="961"/>
      <c r="P67" s="962"/>
      <c r="Q67" s="588"/>
      <c r="R67" s="588"/>
      <c r="S67" s="588"/>
      <c r="T67" s="588"/>
      <c r="U67" s="588"/>
      <c r="V67" s="588"/>
      <c r="W67" s="588"/>
      <c r="X67" s="588"/>
      <c r="Y67" s="588"/>
      <c r="Z67" s="588"/>
      <c r="AA67" s="588"/>
      <c r="AB67" s="588"/>
      <c r="AC67" s="682"/>
    </row>
    <row r="68" spans="1:29" ht="29.45" customHeight="1">
      <c r="A68" s="709">
        <v>55</v>
      </c>
      <c r="B68" s="1268" t="s">
        <v>816</v>
      </c>
      <c r="C68" s="685">
        <v>27181</v>
      </c>
      <c r="D68" s="543" t="s">
        <v>790</v>
      </c>
      <c r="E68" s="549" t="s">
        <v>866</v>
      </c>
      <c r="F68" s="359" t="s">
        <v>831</v>
      </c>
      <c r="G68" s="527" t="s">
        <v>882</v>
      </c>
      <c r="H68" s="527" t="s">
        <v>882</v>
      </c>
      <c r="I68" s="705">
        <v>44396</v>
      </c>
      <c r="J68" s="686"/>
      <c r="K68" s="423" t="s">
        <v>788</v>
      </c>
      <c r="L68" s="525" t="s">
        <v>788</v>
      </c>
      <c r="M68" s="542"/>
      <c r="N68" s="881">
        <v>10</v>
      </c>
      <c r="O68" s="793"/>
      <c r="P68" s="641"/>
      <c r="Q68" s="542"/>
      <c r="R68" s="542"/>
      <c r="S68" s="542"/>
      <c r="T68" s="542"/>
      <c r="U68" s="542"/>
      <c r="V68" s="542"/>
      <c r="W68" s="542"/>
      <c r="X68" s="542"/>
      <c r="Y68" s="542"/>
      <c r="Z68" s="542"/>
      <c r="AA68" s="542"/>
      <c r="AB68" s="542"/>
      <c r="AC68" s="783"/>
    </row>
    <row r="69" spans="1:29" s="1145" customFormat="1" ht="29.45" customHeight="1">
      <c r="A69" s="647">
        <v>56</v>
      </c>
      <c r="B69" s="1142" t="s">
        <v>817</v>
      </c>
      <c r="C69" s="596" t="s">
        <v>854</v>
      </c>
      <c r="D69" s="587" t="s">
        <v>790</v>
      </c>
      <c r="E69" s="1308" t="s">
        <v>867</v>
      </c>
      <c r="F69" s="639" t="s">
        <v>832</v>
      </c>
      <c r="G69" s="933" t="s">
        <v>883</v>
      </c>
      <c r="H69" s="933" t="s">
        <v>884</v>
      </c>
      <c r="I69" s="1311">
        <v>44396</v>
      </c>
      <c r="J69" s="710"/>
      <c r="K69" s="580" t="s">
        <v>788</v>
      </c>
      <c r="L69" s="584" t="s">
        <v>788</v>
      </c>
      <c r="M69" s="639"/>
      <c r="N69" s="1143"/>
      <c r="O69" s="796"/>
      <c r="P69" s="1144"/>
      <c r="Q69" s="639"/>
      <c r="R69" s="639"/>
      <c r="S69" s="639"/>
      <c r="T69" s="639"/>
      <c r="U69" s="639"/>
      <c r="V69" s="639"/>
      <c r="W69" s="639"/>
      <c r="X69" s="639"/>
      <c r="Y69" s="639"/>
      <c r="Z69" s="639"/>
      <c r="AA69" s="639"/>
      <c r="AB69" s="639"/>
      <c r="AC69" s="786"/>
    </row>
    <row r="70" spans="1:29" ht="29.45" customHeight="1">
      <c r="A70" s="709">
        <v>57</v>
      </c>
      <c r="B70" s="1268" t="s">
        <v>818</v>
      </c>
      <c r="C70" s="685">
        <v>33729</v>
      </c>
      <c r="D70" s="543" t="s">
        <v>790</v>
      </c>
      <c r="E70" s="549" t="s">
        <v>868</v>
      </c>
      <c r="F70" s="359" t="s">
        <v>833</v>
      </c>
      <c r="G70" s="358" t="s">
        <v>885</v>
      </c>
      <c r="H70" s="358" t="s">
        <v>885</v>
      </c>
      <c r="I70" s="705">
        <v>44396</v>
      </c>
      <c r="J70" s="687"/>
      <c r="K70" s="423" t="s">
        <v>788</v>
      </c>
      <c r="L70" s="525" t="s">
        <v>788</v>
      </c>
      <c r="M70" s="542"/>
      <c r="N70" s="881">
        <v>11</v>
      </c>
      <c r="O70" s="793"/>
      <c r="P70" s="641"/>
      <c r="Q70" s="542"/>
      <c r="R70" s="542"/>
      <c r="S70" s="542"/>
      <c r="T70" s="542"/>
      <c r="U70" s="542"/>
      <c r="V70" s="542"/>
      <c r="W70" s="542"/>
      <c r="X70" s="542"/>
      <c r="Y70" s="542"/>
      <c r="Z70" s="542"/>
      <c r="AA70" s="542"/>
      <c r="AB70" s="542"/>
      <c r="AC70" s="783"/>
    </row>
    <row r="71" spans="1:29" ht="29.45" customHeight="1">
      <c r="A71" s="709">
        <v>58</v>
      </c>
      <c r="B71" s="1268" t="s">
        <v>819</v>
      </c>
      <c r="C71" s="684" t="s">
        <v>855</v>
      </c>
      <c r="D71" s="543" t="s">
        <v>790</v>
      </c>
      <c r="E71" s="549" t="s">
        <v>869</v>
      </c>
      <c r="F71" s="359" t="s">
        <v>834</v>
      </c>
      <c r="G71" s="527" t="s">
        <v>886</v>
      </c>
      <c r="H71" s="527" t="s">
        <v>887</v>
      </c>
      <c r="I71" s="705">
        <v>44396</v>
      </c>
      <c r="J71" s="687"/>
      <c r="K71" s="423" t="s">
        <v>788</v>
      </c>
      <c r="L71" s="525" t="s">
        <v>788</v>
      </c>
      <c r="M71" s="542"/>
      <c r="N71" s="881">
        <v>12</v>
      </c>
      <c r="O71" s="793"/>
      <c r="P71" s="641"/>
      <c r="Q71" s="542"/>
      <c r="R71" s="542"/>
      <c r="S71" s="542"/>
      <c r="T71" s="542"/>
      <c r="U71" s="542"/>
      <c r="V71" s="542"/>
      <c r="W71" s="542"/>
      <c r="X71" s="542"/>
      <c r="Y71" s="542"/>
      <c r="Z71" s="542"/>
      <c r="AA71" s="542"/>
      <c r="AB71" s="542"/>
      <c r="AC71" s="783"/>
    </row>
    <row r="72" spans="1:29" ht="29.45" customHeight="1">
      <c r="A72" s="709">
        <v>59</v>
      </c>
      <c r="B72" s="1266" t="s">
        <v>820</v>
      </c>
      <c r="C72" s="684" t="s">
        <v>856</v>
      </c>
      <c r="D72" s="543" t="s">
        <v>790</v>
      </c>
      <c r="E72" s="549" t="s">
        <v>870</v>
      </c>
      <c r="F72" s="359" t="s">
        <v>835</v>
      </c>
      <c r="G72" s="668" t="s">
        <v>888</v>
      </c>
      <c r="H72" s="358" t="s">
        <v>889</v>
      </c>
      <c r="I72" s="705">
        <v>44396</v>
      </c>
      <c r="J72" s="687"/>
      <c r="K72" s="423" t="s">
        <v>788</v>
      </c>
      <c r="L72" s="525" t="s">
        <v>788</v>
      </c>
      <c r="M72" s="542"/>
      <c r="N72" s="881">
        <v>13</v>
      </c>
      <c r="O72" s="793"/>
      <c r="P72" s="641"/>
      <c r="Q72" s="542"/>
      <c r="R72" s="542"/>
      <c r="S72" s="542"/>
      <c r="T72" s="542"/>
      <c r="U72" s="542"/>
      <c r="V72" s="542"/>
      <c r="W72" s="542"/>
      <c r="X72" s="542"/>
      <c r="Y72" s="542"/>
      <c r="Z72" s="542"/>
      <c r="AA72" s="542"/>
      <c r="AB72" s="542"/>
      <c r="AC72" s="783"/>
    </row>
    <row r="73" spans="1:29" s="963" customFormat="1" ht="29.45" customHeight="1">
      <c r="A73" s="956">
        <v>60</v>
      </c>
      <c r="B73" s="957" t="s">
        <v>823</v>
      </c>
      <c r="C73" s="681">
        <v>32400</v>
      </c>
      <c r="D73" s="682" t="s">
        <v>790</v>
      </c>
      <c r="E73" s="682" t="s">
        <v>890</v>
      </c>
      <c r="F73" s="993" t="s">
        <v>834</v>
      </c>
      <c r="G73" s="682"/>
      <c r="H73" s="682" t="s">
        <v>897</v>
      </c>
      <c r="I73" s="1008">
        <v>44417</v>
      </c>
      <c r="J73" s="588"/>
      <c r="K73" s="934" t="s">
        <v>788</v>
      </c>
      <c r="L73" s="935" t="s">
        <v>788</v>
      </c>
      <c r="M73" s="588"/>
      <c r="N73" s="852"/>
      <c r="O73" s="961"/>
      <c r="P73" s="962"/>
      <c r="Q73" s="588"/>
      <c r="R73" s="588"/>
      <c r="S73" s="588"/>
      <c r="T73" s="588"/>
      <c r="U73" s="588"/>
      <c r="V73" s="588"/>
      <c r="W73" s="588"/>
      <c r="X73" s="588"/>
      <c r="Y73" s="588"/>
      <c r="Z73" s="588"/>
      <c r="AA73" s="588"/>
      <c r="AB73" s="588"/>
      <c r="AC73" s="682"/>
    </row>
    <row r="74" spans="1:29" ht="29.45" customHeight="1">
      <c r="A74" s="709">
        <v>61</v>
      </c>
      <c r="B74" s="1266" t="s">
        <v>824</v>
      </c>
      <c r="C74" s="685">
        <v>32831</v>
      </c>
      <c r="D74" s="547" t="s">
        <v>790</v>
      </c>
      <c r="E74" s="359" t="s">
        <v>891</v>
      </c>
      <c r="F74" s="648" t="s">
        <v>836</v>
      </c>
      <c r="G74" s="527" t="s">
        <v>894</v>
      </c>
      <c r="H74" s="527" t="s">
        <v>898</v>
      </c>
      <c r="I74" s="707">
        <v>44419</v>
      </c>
      <c r="J74" s="547"/>
      <c r="K74" s="423" t="s">
        <v>788</v>
      </c>
      <c r="L74" s="525" t="s">
        <v>788</v>
      </c>
      <c r="M74" s="542"/>
      <c r="N74" s="881">
        <v>14</v>
      </c>
      <c r="O74" s="796"/>
      <c r="P74" s="641"/>
      <c r="Q74" s="542"/>
      <c r="R74" s="542"/>
      <c r="S74" s="542"/>
      <c r="T74" s="542"/>
      <c r="U74" s="542"/>
      <c r="V74" s="542"/>
      <c r="W74" s="542"/>
      <c r="X74" s="542"/>
      <c r="Y74" s="542"/>
      <c r="Z74" s="542"/>
      <c r="AA74" s="542"/>
      <c r="AB74" s="542"/>
      <c r="AC74" s="783"/>
    </row>
    <row r="75" spans="1:29" s="955" customFormat="1" ht="29.45" customHeight="1">
      <c r="A75" s="944">
        <v>62</v>
      </c>
      <c r="B75" s="946" t="s">
        <v>825</v>
      </c>
      <c r="C75" s="947">
        <v>30627</v>
      </c>
      <c r="D75" s="581" t="s">
        <v>790</v>
      </c>
      <c r="E75" s="948" t="s">
        <v>892</v>
      </c>
      <c r="F75" s="949" t="s">
        <v>837</v>
      </c>
      <c r="G75" s="950" t="s">
        <v>895</v>
      </c>
      <c r="H75" s="950" t="s">
        <v>899</v>
      </c>
      <c r="I75" s="951">
        <v>44419</v>
      </c>
      <c r="J75" s="581"/>
      <c r="K75" s="580" t="s">
        <v>788</v>
      </c>
      <c r="L75" s="941" t="s">
        <v>788</v>
      </c>
      <c r="M75" s="952"/>
      <c r="N75" s="945"/>
      <c r="O75" s="953"/>
      <c r="P75" s="954"/>
      <c r="Q75" s="952"/>
      <c r="R75" s="952"/>
      <c r="S75" s="952"/>
      <c r="T75" s="952"/>
      <c r="U75" s="952"/>
      <c r="V75" s="952"/>
      <c r="W75" s="952"/>
      <c r="X75" s="952"/>
      <c r="Y75" s="952"/>
      <c r="Z75" s="952"/>
      <c r="AA75" s="952"/>
      <c r="AB75" s="952"/>
      <c r="AC75" s="581"/>
    </row>
    <row r="76" spans="1:29" s="1145" customFormat="1" ht="29.45" customHeight="1">
      <c r="A76" s="647">
        <v>63</v>
      </c>
      <c r="B76" s="1142" t="s">
        <v>826</v>
      </c>
      <c r="C76" s="640">
        <v>31108</v>
      </c>
      <c r="D76" s="596" t="s">
        <v>790</v>
      </c>
      <c r="E76" s="639" t="s">
        <v>893</v>
      </c>
      <c r="F76" s="594" t="s">
        <v>838</v>
      </c>
      <c r="G76" s="585" t="s">
        <v>896</v>
      </c>
      <c r="H76" s="585" t="s">
        <v>896</v>
      </c>
      <c r="I76" s="637">
        <v>44426</v>
      </c>
      <c r="J76" s="596"/>
      <c r="K76" s="580" t="s">
        <v>788</v>
      </c>
      <c r="L76" s="584" t="s">
        <v>788</v>
      </c>
      <c r="M76" s="639"/>
      <c r="N76" s="1143"/>
      <c r="O76" s="796"/>
      <c r="P76" s="1144"/>
      <c r="Q76" s="639"/>
      <c r="R76" s="639"/>
      <c r="S76" s="639"/>
      <c r="T76" s="639"/>
      <c r="U76" s="639"/>
      <c r="V76" s="639"/>
      <c r="W76" s="639"/>
      <c r="X76" s="639"/>
      <c r="Y76" s="639"/>
      <c r="Z76" s="639"/>
      <c r="AA76" s="639"/>
      <c r="AB76" s="639"/>
      <c r="AC76" s="786"/>
    </row>
    <row r="77" spans="1:29" s="711" customFormat="1" ht="29.45" customHeight="1">
      <c r="A77" s="647">
        <v>64</v>
      </c>
      <c r="B77" s="1142" t="s">
        <v>912</v>
      </c>
      <c r="C77" s="640">
        <v>33024</v>
      </c>
      <c r="D77" s="596" t="s">
        <v>790</v>
      </c>
      <c r="E77" s="639" t="s">
        <v>919</v>
      </c>
      <c r="F77" s="594" t="s">
        <v>925</v>
      </c>
      <c r="G77" s="585" t="s">
        <v>930</v>
      </c>
      <c r="H77" s="585" t="s">
        <v>930</v>
      </c>
      <c r="I77" s="637">
        <v>44445</v>
      </c>
      <c r="J77" s="654"/>
      <c r="K77" s="580" t="s">
        <v>788</v>
      </c>
      <c r="L77" s="584" t="s">
        <v>788</v>
      </c>
      <c r="M77" s="710"/>
      <c r="N77" s="1143"/>
      <c r="O77" s="796"/>
      <c r="P77" s="710"/>
      <c r="Q77" s="710"/>
      <c r="R77" s="710"/>
      <c r="S77" s="710"/>
      <c r="T77" s="710"/>
      <c r="U77" s="710"/>
      <c r="V77" s="710"/>
      <c r="W77" s="710"/>
      <c r="X77" s="710"/>
      <c r="Y77" s="710"/>
      <c r="Z77" s="710"/>
      <c r="AA77" s="710"/>
      <c r="AB77" s="710"/>
      <c r="AC77" s="786"/>
    </row>
    <row r="78" spans="1:29" s="679" customFormat="1" ht="29.45" customHeight="1">
      <c r="A78" s="709">
        <v>65</v>
      </c>
      <c r="B78" s="1266" t="s">
        <v>913</v>
      </c>
      <c r="C78" s="685">
        <v>29774</v>
      </c>
      <c r="D78" s="547" t="s">
        <v>790</v>
      </c>
      <c r="E78" s="359" t="s">
        <v>920</v>
      </c>
      <c r="F78" s="873" t="s">
        <v>926</v>
      </c>
      <c r="G78" s="527" t="s">
        <v>931</v>
      </c>
      <c r="H78" s="527" t="s">
        <v>931</v>
      </c>
      <c r="I78" s="707">
        <v>44446</v>
      </c>
      <c r="J78" s="687"/>
      <c r="K78" s="423" t="s">
        <v>788</v>
      </c>
      <c r="L78" s="525" t="s">
        <v>788</v>
      </c>
      <c r="M78" s="687"/>
      <c r="N78" s="881">
        <v>15</v>
      </c>
      <c r="O78" s="793"/>
      <c r="P78" s="687"/>
      <c r="Q78" s="687"/>
      <c r="R78" s="687"/>
      <c r="S78" s="687"/>
      <c r="T78" s="687"/>
      <c r="U78" s="687"/>
      <c r="V78" s="687"/>
      <c r="W78" s="687"/>
      <c r="X78" s="687"/>
      <c r="Y78" s="687"/>
      <c r="Z78" s="687"/>
      <c r="AA78" s="687"/>
      <c r="AB78" s="687"/>
      <c r="AC78" s="783"/>
    </row>
    <row r="79" spans="1:29" s="679" customFormat="1" ht="29.45" customHeight="1">
      <c r="A79" s="709">
        <v>66</v>
      </c>
      <c r="B79" s="1266" t="s">
        <v>914</v>
      </c>
      <c r="C79" s="685">
        <v>34698</v>
      </c>
      <c r="D79" s="547" t="s">
        <v>790</v>
      </c>
      <c r="E79" s="359" t="s">
        <v>921</v>
      </c>
      <c r="F79" s="873" t="s">
        <v>927</v>
      </c>
      <c r="G79" s="527" t="s">
        <v>932</v>
      </c>
      <c r="H79" s="527" t="s">
        <v>932</v>
      </c>
      <c r="I79" s="707">
        <v>44446</v>
      </c>
      <c r="J79" s="687"/>
      <c r="K79" s="423" t="s">
        <v>788</v>
      </c>
      <c r="L79" s="525" t="s">
        <v>788</v>
      </c>
      <c r="M79" s="687"/>
      <c r="N79" s="881">
        <v>16</v>
      </c>
      <c r="O79" s="793"/>
      <c r="P79" s="687"/>
      <c r="Q79" s="687"/>
      <c r="R79" s="687"/>
      <c r="S79" s="687"/>
      <c r="T79" s="687"/>
      <c r="U79" s="687"/>
      <c r="V79" s="687"/>
      <c r="W79" s="687"/>
      <c r="X79" s="687"/>
      <c r="Y79" s="687"/>
      <c r="Z79" s="687"/>
      <c r="AA79" s="687"/>
      <c r="AB79" s="687"/>
      <c r="AC79" s="783"/>
    </row>
    <row r="80" spans="1:29" s="711" customFormat="1" ht="29.45" customHeight="1">
      <c r="A80" s="647">
        <v>67</v>
      </c>
      <c r="B80" s="1142" t="s">
        <v>915</v>
      </c>
      <c r="C80" s="640">
        <v>33838</v>
      </c>
      <c r="D80" s="596" t="s">
        <v>809</v>
      </c>
      <c r="E80" s="639" t="s">
        <v>922</v>
      </c>
      <c r="F80" s="594" t="s">
        <v>928</v>
      </c>
      <c r="G80" s="585" t="s">
        <v>933</v>
      </c>
      <c r="H80" s="585" t="s">
        <v>933</v>
      </c>
      <c r="I80" s="637">
        <v>44453</v>
      </c>
      <c r="J80" s="710"/>
      <c r="K80" s="580" t="s">
        <v>788</v>
      </c>
      <c r="L80" s="584" t="s">
        <v>788</v>
      </c>
      <c r="M80" s="710"/>
      <c r="N80" s="1143"/>
      <c r="O80" s="796"/>
      <c r="P80" s="710"/>
      <c r="Q80" s="710"/>
      <c r="R80" s="710"/>
      <c r="S80" s="710"/>
      <c r="T80" s="710"/>
      <c r="U80" s="710"/>
      <c r="V80" s="710"/>
      <c r="W80" s="710"/>
      <c r="X80" s="710"/>
      <c r="Y80" s="710"/>
      <c r="Z80" s="710"/>
      <c r="AA80" s="710"/>
      <c r="AB80" s="710"/>
      <c r="AC80" s="786"/>
    </row>
    <row r="81" spans="1:29" s="711" customFormat="1" ht="29.45" customHeight="1">
      <c r="A81" s="647">
        <v>68</v>
      </c>
      <c r="B81" s="1266" t="s">
        <v>916</v>
      </c>
      <c r="C81" s="733">
        <v>33181</v>
      </c>
      <c r="D81" s="596" t="s">
        <v>790</v>
      </c>
      <c r="E81" s="699" t="s">
        <v>923</v>
      </c>
      <c r="F81" s="594" t="s">
        <v>615</v>
      </c>
      <c r="G81" s="700" t="s">
        <v>934</v>
      </c>
      <c r="H81" s="700" t="s">
        <v>934</v>
      </c>
      <c r="I81" s="706">
        <v>44459</v>
      </c>
      <c r="J81" s="710"/>
      <c r="K81" s="580" t="s">
        <v>788</v>
      </c>
      <c r="L81" s="584" t="s">
        <v>788</v>
      </c>
      <c r="M81" s="710"/>
      <c r="N81" s="881">
        <v>17</v>
      </c>
      <c r="O81" s="793"/>
      <c r="P81" s="710"/>
      <c r="Q81" s="710"/>
      <c r="R81" s="710"/>
      <c r="S81" s="710"/>
      <c r="T81" s="710"/>
      <c r="U81" s="710"/>
      <c r="V81" s="710"/>
      <c r="W81" s="710"/>
      <c r="X81" s="710"/>
      <c r="Y81" s="710"/>
      <c r="Z81" s="710"/>
      <c r="AA81" s="710"/>
      <c r="AB81" s="710"/>
      <c r="AC81" s="783"/>
    </row>
    <row r="82" spans="1:29" s="711" customFormat="1" ht="29.45" customHeight="1">
      <c r="A82" s="647">
        <v>69</v>
      </c>
      <c r="B82" s="996" t="s">
        <v>917</v>
      </c>
      <c r="C82" s="640">
        <v>31307</v>
      </c>
      <c r="D82" s="596" t="s">
        <v>790</v>
      </c>
      <c r="E82" s="639" t="s">
        <v>924</v>
      </c>
      <c r="F82" s="594" t="s">
        <v>929</v>
      </c>
      <c r="G82" s="585" t="s">
        <v>935</v>
      </c>
      <c r="H82" s="585" t="s">
        <v>935</v>
      </c>
      <c r="I82" s="637">
        <v>44466</v>
      </c>
      <c r="J82" s="710"/>
      <c r="K82" s="580" t="s">
        <v>788</v>
      </c>
      <c r="L82" s="584" t="s">
        <v>788</v>
      </c>
      <c r="M82" s="710"/>
      <c r="N82" s="881"/>
      <c r="O82" s="796"/>
      <c r="P82" s="710"/>
      <c r="Q82" s="710"/>
      <c r="R82" s="710"/>
      <c r="S82" s="710"/>
      <c r="T82" s="710"/>
      <c r="U82" s="710"/>
      <c r="V82" s="710"/>
      <c r="W82" s="710"/>
      <c r="X82" s="710"/>
      <c r="Y82" s="710"/>
      <c r="Z82" s="710"/>
      <c r="AA82" s="710"/>
      <c r="AB82" s="710"/>
      <c r="AC82" s="786"/>
    </row>
    <row r="83" spans="1:29" ht="29.45" customHeight="1">
      <c r="A83" s="614">
        <v>70</v>
      </c>
      <c r="B83" s="1269" t="s">
        <v>937</v>
      </c>
      <c r="C83" s="817">
        <v>31191</v>
      </c>
      <c r="D83" s="547" t="s">
        <v>790</v>
      </c>
      <c r="E83" s="788" t="s">
        <v>953</v>
      </c>
      <c r="F83" s="789" t="s">
        <v>938</v>
      </c>
      <c r="G83" s="788" t="s">
        <v>954</v>
      </c>
      <c r="H83" s="788" t="s">
        <v>955</v>
      </c>
      <c r="I83" s="874">
        <v>44487</v>
      </c>
      <c r="J83" s="542"/>
      <c r="K83" s="423" t="s">
        <v>788</v>
      </c>
      <c r="L83" s="525" t="s">
        <v>788</v>
      </c>
      <c r="M83" s="542"/>
      <c r="N83" s="881">
        <v>18</v>
      </c>
      <c r="O83" s="793"/>
      <c r="P83" s="542"/>
      <c r="Q83" s="542"/>
      <c r="R83" s="542"/>
      <c r="S83" s="542"/>
      <c r="T83" s="542"/>
      <c r="U83" s="542"/>
      <c r="V83" s="542"/>
      <c r="W83" s="542"/>
      <c r="X83" s="542"/>
      <c r="Y83" s="542"/>
      <c r="Z83" s="542"/>
      <c r="AA83" s="542"/>
      <c r="AB83" s="542"/>
      <c r="AC83" s="783"/>
    </row>
    <row r="84" spans="1:29" s="708" customFormat="1" ht="29.45" customHeight="1" thickBot="1">
      <c r="A84" s="824">
        <v>71</v>
      </c>
      <c r="B84" s="1270" t="s">
        <v>956</v>
      </c>
      <c r="C84" s="442">
        <v>33048</v>
      </c>
      <c r="D84" s="787" t="s">
        <v>790</v>
      </c>
      <c r="E84" s="549" t="s">
        <v>984</v>
      </c>
      <c r="F84" s="545" t="s">
        <v>981</v>
      </c>
      <c r="G84" s="549" t="s">
        <v>985</v>
      </c>
      <c r="H84" s="549" t="s">
        <v>985</v>
      </c>
      <c r="I84" s="779">
        <v>44512</v>
      </c>
      <c r="J84" s="778"/>
      <c r="K84" s="423" t="s">
        <v>788</v>
      </c>
      <c r="L84" s="525" t="s">
        <v>788</v>
      </c>
      <c r="M84" s="542"/>
      <c r="N84" s="883">
        <v>19</v>
      </c>
      <c r="O84" s="793"/>
      <c r="P84" s="778"/>
      <c r="Q84" s="778"/>
      <c r="R84" s="778"/>
      <c r="S84" s="778"/>
      <c r="T84" s="778"/>
      <c r="U84" s="778"/>
      <c r="V84" s="778"/>
      <c r="W84" s="778"/>
      <c r="X84" s="778"/>
      <c r="Y84" s="778"/>
      <c r="Z84" s="778"/>
      <c r="AA84" s="778"/>
      <c r="AB84" s="778"/>
      <c r="AC84" s="783"/>
    </row>
    <row r="85" spans="1:29" s="708" customFormat="1" ht="29.45" customHeight="1">
      <c r="A85" s="614">
        <v>72</v>
      </c>
      <c r="B85" s="1271" t="s">
        <v>991</v>
      </c>
      <c r="C85" s="863">
        <v>30287</v>
      </c>
      <c r="D85" s="547" t="s">
        <v>790</v>
      </c>
      <c r="E85" s="778" t="s">
        <v>995</v>
      </c>
      <c r="F85" s="778" t="s">
        <v>998</v>
      </c>
      <c r="G85" s="778" t="s">
        <v>997</v>
      </c>
      <c r="H85" s="778" t="s">
        <v>996</v>
      </c>
      <c r="I85" s="843">
        <v>44536</v>
      </c>
      <c r="J85" s="778"/>
      <c r="K85" s="423" t="s">
        <v>788</v>
      </c>
      <c r="L85" s="525" t="s">
        <v>788</v>
      </c>
      <c r="M85" s="542"/>
      <c r="N85" s="883">
        <v>20</v>
      </c>
      <c r="O85" s="797"/>
      <c r="P85" s="778"/>
      <c r="Q85" s="778"/>
      <c r="R85" s="778"/>
      <c r="S85" s="778"/>
      <c r="T85" s="778"/>
      <c r="U85" s="778"/>
      <c r="V85" s="778"/>
      <c r="W85" s="778"/>
      <c r="X85" s="778"/>
      <c r="Y85" s="778"/>
      <c r="Z85" s="778"/>
      <c r="AA85" s="778"/>
      <c r="AB85" s="778"/>
      <c r="AC85" s="783"/>
    </row>
    <row r="86" spans="1:29" s="943" customFormat="1" ht="29.45" customHeight="1">
      <c r="A86" s="936">
        <v>73</v>
      </c>
      <c r="B86" s="937" t="s">
        <v>1001</v>
      </c>
      <c r="C86" s="938">
        <v>34959</v>
      </c>
      <c r="D86" s="939" t="s">
        <v>790</v>
      </c>
      <c r="E86" s="575" t="s">
        <v>1002</v>
      </c>
      <c r="F86" s="575" t="s">
        <v>1004</v>
      </c>
      <c r="G86" s="575" t="s">
        <v>1003</v>
      </c>
      <c r="H86" s="575" t="s">
        <v>1003</v>
      </c>
      <c r="I86" s="940">
        <v>44559</v>
      </c>
      <c r="J86" s="575"/>
      <c r="K86" s="580" t="s">
        <v>788</v>
      </c>
      <c r="L86" s="941" t="s">
        <v>788</v>
      </c>
      <c r="M86" s="575"/>
      <c r="N86" s="936"/>
      <c r="O86" s="942"/>
      <c r="P86" s="575"/>
      <c r="Q86" s="575"/>
      <c r="R86" s="575"/>
      <c r="S86" s="575"/>
      <c r="T86" s="575"/>
      <c r="U86" s="575"/>
      <c r="V86" s="575"/>
      <c r="W86" s="575"/>
      <c r="X86" s="575"/>
      <c r="Y86" s="575"/>
      <c r="Z86" s="575"/>
      <c r="AA86" s="575"/>
      <c r="AB86" s="575"/>
      <c r="AC86" s="939"/>
    </row>
    <row r="87" spans="1:29" ht="29.45" customHeight="1">
      <c r="A87" s="614">
        <v>74</v>
      </c>
      <c r="B87" s="1272" t="s">
        <v>1010</v>
      </c>
      <c r="C87" s="1059">
        <v>31644</v>
      </c>
      <c r="D87" s="547" t="s">
        <v>790</v>
      </c>
      <c r="E87" s="1058" t="s">
        <v>1021</v>
      </c>
      <c r="F87" s="359" t="s">
        <v>618</v>
      </c>
      <c r="G87" s="1058" t="s">
        <v>1023</v>
      </c>
      <c r="H87" s="1058" t="s">
        <v>1023</v>
      </c>
      <c r="I87" s="1036">
        <v>44564</v>
      </c>
      <c r="J87" s="542"/>
      <c r="K87" s="423" t="s">
        <v>788</v>
      </c>
      <c r="L87" s="525" t="s">
        <v>788</v>
      </c>
      <c r="M87" s="542"/>
      <c r="N87" s="881">
        <v>21</v>
      </c>
      <c r="O87" s="797"/>
      <c r="P87" s="542"/>
      <c r="Q87" s="542"/>
      <c r="R87" s="542"/>
      <c r="S87" s="542"/>
      <c r="T87" s="542"/>
      <c r="U87" s="542"/>
      <c r="V87" s="542"/>
      <c r="W87" s="542"/>
      <c r="X87" s="542"/>
      <c r="Y87" s="542"/>
      <c r="Z87" s="542"/>
      <c r="AA87" s="542"/>
      <c r="AB87" s="542"/>
      <c r="AC87" s="783"/>
    </row>
    <row r="88" spans="1:29" ht="29.45" customHeight="1">
      <c r="A88" s="614">
        <v>75</v>
      </c>
      <c r="B88" s="1273" t="s">
        <v>1005</v>
      </c>
      <c r="C88" s="1141">
        <v>33749</v>
      </c>
      <c r="D88" s="547" t="s">
        <v>790</v>
      </c>
      <c r="E88" s="1075" t="s">
        <v>1022</v>
      </c>
      <c r="F88" s="359" t="s">
        <v>1013</v>
      </c>
      <c r="G88" s="1076" t="s">
        <v>1024</v>
      </c>
      <c r="H88" s="1076" t="s">
        <v>1024</v>
      </c>
      <c r="I88" s="1037">
        <v>44564</v>
      </c>
      <c r="J88" s="542"/>
      <c r="K88" s="423" t="s">
        <v>788</v>
      </c>
      <c r="L88" s="525" t="s">
        <v>788</v>
      </c>
      <c r="M88" s="542"/>
      <c r="N88" s="881">
        <v>22</v>
      </c>
      <c r="O88" s="793"/>
      <c r="P88" s="542"/>
      <c r="Q88" s="542"/>
      <c r="R88" s="542"/>
      <c r="S88" s="542"/>
      <c r="T88" s="542"/>
      <c r="U88" s="542"/>
      <c r="V88" s="542"/>
      <c r="W88" s="542"/>
      <c r="X88" s="542"/>
      <c r="Y88" s="542"/>
      <c r="Z88" s="542"/>
      <c r="AA88" s="542"/>
      <c r="AB88" s="542"/>
      <c r="AC88" s="783"/>
    </row>
    <row r="89" spans="1:29" ht="29.45" customHeight="1">
      <c r="A89" s="614">
        <v>76</v>
      </c>
      <c r="B89" s="1273" t="s">
        <v>1006</v>
      </c>
      <c r="C89" s="1077">
        <v>31527</v>
      </c>
      <c r="D89" s="1078" t="s">
        <v>790</v>
      </c>
      <c r="E89" s="1109" t="s">
        <v>1026</v>
      </c>
      <c r="F89" s="359" t="s">
        <v>1017</v>
      </c>
      <c r="G89" s="1108" t="s">
        <v>1027</v>
      </c>
      <c r="H89" s="1108" t="s">
        <v>1027</v>
      </c>
      <c r="I89" s="1037">
        <v>44562</v>
      </c>
      <c r="J89" s="542"/>
      <c r="K89" s="423" t="s">
        <v>788</v>
      </c>
      <c r="L89" s="525" t="s">
        <v>788</v>
      </c>
      <c r="M89" s="542"/>
      <c r="N89" s="881">
        <v>23</v>
      </c>
      <c r="O89" s="793"/>
      <c r="P89" s="542"/>
      <c r="Q89" s="542"/>
      <c r="R89" s="542"/>
      <c r="S89" s="542"/>
      <c r="T89" s="542"/>
      <c r="U89" s="542"/>
      <c r="V89" s="542"/>
      <c r="W89" s="542"/>
      <c r="X89" s="542"/>
      <c r="Y89" s="542"/>
      <c r="Z89" s="542"/>
      <c r="AA89" s="542"/>
      <c r="AB89" s="542"/>
      <c r="AC89" s="783"/>
    </row>
    <row r="90" spans="1:29" ht="29.45" customHeight="1">
      <c r="A90" s="614">
        <v>77</v>
      </c>
      <c r="B90" s="1274" t="s">
        <v>1028</v>
      </c>
      <c r="C90" s="1182">
        <v>33977</v>
      </c>
      <c r="D90" s="1078" t="s">
        <v>790</v>
      </c>
      <c r="E90" s="1183" t="s">
        <v>1051</v>
      </c>
      <c r="F90" s="878" t="s">
        <v>927</v>
      </c>
      <c r="G90" s="1186" t="s">
        <v>1053</v>
      </c>
      <c r="H90" s="1184" t="s">
        <v>1052</v>
      </c>
      <c r="I90" s="1124">
        <v>44594</v>
      </c>
      <c r="J90" s="542"/>
      <c r="K90" s="423" t="s">
        <v>788</v>
      </c>
      <c r="L90" s="525" t="s">
        <v>788</v>
      </c>
      <c r="M90" s="542"/>
      <c r="N90" s="881">
        <v>24</v>
      </c>
    </row>
    <row r="91" spans="1:29" ht="29.45" customHeight="1">
      <c r="A91" s="614">
        <v>78</v>
      </c>
      <c r="B91" s="1275" t="s">
        <v>1029</v>
      </c>
      <c r="C91" s="1129" t="s">
        <v>1055</v>
      </c>
      <c r="D91" s="1137" t="s">
        <v>790</v>
      </c>
      <c r="E91" s="1130" t="s">
        <v>1040</v>
      </c>
      <c r="F91" s="878" t="s">
        <v>1056</v>
      </c>
      <c r="G91" s="1127" t="s">
        <v>1041</v>
      </c>
      <c r="H91" s="1127" t="s">
        <v>1041</v>
      </c>
      <c r="I91" s="1138">
        <v>44594</v>
      </c>
      <c r="J91" s="542"/>
      <c r="K91" s="423" t="s">
        <v>788</v>
      </c>
      <c r="L91" s="525" t="s">
        <v>788</v>
      </c>
      <c r="M91" s="542"/>
      <c r="N91" s="881">
        <v>25</v>
      </c>
    </row>
    <row r="92" spans="1:29" ht="29.45" customHeight="1">
      <c r="A92" s="614">
        <v>79</v>
      </c>
      <c r="B92" s="1275" t="s">
        <v>1030</v>
      </c>
      <c r="C92" s="1134">
        <v>33292</v>
      </c>
      <c r="D92" s="1078" t="s">
        <v>790</v>
      </c>
      <c r="E92" s="1139" t="s">
        <v>1044</v>
      </c>
      <c r="F92" s="1133" t="s">
        <v>1057</v>
      </c>
      <c r="G92" s="1140" t="s">
        <v>1045</v>
      </c>
      <c r="H92" s="1135" t="s">
        <v>1045</v>
      </c>
      <c r="I92" s="1124">
        <v>44602</v>
      </c>
      <c r="J92" s="542"/>
      <c r="K92" s="423" t="s">
        <v>788</v>
      </c>
      <c r="L92" s="525" t="s">
        <v>788</v>
      </c>
      <c r="M92" s="542"/>
      <c r="N92" s="881">
        <v>26</v>
      </c>
    </row>
    <row r="93" spans="1:29" ht="29.45" customHeight="1">
      <c r="A93" s="614">
        <v>80</v>
      </c>
      <c r="B93" s="1275" t="s">
        <v>1031</v>
      </c>
      <c r="C93" s="1125">
        <v>33301</v>
      </c>
      <c r="D93" s="1137" t="s">
        <v>790</v>
      </c>
      <c r="E93" s="1126" t="s">
        <v>1036</v>
      </c>
      <c r="F93" s="1203" t="s">
        <v>1058</v>
      </c>
      <c r="G93" s="1127" t="s">
        <v>1037</v>
      </c>
      <c r="H93" s="1127" t="s">
        <v>1038</v>
      </c>
      <c r="I93" s="1138">
        <v>44606</v>
      </c>
      <c r="J93" s="1204"/>
      <c r="K93" s="1205" t="s">
        <v>788</v>
      </c>
      <c r="L93" s="1175" t="s">
        <v>788</v>
      </c>
      <c r="M93" s="1204"/>
      <c r="N93" s="881">
        <v>27</v>
      </c>
    </row>
    <row r="94" spans="1:29" ht="29.45" customHeight="1">
      <c r="A94" s="614">
        <v>81</v>
      </c>
      <c r="B94" s="1276" t="s">
        <v>1060</v>
      </c>
      <c r="C94" s="1206" t="s">
        <v>1065</v>
      </c>
      <c r="D94" s="542" t="s">
        <v>809</v>
      </c>
      <c r="E94" s="1206" t="s">
        <v>1066</v>
      </c>
      <c r="F94" s="878" t="s">
        <v>929</v>
      </c>
      <c r="G94" s="1211" t="s">
        <v>1072</v>
      </c>
      <c r="H94" s="1211" t="s">
        <v>1073</v>
      </c>
      <c r="I94" s="1202">
        <v>44631</v>
      </c>
      <c r="J94" s="542"/>
      <c r="K94" s="1205" t="s">
        <v>788</v>
      </c>
      <c r="L94" s="1175" t="s">
        <v>788</v>
      </c>
      <c r="M94" s="542"/>
      <c r="N94" s="881">
        <v>28</v>
      </c>
    </row>
    <row r="95" spans="1:29" ht="29.45" customHeight="1">
      <c r="A95" s="614">
        <v>82</v>
      </c>
      <c r="B95" s="1276" t="s">
        <v>1067</v>
      </c>
      <c r="C95" s="1207">
        <v>31430</v>
      </c>
      <c r="D95" s="542" t="s">
        <v>790</v>
      </c>
      <c r="E95" s="1206" t="s">
        <v>1068</v>
      </c>
      <c r="F95" s="878" t="s">
        <v>618</v>
      </c>
      <c r="G95" s="1211" t="s">
        <v>1075</v>
      </c>
      <c r="H95" s="1211" t="s">
        <v>1076</v>
      </c>
      <c r="I95" s="1202">
        <v>44635</v>
      </c>
      <c r="J95" s="542"/>
      <c r="K95" s="1205" t="s">
        <v>788</v>
      </c>
      <c r="L95" s="1175" t="s">
        <v>788</v>
      </c>
      <c r="M95" s="542"/>
      <c r="N95" s="881">
        <v>29</v>
      </c>
    </row>
    <row r="96" spans="1:29" ht="29.45" customHeight="1">
      <c r="A96" s="614">
        <v>83</v>
      </c>
      <c r="B96" s="1277" t="s">
        <v>1069</v>
      </c>
      <c r="C96" s="574">
        <v>33257</v>
      </c>
      <c r="D96" s="542" t="s">
        <v>790</v>
      </c>
      <c r="E96" s="542" t="s">
        <v>1086</v>
      </c>
      <c r="F96" s="878" t="s">
        <v>618</v>
      </c>
      <c r="G96" s="878" t="s">
        <v>1087</v>
      </c>
      <c r="H96" s="878" t="s">
        <v>1087</v>
      </c>
      <c r="I96" s="1202">
        <v>44636</v>
      </c>
      <c r="J96" s="542"/>
      <c r="K96" s="1205" t="s">
        <v>788</v>
      </c>
      <c r="L96" s="1175" t="s">
        <v>788</v>
      </c>
      <c r="M96" s="542"/>
      <c r="N96" s="881">
        <v>30</v>
      </c>
    </row>
    <row r="97" spans="1:14" ht="29.45" customHeight="1">
      <c r="A97" s="614">
        <v>84</v>
      </c>
      <c r="B97" s="1276" t="s">
        <v>1078</v>
      </c>
      <c r="C97" s="1208">
        <v>33606</v>
      </c>
      <c r="D97" s="542" t="s">
        <v>790</v>
      </c>
      <c r="E97" s="1209" t="s">
        <v>1070</v>
      </c>
      <c r="F97" s="878" t="s">
        <v>1085</v>
      </c>
      <c r="G97" s="1212" t="s">
        <v>1074</v>
      </c>
      <c r="H97" s="1212" t="s">
        <v>1074</v>
      </c>
      <c r="I97" s="1202">
        <v>44648</v>
      </c>
      <c r="J97" s="542"/>
      <c r="K97" s="423" t="s">
        <v>788</v>
      </c>
      <c r="L97" s="525" t="s">
        <v>788</v>
      </c>
      <c r="M97" s="542"/>
      <c r="N97" s="881">
        <v>31</v>
      </c>
    </row>
    <row r="98" spans="1:14" ht="24.75" customHeight="1">
      <c r="A98" s="614">
        <v>85</v>
      </c>
      <c r="B98" s="1273" t="s">
        <v>1091</v>
      </c>
      <c r="C98" s="574">
        <v>31514</v>
      </c>
      <c r="D98" s="542" t="s">
        <v>790</v>
      </c>
      <c r="E98" s="542" t="s">
        <v>1109</v>
      </c>
      <c r="F98" s="1279" t="s">
        <v>1097</v>
      </c>
      <c r="G98" s="542" t="s">
        <v>1108</v>
      </c>
      <c r="H98" s="542" t="s">
        <v>1107</v>
      </c>
      <c r="I98" s="1281">
        <v>44657</v>
      </c>
      <c r="J98" s="542"/>
      <c r="K98" s="423" t="s">
        <v>788</v>
      </c>
      <c r="L98" s="525" t="s">
        <v>788</v>
      </c>
      <c r="N98" s="881">
        <v>32</v>
      </c>
    </row>
    <row r="99" spans="1:14" ht="24.75" customHeight="1">
      <c r="A99" s="614">
        <v>86</v>
      </c>
      <c r="B99" s="1278" t="s">
        <v>1093</v>
      </c>
      <c r="C99" s="574">
        <v>31863</v>
      </c>
      <c r="D99" s="542" t="s">
        <v>790</v>
      </c>
      <c r="E99" s="542" t="s">
        <v>1110</v>
      </c>
      <c r="F99" s="1283" t="s">
        <v>1101</v>
      </c>
      <c r="G99" s="542" t="s">
        <v>1111</v>
      </c>
      <c r="H99" s="542" t="s">
        <v>1111</v>
      </c>
      <c r="I99" s="1281">
        <v>44662</v>
      </c>
      <c r="J99" s="542"/>
      <c r="K99" s="423" t="s">
        <v>788</v>
      </c>
      <c r="L99" s="525" t="s">
        <v>788</v>
      </c>
      <c r="N99" s="881">
        <v>33</v>
      </c>
    </row>
    <row r="100" spans="1:14" ht="24.75" customHeight="1">
      <c r="A100" s="614">
        <v>87</v>
      </c>
      <c r="B100" s="1278" t="s">
        <v>1095</v>
      </c>
      <c r="C100" s="574">
        <v>33107</v>
      </c>
      <c r="D100" s="542" t="s">
        <v>809</v>
      </c>
      <c r="E100" s="542" t="s">
        <v>1112</v>
      </c>
      <c r="F100" s="1409" t="s">
        <v>1105</v>
      </c>
      <c r="G100" s="542" t="s">
        <v>1113</v>
      </c>
      <c r="H100" s="542" t="s">
        <v>1113</v>
      </c>
      <c r="I100" s="1282">
        <v>44671</v>
      </c>
      <c r="J100" s="542"/>
      <c r="K100" s="423" t="s">
        <v>788</v>
      </c>
      <c r="L100" s="525" t="s">
        <v>788</v>
      </c>
      <c r="N100" s="881">
        <v>34</v>
      </c>
    </row>
    <row r="118" spans="1:50" s="1368" customFormat="1" ht="31.5" customHeight="1">
      <c r="A118" s="1372" t="s">
        <v>961</v>
      </c>
      <c r="B118" s="1405" t="s">
        <v>789</v>
      </c>
      <c r="C118" s="1373">
        <v>31699</v>
      </c>
      <c r="D118" s="1374" t="s">
        <v>790</v>
      </c>
      <c r="E118" s="1375" t="s">
        <v>910</v>
      </c>
      <c r="F118" s="1398" t="s">
        <v>803</v>
      </c>
      <c r="G118" s="1377" t="s">
        <v>911</v>
      </c>
      <c r="H118" s="1377" t="s">
        <v>911</v>
      </c>
      <c r="I118" s="1373">
        <v>44348</v>
      </c>
      <c r="J118" s="1369"/>
      <c r="K118" s="1369"/>
      <c r="L118" s="1369"/>
      <c r="M118" s="1369"/>
      <c r="N118" s="1378" t="s">
        <v>804</v>
      </c>
      <c r="O118" s="1379" t="s">
        <v>34</v>
      </c>
      <c r="P118" s="1376" t="str">
        <f>B118</f>
        <v>Reno Vijayan</v>
      </c>
      <c r="Q118" s="1380">
        <v>30</v>
      </c>
      <c r="R118" s="1381">
        <f>VLOOKUP(A118,'[4]Pay sheet-MARCH- 2022'!$C$7:$AF$147,10,0)</f>
        <v>31</v>
      </c>
      <c r="S118" s="1382" t="s">
        <v>34</v>
      </c>
      <c r="T118" s="1375">
        <v>61740</v>
      </c>
      <c r="U118" s="1383">
        <f>VLOOKUP(A118,'[4]Pay sheet-MARCH- 2022'!$C$7:$AF$147,11,0)</f>
        <v>37044</v>
      </c>
      <c r="V118" s="1384">
        <v>0</v>
      </c>
      <c r="W118" s="1369">
        <v>0</v>
      </c>
      <c r="X118" s="1380">
        <f>Y118+Z118+AA118+AB118</f>
        <v>24696</v>
      </c>
      <c r="Y118" s="1381">
        <f>VLOOKUP(A118,'[4]Pay sheet-MARCH- 2022'!$C$7:$AF$147,12,0)</f>
        <v>14817.6</v>
      </c>
      <c r="Z118" s="1381">
        <f>VLOOKUP(A118,'[4]Pay sheet-MARCH- 2022'!$C$7:$AF$147,13,0)</f>
        <v>2083</v>
      </c>
      <c r="AA118" s="1381">
        <f>VLOOKUP(A118,'[4]Pay sheet-MARCH- 2022'!$C$7:$AF$147,14,0)</f>
        <v>2083</v>
      </c>
      <c r="AB118" s="1381">
        <f>VLOOKUP(A118,'[4]Pay sheet-MARCH- 2022'!$C$7:$AF$147,15,0)</f>
        <v>5712.4000000000015</v>
      </c>
      <c r="AC118" s="1374">
        <f>U118+X118</f>
        <v>61740</v>
      </c>
      <c r="AD118" s="1381">
        <f>VLOOKUP(A118,'[4]Pay sheet-MARCH- 2022'!$C$7:$AF$147,18,0)</f>
        <v>1441.6089999999999</v>
      </c>
      <c r="AE118" s="1381">
        <f>VLOOKUP(A118,'[4]Pay sheet-MARCH- 2022'!$C$7:$AF$147,19,0)</f>
        <v>1781.8163999999999</v>
      </c>
      <c r="AF118" s="1381">
        <f>VLOOKUP(A118,'[4]Pay sheet-MARCH- 2022'!$C$7:$AF$147,20,0)</f>
        <v>3087</v>
      </c>
      <c r="AG118" s="1381">
        <f>VLOOKUP(A118,'[4]Pay sheet-MARCH- 2022'!$C$7:$AF$147,22,0)</f>
        <v>0</v>
      </c>
      <c r="AH118" s="1374">
        <f>AC118+AD118+AE118+AF118+AG118</f>
        <v>68050.425400000007</v>
      </c>
      <c r="AI118" s="1374">
        <v>0</v>
      </c>
      <c r="AJ118" s="1381">
        <f>VLOOKUP(A118,'[4]Pay sheet-MARCH- 2022'!$C$7:$AF$147,26,0)</f>
        <v>1800</v>
      </c>
      <c r="AK118" s="1381">
        <f>VLOOKUP(A118,'[4]Pay sheet-MARCH- 2022'!$C$7:$AF$147,25,0)</f>
        <v>200</v>
      </c>
      <c r="AL118" s="1381">
        <f>VLOOKUP(A118,'[4]Pay sheet-MARCH- 2022'!$C$7:$AF$147,24,0)</f>
        <v>0</v>
      </c>
      <c r="AM118" s="1381">
        <f>VLOOKUP(A118,'[4]Pay sheet-MARCH- 2022'!$C$7:$AF$147,27,0)</f>
        <v>391.787848</v>
      </c>
      <c r="AN118" s="1374">
        <f>AI118+AJ118+AK118+AL118+AM118</f>
        <v>2391.7878479999999</v>
      </c>
      <c r="AO118" s="1385">
        <f>AH118-AN118</f>
        <v>65658.637552</v>
      </c>
      <c r="AP118" s="1386">
        <v>44686</v>
      </c>
      <c r="AQ118" s="1387" t="s">
        <v>805</v>
      </c>
      <c r="AR118" s="1388" t="s">
        <v>806</v>
      </c>
      <c r="AS118" s="1371"/>
      <c r="AU118" s="1369">
        <v>15</v>
      </c>
      <c r="AV118" s="1370">
        <v>2</v>
      </c>
      <c r="AW118" s="1371"/>
      <c r="AX118" s="1371"/>
    </row>
    <row r="119" spans="1:50" s="1368" customFormat="1" ht="21.6" customHeight="1">
      <c r="A119" s="1389" t="s">
        <v>963</v>
      </c>
      <c r="B119" s="1405" t="s">
        <v>792</v>
      </c>
      <c r="C119" s="1373">
        <v>32918</v>
      </c>
      <c r="D119" s="1374" t="s">
        <v>790</v>
      </c>
      <c r="E119" s="1375" t="s">
        <v>857</v>
      </c>
      <c r="F119" s="1398" t="s">
        <v>798</v>
      </c>
      <c r="G119" s="1376" t="s">
        <v>871</v>
      </c>
      <c r="H119" s="1376" t="s">
        <v>871</v>
      </c>
      <c r="I119" s="1373">
        <v>44348</v>
      </c>
      <c r="J119" s="1369"/>
      <c r="K119" s="1369"/>
      <c r="L119" s="1369"/>
      <c r="M119" s="1369"/>
      <c r="N119" s="1390" t="s">
        <v>908</v>
      </c>
      <c r="O119" s="1379" t="s">
        <v>34</v>
      </c>
      <c r="P119" s="1376" t="str">
        <f>B119</f>
        <v>SathishKumar V</v>
      </c>
      <c r="Q119" s="1380">
        <v>30</v>
      </c>
      <c r="R119" s="1381">
        <f>VLOOKUP(A119,'[4]Pay sheet-MARCH- 2022'!$C$7:$AF$147,10,0)</f>
        <v>31</v>
      </c>
      <c r="S119" s="1382" t="s">
        <v>34</v>
      </c>
      <c r="T119" s="1381">
        <v>117354</v>
      </c>
      <c r="U119" s="1383">
        <f>VLOOKUP(A119,'[4]Pay sheet-MARCH- 2022'!$C$7:$AF$147,11,0)</f>
        <v>70412.399999999994</v>
      </c>
      <c r="V119" s="1384">
        <v>0</v>
      </c>
      <c r="W119" s="1369">
        <v>0</v>
      </c>
      <c r="X119" s="1380">
        <f>Y119+Z119+AA119+AB119</f>
        <v>46941.600000000013</v>
      </c>
      <c r="Y119" s="1381">
        <f>VLOOKUP(A119,'[4]Pay sheet-MARCH- 2022'!$C$7:$AF$147,12,0)</f>
        <v>28164.959999999999</v>
      </c>
      <c r="Z119" s="1381">
        <f>VLOOKUP(A119,'[4]Pay sheet-MARCH- 2022'!$C$7:$AF$147,13,0)</f>
        <v>2083</v>
      </c>
      <c r="AA119" s="1381">
        <f>VLOOKUP(A119,'[4]Pay sheet-MARCH- 2022'!$C$7:$AF$147,14,0)</f>
        <v>2083</v>
      </c>
      <c r="AB119" s="1381">
        <f>VLOOKUP(A119,'[4]Pay sheet-MARCH- 2022'!$C$7:$AF$147,15,0)</f>
        <v>14610.640000000014</v>
      </c>
      <c r="AC119" s="1374">
        <f>U119+X119</f>
        <v>117354</v>
      </c>
      <c r="AD119" s="1381">
        <f>VLOOKUP(A119,'[4]Pay sheet-MARCH- 2022'!$C$7:$AF$147,18,0)</f>
        <v>1441.6089999999999</v>
      </c>
      <c r="AE119" s="1381">
        <f>VLOOKUP(A119,'[4]Pay sheet-MARCH- 2022'!$C$7:$AF$147,19,0)</f>
        <v>3386.8364399999996</v>
      </c>
      <c r="AF119" s="1381">
        <f>VLOOKUP(A119,'[4]Pay sheet-MARCH- 2022'!$C$7:$AF$147,20,0)</f>
        <v>5867.7</v>
      </c>
      <c r="AG119" s="1381">
        <f>VLOOKUP(A119,'[4]Pay sheet-MARCH- 2022'!$C$7:$AF$147,22,0)</f>
        <v>0</v>
      </c>
      <c r="AH119" s="1374">
        <f>AC119+AD119+AE119+AF119+AG119</f>
        <v>128050.14543999999</v>
      </c>
      <c r="AI119" s="1374">
        <v>0</v>
      </c>
      <c r="AJ119" s="1381">
        <f>VLOOKUP(A119,'[4]Pay sheet-MARCH- 2022'!$C$7:$AF$147,26,0)</f>
        <v>1800</v>
      </c>
      <c r="AK119" s="1381">
        <f>VLOOKUP(A119,'[4]Pay sheet-MARCH- 2022'!$C$7:$AF$147,25,0)</f>
        <v>200</v>
      </c>
      <c r="AL119" s="1381">
        <f>VLOOKUP(A119,'[4]Pay sheet-MARCH- 2022'!$C$7:$AF$147,24,0)</f>
        <v>0</v>
      </c>
      <c r="AM119" s="1381">
        <f>VLOOKUP(A119,'[4]Pay sheet-MARCH- 2022'!$C$7:$AF$147,27,0)</f>
        <v>391.787848</v>
      </c>
      <c r="AN119" s="1374">
        <f>AI119+AJ119+AK119+AL119+AM119</f>
        <v>2391.7878479999999</v>
      </c>
      <c r="AO119" s="1385">
        <f>AH119-AN119</f>
        <v>125658.35759199999</v>
      </c>
      <c r="AP119" s="1386">
        <v>44686</v>
      </c>
      <c r="AQ119" s="1374" t="s">
        <v>676</v>
      </c>
      <c r="AR119" s="1374">
        <v>917010039649735</v>
      </c>
      <c r="AS119" s="1371"/>
      <c r="AU119" s="1369">
        <v>29</v>
      </c>
      <c r="AV119" s="1370">
        <v>3</v>
      </c>
      <c r="AW119" s="1371"/>
      <c r="AX119" s="1371"/>
    </row>
    <row r="120" spans="1:50" s="1368" customFormat="1" ht="21.6" customHeight="1">
      <c r="A120" s="1389" t="s">
        <v>965</v>
      </c>
      <c r="B120" s="1405" t="s">
        <v>794</v>
      </c>
      <c r="C120" s="1376" t="s">
        <v>850</v>
      </c>
      <c r="D120" s="1374" t="s">
        <v>790</v>
      </c>
      <c r="E120" s="1375" t="s">
        <v>859</v>
      </c>
      <c r="F120" s="1398" t="s">
        <v>800</v>
      </c>
      <c r="G120" s="1391" t="s">
        <v>873</v>
      </c>
      <c r="H120" s="1391" t="s">
        <v>873</v>
      </c>
      <c r="I120" s="1373">
        <v>44363</v>
      </c>
      <c r="J120" s="1369"/>
      <c r="K120" s="1369"/>
      <c r="L120" s="1369"/>
      <c r="M120" s="1369"/>
      <c r="N120" s="1392">
        <v>101701757176</v>
      </c>
      <c r="O120" s="1379" t="s">
        <v>34</v>
      </c>
      <c r="P120" s="1376" t="str">
        <f>B120</f>
        <v>Kutagolla Mohazzer</v>
      </c>
      <c r="Q120" s="1380">
        <v>30</v>
      </c>
      <c r="R120" s="1381">
        <f>VLOOKUP(A120,'[4]Pay sheet-MARCH- 2022'!$C$7:$AF$147,10,0)</f>
        <v>31</v>
      </c>
      <c r="S120" s="1382" t="s">
        <v>34</v>
      </c>
      <c r="T120" s="1381">
        <v>66374</v>
      </c>
      <c r="U120" s="1383">
        <f>VLOOKUP(A120,'[4]Pay sheet-MARCH- 2022'!$C$7:$AF$147,11,0)</f>
        <v>39824.400000000001</v>
      </c>
      <c r="V120" s="1384">
        <v>0</v>
      </c>
      <c r="W120" s="1369">
        <v>0</v>
      </c>
      <c r="X120" s="1380">
        <f>Y120+Z120+AA120+AB120</f>
        <v>26549.599999999999</v>
      </c>
      <c r="Y120" s="1381">
        <f>VLOOKUP(A120,'[4]Pay sheet-MARCH- 2022'!$C$7:$AF$147,12,0)</f>
        <v>15929.760000000002</v>
      </c>
      <c r="Z120" s="1381">
        <f>VLOOKUP(A120,'[4]Pay sheet-MARCH- 2022'!$C$7:$AF$147,13,0)</f>
        <v>2083</v>
      </c>
      <c r="AA120" s="1381">
        <f>VLOOKUP(A120,'[4]Pay sheet-MARCH- 2022'!$C$7:$AF$147,14,0)</f>
        <v>2083</v>
      </c>
      <c r="AB120" s="1381">
        <f>VLOOKUP(A120,'[4]Pay sheet-MARCH- 2022'!$C$7:$AF$147,15,0)</f>
        <v>6453.8399999999965</v>
      </c>
      <c r="AC120" s="1374">
        <f>U120+X120</f>
        <v>66374</v>
      </c>
      <c r="AD120" s="1381">
        <f>VLOOKUP(A120,'[4]Pay sheet-MARCH- 2022'!$C$7:$AF$147,18,0)</f>
        <v>1441.6089999999999</v>
      </c>
      <c r="AE120" s="1381">
        <f>VLOOKUP(A120,'[4]Pay sheet-MARCH- 2022'!$C$7:$AF$147,19,0)</f>
        <v>1915.5536400000001</v>
      </c>
      <c r="AF120" s="1381">
        <f>VLOOKUP(A120,'[4]Pay sheet-MARCH- 2022'!$C$7:$AF$147,20,0)</f>
        <v>3318.7000000000003</v>
      </c>
      <c r="AG120" s="1381">
        <f>VLOOKUP(A120,'[4]Pay sheet-MARCH- 2022'!$C$7:$AF$147,22,0)</f>
        <v>0</v>
      </c>
      <c r="AH120" s="1374">
        <f>AC120+AD120+AE120+AF120+AG120</f>
        <v>73049.862639999992</v>
      </c>
      <c r="AI120" s="1374">
        <v>0</v>
      </c>
      <c r="AJ120" s="1381">
        <f>VLOOKUP(A120,'[4]Pay sheet-MARCH- 2022'!$C$7:$AF$147,26,0)</f>
        <v>1800</v>
      </c>
      <c r="AK120" s="1381">
        <f>VLOOKUP(A120,'[4]Pay sheet-MARCH- 2022'!$C$7:$AF$147,25,0)</f>
        <v>200</v>
      </c>
      <c r="AL120" s="1381">
        <f>VLOOKUP(A120,'[4]Pay sheet-MARCH- 2022'!$C$7:$AF$147,24,0)</f>
        <v>0</v>
      </c>
      <c r="AM120" s="1381">
        <f>VLOOKUP(A120,'[4]Pay sheet-MARCH- 2022'!$C$7:$AF$147,27,0)</f>
        <v>391.787848</v>
      </c>
      <c r="AN120" s="1374">
        <f>AI120+AJ120+AK120+AL120+AM120</f>
        <v>2391.7878479999999</v>
      </c>
      <c r="AO120" s="1385">
        <f>AH120-AN120</f>
        <v>70658.074791999999</v>
      </c>
      <c r="AP120" s="1386">
        <v>44686</v>
      </c>
      <c r="AQ120" s="1375" t="s">
        <v>676</v>
      </c>
      <c r="AR120" s="1369">
        <v>917010033244147</v>
      </c>
      <c r="AS120" s="1371"/>
      <c r="AU120" s="1387">
        <v>48</v>
      </c>
      <c r="AV120" s="1370">
        <v>9</v>
      </c>
      <c r="AW120" s="1371"/>
      <c r="AX120" s="1371"/>
    </row>
    <row r="121" spans="1:50" s="1368" customFormat="1" ht="21.6" customHeight="1">
      <c r="A121" s="1389" t="s">
        <v>970</v>
      </c>
      <c r="B121" s="1405" t="s">
        <v>817</v>
      </c>
      <c r="C121" s="1375" t="s">
        <v>854</v>
      </c>
      <c r="D121" s="1374" t="s">
        <v>790</v>
      </c>
      <c r="E121" s="1375" t="s">
        <v>867</v>
      </c>
      <c r="F121" s="1398" t="s">
        <v>832</v>
      </c>
      <c r="G121" s="1391" t="s">
        <v>883</v>
      </c>
      <c r="H121" s="1391" t="s">
        <v>884</v>
      </c>
      <c r="I121" s="1373">
        <v>44396</v>
      </c>
      <c r="J121" s="1369"/>
      <c r="K121" s="1369"/>
      <c r="L121" s="1369"/>
      <c r="M121" s="1369"/>
      <c r="N121" s="1390" t="s">
        <v>904</v>
      </c>
      <c r="O121" s="1379" t="s">
        <v>34</v>
      </c>
      <c r="P121" s="1376" t="str">
        <f>B121</f>
        <v>Kannan Selvakumar</v>
      </c>
      <c r="Q121" s="1380">
        <v>30</v>
      </c>
      <c r="R121" s="1381">
        <f>VLOOKUP(A121,'[4]Pay sheet-MARCH- 2022'!$C$7:$AF$147,10,0)</f>
        <v>31</v>
      </c>
      <c r="S121" s="1382" t="s">
        <v>34</v>
      </c>
      <c r="T121" s="1381">
        <v>57105</v>
      </c>
      <c r="U121" s="1383">
        <f>VLOOKUP(A121,'[4]Pay sheet-MARCH- 2022'!$C$7:$AF$147,11,0)</f>
        <v>34263</v>
      </c>
      <c r="V121" s="1384">
        <v>0</v>
      </c>
      <c r="W121" s="1369">
        <v>0</v>
      </c>
      <c r="X121" s="1380">
        <f>Y121+Z121+AA121+AB121</f>
        <v>22842.000000000004</v>
      </c>
      <c r="Y121" s="1381">
        <f>VLOOKUP(A121,'[4]Pay sheet-MARCH- 2022'!$C$7:$AF$147,12,0)</f>
        <v>13705.2</v>
      </c>
      <c r="Z121" s="1381">
        <f>VLOOKUP(A121,'[4]Pay sheet-MARCH- 2022'!$C$7:$AF$147,13,0)</f>
        <v>2083</v>
      </c>
      <c r="AA121" s="1381">
        <f>VLOOKUP(A121,'[4]Pay sheet-MARCH- 2022'!$C$7:$AF$147,14,0)</f>
        <v>2083</v>
      </c>
      <c r="AB121" s="1381">
        <f>VLOOKUP(A121,'[4]Pay sheet-MARCH- 2022'!$C$7:$AF$147,15,0)</f>
        <v>4970.8000000000029</v>
      </c>
      <c r="AC121" s="1374">
        <f>U121+X121</f>
        <v>57105</v>
      </c>
      <c r="AD121" s="1381">
        <f>VLOOKUP(A121,'[4]Pay sheet-MARCH- 2022'!$C$7:$AF$147,18,0)</f>
        <v>1441.6089999999999</v>
      </c>
      <c r="AE121" s="1381">
        <f>VLOOKUP(A121,'[4]Pay sheet-MARCH- 2022'!$C$7:$AF$147,19,0)</f>
        <v>1648.0502999999999</v>
      </c>
      <c r="AF121" s="1381">
        <f>VLOOKUP(A121,'[4]Pay sheet-MARCH- 2022'!$C$7:$AF$147,20,0)</f>
        <v>2855.25</v>
      </c>
      <c r="AG121" s="1381">
        <f>VLOOKUP(A121,'[4]Pay sheet-MARCH- 2022'!$C$7:$AF$147,22,0)</f>
        <v>0</v>
      </c>
      <c r="AH121" s="1374">
        <f>AC121+AD121+AE121+AF121+AG121</f>
        <v>63049.909299999999</v>
      </c>
      <c r="AI121" s="1374">
        <v>0</v>
      </c>
      <c r="AJ121" s="1381">
        <f>VLOOKUP(A121,'[4]Pay sheet-MARCH- 2022'!$C$7:$AF$147,26,0)</f>
        <v>1800</v>
      </c>
      <c r="AK121" s="1381">
        <f>VLOOKUP(A121,'[4]Pay sheet-MARCH- 2022'!$C$7:$AF$147,25,0)</f>
        <v>200</v>
      </c>
      <c r="AL121" s="1381">
        <f>VLOOKUP(A121,'[4]Pay sheet-MARCH- 2022'!$C$7:$AF$147,24,0)</f>
        <v>0</v>
      </c>
      <c r="AM121" s="1381">
        <f>VLOOKUP(A121,'[4]Pay sheet-MARCH- 2022'!$C$7:$AF$147,27,0)</f>
        <v>335</v>
      </c>
      <c r="AN121" s="1374">
        <f>AI121+AJ121+AK121+AL121+AM121</f>
        <v>2335</v>
      </c>
      <c r="AO121" s="1385">
        <f>AH121-AN121</f>
        <v>60714.909299999999</v>
      </c>
      <c r="AP121" s="1386">
        <v>44686</v>
      </c>
      <c r="AQ121" s="1375" t="s">
        <v>656</v>
      </c>
      <c r="AR121" s="1393" t="s">
        <v>841</v>
      </c>
      <c r="AS121" s="1371"/>
      <c r="AU121" s="1387">
        <v>56</v>
      </c>
      <c r="AV121" s="1377">
        <v>14</v>
      </c>
      <c r="AW121" s="1394"/>
      <c r="AX121" s="1394"/>
    </row>
    <row r="122" spans="1:50" s="1397" customFormat="1" ht="21.6" customHeight="1">
      <c r="A122" s="1389" t="s">
        <v>975</v>
      </c>
      <c r="B122" s="1405" t="s">
        <v>912</v>
      </c>
      <c r="C122" s="1373">
        <v>33024</v>
      </c>
      <c r="D122" s="1374" t="s">
        <v>790</v>
      </c>
      <c r="E122" s="1375" t="s">
        <v>919</v>
      </c>
      <c r="F122" s="1398" t="s">
        <v>925</v>
      </c>
      <c r="G122" s="1376" t="s">
        <v>930</v>
      </c>
      <c r="H122" s="1376" t="s">
        <v>930</v>
      </c>
      <c r="I122" s="1373">
        <v>44445</v>
      </c>
      <c r="J122" s="1369"/>
      <c r="K122" s="1369"/>
      <c r="L122" s="1369"/>
      <c r="M122" s="1369"/>
      <c r="N122" s="1395" t="s">
        <v>949</v>
      </c>
      <c r="O122" s="1379" t="s">
        <v>34</v>
      </c>
      <c r="P122" s="1375" t="s">
        <v>912</v>
      </c>
      <c r="Q122" s="1380">
        <v>30</v>
      </c>
      <c r="R122" s="1381">
        <f>VLOOKUP(A122,'[4]Pay sheet-MARCH- 2022'!$C$7:$AF$147,10,0)</f>
        <v>31</v>
      </c>
      <c r="S122" s="1382" t="s">
        <v>34</v>
      </c>
      <c r="T122" s="1381">
        <v>94181</v>
      </c>
      <c r="U122" s="1383">
        <f>VLOOKUP(A122,'[4]Pay sheet-MARCH- 2022'!$C$7:$AF$147,11,0)</f>
        <v>56508.6</v>
      </c>
      <c r="V122" s="1384">
        <v>0</v>
      </c>
      <c r="W122" s="1369">
        <v>0</v>
      </c>
      <c r="X122" s="1380">
        <f>Y122+Z122+AA122+AB122</f>
        <v>37672.399999999994</v>
      </c>
      <c r="Y122" s="1381">
        <f>VLOOKUP(A122,'[4]Pay sheet-MARCH- 2022'!$C$7:$AF$147,12,0)</f>
        <v>22603.440000000002</v>
      </c>
      <c r="Z122" s="1381">
        <f>VLOOKUP(A122,'[4]Pay sheet-MARCH- 2022'!$C$7:$AF$147,13,0)</f>
        <v>2083</v>
      </c>
      <c r="AA122" s="1381">
        <f>VLOOKUP(A122,'[4]Pay sheet-MARCH- 2022'!$C$7:$AF$147,14,0)</f>
        <v>2083</v>
      </c>
      <c r="AB122" s="1381">
        <f>VLOOKUP(A122,'[4]Pay sheet-MARCH- 2022'!$C$7:$AF$147,15,0)</f>
        <v>10902.959999999992</v>
      </c>
      <c r="AC122" s="1374">
        <f>U122+X122</f>
        <v>94181</v>
      </c>
      <c r="AD122" s="1381">
        <f>VLOOKUP(A122,'[4]Pay sheet-MARCH- 2022'!$C$7:$AF$147,18,0)</f>
        <v>1441.6089999999999</v>
      </c>
      <c r="AE122" s="1381">
        <f>VLOOKUP(A122,'[4]Pay sheet-MARCH- 2022'!$C$7:$AF$147,19,0)</f>
        <v>2718.0636599999998</v>
      </c>
      <c r="AF122" s="1381">
        <f>VLOOKUP(A122,'[4]Pay sheet-MARCH- 2022'!$C$7:$AF$147,20,0)</f>
        <v>4709.05</v>
      </c>
      <c r="AG122" s="1381">
        <f>VLOOKUP(A122,'[4]Pay sheet-MARCH- 2022'!$C$7:$AF$147,22,0)</f>
        <v>0</v>
      </c>
      <c r="AH122" s="1374">
        <f>AC122+AD122+AE122+AF122+AG122</f>
        <v>103049.72266</v>
      </c>
      <c r="AI122" s="1374">
        <v>0</v>
      </c>
      <c r="AJ122" s="1381">
        <f>VLOOKUP(A122,'[4]Pay sheet-MARCH- 2022'!$C$7:$AF$147,26,0)</f>
        <v>1800</v>
      </c>
      <c r="AK122" s="1381">
        <f>VLOOKUP(A122,'[4]Pay sheet-MARCH- 2022'!$C$7:$AF$147,25,0)</f>
        <v>200</v>
      </c>
      <c r="AL122" s="1381">
        <f>VLOOKUP(A122,'[4]Pay sheet-MARCH- 2022'!$C$7:$AF$147,24,0)</f>
        <v>0</v>
      </c>
      <c r="AM122" s="1381">
        <f>VLOOKUP(A122,'[4]Pay sheet-MARCH- 2022'!$C$7:$AF$147,27,0)</f>
        <v>224</v>
      </c>
      <c r="AN122" s="1374">
        <f>AI122+AJ122+AK122+AL122+AM122</f>
        <v>2224</v>
      </c>
      <c r="AO122" s="1385">
        <f>AH122-AN122</f>
        <v>100825.72266</v>
      </c>
      <c r="AP122" s="1386">
        <v>44686</v>
      </c>
      <c r="AQ122" s="1375" t="s">
        <v>656</v>
      </c>
      <c r="AR122" s="1393" t="s">
        <v>942</v>
      </c>
      <c r="AS122" s="1396"/>
      <c r="AU122" s="1387">
        <v>64</v>
      </c>
      <c r="AV122" s="1370">
        <v>19</v>
      </c>
    </row>
  </sheetData>
  <mergeCells count="8">
    <mergeCell ref="N12:N13"/>
    <mergeCell ref="A2:M2"/>
    <mergeCell ref="A4:C4"/>
    <mergeCell ref="A6:C6"/>
    <mergeCell ref="A8:C8"/>
    <mergeCell ref="A12:A13"/>
    <mergeCell ref="B12:B13"/>
    <mergeCell ref="F12:F13"/>
  </mergeCells>
  <printOptions horizontalCentered="1" verticalCentered="1"/>
  <pageMargins left="0" right="0" top="0" bottom="0" header="0.31496062992125984" footer="0.31496062992125984"/>
  <pageSetup paperSize="8" scale="75" orientation="landscape" horizontalDpi="4294967293"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B55"/>
  <sheetViews>
    <sheetView tabSelected="1" topLeftCell="A8" zoomScale="115" zoomScaleNormal="115" workbookViewId="0">
      <pane xSplit="2" ySplit="1" topLeftCell="C9" activePane="bottomRight" state="frozen"/>
      <selection activeCell="A8" sqref="A8"/>
      <selection pane="topRight" activeCell="C8" sqref="C8"/>
      <selection pane="bottomLeft" activeCell="A9" sqref="A9"/>
      <selection pane="bottomRight" activeCell="E47" sqref="E47:E49"/>
    </sheetView>
  </sheetViews>
  <sheetFormatPr defaultColWidth="9.140625" defaultRowHeight="21"/>
  <cols>
    <col min="1" max="1" width="14.7109375" style="137" customWidth="1"/>
    <col min="2" max="2" width="24" style="1226" customWidth="1"/>
    <col min="3" max="3" width="11.85546875" style="325" bestFit="1" customWidth="1"/>
    <col min="4" max="4" width="18.28515625" style="325" customWidth="1"/>
    <col min="5" max="5" width="9.140625" style="713" customWidth="1"/>
    <col min="6" max="6" width="11.28515625" style="1296" customWidth="1"/>
    <col min="7" max="7" width="13.85546875" style="1164" customWidth="1"/>
    <col min="8" max="8" width="18" style="1164" customWidth="1"/>
    <col min="9" max="9" width="13.140625" style="325" customWidth="1"/>
    <col min="10" max="12" width="18.28515625" style="325" customWidth="1"/>
    <col min="13" max="13" width="12.42578125" style="325" customWidth="1"/>
    <col min="14" max="14" width="14.7109375" style="325" bestFit="1" customWidth="1"/>
    <col min="15" max="15" width="12.42578125" style="325" customWidth="1"/>
    <col min="16" max="16" width="19" style="713" customWidth="1"/>
    <col min="17" max="17" width="5.140625" style="325" customWidth="1"/>
    <col min="18" max="18" width="6.42578125" style="325" customWidth="1"/>
    <col min="19" max="19" width="12.42578125" style="325" customWidth="1"/>
    <col min="20" max="20" width="10.28515625" style="538" customWidth="1"/>
    <col min="21" max="21" width="11.140625" style="558" customWidth="1"/>
    <col min="22" max="22" width="4.7109375" style="325" customWidth="1"/>
    <col min="23" max="23" width="3.7109375" style="325" customWidth="1"/>
    <col min="24" max="24" width="12.42578125" style="325" customWidth="1"/>
    <col min="25" max="25" width="9.140625" style="325" customWidth="1"/>
    <col min="26" max="26" width="7.85546875" style="325" customWidth="1"/>
    <col min="27" max="27" width="8" style="325" customWidth="1"/>
    <col min="28" max="28" width="7.5703125" style="325" customWidth="1"/>
    <col min="29" max="29" width="12.42578125" style="558" customWidth="1"/>
    <col min="30" max="30" width="8" style="325" customWidth="1"/>
    <col min="31" max="31" width="6.85546875" style="325" customWidth="1"/>
    <col min="32" max="32" width="12.42578125" style="325" customWidth="1"/>
    <col min="33" max="33" width="7.140625" style="325" customWidth="1"/>
    <col min="34" max="34" width="9.7109375" style="145" customWidth="1"/>
    <col min="35" max="35" width="6.42578125" style="326" customWidth="1"/>
    <col min="36" max="36" width="8.28515625" style="326" customWidth="1"/>
    <col min="37" max="37" width="7.5703125" style="534" customWidth="1"/>
    <col min="38" max="38" width="10" style="326" customWidth="1"/>
    <col min="39" max="39" width="5.5703125" style="326" customWidth="1"/>
    <col min="40" max="40" width="8.42578125" style="798" customWidth="1"/>
    <col min="41" max="41" width="10.7109375" style="558" customWidth="1"/>
    <col min="42" max="42" width="13.42578125" style="325" customWidth="1"/>
    <col min="43" max="43" width="18.28515625" style="325" customWidth="1"/>
    <col min="44" max="44" width="21.140625" style="534" customWidth="1"/>
    <col min="45" max="45" width="11.7109375" style="325" customWidth="1"/>
    <col min="46" max="46" width="9.140625" style="325" customWidth="1"/>
    <col min="47" max="47" width="11.7109375" style="325" customWidth="1"/>
    <col min="48" max="48" width="9.140625" style="861" customWidth="1"/>
    <col min="49" max="50" width="9.140625" style="325" customWidth="1"/>
    <col min="51" max="52" width="9.140625" style="325" hidden="1" customWidth="1"/>
    <col min="53" max="54" width="9.140625" style="325" customWidth="1"/>
    <col min="55" max="16384" width="9.140625" style="325"/>
  </cols>
  <sheetData>
    <row r="3" spans="1:51" ht="61.5" customHeight="1">
      <c r="A3" s="141" t="s">
        <v>810</v>
      </c>
      <c r="T3" s="325"/>
      <c r="AI3" s="325"/>
      <c r="AJ3" s="325"/>
      <c r="AL3" s="325"/>
      <c r="AM3" s="325"/>
      <c r="AN3" s="538"/>
    </row>
    <row r="4" spans="1:51">
      <c r="B4" s="1226" t="s">
        <v>475</v>
      </c>
    </row>
    <row r="5" spans="1:51" ht="51.6" customHeight="1">
      <c r="A5" s="1424" t="s">
        <v>0</v>
      </c>
      <c r="B5" s="1424"/>
      <c r="C5" s="1424"/>
      <c r="D5" s="1051"/>
      <c r="E5" s="1229"/>
      <c r="F5" s="1297" t="s">
        <v>482</v>
      </c>
      <c r="G5" s="1165"/>
      <c r="H5" s="1166"/>
      <c r="I5" s="323"/>
      <c r="J5" s="323"/>
      <c r="K5" s="323"/>
      <c r="L5" s="323"/>
      <c r="M5" s="323"/>
      <c r="N5" s="323"/>
      <c r="O5" s="323"/>
      <c r="P5" s="323"/>
      <c r="Q5" s="323"/>
      <c r="W5" s="1431" t="s">
        <v>1</v>
      </c>
      <c r="X5" s="1431"/>
      <c r="Y5" s="1431"/>
      <c r="Z5" s="1431"/>
      <c r="AA5" s="1431"/>
      <c r="AB5" s="1431"/>
      <c r="AC5" s="1431"/>
      <c r="AD5" s="1431"/>
      <c r="AE5" s="1431"/>
      <c r="AF5" s="1431"/>
      <c r="AG5" s="1431"/>
      <c r="AH5" s="1431"/>
      <c r="AI5" s="1431"/>
      <c r="AJ5" s="1431"/>
      <c r="AK5" s="535" t="str">
        <f>F5</f>
        <v>Burgeon IT Services Pvt.Ltd.</v>
      </c>
      <c r="AL5" s="141"/>
      <c r="AM5" s="141"/>
      <c r="AN5" s="538"/>
      <c r="AP5" s="141"/>
      <c r="AQ5" s="141"/>
      <c r="AR5" s="1051"/>
      <c r="AS5" s="141"/>
      <c r="AT5" s="533"/>
      <c r="AU5" s="533"/>
      <c r="AV5" s="802"/>
      <c r="AW5" s="533"/>
    </row>
    <row r="6" spans="1:51" ht="24.95" customHeight="1">
      <c r="F6" s="1298" t="s">
        <v>491</v>
      </c>
      <c r="H6" s="1167"/>
      <c r="I6" s="158"/>
      <c r="J6" s="158"/>
      <c r="K6" s="158"/>
      <c r="L6" s="158"/>
      <c r="M6" s="158"/>
      <c r="N6" s="158"/>
      <c r="O6" s="158"/>
      <c r="P6" s="158"/>
      <c r="Q6" s="158"/>
      <c r="X6" s="534"/>
      <c r="Y6" s="534"/>
      <c r="Z6" s="534"/>
      <c r="AA6" s="534"/>
      <c r="AB6" s="534"/>
      <c r="AC6" s="613"/>
      <c r="AD6" s="534"/>
      <c r="AE6" s="534"/>
      <c r="AF6" s="534"/>
      <c r="AG6" s="534"/>
      <c r="AH6" s="539"/>
      <c r="AK6" s="536" t="str">
        <f>F6</f>
        <v>Siri Mansion LIGB 436 Dr.A S Rao Nagar,Hyderabad</v>
      </c>
      <c r="AL6" s="325"/>
      <c r="AM6" s="325"/>
      <c r="AN6" s="790"/>
      <c r="AO6" s="1364"/>
      <c r="AP6" s="327"/>
      <c r="AQ6" s="327"/>
      <c r="AR6" s="532"/>
      <c r="AS6" s="327"/>
      <c r="AT6" s="327"/>
      <c r="AU6" s="327"/>
      <c r="AV6" s="802"/>
      <c r="AW6" s="327"/>
    </row>
    <row r="7" spans="1:51" ht="37.15" customHeight="1">
      <c r="F7" s="1298"/>
      <c r="H7" s="1167"/>
      <c r="I7" s="158"/>
      <c r="J7" s="158"/>
      <c r="K7" s="158"/>
      <c r="L7" s="158"/>
      <c r="M7" s="158"/>
      <c r="N7" s="158"/>
      <c r="O7" s="158"/>
      <c r="P7" s="158"/>
      <c r="Q7" s="158"/>
      <c r="X7" s="534"/>
      <c r="Y7" s="534"/>
      <c r="Z7" s="534"/>
      <c r="AA7" s="534"/>
      <c r="AB7" s="534"/>
      <c r="AC7" s="613"/>
      <c r="AD7" s="534"/>
      <c r="AE7" s="534"/>
      <c r="AF7" s="534"/>
      <c r="AG7" s="534"/>
      <c r="AH7" s="539"/>
      <c r="AK7" s="536">
        <f>F7</f>
        <v>0</v>
      </c>
      <c r="AL7" s="325"/>
      <c r="AM7" s="325"/>
      <c r="AN7" s="790"/>
      <c r="AO7" s="1364"/>
      <c r="AP7" s="327"/>
      <c r="AQ7" s="327"/>
      <c r="AR7" s="532"/>
      <c r="AS7" s="327"/>
      <c r="AT7" s="327"/>
      <c r="AU7" s="327"/>
      <c r="AV7" s="802"/>
      <c r="AW7" s="327"/>
    </row>
    <row r="8" spans="1:51" ht="72" customHeight="1">
      <c r="A8" s="1424" t="s">
        <v>2</v>
      </c>
      <c r="B8" s="1424"/>
      <c r="C8" s="1424"/>
      <c r="D8" s="1051"/>
      <c r="E8" s="1229"/>
      <c r="F8" s="1430" t="s">
        <v>786</v>
      </c>
      <c r="G8" s="1430"/>
      <c r="H8" s="1430"/>
      <c r="I8" s="1430"/>
      <c r="J8" s="1430"/>
      <c r="K8" s="1430"/>
      <c r="L8" s="1430"/>
      <c r="M8" s="1430"/>
      <c r="N8" s="1430"/>
      <c r="O8" s="1430"/>
      <c r="P8" s="1430"/>
      <c r="Q8" s="1430"/>
      <c r="R8" s="1430"/>
      <c r="X8" s="534"/>
      <c r="Y8" s="534"/>
      <c r="Z8" s="534"/>
      <c r="AA8" s="534"/>
      <c r="AB8" s="534"/>
      <c r="AC8" s="613"/>
      <c r="AD8" s="534"/>
      <c r="AE8" s="534"/>
      <c r="AF8" s="534"/>
      <c r="AG8" s="534"/>
      <c r="AH8" s="539"/>
      <c r="AL8" s="534"/>
      <c r="AM8" s="534"/>
      <c r="AN8" s="780"/>
      <c r="AO8" s="613"/>
      <c r="AP8" s="534"/>
      <c r="AQ8" s="534"/>
      <c r="AS8" s="534"/>
      <c r="AT8" s="534"/>
      <c r="AU8" s="1444" t="s">
        <v>994</v>
      </c>
      <c r="AW8" s="534"/>
    </row>
    <row r="9" spans="1:51" ht="24" customHeight="1" thickBot="1">
      <c r="X9" s="534"/>
      <c r="Y9" s="534"/>
      <c r="Z9" s="534"/>
      <c r="AA9" s="534"/>
      <c r="AB9" s="534"/>
      <c r="AC9" s="613"/>
      <c r="AD9" s="534"/>
      <c r="AE9" s="534"/>
      <c r="AF9" s="534"/>
      <c r="AG9" s="534"/>
      <c r="AH9" s="539"/>
      <c r="AK9" s="1432"/>
      <c r="AL9" s="1432"/>
      <c r="AM9" s="1432"/>
      <c r="AN9" s="1432"/>
      <c r="AO9" s="1432"/>
      <c r="AP9" s="1432"/>
      <c r="AQ9" s="1432"/>
      <c r="AR9" s="1432"/>
      <c r="AS9" s="1432"/>
      <c r="AU9" s="1444"/>
    </row>
    <row r="10" spans="1:51" ht="39.75" customHeight="1" thickBot="1">
      <c r="A10" s="1424" t="s">
        <v>918</v>
      </c>
      <c r="B10" s="1424"/>
      <c r="C10" s="1424"/>
      <c r="D10" s="872">
        <v>44652</v>
      </c>
      <c r="E10" s="1229"/>
      <c r="G10" s="1168"/>
      <c r="H10" s="1168"/>
      <c r="I10" s="540"/>
      <c r="J10" s="540"/>
      <c r="K10" s="540"/>
      <c r="L10" s="540"/>
      <c r="M10" s="540"/>
      <c r="N10" s="540"/>
      <c r="O10" s="540"/>
      <c r="P10" s="1219"/>
      <c r="Q10" s="540"/>
      <c r="X10" s="1051"/>
      <c r="Y10" s="1051"/>
      <c r="Z10" s="1051"/>
      <c r="AA10" s="1051"/>
      <c r="AB10" s="1051"/>
      <c r="AD10" s="137"/>
      <c r="AE10" s="137"/>
      <c r="AF10" s="1051" t="s">
        <v>3</v>
      </c>
      <c r="AG10" s="137"/>
      <c r="AH10" s="143"/>
      <c r="AI10" s="137"/>
      <c r="AJ10" s="137"/>
      <c r="AK10" s="1051" t="s">
        <v>483</v>
      </c>
      <c r="AL10" s="141"/>
      <c r="AM10" s="141"/>
      <c r="AN10" s="538"/>
      <c r="AP10" s="141"/>
      <c r="AQ10" s="141"/>
      <c r="AR10" s="532"/>
      <c r="AS10" s="533"/>
      <c r="AT10" s="533"/>
      <c r="AU10" s="1444"/>
    </row>
    <row r="11" spans="1:51" ht="24" customHeight="1">
      <c r="AK11" s="534" t="s">
        <v>484</v>
      </c>
      <c r="AN11" s="790"/>
      <c r="AO11" s="1364"/>
      <c r="AP11" s="327"/>
      <c r="AQ11" s="327"/>
      <c r="AR11" s="532"/>
      <c r="AS11" s="327"/>
      <c r="AT11" s="327"/>
      <c r="AU11" s="1444"/>
    </row>
    <row r="12" spans="1:51" ht="16.5" customHeight="1">
      <c r="AU12" s="1444"/>
    </row>
    <row r="13" spans="1:51" ht="21.6" customHeight="1" thickBot="1">
      <c r="A13" s="819">
        <v>1</v>
      </c>
      <c r="B13" s="1218">
        <v>2</v>
      </c>
      <c r="C13" s="819">
        <v>3</v>
      </c>
      <c r="D13" s="816">
        <v>4</v>
      </c>
      <c r="E13" s="1220">
        <v>5</v>
      </c>
      <c r="F13" s="1299">
        <v>6</v>
      </c>
      <c r="G13" s="1169">
        <v>7</v>
      </c>
      <c r="H13" s="1169">
        <v>8</v>
      </c>
      <c r="I13" s="819">
        <v>9</v>
      </c>
      <c r="J13" s="816">
        <v>10</v>
      </c>
      <c r="K13" s="819">
        <v>11</v>
      </c>
      <c r="L13" s="816">
        <v>12</v>
      </c>
      <c r="M13" s="819">
        <v>13</v>
      </c>
      <c r="N13" s="816">
        <v>14</v>
      </c>
      <c r="O13" s="819">
        <v>15</v>
      </c>
      <c r="P13" s="1220">
        <v>16</v>
      </c>
      <c r="Q13" s="819">
        <v>17</v>
      </c>
      <c r="R13" s="816">
        <v>18</v>
      </c>
      <c r="S13" s="819">
        <v>19</v>
      </c>
      <c r="T13" s="816">
        <v>20</v>
      </c>
      <c r="U13" s="816">
        <v>21</v>
      </c>
      <c r="V13" s="816">
        <v>22</v>
      </c>
      <c r="W13" s="819">
        <v>23</v>
      </c>
      <c r="X13" s="816">
        <v>24</v>
      </c>
      <c r="Y13" s="819">
        <v>25</v>
      </c>
      <c r="Z13" s="816">
        <v>26</v>
      </c>
      <c r="AA13" s="819">
        <v>27</v>
      </c>
      <c r="AB13" s="816">
        <v>28</v>
      </c>
      <c r="AC13" s="819">
        <v>29</v>
      </c>
      <c r="AD13" s="816">
        <v>30</v>
      </c>
      <c r="AE13" s="819">
        <v>31</v>
      </c>
      <c r="AF13" s="816">
        <v>32</v>
      </c>
      <c r="AG13" s="819">
        <v>33</v>
      </c>
      <c r="AH13" s="816">
        <v>34</v>
      </c>
      <c r="AI13" s="819">
        <v>35</v>
      </c>
      <c r="AJ13" s="816">
        <v>36</v>
      </c>
      <c r="AK13" s="819">
        <v>37</v>
      </c>
      <c r="AL13" s="816">
        <v>38</v>
      </c>
      <c r="AM13" s="819">
        <v>39</v>
      </c>
      <c r="AN13" s="816">
        <v>40</v>
      </c>
      <c r="AO13" s="816">
        <v>41</v>
      </c>
      <c r="AP13" s="816">
        <v>42</v>
      </c>
      <c r="AQ13" s="819">
        <v>43</v>
      </c>
      <c r="AR13" s="816">
        <v>44</v>
      </c>
      <c r="AS13" s="819">
        <v>45</v>
      </c>
    </row>
    <row r="14" spans="1:51" s="832" customFormat="1" ht="21.6" customHeight="1">
      <c r="A14" s="825"/>
      <c r="B14" s="1227" t="s">
        <v>5</v>
      </c>
      <c r="C14" s="826" t="s">
        <v>45</v>
      </c>
      <c r="D14" s="827" t="s">
        <v>36</v>
      </c>
      <c r="E14" s="828" t="s">
        <v>38</v>
      </c>
      <c r="F14" s="1438" t="s">
        <v>7</v>
      </c>
      <c r="G14" s="1156" t="s">
        <v>39</v>
      </c>
      <c r="H14" s="1156" t="s">
        <v>40</v>
      </c>
      <c r="I14" s="829" t="s">
        <v>41</v>
      </c>
      <c r="J14" s="829" t="s">
        <v>42</v>
      </c>
      <c r="K14" s="1425" t="s">
        <v>43</v>
      </c>
      <c r="L14" s="829" t="s">
        <v>44</v>
      </c>
      <c r="M14" s="829" t="s">
        <v>37</v>
      </c>
      <c r="N14" s="830" t="s">
        <v>135</v>
      </c>
      <c r="O14" s="830" t="s">
        <v>136</v>
      </c>
      <c r="P14" s="1436" t="s">
        <v>5</v>
      </c>
      <c r="Q14" s="1049" t="s">
        <v>497</v>
      </c>
      <c r="R14" s="1425" t="s">
        <v>845</v>
      </c>
      <c r="S14" s="1425" t="s">
        <v>8</v>
      </c>
      <c r="T14" s="1425" t="s">
        <v>186</v>
      </c>
      <c r="U14" s="1448" t="s">
        <v>9</v>
      </c>
      <c r="V14" s="1425" t="s">
        <v>10</v>
      </c>
      <c r="W14" s="1425" t="s">
        <v>11</v>
      </c>
      <c r="X14" s="1425" t="s">
        <v>12</v>
      </c>
      <c r="Y14" s="1052" t="s">
        <v>13</v>
      </c>
      <c r="Z14" s="1425" t="s">
        <v>14</v>
      </c>
      <c r="AA14" s="1425" t="s">
        <v>15</v>
      </c>
      <c r="AB14" s="1425" t="s">
        <v>16</v>
      </c>
      <c r="AC14" s="1434" t="s">
        <v>17</v>
      </c>
      <c r="AD14" s="831" t="s">
        <v>18</v>
      </c>
      <c r="AE14" s="831" t="s">
        <v>19</v>
      </c>
      <c r="AF14" s="831" t="s">
        <v>20</v>
      </c>
      <c r="AG14" s="1425" t="s">
        <v>821</v>
      </c>
      <c r="AH14" s="1425" t="s">
        <v>21</v>
      </c>
      <c r="AI14" s="1427" t="s">
        <v>22</v>
      </c>
      <c r="AJ14" s="1428"/>
      <c r="AK14" s="1428"/>
      <c r="AL14" s="1428"/>
      <c r="AM14" s="1428"/>
      <c r="AN14" s="1429"/>
      <c r="AO14" s="1442" t="s">
        <v>23</v>
      </c>
      <c r="AP14" s="1425" t="s">
        <v>24</v>
      </c>
      <c r="AQ14" s="1052" t="s">
        <v>25</v>
      </c>
      <c r="AR14" s="1445" t="s">
        <v>26</v>
      </c>
      <c r="AS14" s="1440" t="s">
        <v>27</v>
      </c>
      <c r="AU14" s="1436" t="s">
        <v>6</v>
      </c>
      <c r="AV14" s="862"/>
      <c r="AW14" s="833"/>
      <c r="AX14" s="833"/>
    </row>
    <row r="15" spans="1:51" s="713" customFormat="1" ht="21.6" customHeight="1">
      <c r="A15" s="834"/>
      <c r="B15" s="1228"/>
      <c r="C15" s="835"/>
      <c r="D15" s="836"/>
      <c r="E15" s="837"/>
      <c r="F15" s="1439"/>
      <c r="G15" s="1157"/>
      <c r="H15" s="1157"/>
      <c r="I15" s="838"/>
      <c r="J15" s="838"/>
      <c r="K15" s="1426"/>
      <c r="L15" s="838"/>
      <c r="M15" s="838"/>
      <c r="N15" s="1050"/>
      <c r="O15" s="1050"/>
      <c r="P15" s="1447"/>
      <c r="Q15" s="1054"/>
      <c r="R15" s="1433"/>
      <c r="S15" s="1433"/>
      <c r="T15" s="1433"/>
      <c r="U15" s="1449"/>
      <c r="V15" s="1433"/>
      <c r="W15" s="1433"/>
      <c r="X15" s="1433"/>
      <c r="Y15" s="1053"/>
      <c r="Z15" s="1426"/>
      <c r="AA15" s="1426"/>
      <c r="AB15" s="1426"/>
      <c r="AC15" s="1435"/>
      <c r="AD15" s="1055"/>
      <c r="AE15" s="1055"/>
      <c r="AF15" s="1055"/>
      <c r="AG15" s="1426"/>
      <c r="AH15" s="1426"/>
      <c r="AI15" s="839" t="s">
        <v>28</v>
      </c>
      <c r="AJ15" s="839" t="s">
        <v>29</v>
      </c>
      <c r="AK15" s="840" t="s">
        <v>30</v>
      </c>
      <c r="AL15" s="839" t="s">
        <v>31</v>
      </c>
      <c r="AM15" s="839" t="s">
        <v>32</v>
      </c>
      <c r="AN15" s="841" t="s">
        <v>33</v>
      </c>
      <c r="AO15" s="1443"/>
      <c r="AP15" s="1433"/>
      <c r="AQ15" s="1053"/>
      <c r="AR15" s="1446"/>
      <c r="AS15" s="1441"/>
      <c r="AU15" s="1437"/>
      <c r="AV15" s="714"/>
      <c r="AW15" s="842"/>
      <c r="AX15" s="842"/>
    </row>
    <row r="16" spans="1:51" s="158" customFormat="1" ht="21.6" customHeight="1">
      <c r="A16" s="932" t="s">
        <v>957</v>
      </c>
      <c r="B16" s="1312" t="s">
        <v>552</v>
      </c>
      <c r="C16" s="885">
        <v>33695</v>
      </c>
      <c r="D16" s="886" t="s">
        <v>790</v>
      </c>
      <c r="E16" s="887" t="s">
        <v>560</v>
      </c>
      <c r="F16" s="1238" t="s">
        <v>567</v>
      </c>
      <c r="G16" s="1158" t="s">
        <v>562</v>
      </c>
      <c r="H16" s="1158" t="s">
        <v>561</v>
      </c>
      <c r="I16" s="885">
        <v>44105</v>
      </c>
      <c r="J16" s="889"/>
      <c r="K16" s="889"/>
      <c r="L16" s="889"/>
      <c r="M16" s="889"/>
      <c r="N16" s="889">
        <v>101629256413</v>
      </c>
      <c r="O16" s="890" t="s">
        <v>34</v>
      </c>
      <c r="P16" s="1238" t="str">
        <f t="shared" ref="P16" si="0">B16</f>
        <v xml:space="preserve">AKASH DEEP CHUNAP </v>
      </c>
      <c r="Q16" s="891">
        <v>30</v>
      </c>
      <c r="R16" s="1322">
        <f>VLOOKUP(A16,'[5]Pay sheet-APRIL- 2022'!$C$7:$AF$137,10,0)</f>
        <v>30</v>
      </c>
      <c r="S16" s="893" t="s">
        <v>34</v>
      </c>
      <c r="T16" s="892">
        <v>135892</v>
      </c>
      <c r="U16" s="1324">
        <f>VLOOKUP(A16,'[5]Pay sheet-APRIL- 2022'!$C$7:$AF$137,11,0)</f>
        <v>81535.199999999997</v>
      </c>
      <c r="V16" s="894">
        <v>0</v>
      </c>
      <c r="W16" s="889">
        <v>0</v>
      </c>
      <c r="X16" s="891">
        <f t="shared" ref="X16:X49" si="1">Y16+Z16+AA16+AB16</f>
        <v>54469.8</v>
      </c>
      <c r="Y16" s="1322">
        <f>VLOOKUP(A16,'[5]Pay sheet-APRIL- 2022'!$C$7:$AF$137,12,0)</f>
        <v>32614.080000000002</v>
      </c>
      <c r="Z16" s="1322">
        <f>VLOOKUP(A16,'[5]Pay sheet-APRIL- 2022'!$C$7:$AF$137,13,0)</f>
        <v>2083</v>
      </c>
      <c r="AA16" s="1322">
        <f>VLOOKUP(A16,'[5]Pay sheet-APRIL- 2022'!$C$7:$AF$137,14,0)</f>
        <v>2083</v>
      </c>
      <c r="AB16" s="1322">
        <f>VLOOKUP(A16,'[5]Pay sheet-APRIL- 2022'!$C$7:$AF$137,15,0)</f>
        <v>17689.72</v>
      </c>
      <c r="AC16" s="886">
        <f t="shared" ref="AC16:AC49" si="2">U16+X16</f>
        <v>136005</v>
      </c>
      <c r="AD16" s="1322">
        <f>VLOOKUP(A16,'[5]Pay sheet-APRIL- 2022'!$C$7:$AF$137,18,0)</f>
        <v>1554.6089999999999</v>
      </c>
      <c r="AE16" s="1322">
        <f>VLOOKUP(A16,'[5]Pay sheet-APRIL- 2022'!$C$7:$AF$137,19,0)</f>
        <v>3921.8431199999995</v>
      </c>
      <c r="AF16" s="1322">
        <f>VLOOKUP(A16,'[5]Pay sheet-APRIL- 2022'!$C$7:$AF$137,20,0)</f>
        <v>6794.5999999999995</v>
      </c>
      <c r="AG16" s="1322">
        <f>VLOOKUP(A16,'[5]Pay sheet-APRIL- 2022'!$C$7:$AF$137,22,0)</f>
        <v>0</v>
      </c>
      <c r="AH16" s="886">
        <f t="shared" ref="AH16:AH35" si="3">AC16+AD16+AE16+AF16+AG16</f>
        <v>148276.05212000001</v>
      </c>
      <c r="AI16" s="892"/>
      <c r="AJ16" s="892">
        <f>VLOOKUP(A16,'[4]Pay sheet-MARCH- 2022'!$C$7:$AF$147,26,0)</f>
        <v>1800</v>
      </c>
      <c r="AK16" s="892">
        <f>VLOOKUP(A16,'[4]Pay sheet-MARCH- 2022'!$C$7:$AF$147,25,0)</f>
        <v>200</v>
      </c>
      <c r="AL16" s="892">
        <f>VLOOKUP(A16,'[5]Pay sheet-APRIL- 2022'!$C$7:$AF$137,24,0)</f>
        <v>0</v>
      </c>
      <c r="AM16" s="892">
        <f>VLOOKUP(A16,'[4]Pay sheet-MARCH- 2022'!$C$7:$AF$147,27,0)</f>
        <v>0</v>
      </c>
      <c r="AN16" s="886">
        <f>AI16+AJ16+AK16+AL16+AM16</f>
        <v>2000</v>
      </c>
      <c r="AO16" s="1365">
        <f>AH16-AN16</f>
        <v>146276.05212000001</v>
      </c>
      <c r="AP16" s="1258">
        <v>44686</v>
      </c>
      <c r="AQ16" s="887" t="s">
        <v>564</v>
      </c>
      <c r="AR16" s="887" t="s">
        <v>563</v>
      </c>
      <c r="AS16" s="889"/>
      <c r="AU16" s="889">
        <v>12</v>
      </c>
      <c r="AV16" s="896">
        <v>1</v>
      </c>
      <c r="AW16" s="351"/>
      <c r="AX16" s="351"/>
      <c r="AY16" s="897"/>
    </row>
    <row r="17" spans="1:54" s="351" customFormat="1" ht="21.6" customHeight="1">
      <c r="A17" s="932" t="s">
        <v>958</v>
      </c>
      <c r="B17" s="1313" t="s">
        <v>743</v>
      </c>
      <c r="C17" s="885">
        <v>30837</v>
      </c>
      <c r="D17" s="886" t="s">
        <v>790</v>
      </c>
      <c r="E17" s="887" t="s">
        <v>754</v>
      </c>
      <c r="F17" s="1238" t="s">
        <v>764</v>
      </c>
      <c r="G17" s="1158" t="s">
        <v>773</v>
      </c>
      <c r="H17" s="1158" t="s">
        <v>773</v>
      </c>
      <c r="I17" s="895">
        <v>44326</v>
      </c>
      <c r="J17" s="889"/>
      <c r="K17" s="889"/>
      <c r="L17" s="889"/>
      <c r="M17" s="889"/>
      <c r="N17" s="889">
        <v>100432313742</v>
      </c>
      <c r="O17" s="890" t="s">
        <v>34</v>
      </c>
      <c r="P17" s="888" t="str">
        <f t="shared" ref="P17:P29" si="4">B17</f>
        <v>RajasekharReddy KN</v>
      </c>
      <c r="Q17" s="891">
        <v>30</v>
      </c>
      <c r="R17" s="1322">
        <f>VLOOKUP(A17,'[5]Pay sheet-APRIL- 2022'!$C$7:$AF$137,10,0)</f>
        <v>30</v>
      </c>
      <c r="S17" s="1033" t="s">
        <v>34</v>
      </c>
      <c r="T17" s="892">
        <v>66374</v>
      </c>
      <c r="U17" s="1324">
        <f>VLOOKUP(A17,'[5]Pay sheet-APRIL- 2022'!$C$7:$AF$137,11,0)</f>
        <v>39824.400000000001</v>
      </c>
      <c r="V17" s="894">
        <v>0</v>
      </c>
      <c r="W17" s="889">
        <v>0</v>
      </c>
      <c r="X17" s="891">
        <f t="shared" si="1"/>
        <v>26662.6</v>
      </c>
      <c r="Y17" s="1322">
        <f>VLOOKUP(A17,'[5]Pay sheet-APRIL- 2022'!$C$7:$AF$137,12,0)</f>
        <v>15929.760000000002</v>
      </c>
      <c r="Z17" s="1322">
        <f>VLOOKUP(A17,'[5]Pay sheet-APRIL- 2022'!$C$7:$AF$137,13,0)</f>
        <v>2083</v>
      </c>
      <c r="AA17" s="1322">
        <f>VLOOKUP(A17,'[5]Pay sheet-APRIL- 2022'!$C$7:$AF$137,14,0)</f>
        <v>2083</v>
      </c>
      <c r="AB17" s="1322">
        <f>VLOOKUP(A17,'[5]Pay sheet-APRIL- 2022'!$C$7:$AF$137,15,0)</f>
        <v>6566.8399999999965</v>
      </c>
      <c r="AC17" s="886">
        <f t="shared" si="2"/>
        <v>66487</v>
      </c>
      <c r="AD17" s="1322">
        <f>VLOOKUP(A17,'[5]Pay sheet-APRIL- 2022'!$C$7:$AF$137,18,0)</f>
        <v>1554.6089999999999</v>
      </c>
      <c r="AE17" s="1322">
        <f>VLOOKUP(A17,'[5]Pay sheet-APRIL- 2022'!$C$7:$AF$137,19,0)</f>
        <v>1915.5536400000001</v>
      </c>
      <c r="AF17" s="1322">
        <f>VLOOKUP(A17,'[5]Pay sheet-APRIL- 2022'!$C$7:$AF$137,20,0)</f>
        <v>3318.7000000000003</v>
      </c>
      <c r="AG17" s="1322">
        <f>VLOOKUP(A17,'[5]Pay sheet-APRIL- 2022'!$C$7:$AF$137,22,0)</f>
        <v>0</v>
      </c>
      <c r="AH17" s="886">
        <f t="shared" si="3"/>
        <v>73275.862639999992</v>
      </c>
      <c r="AI17" s="886">
        <v>0</v>
      </c>
      <c r="AJ17" s="892">
        <f>VLOOKUP(A17,'[4]Pay sheet-MARCH- 2022'!$C$7:$AF$147,26,0)</f>
        <v>1800</v>
      </c>
      <c r="AK17" s="892">
        <f>VLOOKUP(A17,'[4]Pay sheet-MARCH- 2022'!$C$7:$AF$147,25,0)</f>
        <v>200</v>
      </c>
      <c r="AL17" s="892">
        <f>VLOOKUP(A17,'[5]Pay sheet-APRIL- 2022'!$C$7:$AF$137,24,0)</f>
        <v>0</v>
      </c>
      <c r="AM17" s="892">
        <f>VLOOKUP(A17,'[4]Pay sheet-MARCH- 2022'!$C$7:$AF$147,27,0)</f>
        <v>391.787848</v>
      </c>
      <c r="AN17" s="886">
        <f t="shared" ref="AN17:AN49" si="5">AI17+AJ17+AK17+AL17+AM17</f>
        <v>2391.7878479999999</v>
      </c>
      <c r="AO17" s="1365">
        <f t="shared" ref="AO17:AO49" si="6">AH17-AN17</f>
        <v>70884.074791999999</v>
      </c>
      <c r="AP17" s="1258">
        <v>44686</v>
      </c>
      <c r="AQ17" s="887" t="s">
        <v>557</v>
      </c>
      <c r="AR17" s="898" t="s">
        <v>846</v>
      </c>
      <c r="AS17" s="889"/>
      <c r="AT17" s="158"/>
      <c r="AU17" s="889">
        <v>37</v>
      </c>
      <c r="AV17" s="899">
        <v>2</v>
      </c>
    </row>
    <row r="18" spans="1:54" s="902" customFormat="1" ht="21.6" customHeight="1">
      <c r="A18" s="932" t="s">
        <v>959</v>
      </c>
      <c r="B18" s="1313" t="s">
        <v>744</v>
      </c>
      <c r="C18" s="885">
        <v>35558</v>
      </c>
      <c r="D18" s="886" t="s">
        <v>809</v>
      </c>
      <c r="E18" s="887" t="s">
        <v>755</v>
      </c>
      <c r="F18" s="1238" t="s">
        <v>765</v>
      </c>
      <c r="G18" s="1158" t="s">
        <v>774</v>
      </c>
      <c r="H18" s="1158" t="s">
        <v>775</v>
      </c>
      <c r="I18" s="895">
        <v>44327</v>
      </c>
      <c r="J18" s="889"/>
      <c r="K18" s="889"/>
      <c r="L18" s="889"/>
      <c r="M18" s="889"/>
      <c r="N18" s="889" t="s">
        <v>783</v>
      </c>
      <c r="O18" s="890" t="s">
        <v>34</v>
      </c>
      <c r="P18" s="888" t="str">
        <f t="shared" si="4"/>
        <v>Moulika GM</v>
      </c>
      <c r="Q18" s="891">
        <v>30</v>
      </c>
      <c r="R18" s="1322">
        <f>VLOOKUP(A18,'[5]Pay sheet-APRIL- 2022'!$C$7:$AF$137,10,0)</f>
        <v>30</v>
      </c>
      <c r="S18" s="1033" t="s">
        <v>34</v>
      </c>
      <c r="T18" s="892">
        <v>20029</v>
      </c>
      <c r="U18" s="1324">
        <f>VLOOKUP(A18,'[5]Pay sheet-APRIL- 2022'!$C$7:$AF$137,11,0)</f>
        <v>12017.4</v>
      </c>
      <c r="V18" s="894">
        <v>0</v>
      </c>
      <c r="W18" s="889">
        <v>0</v>
      </c>
      <c r="X18" s="891">
        <f t="shared" si="1"/>
        <v>8124.5999999999985</v>
      </c>
      <c r="Y18" s="1322">
        <f>VLOOKUP(A18,'[5]Pay sheet-APRIL- 2022'!$C$7:$AF$137,12,0)</f>
        <v>4806.96</v>
      </c>
      <c r="Z18" s="1322">
        <f>VLOOKUP(A18,'[5]Pay sheet-APRIL- 2022'!$C$7:$AF$137,13,0)</f>
        <v>2083</v>
      </c>
      <c r="AA18" s="1322">
        <f>VLOOKUP(A18,'[5]Pay sheet-APRIL- 2022'!$C$7:$AF$137,14,0)</f>
        <v>2083</v>
      </c>
      <c r="AB18" s="1322">
        <f>VLOOKUP(A18,'[5]Pay sheet-APRIL- 2022'!$C$7:$AF$137,15,0)</f>
        <v>-848.36000000000058</v>
      </c>
      <c r="AC18" s="886">
        <f t="shared" si="2"/>
        <v>20142</v>
      </c>
      <c r="AD18" s="1322">
        <f>VLOOKUP(A18,'[5]Pay sheet-APRIL- 2022'!$C$7:$AF$137,18,0)</f>
        <v>1554.6089999999999</v>
      </c>
      <c r="AE18" s="1322">
        <f>VLOOKUP(A18,'[5]Pay sheet-APRIL- 2022'!$C$7:$AF$137,19,0)</f>
        <v>578.03693999999996</v>
      </c>
      <c r="AF18" s="1322">
        <f>VLOOKUP(A18,'[5]Pay sheet-APRIL- 2022'!$C$7:$AF$137,20,0)</f>
        <v>1001.4499999999999</v>
      </c>
      <c r="AG18" s="1322">
        <f>VLOOKUP(A18,'[5]Pay sheet-APRIL- 2022'!$C$7:$AF$137,22,0)</f>
        <v>0</v>
      </c>
      <c r="AH18" s="886">
        <f t="shared" si="3"/>
        <v>23276.095940000003</v>
      </c>
      <c r="AI18" s="886">
        <v>0</v>
      </c>
      <c r="AJ18" s="892">
        <f>VLOOKUP(A18,'[4]Pay sheet-MARCH- 2022'!$C$7:$AF$147,26,0)</f>
        <v>1442</v>
      </c>
      <c r="AK18" s="892">
        <f>VLOOKUP(A18,'[4]Pay sheet-MARCH- 2022'!$C$7:$AF$147,25,0)</f>
        <v>200</v>
      </c>
      <c r="AL18" s="892">
        <f>VLOOKUP(A18,'[5]Pay sheet-APRIL- 2022'!$C$7:$AF$137,24,0)</f>
        <v>0</v>
      </c>
      <c r="AM18" s="892">
        <f>VLOOKUP(A18,'[4]Pay sheet-MARCH- 2022'!$C$7:$AF$147,27,0)</f>
        <v>391.787848</v>
      </c>
      <c r="AN18" s="886">
        <f t="shared" si="5"/>
        <v>2033.7878479999999</v>
      </c>
      <c r="AO18" s="1365">
        <f t="shared" si="6"/>
        <v>21242.308092000003</v>
      </c>
      <c r="AP18" s="1258">
        <v>44686</v>
      </c>
      <c r="AQ18" s="887" t="s">
        <v>945</v>
      </c>
      <c r="AR18" s="898">
        <v>6685853376</v>
      </c>
      <c r="AS18" s="900"/>
      <c r="AT18" s="158"/>
      <c r="AU18" s="889">
        <v>38</v>
      </c>
      <c r="AV18" s="896">
        <v>3</v>
      </c>
      <c r="BB18" s="903"/>
    </row>
    <row r="19" spans="1:54" s="351" customFormat="1" ht="21.6" customHeight="1">
      <c r="A19" s="931" t="s">
        <v>960</v>
      </c>
      <c r="B19" s="1313" t="s">
        <v>745</v>
      </c>
      <c r="C19" s="885">
        <v>32274</v>
      </c>
      <c r="D19" s="886" t="s">
        <v>790</v>
      </c>
      <c r="E19" s="904" t="s">
        <v>756</v>
      </c>
      <c r="F19" s="1238" t="s">
        <v>766</v>
      </c>
      <c r="G19" s="1158" t="s">
        <v>776</v>
      </c>
      <c r="H19" s="1158" t="s">
        <v>777</v>
      </c>
      <c r="I19" s="895">
        <v>44328</v>
      </c>
      <c r="J19" s="889"/>
      <c r="K19" s="889"/>
      <c r="L19" s="889"/>
      <c r="M19" s="889"/>
      <c r="N19" s="889">
        <v>101695261742</v>
      </c>
      <c r="O19" s="890" t="s">
        <v>34</v>
      </c>
      <c r="P19" s="888" t="str">
        <f t="shared" si="4"/>
        <v>AsokKumar J</v>
      </c>
      <c r="Q19" s="891">
        <v>30</v>
      </c>
      <c r="R19" s="1323">
        <f>VLOOKUP(A19,'[5]Pay sheet-APRIL- 2022'!$C$7:$AF$137,10,0)</f>
        <v>28</v>
      </c>
      <c r="S19" s="1033" t="s">
        <v>34</v>
      </c>
      <c r="T19" s="892">
        <v>121988</v>
      </c>
      <c r="U19" s="1324">
        <f>VLOOKUP(A19,'[5]Pay sheet-APRIL- 2022'!$C$7:$AF$137,11,0)</f>
        <v>68313.279999999999</v>
      </c>
      <c r="V19" s="894">
        <v>0</v>
      </c>
      <c r="W19" s="889">
        <v>0</v>
      </c>
      <c r="X19" s="891">
        <f t="shared" si="1"/>
        <v>45655.186666666661</v>
      </c>
      <c r="Y19" s="1322">
        <f>VLOOKUP(A19,'[5]Pay sheet-APRIL- 2022'!$C$7:$AF$137,12,0)</f>
        <v>27325.312000000002</v>
      </c>
      <c r="Z19" s="1322">
        <f>VLOOKUP(A19,'[5]Pay sheet-APRIL- 2022'!$C$7:$AF$137,13,0)</f>
        <v>1944</v>
      </c>
      <c r="AA19" s="1322">
        <f>VLOOKUP(A19,'[5]Pay sheet-APRIL- 2022'!$C$7:$AF$137,14,0)</f>
        <v>1944</v>
      </c>
      <c r="AB19" s="1322">
        <f>VLOOKUP(A19,'[5]Pay sheet-APRIL- 2022'!$C$7:$AF$137,15,0)</f>
        <v>14441.874666666656</v>
      </c>
      <c r="AC19" s="886">
        <f t="shared" si="2"/>
        <v>113968.46666666666</v>
      </c>
      <c r="AD19" s="1322">
        <f>VLOOKUP(A19,'[5]Pay sheet-APRIL- 2022'!$C$7:$AF$137,18,0)</f>
        <v>1554.6089999999999</v>
      </c>
      <c r="AE19" s="1322">
        <f>VLOOKUP(A19,'[5]Pay sheet-APRIL- 2022'!$C$7:$AF$137,19,0)</f>
        <v>3285.8687679999998</v>
      </c>
      <c r="AF19" s="1322">
        <f>VLOOKUP(A19,'[5]Pay sheet-APRIL- 2022'!$C$7:$AF$137,20,0)</f>
        <v>5692.7733333333335</v>
      </c>
      <c r="AG19" s="1322">
        <f>VLOOKUP(A19,'[5]Pay sheet-APRIL- 2022'!$C$7:$AF$137,22,0)</f>
        <v>0</v>
      </c>
      <c r="AH19" s="886">
        <f t="shared" si="3"/>
        <v>124501.71776799999</v>
      </c>
      <c r="AI19" s="886">
        <v>0</v>
      </c>
      <c r="AJ19" s="892">
        <f>VLOOKUP(A19,'[4]Pay sheet-MARCH- 2022'!$C$7:$AF$147,26,0)</f>
        <v>1800</v>
      </c>
      <c r="AK19" s="892">
        <f>VLOOKUP(A19,'[4]Pay sheet-MARCH- 2022'!$C$7:$AF$147,25,0)</f>
        <v>200</v>
      </c>
      <c r="AL19" s="892">
        <f>VLOOKUP(A19,'[5]Pay sheet-APRIL- 2022'!$C$7:$AF$137,24,0)</f>
        <v>0</v>
      </c>
      <c r="AM19" s="892">
        <f>VLOOKUP(A19,'[4]Pay sheet-MARCH- 2022'!$C$7:$AF$147,27,0)</f>
        <v>391.787848</v>
      </c>
      <c r="AN19" s="886">
        <f t="shared" si="5"/>
        <v>2391.7878479999999</v>
      </c>
      <c r="AO19" s="1365">
        <f t="shared" si="6"/>
        <v>122109.92992</v>
      </c>
      <c r="AP19" s="1258">
        <v>44686</v>
      </c>
      <c r="AQ19" s="887" t="s">
        <v>572</v>
      </c>
      <c r="AR19" s="898" t="s">
        <v>784</v>
      </c>
      <c r="AS19" s="889"/>
      <c r="AT19" s="158"/>
      <c r="AU19" s="889">
        <v>39</v>
      </c>
      <c r="AV19" s="899">
        <v>4</v>
      </c>
    </row>
    <row r="20" spans="1:54" s="351" customFormat="1" ht="21.6" customHeight="1">
      <c r="A20" s="932" t="s">
        <v>962</v>
      </c>
      <c r="B20" s="1313" t="s">
        <v>748</v>
      </c>
      <c r="C20" s="885">
        <v>32203</v>
      </c>
      <c r="D20" s="886" t="s">
        <v>790</v>
      </c>
      <c r="E20" s="887" t="s">
        <v>759</v>
      </c>
      <c r="F20" s="1238" t="s">
        <v>769</v>
      </c>
      <c r="G20" s="1158" t="s">
        <v>780</v>
      </c>
      <c r="H20" s="1158" t="s">
        <v>780</v>
      </c>
      <c r="I20" s="895">
        <v>44344</v>
      </c>
      <c r="J20" s="889"/>
      <c r="K20" s="889"/>
      <c r="L20" s="889"/>
      <c r="M20" s="889"/>
      <c r="N20" s="889">
        <v>100240675169</v>
      </c>
      <c r="O20" s="890" t="s">
        <v>34</v>
      </c>
      <c r="P20" s="888" t="str">
        <f>B20</f>
        <v>Majed Khan</v>
      </c>
      <c r="Q20" s="891">
        <v>30</v>
      </c>
      <c r="R20" s="1322">
        <f>VLOOKUP(A20,'[5]Pay sheet-APRIL- 2022'!$C$7:$AF$137,10,0)</f>
        <v>30</v>
      </c>
      <c r="S20" s="1033" t="s">
        <v>34</v>
      </c>
      <c r="T20" s="892">
        <v>135892</v>
      </c>
      <c r="U20" s="1324">
        <f>VLOOKUP(A20,'[5]Pay sheet-APRIL- 2022'!$C$7:$AF$137,11,0)</f>
        <v>81535.199999999997</v>
      </c>
      <c r="V20" s="894">
        <v>0</v>
      </c>
      <c r="W20" s="889">
        <v>0</v>
      </c>
      <c r="X20" s="891">
        <f t="shared" si="1"/>
        <v>54469.8</v>
      </c>
      <c r="Y20" s="1322">
        <f>VLOOKUP(A20,'[5]Pay sheet-APRIL- 2022'!$C$7:$AF$137,12,0)</f>
        <v>32614.080000000002</v>
      </c>
      <c r="Z20" s="1322">
        <f>VLOOKUP(A20,'[5]Pay sheet-APRIL- 2022'!$C$7:$AF$137,13,0)</f>
        <v>2083</v>
      </c>
      <c r="AA20" s="1322">
        <f>VLOOKUP(A20,'[5]Pay sheet-APRIL- 2022'!$C$7:$AF$137,14,0)</f>
        <v>2083</v>
      </c>
      <c r="AB20" s="1322">
        <f>VLOOKUP(A20,'[5]Pay sheet-APRIL- 2022'!$C$7:$AF$137,15,0)</f>
        <v>17689.72</v>
      </c>
      <c r="AC20" s="886">
        <f t="shared" si="2"/>
        <v>136005</v>
      </c>
      <c r="AD20" s="1322">
        <f>VLOOKUP(A20,'[5]Pay sheet-APRIL- 2022'!$C$7:$AF$137,18,0)</f>
        <v>1554.6089999999999</v>
      </c>
      <c r="AE20" s="1322">
        <f>VLOOKUP(A20,'[5]Pay sheet-APRIL- 2022'!$C$7:$AF$137,19,0)</f>
        <v>3921.8431199999995</v>
      </c>
      <c r="AF20" s="1322">
        <f>VLOOKUP(A20,'[5]Pay sheet-APRIL- 2022'!$C$7:$AF$137,20,0)</f>
        <v>6794.5999999999995</v>
      </c>
      <c r="AG20" s="1322">
        <f>VLOOKUP(A20,'[5]Pay sheet-APRIL- 2022'!$C$7:$AF$137,22,0)</f>
        <v>0</v>
      </c>
      <c r="AH20" s="886">
        <f t="shared" si="3"/>
        <v>148276.05212000001</v>
      </c>
      <c r="AI20" s="886">
        <v>0</v>
      </c>
      <c r="AJ20" s="892">
        <f>VLOOKUP(A20,'[4]Pay sheet-MARCH- 2022'!$C$7:$AF$147,26,0)</f>
        <v>1800</v>
      </c>
      <c r="AK20" s="892">
        <f>VLOOKUP(A20,'[4]Pay sheet-MARCH- 2022'!$C$7:$AF$147,25,0)</f>
        <v>200</v>
      </c>
      <c r="AL20" s="892">
        <f>VLOOKUP(A20,'[5]Pay sheet-APRIL- 2022'!$C$7:$AF$137,24,0)</f>
        <v>0</v>
      </c>
      <c r="AM20" s="892">
        <f>VLOOKUP(A20,'[4]Pay sheet-MARCH- 2022'!$C$7:$AF$147,27,0)</f>
        <v>391.787848</v>
      </c>
      <c r="AN20" s="886">
        <f t="shared" si="5"/>
        <v>2391.7878479999999</v>
      </c>
      <c r="AO20" s="1365">
        <f t="shared" si="6"/>
        <v>145884.264272</v>
      </c>
      <c r="AP20" s="1258">
        <v>44686</v>
      </c>
      <c r="AQ20" s="887" t="s">
        <v>572</v>
      </c>
      <c r="AR20" s="898" t="s">
        <v>944</v>
      </c>
      <c r="AT20" s="158"/>
      <c r="AU20" s="889">
        <v>42</v>
      </c>
      <c r="AV20" s="896">
        <v>5</v>
      </c>
    </row>
    <row r="21" spans="1:54" s="158" customFormat="1" ht="21.6" customHeight="1">
      <c r="A21" s="932" t="s">
        <v>964</v>
      </c>
      <c r="B21" s="1313" t="s">
        <v>793</v>
      </c>
      <c r="C21" s="888" t="s">
        <v>849</v>
      </c>
      <c r="D21" s="886" t="s">
        <v>790</v>
      </c>
      <c r="E21" s="887" t="s">
        <v>858</v>
      </c>
      <c r="F21" s="1238" t="s">
        <v>799</v>
      </c>
      <c r="G21" s="1160" t="s">
        <v>872</v>
      </c>
      <c r="H21" s="1160" t="s">
        <v>872</v>
      </c>
      <c r="I21" s="895">
        <v>44362</v>
      </c>
      <c r="J21" s="889"/>
      <c r="K21" s="889"/>
      <c r="L21" s="889"/>
      <c r="M21" s="889"/>
      <c r="N21" s="907">
        <v>100632443174</v>
      </c>
      <c r="O21" s="890" t="s">
        <v>34</v>
      </c>
      <c r="P21" s="888" t="str">
        <f t="shared" si="4"/>
        <v>MADAN DH</v>
      </c>
      <c r="Q21" s="891">
        <v>30</v>
      </c>
      <c r="R21" s="1322">
        <f>VLOOKUP(A21,'[5]Pay sheet-APRIL- 2022'!$C$7:$AF$137,10,0)</f>
        <v>30</v>
      </c>
      <c r="S21" s="1033" t="s">
        <v>34</v>
      </c>
      <c r="T21" s="892">
        <v>94181</v>
      </c>
      <c r="U21" s="1324">
        <f>VLOOKUP(A21,'[5]Pay sheet-APRIL- 2022'!$C$7:$AF$137,11,0)</f>
        <v>56508.6</v>
      </c>
      <c r="V21" s="894">
        <v>0</v>
      </c>
      <c r="W21" s="889">
        <v>0</v>
      </c>
      <c r="X21" s="891">
        <f t="shared" si="1"/>
        <v>37785.399999999994</v>
      </c>
      <c r="Y21" s="1322">
        <f>VLOOKUP(A21,'[5]Pay sheet-APRIL- 2022'!$C$7:$AF$137,12,0)</f>
        <v>22603.440000000002</v>
      </c>
      <c r="Z21" s="1322">
        <f>VLOOKUP(A21,'[5]Pay sheet-APRIL- 2022'!$C$7:$AF$137,13,0)</f>
        <v>2083</v>
      </c>
      <c r="AA21" s="1322">
        <f>VLOOKUP(A21,'[5]Pay sheet-APRIL- 2022'!$C$7:$AF$137,14,0)</f>
        <v>2083</v>
      </c>
      <c r="AB21" s="1322">
        <f>VLOOKUP(A21,'[5]Pay sheet-APRIL- 2022'!$C$7:$AF$137,15,0)</f>
        <v>11015.959999999992</v>
      </c>
      <c r="AC21" s="886">
        <f t="shared" si="2"/>
        <v>94294</v>
      </c>
      <c r="AD21" s="1322">
        <f>VLOOKUP(A21,'[5]Pay sheet-APRIL- 2022'!$C$7:$AF$137,18,0)</f>
        <v>1554.6089999999999</v>
      </c>
      <c r="AE21" s="1322">
        <f>VLOOKUP(A21,'[5]Pay sheet-APRIL- 2022'!$C$7:$AF$137,19,0)</f>
        <v>2718.0636599999998</v>
      </c>
      <c r="AF21" s="1322">
        <f>VLOOKUP(A21,'[5]Pay sheet-APRIL- 2022'!$C$7:$AF$137,20,0)</f>
        <v>4709.05</v>
      </c>
      <c r="AG21" s="1322">
        <f>VLOOKUP(A21,'[5]Pay sheet-APRIL- 2022'!$C$7:$AF$137,22,0)</f>
        <v>0</v>
      </c>
      <c r="AH21" s="886">
        <f t="shared" si="3"/>
        <v>103275.72266</v>
      </c>
      <c r="AI21" s="886">
        <v>0</v>
      </c>
      <c r="AJ21" s="892">
        <f>VLOOKUP(A21,'[4]Pay sheet-MARCH- 2022'!$C$7:$AF$147,26,0)</f>
        <v>1800</v>
      </c>
      <c r="AK21" s="892">
        <f>VLOOKUP(A21,'[4]Pay sheet-MARCH- 2022'!$C$7:$AF$147,25,0)</f>
        <v>200</v>
      </c>
      <c r="AL21" s="892">
        <f>VLOOKUP(A21,'[5]Pay sheet-APRIL- 2022'!$C$7:$AF$137,24,0)</f>
        <v>0</v>
      </c>
      <c r="AM21" s="892">
        <f>VLOOKUP(A21,'[4]Pay sheet-MARCH- 2022'!$C$7:$AF$147,27,0)</f>
        <v>391.787848</v>
      </c>
      <c r="AN21" s="886">
        <f t="shared" si="5"/>
        <v>2391.7878479999999</v>
      </c>
      <c r="AO21" s="1365">
        <f t="shared" si="6"/>
        <v>100883.93481199999</v>
      </c>
      <c r="AP21" s="1258">
        <v>44686</v>
      </c>
      <c r="AQ21" s="887" t="s">
        <v>807</v>
      </c>
      <c r="AR21" s="889">
        <v>50100122835737</v>
      </c>
      <c r="AS21" s="351"/>
      <c r="AU21" s="905">
        <v>47</v>
      </c>
      <c r="AV21" s="899">
        <v>6</v>
      </c>
      <c r="AW21" s="351"/>
      <c r="AX21" s="351"/>
    </row>
    <row r="22" spans="1:54" s="158" customFormat="1" ht="21.6" customHeight="1">
      <c r="A22" s="932" t="s">
        <v>966</v>
      </c>
      <c r="B22" s="1313" t="s">
        <v>795</v>
      </c>
      <c r="C22" s="885" t="s">
        <v>851</v>
      </c>
      <c r="D22" s="886" t="s">
        <v>790</v>
      </c>
      <c r="E22" s="887" t="s">
        <v>860</v>
      </c>
      <c r="F22" s="1238" t="s">
        <v>801</v>
      </c>
      <c r="G22" s="1160" t="s">
        <v>874</v>
      </c>
      <c r="H22" s="1160" t="s">
        <v>875</v>
      </c>
      <c r="I22" s="895">
        <v>44368</v>
      </c>
      <c r="J22" s="889"/>
      <c r="K22" s="889"/>
      <c r="L22" s="889"/>
      <c r="M22" s="889"/>
      <c r="N22" s="889">
        <v>101090261210</v>
      </c>
      <c r="O22" s="890" t="s">
        <v>34</v>
      </c>
      <c r="P22" s="888" t="str">
        <f t="shared" si="4"/>
        <v>Sachin</v>
      </c>
      <c r="Q22" s="891">
        <v>30</v>
      </c>
      <c r="R22" s="1323">
        <f>VLOOKUP(A22,'[5]Pay sheet-APRIL- 2022'!$C$7:$AF$137,10,0)</f>
        <v>13</v>
      </c>
      <c r="S22" s="1033" t="s">
        <v>34</v>
      </c>
      <c r="T22" s="892">
        <v>84912</v>
      </c>
      <c r="U22" s="1324">
        <f>VLOOKUP(A22,'[5]Pay sheet-APRIL- 2022'!$C$7:$AF$137,11,0)</f>
        <v>22077.119999999999</v>
      </c>
      <c r="V22" s="894">
        <v>0</v>
      </c>
      <c r="W22" s="889">
        <v>0</v>
      </c>
      <c r="X22" s="891">
        <f t="shared" si="1"/>
        <v>14831.079999999996</v>
      </c>
      <c r="Y22" s="1322">
        <f>VLOOKUP(A22,'[5]Pay sheet-APRIL- 2022'!$C$7:$AF$137,12,0)</f>
        <v>8830.848</v>
      </c>
      <c r="Z22" s="1322">
        <f>VLOOKUP(A22,'[5]Pay sheet-APRIL- 2022'!$C$7:$AF$137,13,0)</f>
        <v>903</v>
      </c>
      <c r="AA22" s="1322">
        <f>VLOOKUP(A22,'[5]Pay sheet-APRIL- 2022'!$C$7:$AF$137,14,0)</f>
        <v>903</v>
      </c>
      <c r="AB22" s="1322">
        <f>VLOOKUP(A22,'[5]Pay sheet-APRIL- 2022'!$C$7:$AF$137,15,0)</f>
        <v>4194.2319999999963</v>
      </c>
      <c r="AC22" s="886">
        <f t="shared" si="2"/>
        <v>36908.199999999997</v>
      </c>
      <c r="AD22" s="1322">
        <f>VLOOKUP(A22,'[5]Pay sheet-APRIL- 2022'!$C$7:$AF$137,18,0)</f>
        <v>1554.6089999999999</v>
      </c>
      <c r="AE22" s="1322">
        <f>VLOOKUP(A22,'[5]Pay sheet-APRIL- 2022'!$C$7:$AF$137,19,0)</f>
        <v>1061.9094719999998</v>
      </c>
      <c r="AF22" s="1322">
        <f>VLOOKUP(A22,'[5]Pay sheet-APRIL- 2022'!$C$7:$AF$137,20,0)</f>
        <v>1839.76</v>
      </c>
      <c r="AG22" s="1322">
        <f>VLOOKUP(A22,'[5]Pay sheet-APRIL- 2022'!$C$7:$AF$137,22,0)</f>
        <v>0</v>
      </c>
      <c r="AH22" s="886">
        <f t="shared" si="3"/>
        <v>41364.478471999995</v>
      </c>
      <c r="AI22" s="886">
        <v>0</v>
      </c>
      <c r="AJ22" s="892">
        <f>VLOOKUP(A22,'[4]Pay sheet-MARCH- 2022'!$C$7:$AF$147,26,0)</f>
        <v>1800</v>
      </c>
      <c r="AK22" s="892">
        <f>VLOOKUP(A22,'[4]Pay sheet-MARCH- 2022'!$C$7:$AF$147,25,0)</f>
        <v>200</v>
      </c>
      <c r="AL22" s="892">
        <f>VLOOKUP(A22,'[5]Pay sheet-APRIL- 2022'!$C$7:$AF$137,24,0)</f>
        <v>0</v>
      </c>
      <c r="AM22" s="892">
        <f>VLOOKUP(A22,'[4]Pay sheet-MARCH- 2022'!$C$7:$AF$147,27,0)</f>
        <v>391.787848</v>
      </c>
      <c r="AN22" s="886">
        <f t="shared" si="5"/>
        <v>2391.7878479999999</v>
      </c>
      <c r="AO22" s="1365">
        <f t="shared" si="6"/>
        <v>38972.690623999995</v>
      </c>
      <c r="AP22" s="1258">
        <v>44686</v>
      </c>
      <c r="AQ22" s="887" t="s">
        <v>808</v>
      </c>
      <c r="AR22" s="887">
        <v>20079696052</v>
      </c>
      <c r="AS22" s="351"/>
      <c r="AU22" s="905">
        <v>49</v>
      </c>
      <c r="AV22" s="899">
        <v>7</v>
      </c>
      <c r="AW22" s="351"/>
      <c r="AX22" s="351"/>
    </row>
    <row r="23" spans="1:54" s="158" customFormat="1" ht="21.6" customHeight="1">
      <c r="A23" s="932" t="s">
        <v>967</v>
      </c>
      <c r="B23" s="1313" t="s">
        <v>813</v>
      </c>
      <c r="C23" s="887" t="s">
        <v>853</v>
      </c>
      <c r="D23" s="886" t="s">
        <v>790</v>
      </c>
      <c r="E23" s="887" t="s">
        <v>863</v>
      </c>
      <c r="F23" s="1238" t="s">
        <v>828</v>
      </c>
      <c r="G23" s="1159" t="s">
        <v>879</v>
      </c>
      <c r="H23" s="1159" t="s">
        <v>879</v>
      </c>
      <c r="I23" s="895">
        <v>44396</v>
      </c>
      <c r="J23" s="889"/>
      <c r="K23" s="889"/>
      <c r="L23" s="889"/>
      <c r="M23" s="889"/>
      <c r="N23" s="906" t="s">
        <v>901</v>
      </c>
      <c r="O23" s="890" t="s">
        <v>34</v>
      </c>
      <c r="P23" s="888" t="str">
        <f t="shared" si="4"/>
        <v>Barathiyar A</v>
      </c>
      <c r="Q23" s="891">
        <v>30</v>
      </c>
      <c r="R23" s="1323">
        <f>VLOOKUP(A23,'[5]Pay sheet-APRIL- 2022'!$C$7:$AF$137,10,0)</f>
        <v>13</v>
      </c>
      <c r="S23" s="1033" t="s">
        <v>34</v>
      </c>
      <c r="T23" s="892">
        <v>58959</v>
      </c>
      <c r="U23" s="1324">
        <f>VLOOKUP(A23,'[5]Pay sheet-APRIL- 2022'!$C$7:$AF$137,11,0)</f>
        <v>15329.34</v>
      </c>
      <c r="V23" s="894">
        <v>0</v>
      </c>
      <c r="W23" s="889">
        <v>0</v>
      </c>
      <c r="X23" s="891">
        <f t="shared" si="1"/>
        <v>10332.560000000001</v>
      </c>
      <c r="Y23" s="1322">
        <f>VLOOKUP(A23,'[5]Pay sheet-APRIL- 2022'!$C$7:$AF$137,12,0)</f>
        <v>6131.7360000000008</v>
      </c>
      <c r="Z23" s="1322">
        <f>VLOOKUP(A23,'[5]Pay sheet-APRIL- 2022'!$C$7:$AF$137,13,0)</f>
        <v>903</v>
      </c>
      <c r="AA23" s="1322">
        <f>VLOOKUP(A23,'[5]Pay sheet-APRIL- 2022'!$C$7:$AF$137,14,0)</f>
        <v>903</v>
      </c>
      <c r="AB23" s="1322">
        <f>VLOOKUP(A23,'[5]Pay sheet-APRIL- 2022'!$C$7:$AF$137,15,0)</f>
        <v>2394.8240000000005</v>
      </c>
      <c r="AC23" s="886">
        <f t="shared" si="2"/>
        <v>25661.9</v>
      </c>
      <c r="AD23" s="1322">
        <f>VLOOKUP(A23,'[5]Pay sheet-APRIL- 2022'!$C$7:$AF$137,18,0)</f>
        <v>1554.6089999999999</v>
      </c>
      <c r="AE23" s="1322">
        <f>VLOOKUP(A23,'[5]Pay sheet-APRIL- 2022'!$C$7:$AF$137,19,0)</f>
        <v>737.34125399999994</v>
      </c>
      <c r="AF23" s="1322">
        <f>VLOOKUP(A23,'[5]Pay sheet-APRIL- 2022'!$C$7:$AF$137,20,0)</f>
        <v>1277.4449999999999</v>
      </c>
      <c r="AG23" s="1322">
        <f>VLOOKUP(A23,'[5]Pay sheet-APRIL- 2022'!$C$7:$AF$137,22,0)</f>
        <v>0</v>
      </c>
      <c r="AH23" s="886">
        <f t="shared" si="3"/>
        <v>29231.295254000001</v>
      </c>
      <c r="AI23" s="886">
        <v>0</v>
      </c>
      <c r="AJ23" s="892">
        <f>VLOOKUP(A23,'[4]Pay sheet-MARCH- 2022'!$C$7:$AF$147,26,0)</f>
        <v>1800</v>
      </c>
      <c r="AK23" s="892">
        <f>VLOOKUP(A23,'[4]Pay sheet-MARCH- 2022'!$C$7:$AF$147,25,0)</f>
        <v>200</v>
      </c>
      <c r="AL23" s="892">
        <f>VLOOKUP(A23,'[5]Pay sheet-APRIL- 2022'!$C$7:$AF$137,24,0)</f>
        <v>0</v>
      </c>
      <c r="AM23" s="892">
        <f>VLOOKUP(A23,'[4]Pay sheet-MARCH- 2022'!$C$7:$AF$147,27,0)</f>
        <v>335</v>
      </c>
      <c r="AN23" s="886">
        <f t="shared" si="5"/>
        <v>2335</v>
      </c>
      <c r="AO23" s="1365">
        <f t="shared" si="6"/>
        <v>26896.295254000001</v>
      </c>
      <c r="AP23" s="1258">
        <v>44686</v>
      </c>
      <c r="AQ23" s="887" t="s">
        <v>839</v>
      </c>
      <c r="AR23" s="909" t="s">
        <v>840</v>
      </c>
      <c r="AS23" s="351"/>
      <c r="AU23" s="905">
        <v>52</v>
      </c>
      <c r="AV23" s="896">
        <v>8</v>
      </c>
      <c r="AW23" s="553"/>
      <c r="AX23" s="553"/>
    </row>
    <row r="24" spans="1:54" s="158" customFormat="1" ht="21.6" customHeight="1">
      <c r="A24" s="932" t="s">
        <v>968</v>
      </c>
      <c r="B24" s="1313" t="s">
        <v>814</v>
      </c>
      <c r="C24" s="885">
        <v>30142</v>
      </c>
      <c r="D24" s="886" t="s">
        <v>790</v>
      </c>
      <c r="E24" s="887" t="s">
        <v>864</v>
      </c>
      <c r="F24" s="1238" t="s">
        <v>829</v>
      </c>
      <c r="G24" s="1159" t="s">
        <v>880</v>
      </c>
      <c r="H24" s="1159" t="s">
        <v>880</v>
      </c>
      <c r="I24" s="895">
        <v>44396</v>
      </c>
      <c r="J24" s="889"/>
      <c r="K24" s="889"/>
      <c r="L24" s="889"/>
      <c r="M24" s="889"/>
      <c r="N24" s="906" t="s">
        <v>902</v>
      </c>
      <c r="O24" s="890" t="s">
        <v>34</v>
      </c>
      <c r="P24" s="888" t="str">
        <f t="shared" si="4"/>
        <v>Kumaravel M</v>
      </c>
      <c r="Q24" s="891">
        <v>30</v>
      </c>
      <c r="R24" s="1322">
        <f>VLOOKUP(A24,'[5]Pay sheet-APRIL- 2022'!$C$7:$AF$137,10,0)</f>
        <v>30</v>
      </c>
      <c r="S24" s="1033" t="s">
        <v>34</v>
      </c>
      <c r="T24" s="892">
        <v>47836</v>
      </c>
      <c r="U24" s="1324">
        <f>VLOOKUP(A24,'[5]Pay sheet-APRIL- 2022'!$C$7:$AF$137,11,0)</f>
        <v>28701.599999999999</v>
      </c>
      <c r="V24" s="894">
        <v>0</v>
      </c>
      <c r="W24" s="889">
        <v>0</v>
      </c>
      <c r="X24" s="891">
        <f t="shared" si="1"/>
        <v>19247.400000000001</v>
      </c>
      <c r="Y24" s="1322">
        <f>VLOOKUP(A24,'[5]Pay sheet-APRIL- 2022'!$C$7:$AF$137,12,0)</f>
        <v>11480.64</v>
      </c>
      <c r="Z24" s="1322">
        <f>VLOOKUP(A24,'[5]Pay sheet-APRIL- 2022'!$C$7:$AF$137,13,0)</f>
        <v>2083</v>
      </c>
      <c r="AA24" s="1322">
        <f>VLOOKUP(A24,'[5]Pay sheet-APRIL- 2022'!$C$7:$AF$137,14,0)</f>
        <v>2083</v>
      </c>
      <c r="AB24" s="1322">
        <f>VLOOKUP(A24,'[5]Pay sheet-APRIL- 2022'!$C$7:$AF$137,15,0)</f>
        <v>3600.760000000002</v>
      </c>
      <c r="AC24" s="886">
        <f t="shared" si="2"/>
        <v>47949</v>
      </c>
      <c r="AD24" s="1322">
        <f>VLOOKUP(A24,'[5]Pay sheet-APRIL- 2022'!$C$7:$AF$137,18,0)</f>
        <v>1554.6089999999999</v>
      </c>
      <c r="AE24" s="1322">
        <f>VLOOKUP(A24,'[5]Pay sheet-APRIL- 2022'!$C$7:$AF$137,19,0)</f>
        <v>1380.5469599999999</v>
      </c>
      <c r="AF24" s="1322">
        <f>VLOOKUP(A24,'[5]Pay sheet-APRIL- 2022'!$C$7:$AF$137,20,0)</f>
        <v>2391.7999999999997</v>
      </c>
      <c r="AG24" s="1322">
        <f>VLOOKUP(A24,'[5]Pay sheet-APRIL- 2022'!$C$7:$AF$137,22,0)</f>
        <v>0</v>
      </c>
      <c r="AH24" s="886">
        <f t="shared" si="3"/>
        <v>53275.955959999999</v>
      </c>
      <c r="AI24" s="886">
        <v>0</v>
      </c>
      <c r="AJ24" s="892">
        <f>VLOOKUP(A24,'[4]Pay sheet-MARCH- 2022'!$C$7:$AF$147,26,0)</f>
        <v>1800</v>
      </c>
      <c r="AK24" s="892">
        <f>VLOOKUP(A24,'[4]Pay sheet-MARCH- 2022'!$C$7:$AF$147,25,0)</f>
        <v>200</v>
      </c>
      <c r="AL24" s="892">
        <f>VLOOKUP(A24,'[5]Pay sheet-APRIL- 2022'!$C$7:$AF$137,24,0)</f>
        <v>0</v>
      </c>
      <c r="AM24" s="892">
        <f>VLOOKUP(A24,'[4]Pay sheet-MARCH- 2022'!$C$7:$AF$147,27,0)</f>
        <v>335</v>
      </c>
      <c r="AN24" s="886">
        <f t="shared" si="5"/>
        <v>2335</v>
      </c>
      <c r="AO24" s="1365">
        <f t="shared" si="6"/>
        <v>50940.955959999999</v>
      </c>
      <c r="AP24" s="1258">
        <v>44686</v>
      </c>
      <c r="AQ24" s="887" t="s">
        <v>945</v>
      </c>
      <c r="AR24" s="909" t="s">
        <v>946</v>
      </c>
      <c r="AS24" s="351"/>
      <c r="AU24" s="905">
        <v>53</v>
      </c>
      <c r="AV24" s="899">
        <v>9</v>
      </c>
      <c r="AW24" s="553"/>
      <c r="AX24" s="553"/>
    </row>
    <row r="25" spans="1:54" s="158" customFormat="1" ht="21.6" customHeight="1">
      <c r="A25" s="932" t="s">
        <v>969</v>
      </c>
      <c r="B25" s="1313" t="s">
        <v>816</v>
      </c>
      <c r="C25" s="895">
        <v>27181</v>
      </c>
      <c r="D25" s="886" t="s">
        <v>790</v>
      </c>
      <c r="E25" s="887" t="s">
        <v>866</v>
      </c>
      <c r="F25" s="1238" t="s">
        <v>831</v>
      </c>
      <c r="G25" s="1159" t="s">
        <v>882</v>
      </c>
      <c r="H25" s="1159" t="s">
        <v>882</v>
      </c>
      <c r="I25" s="895">
        <v>44396</v>
      </c>
      <c r="J25" s="889"/>
      <c r="K25" s="889"/>
      <c r="L25" s="889"/>
      <c r="M25" s="889"/>
      <c r="N25" s="906" t="s">
        <v>903</v>
      </c>
      <c r="O25" s="890" t="s">
        <v>34</v>
      </c>
      <c r="P25" s="888" t="str">
        <f t="shared" si="4"/>
        <v>CHANDRASEHARAN GERORGE</v>
      </c>
      <c r="Q25" s="891">
        <v>30</v>
      </c>
      <c r="R25" s="1323">
        <f>VLOOKUP(A25,'[5]Pay sheet-APRIL- 2022'!$C$7:$AF$137,10,0)</f>
        <v>15</v>
      </c>
      <c r="S25" s="1033" t="s">
        <v>34</v>
      </c>
      <c r="T25" s="892">
        <v>50617</v>
      </c>
      <c r="U25" s="1324">
        <f>VLOOKUP(A25,'[5]Pay sheet-APRIL- 2022'!$C$7:$AF$137,11,0)</f>
        <v>15185.1</v>
      </c>
      <c r="V25" s="894">
        <v>0</v>
      </c>
      <c r="W25" s="889">
        <v>0</v>
      </c>
      <c r="X25" s="891">
        <f t="shared" si="1"/>
        <v>10236.400000000001</v>
      </c>
      <c r="Y25" s="1322">
        <f>VLOOKUP(A25,'[5]Pay sheet-APRIL- 2022'!$C$7:$AF$137,12,0)</f>
        <v>6074.0400000000009</v>
      </c>
      <c r="Z25" s="1322">
        <f>VLOOKUP(A25,'[5]Pay sheet-APRIL- 2022'!$C$7:$AF$137,13,0)</f>
        <v>1042</v>
      </c>
      <c r="AA25" s="1322">
        <f>VLOOKUP(A25,'[5]Pay sheet-APRIL- 2022'!$C$7:$AF$137,14,0)</f>
        <v>1042</v>
      </c>
      <c r="AB25" s="1322">
        <f>VLOOKUP(A25,'[5]Pay sheet-APRIL- 2022'!$C$7:$AF$137,15,0)</f>
        <v>2078.3600000000006</v>
      </c>
      <c r="AC25" s="886">
        <f t="shared" si="2"/>
        <v>25421.5</v>
      </c>
      <c r="AD25" s="1322">
        <f>VLOOKUP(A25,'[5]Pay sheet-APRIL- 2022'!$C$7:$AF$137,18,0)</f>
        <v>1554.6089999999999</v>
      </c>
      <c r="AE25" s="1322">
        <f>VLOOKUP(A25,'[5]Pay sheet-APRIL- 2022'!$C$7:$AF$137,19,0)</f>
        <v>730.40330999999992</v>
      </c>
      <c r="AF25" s="1322">
        <f>VLOOKUP(A25,'[5]Pay sheet-APRIL- 2022'!$C$7:$AF$137,20,0)</f>
        <v>1265.425</v>
      </c>
      <c r="AG25" s="1322">
        <f>VLOOKUP(A25,'[5]Pay sheet-APRIL- 2022'!$C$7:$AF$137,22,0)</f>
        <v>0</v>
      </c>
      <c r="AH25" s="886">
        <f t="shared" si="3"/>
        <v>28971.937310000001</v>
      </c>
      <c r="AI25" s="886">
        <v>0</v>
      </c>
      <c r="AJ25" s="892">
        <f>VLOOKUP(A25,'[4]Pay sheet-MARCH- 2022'!$C$7:$AF$147,26,0)</f>
        <v>1800</v>
      </c>
      <c r="AK25" s="892">
        <f>VLOOKUP(A25,'[4]Pay sheet-MARCH- 2022'!$C$7:$AF$147,25,0)</f>
        <v>200</v>
      </c>
      <c r="AL25" s="892">
        <f>VLOOKUP(A25,'[5]Pay sheet-APRIL- 2022'!$C$7:$AF$137,24,0)</f>
        <v>0</v>
      </c>
      <c r="AM25" s="892">
        <f>VLOOKUP(A25,'[4]Pay sheet-MARCH- 2022'!$C$7:$AF$147,27,0)</f>
        <v>335</v>
      </c>
      <c r="AN25" s="886">
        <f t="shared" si="5"/>
        <v>2335</v>
      </c>
      <c r="AO25" s="1365">
        <f t="shared" si="6"/>
        <v>26636.937310000001</v>
      </c>
      <c r="AP25" s="1258">
        <v>44686</v>
      </c>
      <c r="AQ25" s="887" t="s">
        <v>947</v>
      </c>
      <c r="AR25" s="909" t="s">
        <v>948</v>
      </c>
      <c r="AS25" s="351"/>
      <c r="AU25" s="905">
        <v>55</v>
      </c>
      <c r="AV25" s="896">
        <v>10</v>
      </c>
      <c r="AW25" s="553"/>
      <c r="AX25" s="553"/>
    </row>
    <row r="26" spans="1:54" s="158" customFormat="1" ht="21.6" customHeight="1">
      <c r="A26" s="932" t="s">
        <v>971</v>
      </c>
      <c r="B26" s="1313" t="s">
        <v>818</v>
      </c>
      <c r="C26" s="895">
        <v>33729</v>
      </c>
      <c r="D26" s="886" t="s">
        <v>790</v>
      </c>
      <c r="E26" s="887" t="s">
        <v>868</v>
      </c>
      <c r="F26" s="1238" t="s">
        <v>833</v>
      </c>
      <c r="G26" s="1160" t="s">
        <v>885</v>
      </c>
      <c r="H26" s="1160" t="s">
        <v>885</v>
      </c>
      <c r="I26" s="895">
        <v>44396</v>
      </c>
      <c r="J26" s="889"/>
      <c r="K26" s="889"/>
      <c r="L26" s="889"/>
      <c r="M26" s="889"/>
      <c r="N26" s="906" t="s">
        <v>905</v>
      </c>
      <c r="O26" s="890" t="s">
        <v>34</v>
      </c>
      <c r="P26" s="888" t="str">
        <f t="shared" si="4"/>
        <v>VISHNUPRASATH T</v>
      </c>
      <c r="Q26" s="891">
        <v>30</v>
      </c>
      <c r="R26" s="1322">
        <f>VLOOKUP(A26,'[5]Pay sheet-APRIL- 2022'!$C$7:$AF$137,10,0)</f>
        <v>30</v>
      </c>
      <c r="S26" s="1033" t="s">
        <v>34</v>
      </c>
      <c r="T26" s="892">
        <v>47836</v>
      </c>
      <c r="U26" s="1324">
        <f>VLOOKUP(A26,'[5]Pay sheet-APRIL- 2022'!$C$7:$AF$137,11,0)</f>
        <v>28701.599999999999</v>
      </c>
      <c r="V26" s="894">
        <v>0</v>
      </c>
      <c r="W26" s="889">
        <v>0</v>
      </c>
      <c r="X26" s="891">
        <f t="shared" si="1"/>
        <v>19247.400000000001</v>
      </c>
      <c r="Y26" s="1322">
        <f>VLOOKUP(A26,'[5]Pay sheet-APRIL- 2022'!$C$7:$AF$137,12,0)</f>
        <v>11480.64</v>
      </c>
      <c r="Z26" s="1322">
        <f>VLOOKUP(A26,'[5]Pay sheet-APRIL- 2022'!$C$7:$AF$137,13,0)</f>
        <v>2083</v>
      </c>
      <c r="AA26" s="1322">
        <f>VLOOKUP(A26,'[5]Pay sheet-APRIL- 2022'!$C$7:$AF$137,14,0)</f>
        <v>2083</v>
      </c>
      <c r="AB26" s="1322">
        <f>VLOOKUP(A26,'[5]Pay sheet-APRIL- 2022'!$C$7:$AF$137,15,0)</f>
        <v>3600.760000000002</v>
      </c>
      <c r="AC26" s="886">
        <f t="shared" si="2"/>
        <v>47949</v>
      </c>
      <c r="AD26" s="1322">
        <f>VLOOKUP(A26,'[5]Pay sheet-APRIL- 2022'!$C$7:$AF$137,18,0)</f>
        <v>1554.6089999999999</v>
      </c>
      <c r="AE26" s="1322">
        <f>VLOOKUP(A26,'[5]Pay sheet-APRIL- 2022'!$C$7:$AF$137,19,0)</f>
        <v>1380.5469599999999</v>
      </c>
      <c r="AF26" s="1322">
        <f>VLOOKUP(A26,'[5]Pay sheet-APRIL- 2022'!$C$7:$AF$137,20,0)</f>
        <v>2391.7999999999997</v>
      </c>
      <c r="AG26" s="1322">
        <f>VLOOKUP(A26,'[5]Pay sheet-APRIL- 2022'!$C$7:$AF$137,22,0)</f>
        <v>0</v>
      </c>
      <c r="AH26" s="886">
        <f t="shared" si="3"/>
        <v>53275.955959999999</v>
      </c>
      <c r="AI26" s="886">
        <v>0</v>
      </c>
      <c r="AJ26" s="892">
        <f>VLOOKUP(A26,'[4]Pay sheet-MARCH- 2022'!$C$7:$AF$147,26,0)</f>
        <v>1800</v>
      </c>
      <c r="AK26" s="892">
        <f>VLOOKUP(A26,'[4]Pay sheet-MARCH- 2022'!$C$7:$AF$147,25,0)</f>
        <v>200</v>
      </c>
      <c r="AL26" s="892">
        <f>VLOOKUP(A26,'[5]Pay sheet-APRIL- 2022'!$C$7:$AF$137,24,0)</f>
        <v>0</v>
      </c>
      <c r="AM26" s="892">
        <f>VLOOKUP(A26,'[4]Pay sheet-MARCH- 2022'!$C$7:$AF$147,27,0)</f>
        <v>335</v>
      </c>
      <c r="AN26" s="886">
        <f t="shared" si="5"/>
        <v>2335</v>
      </c>
      <c r="AO26" s="1365">
        <f t="shared" si="6"/>
        <v>50940.955959999999</v>
      </c>
      <c r="AP26" s="1258">
        <v>44686</v>
      </c>
      <c r="AQ26" s="887" t="s">
        <v>839</v>
      </c>
      <c r="AR26" s="909" t="s">
        <v>842</v>
      </c>
      <c r="AS26" s="351"/>
      <c r="AU26" s="905">
        <v>57</v>
      </c>
      <c r="AV26" s="896">
        <v>11</v>
      </c>
      <c r="AW26" s="553"/>
      <c r="AX26" s="553"/>
    </row>
    <row r="27" spans="1:54" s="158" customFormat="1" ht="21.6" customHeight="1">
      <c r="A27" s="932" t="s">
        <v>972</v>
      </c>
      <c r="B27" s="1313" t="s">
        <v>819</v>
      </c>
      <c r="C27" s="887" t="s">
        <v>855</v>
      </c>
      <c r="D27" s="886" t="s">
        <v>790</v>
      </c>
      <c r="E27" s="887" t="s">
        <v>869</v>
      </c>
      <c r="F27" s="1238" t="s">
        <v>834</v>
      </c>
      <c r="G27" s="1159" t="s">
        <v>886</v>
      </c>
      <c r="H27" s="1159" t="s">
        <v>887</v>
      </c>
      <c r="I27" s="895">
        <v>44396</v>
      </c>
      <c r="J27" s="889"/>
      <c r="K27" s="889"/>
      <c r="L27" s="889"/>
      <c r="M27" s="889"/>
      <c r="N27" s="906" t="s">
        <v>906</v>
      </c>
      <c r="O27" s="890" t="s">
        <v>34</v>
      </c>
      <c r="P27" s="888" t="str">
        <f>B27</f>
        <v>Nagaranjan S</v>
      </c>
      <c r="Q27" s="891">
        <v>30</v>
      </c>
      <c r="R27" s="1322">
        <f>VLOOKUP(A27,'[5]Pay sheet-APRIL- 2022'!$C$7:$AF$137,10,0)</f>
        <v>30</v>
      </c>
      <c r="S27" s="1033" t="s">
        <v>34</v>
      </c>
      <c r="T27" s="892">
        <v>47836</v>
      </c>
      <c r="U27" s="1324">
        <f>VLOOKUP(A27,'[5]Pay sheet-APRIL- 2022'!$C$7:$AF$137,11,0)</f>
        <v>28701.599999999999</v>
      </c>
      <c r="V27" s="894">
        <v>0</v>
      </c>
      <c r="W27" s="889">
        <v>0</v>
      </c>
      <c r="X27" s="891">
        <f>Y27+Z27+AA27+AB27</f>
        <v>19247.400000000001</v>
      </c>
      <c r="Y27" s="1322">
        <f>VLOOKUP(A27,'[5]Pay sheet-APRIL- 2022'!$C$7:$AF$137,12,0)</f>
        <v>11480.64</v>
      </c>
      <c r="Z27" s="1322">
        <f>VLOOKUP(A27,'[5]Pay sheet-APRIL- 2022'!$C$7:$AF$137,13,0)</f>
        <v>2083</v>
      </c>
      <c r="AA27" s="1322">
        <f>VLOOKUP(A27,'[5]Pay sheet-APRIL- 2022'!$C$7:$AF$137,14,0)</f>
        <v>2083</v>
      </c>
      <c r="AB27" s="1322">
        <f>VLOOKUP(A27,'[5]Pay sheet-APRIL- 2022'!$C$7:$AF$137,15,0)</f>
        <v>3600.760000000002</v>
      </c>
      <c r="AC27" s="886">
        <f>U27+X27</f>
        <v>47949</v>
      </c>
      <c r="AD27" s="1322">
        <f>VLOOKUP(A27,'[5]Pay sheet-APRIL- 2022'!$C$7:$AF$137,18,0)</f>
        <v>1554.6089999999999</v>
      </c>
      <c r="AE27" s="1322">
        <f>VLOOKUP(A27,'[5]Pay sheet-APRIL- 2022'!$C$7:$AF$137,19,0)</f>
        <v>1380.5469599999999</v>
      </c>
      <c r="AF27" s="1322">
        <f>VLOOKUP(A27,'[5]Pay sheet-APRIL- 2022'!$C$7:$AF$137,20,0)</f>
        <v>2391.7999999999997</v>
      </c>
      <c r="AG27" s="1322">
        <f>VLOOKUP(A27,'[5]Pay sheet-APRIL- 2022'!$C$7:$AF$137,22,0)</f>
        <v>0</v>
      </c>
      <c r="AH27" s="886">
        <f>AC27+AD27+AE27+AF27+AG27</f>
        <v>53275.955959999999</v>
      </c>
      <c r="AI27" s="886">
        <v>0</v>
      </c>
      <c r="AJ27" s="892">
        <f>VLOOKUP(A27,'[4]Pay sheet-MARCH- 2022'!$C$7:$AF$147,26,0)</f>
        <v>1800</v>
      </c>
      <c r="AK27" s="892">
        <f>VLOOKUP(A27,'[4]Pay sheet-MARCH- 2022'!$C$7:$AF$147,25,0)</f>
        <v>200</v>
      </c>
      <c r="AL27" s="892">
        <f>VLOOKUP(A27,'[5]Pay sheet-APRIL- 2022'!$C$7:$AF$137,24,0)</f>
        <v>0</v>
      </c>
      <c r="AM27" s="892">
        <f>VLOOKUP(A27,'[4]Pay sheet-MARCH- 2022'!$C$7:$AF$147,27,0)</f>
        <v>335</v>
      </c>
      <c r="AN27" s="886">
        <f t="shared" si="5"/>
        <v>2335</v>
      </c>
      <c r="AO27" s="1365">
        <f t="shared" si="6"/>
        <v>50940.955959999999</v>
      </c>
      <c r="AP27" s="1258">
        <v>44686</v>
      </c>
      <c r="AQ27" s="887" t="s">
        <v>843</v>
      </c>
      <c r="AR27" s="909" t="s">
        <v>844</v>
      </c>
      <c r="AS27" s="351"/>
      <c r="AU27" s="905">
        <v>58</v>
      </c>
      <c r="AV27" s="899">
        <v>12</v>
      </c>
      <c r="AW27" s="553"/>
      <c r="AX27" s="553"/>
    </row>
    <row r="28" spans="1:54" s="158" customFormat="1" ht="21.6" customHeight="1">
      <c r="A28" s="932" t="s">
        <v>973</v>
      </c>
      <c r="B28" s="1313" t="s">
        <v>820</v>
      </c>
      <c r="C28" s="887" t="s">
        <v>856</v>
      </c>
      <c r="D28" s="886" t="s">
        <v>790</v>
      </c>
      <c r="E28" s="887" t="s">
        <v>870</v>
      </c>
      <c r="F28" s="1238" t="s">
        <v>835</v>
      </c>
      <c r="G28" s="1160" t="s">
        <v>888</v>
      </c>
      <c r="H28" s="1160" t="s">
        <v>889</v>
      </c>
      <c r="I28" s="895">
        <v>44396</v>
      </c>
      <c r="J28" s="889"/>
      <c r="K28" s="889"/>
      <c r="L28" s="889"/>
      <c r="M28" s="889"/>
      <c r="N28" s="906" t="s">
        <v>907</v>
      </c>
      <c r="O28" s="890" t="s">
        <v>34</v>
      </c>
      <c r="P28" s="888" t="str">
        <f t="shared" si="4"/>
        <v>ELAMPARITHI SB</v>
      </c>
      <c r="Q28" s="891">
        <v>30</v>
      </c>
      <c r="R28" s="1323">
        <f>VLOOKUP(A28,'[5]Pay sheet-APRIL- 2022'!$C$7:$AF$137,10,0)</f>
        <v>20</v>
      </c>
      <c r="S28" s="1033" t="s">
        <v>34</v>
      </c>
      <c r="T28" s="892">
        <v>47836</v>
      </c>
      <c r="U28" s="1324">
        <f>VLOOKUP(A28,'[5]Pay sheet-APRIL- 2022'!$C$7:$AF$137,11,0)</f>
        <v>19134.400000000001</v>
      </c>
      <c r="V28" s="894">
        <v>0</v>
      </c>
      <c r="W28" s="889">
        <v>0</v>
      </c>
      <c r="X28" s="891">
        <f t="shared" si="1"/>
        <v>12869.266666666666</v>
      </c>
      <c r="Y28" s="1322">
        <f>VLOOKUP(A28,'[5]Pay sheet-APRIL- 2022'!$C$7:$AF$137,12,0)</f>
        <v>7653.7600000000011</v>
      </c>
      <c r="Z28" s="1322">
        <f>VLOOKUP(A28,'[5]Pay sheet-APRIL- 2022'!$C$7:$AF$137,13,0)</f>
        <v>1389</v>
      </c>
      <c r="AA28" s="1322">
        <f>VLOOKUP(A28,'[5]Pay sheet-APRIL- 2022'!$C$7:$AF$137,14,0)</f>
        <v>1389</v>
      </c>
      <c r="AB28" s="1322">
        <f>VLOOKUP(A28,'[5]Pay sheet-APRIL- 2022'!$C$7:$AF$137,15,0)</f>
        <v>2437.5066666666644</v>
      </c>
      <c r="AC28" s="886">
        <f t="shared" si="2"/>
        <v>32003.666666666668</v>
      </c>
      <c r="AD28" s="1322">
        <f>VLOOKUP(A28,'[5]Pay sheet-APRIL- 2022'!$C$7:$AF$137,18,0)</f>
        <v>1554.6089999999999</v>
      </c>
      <c r="AE28" s="1322">
        <f>VLOOKUP(A28,'[5]Pay sheet-APRIL- 2022'!$C$7:$AF$137,19,0)</f>
        <v>920.36463999999989</v>
      </c>
      <c r="AF28" s="1322">
        <f>VLOOKUP(A28,'[5]Pay sheet-APRIL- 2022'!$C$7:$AF$137,20,0)</f>
        <v>1594.5333333333335</v>
      </c>
      <c r="AG28" s="1322">
        <f>VLOOKUP(A28,'[5]Pay sheet-APRIL- 2022'!$C$7:$AF$137,22,0)</f>
        <v>0</v>
      </c>
      <c r="AH28" s="886">
        <f t="shared" si="3"/>
        <v>36073.173640000001</v>
      </c>
      <c r="AI28" s="886">
        <v>0</v>
      </c>
      <c r="AJ28" s="892">
        <f>VLOOKUP(A28,'[4]Pay sheet-MARCH- 2022'!$C$7:$AF$147,26,0)</f>
        <v>1800</v>
      </c>
      <c r="AK28" s="892">
        <f>VLOOKUP(A28,'[4]Pay sheet-MARCH- 2022'!$C$7:$AF$147,25,0)</f>
        <v>200</v>
      </c>
      <c r="AL28" s="892">
        <f>VLOOKUP(A28,'[5]Pay sheet-APRIL- 2022'!$C$7:$AF$137,24,0)</f>
        <v>0</v>
      </c>
      <c r="AM28" s="892">
        <f>VLOOKUP(A28,'[4]Pay sheet-MARCH- 2022'!$C$7:$AF$147,27,0)</f>
        <v>335</v>
      </c>
      <c r="AN28" s="886">
        <f t="shared" si="5"/>
        <v>2335</v>
      </c>
      <c r="AO28" s="1365">
        <f t="shared" si="6"/>
        <v>33738.173640000001</v>
      </c>
      <c r="AP28" s="1258">
        <v>44686</v>
      </c>
      <c r="AQ28" s="887" t="s">
        <v>557</v>
      </c>
      <c r="AR28" s="898" t="s">
        <v>847</v>
      </c>
      <c r="AS28" s="351"/>
      <c r="AU28" s="905">
        <v>59</v>
      </c>
      <c r="AV28" s="896">
        <v>13</v>
      </c>
      <c r="AW28" s="553"/>
      <c r="AX28" s="553"/>
    </row>
    <row r="29" spans="1:54" s="158" customFormat="1" ht="21.6" customHeight="1">
      <c r="A29" s="932" t="s">
        <v>974</v>
      </c>
      <c r="B29" s="1313" t="s">
        <v>824</v>
      </c>
      <c r="C29" s="895">
        <v>32831</v>
      </c>
      <c r="D29" s="886" t="s">
        <v>790</v>
      </c>
      <c r="E29" s="887" t="s">
        <v>891</v>
      </c>
      <c r="F29" s="1238" t="s">
        <v>836</v>
      </c>
      <c r="G29" s="1159" t="s">
        <v>894</v>
      </c>
      <c r="H29" s="1159" t="s">
        <v>898</v>
      </c>
      <c r="I29" s="895">
        <v>44419</v>
      </c>
      <c r="J29" s="889"/>
      <c r="K29" s="889"/>
      <c r="L29" s="889"/>
      <c r="M29" s="889"/>
      <c r="N29" s="910" t="s">
        <v>909</v>
      </c>
      <c r="O29" s="890" t="s">
        <v>34</v>
      </c>
      <c r="P29" s="888" t="str">
        <f t="shared" si="4"/>
        <v>Karthick G</v>
      </c>
      <c r="Q29" s="891">
        <v>30</v>
      </c>
      <c r="R29" s="1322">
        <f>VLOOKUP(A29,'[5]Pay sheet-APRIL- 2022'!$C$7:$AF$137,10,0)</f>
        <v>30</v>
      </c>
      <c r="S29" s="1033" t="s">
        <v>34</v>
      </c>
      <c r="T29" s="892">
        <v>89547</v>
      </c>
      <c r="U29" s="1324">
        <f>VLOOKUP(A29,'[5]Pay sheet-APRIL- 2022'!$C$7:$AF$137,11,0)</f>
        <v>53728.2</v>
      </c>
      <c r="V29" s="894">
        <v>0</v>
      </c>
      <c r="W29" s="889">
        <v>0</v>
      </c>
      <c r="X29" s="891">
        <f t="shared" si="1"/>
        <v>35931.800000000003</v>
      </c>
      <c r="Y29" s="1322">
        <f>VLOOKUP(A29,'[5]Pay sheet-APRIL- 2022'!$C$7:$AF$137,12,0)</f>
        <v>21491.279999999999</v>
      </c>
      <c r="Z29" s="1322">
        <f>VLOOKUP(A29,'[5]Pay sheet-APRIL- 2022'!$C$7:$AF$137,13,0)</f>
        <v>2083</v>
      </c>
      <c r="AA29" s="1322">
        <f>VLOOKUP(A29,'[5]Pay sheet-APRIL- 2022'!$C$7:$AF$137,14,0)</f>
        <v>2083</v>
      </c>
      <c r="AB29" s="1322">
        <f>VLOOKUP(A29,'[5]Pay sheet-APRIL- 2022'!$C$7:$AF$137,15,0)</f>
        <v>10274.520000000004</v>
      </c>
      <c r="AC29" s="886">
        <f t="shared" si="2"/>
        <v>89660</v>
      </c>
      <c r="AD29" s="1322">
        <f>VLOOKUP(A29,'[5]Pay sheet-APRIL- 2022'!$C$7:$AF$137,18,0)</f>
        <v>1554.6089999999999</v>
      </c>
      <c r="AE29" s="1322">
        <f>VLOOKUP(A29,'[5]Pay sheet-APRIL- 2022'!$C$7:$AF$137,19,0)</f>
        <v>2584.3264199999994</v>
      </c>
      <c r="AF29" s="1322">
        <f>VLOOKUP(A29,'[5]Pay sheet-APRIL- 2022'!$C$7:$AF$137,20,0)</f>
        <v>4477.3499999999995</v>
      </c>
      <c r="AG29" s="1322">
        <f>VLOOKUP(A29,'[5]Pay sheet-APRIL- 2022'!$C$7:$AF$137,22,0)</f>
        <v>0</v>
      </c>
      <c r="AH29" s="886">
        <f t="shared" si="3"/>
        <v>98276.28542</v>
      </c>
      <c r="AI29" s="886">
        <v>0</v>
      </c>
      <c r="AJ29" s="892">
        <f>VLOOKUP(A29,'[4]Pay sheet-MARCH- 2022'!$C$7:$AF$147,26,0)</f>
        <v>1800</v>
      </c>
      <c r="AK29" s="892">
        <f>VLOOKUP(A29,'[4]Pay sheet-MARCH- 2022'!$C$7:$AF$147,25,0)</f>
        <v>200</v>
      </c>
      <c r="AL29" s="892">
        <f>VLOOKUP(A29,'[5]Pay sheet-APRIL- 2022'!$C$7:$AF$137,24,0)</f>
        <v>0</v>
      </c>
      <c r="AM29" s="892">
        <f>VLOOKUP(A29,'[4]Pay sheet-MARCH- 2022'!$C$7:$AF$147,27,0)</f>
        <v>336</v>
      </c>
      <c r="AN29" s="886">
        <f t="shared" si="5"/>
        <v>2336</v>
      </c>
      <c r="AO29" s="1365">
        <f t="shared" si="6"/>
        <v>95940.28542</v>
      </c>
      <c r="AP29" s="1258">
        <v>44686</v>
      </c>
      <c r="AQ29" s="887" t="s">
        <v>656</v>
      </c>
      <c r="AR29" s="898" t="s">
        <v>848</v>
      </c>
      <c r="AS29" s="351"/>
      <c r="AU29" s="905">
        <v>61</v>
      </c>
      <c r="AV29" s="899">
        <v>14</v>
      </c>
      <c r="AW29" s="553"/>
      <c r="AX29" s="553"/>
    </row>
    <row r="30" spans="1:54" s="556" customFormat="1" ht="21.6" customHeight="1">
      <c r="A30" s="932" t="s">
        <v>976</v>
      </c>
      <c r="B30" s="1313" t="s">
        <v>913</v>
      </c>
      <c r="C30" s="895">
        <v>29774</v>
      </c>
      <c r="D30" s="886" t="s">
        <v>790</v>
      </c>
      <c r="E30" s="887" t="s">
        <v>920</v>
      </c>
      <c r="F30" s="1238" t="s">
        <v>926</v>
      </c>
      <c r="G30" s="1159" t="s">
        <v>931</v>
      </c>
      <c r="H30" s="1159" t="s">
        <v>931</v>
      </c>
      <c r="I30" s="895">
        <v>44446</v>
      </c>
      <c r="J30" s="889"/>
      <c r="K30" s="889"/>
      <c r="L30" s="889"/>
      <c r="M30" s="889"/>
      <c r="N30" s="910" t="s">
        <v>950</v>
      </c>
      <c r="O30" s="890" t="s">
        <v>34</v>
      </c>
      <c r="P30" s="887" t="s">
        <v>913</v>
      </c>
      <c r="Q30" s="891">
        <v>30</v>
      </c>
      <c r="R30" s="1322">
        <f>VLOOKUP(A30,'[5]Pay sheet-APRIL- 2022'!$C$7:$AF$137,10,0)</f>
        <v>30</v>
      </c>
      <c r="S30" s="1033" t="s">
        <v>34</v>
      </c>
      <c r="T30" s="892">
        <v>36713</v>
      </c>
      <c r="U30" s="1324">
        <f>VLOOKUP(A30,'[5]Pay sheet-APRIL- 2022'!$C$7:$AF$137,11,0)</f>
        <v>22027.8</v>
      </c>
      <c r="V30" s="894">
        <v>0</v>
      </c>
      <c r="W30" s="889">
        <v>0</v>
      </c>
      <c r="X30" s="891">
        <f t="shared" si="1"/>
        <v>14798.200000000003</v>
      </c>
      <c r="Y30" s="1322">
        <f>VLOOKUP(A30,'[5]Pay sheet-APRIL- 2022'!$C$7:$AF$137,12,0)</f>
        <v>8811.1200000000008</v>
      </c>
      <c r="Z30" s="1322">
        <f>VLOOKUP(A30,'[5]Pay sheet-APRIL- 2022'!$C$7:$AF$137,13,0)</f>
        <v>2083</v>
      </c>
      <c r="AA30" s="1322">
        <f>VLOOKUP(A30,'[5]Pay sheet-APRIL- 2022'!$C$7:$AF$137,14,0)</f>
        <v>2083</v>
      </c>
      <c r="AB30" s="1322">
        <f>VLOOKUP(A30,'[5]Pay sheet-APRIL- 2022'!$C$7:$AF$137,15,0)</f>
        <v>1821.0800000000017</v>
      </c>
      <c r="AC30" s="886">
        <f t="shared" si="2"/>
        <v>36826</v>
      </c>
      <c r="AD30" s="1322">
        <f>VLOOKUP(A30,'[5]Pay sheet-APRIL- 2022'!$C$7:$AF$137,18,0)</f>
        <v>1554.6089999999999</v>
      </c>
      <c r="AE30" s="1322">
        <f>VLOOKUP(A30,'[5]Pay sheet-APRIL- 2022'!$C$7:$AF$137,19,0)</f>
        <v>1059.53718</v>
      </c>
      <c r="AF30" s="1322">
        <f>VLOOKUP(A30,'[5]Pay sheet-APRIL- 2022'!$C$7:$AF$137,20,0)</f>
        <v>1835.6499999999999</v>
      </c>
      <c r="AG30" s="1322">
        <f>VLOOKUP(A30,'[5]Pay sheet-APRIL- 2022'!$C$7:$AF$137,22,0)</f>
        <v>0</v>
      </c>
      <c r="AH30" s="886">
        <f t="shared" si="3"/>
        <v>41275.796179999998</v>
      </c>
      <c r="AI30" s="886">
        <v>0</v>
      </c>
      <c r="AJ30" s="892">
        <f>VLOOKUP(A30,'[4]Pay sheet-MARCH- 2022'!$C$7:$AF$147,26,0)</f>
        <v>1800</v>
      </c>
      <c r="AK30" s="892">
        <f>VLOOKUP(A30,'[4]Pay sheet-MARCH- 2022'!$C$7:$AF$147,25,0)</f>
        <v>200</v>
      </c>
      <c r="AL30" s="892">
        <f>VLOOKUP(A30,'[5]Pay sheet-APRIL- 2022'!$C$7:$AF$137,24,0)</f>
        <v>0</v>
      </c>
      <c r="AM30" s="892">
        <f>VLOOKUP(A30,'[4]Pay sheet-MARCH- 2022'!$C$7:$AF$147,27,0)</f>
        <v>252</v>
      </c>
      <c r="AN30" s="886">
        <f t="shared" si="5"/>
        <v>2252</v>
      </c>
      <c r="AO30" s="1365">
        <f t="shared" si="6"/>
        <v>39023.796179999998</v>
      </c>
      <c r="AP30" s="1258">
        <v>44686</v>
      </c>
      <c r="AQ30" s="887" t="s">
        <v>940</v>
      </c>
      <c r="AR30" s="909" t="s">
        <v>941</v>
      </c>
      <c r="AS30" s="902"/>
      <c r="AU30" s="905">
        <v>65</v>
      </c>
      <c r="AV30" s="899">
        <v>15</v>
      </c>
    </row>
    <row r="31" spans="1:54" s="556" customFormat="1" ht="21.6" customHeight="1">
      <c r="A31" s="932" t="s">
        <v>977</v>
      </c>
      <c r="B31" s="1313" t="s">
        <v>914</v>
      </c>
      <c r="C31" s="895">
        <v>34698</v>
      </c>
      <c r="D31" s="886" t="s">
        <v>790</v>
      </c>
      <c r="E31" s="887" t="s">
        <v>921</v>
      </c>
      <c r="F31" s="1238" t="s">
        <v>927</v>
      </c>
      <c r="G31" s="1159" t="s">
        <v>932</v>
      </c>
      <c r="H31" s="1159" t="s">
        <v>932</v>
      </c>
      <c r="I31" s="895">
        <v>44446</v>
      </c>
      <c r="J31" s="889"/>
      <c r="K31" s="889"/>
      <c r="L31" s="889"/>
      <c r="M31" s="889"/>
      <c r="N31" s="910" t="s">
        <v>951</v>
      </c>
      <c r="O31" s="890" t="s">
        <v>34</v>
      </c>
      <c r="P31" s="887" t="s">
        <v>914</v>
      </c>
      <c r="Q31" s="891">
        <v>30</v>
      </c>
      <c r="R31" s="1322">
        <f>VLOOKUP(A31,'[5]Pay sheet-APRIL- 2022'!$C$7:$AF$137,10,0)</f>
        <v>30</v>
      </c>
      <c r="S31" s="1033" t="s">
        <v>34</v>
      </c>
      <c r="T31" s="892">
        <v>36713</v>
      </c>
      <c r="U31" s="1324">
        <f>VLOOKUP(A31,'[5]Pay sheet-APRIL- 2022'!$C$7:$AF$137,11,0)</f>
        <v>22027.8</v>
      </c>
      <c r="V31" s="894">
        <v>0</v>
      </c>
      <c r="W31" s="889">
        <v>0</v>
      </c>
      <c r="X31" s="891">
        <f t="shared" si="1"/>
        <v>14798.200000000003</v>
      </c>
      <c r="Y31" s="1322">
        <f>VLOOKUP(A31,'[5]Pay sheet-APRIL- 2022'!$C$7:$AF$137,12,0)</f>
        <v>8811.1200000000008</v>
      </c>
      <c r="Z31" s="1322">
        <f>VLOOKUP(A31,'[5]Pay sheet-APRIL- 2022'!$C$7:$AF$137,13,0)</f>
        <v>2083</v>
      </c>
      <c r="AA31" s="1322">
        <f>VLOOKUP(A31,'[5]Pay sheet-APRIL- 2022'!$C$7:$AF$137,14,0)</f>
        <v>2083</v>
      </c>
      <c r="AB31" s="1322">
        <f>VLOOKUP(A31,'[5]Pay sheet-APRIL- 2022'!$C$7:$AF$137,15,0)</f>
        <v>1821.0800000000017</v>
      </c>
      <c r="AC31" s="886">
        <f t="shared" si="2"/>
        <v>36826</v>
      </c>
      <c r="AD31" s="1322">
        <f>VLOOKUP(A31,'[5]Pay sheet-APRIL- 2022'!$C$7:$AF$137,18,0)</f>
        <v>1554.6089999999999</v>
      </c>
      <c r="AE31" s="1322">
        <f>VLOOKUP(A31,'[5]Pay sheet-APRIL- 2022'!$C$7:$AF$137,19,0)</f>
        <v>1059.53718</v>
      </c>
      <c r="AF31" s="1322">
        <f>VLOOKUP(A31,'[5]Pay sheet-APRIL- 2022'!$C$7:$AF$137,20,0)</f>
        <v>1835.6499999999999</v>
      </c>
      <c r="AG31" s="1322">
        <f>VLOOKUP(A31,'[5]Pay sheet-APRIL- 2022'!$C$7:$AF$137,22,0)</f>
        <v>0</v>
      </c>
      <c r="AH31" s="886">
        <f t="shared" si="3"/>
        <v>41275.796179999998</v>
      </c>
      <c r="AI31" s="886">
        <v>0</v>
      </c>
      <c r="AJ31" s="1322">
        <f>VLOOKUP(A31,'[5]Pay sheet-APRIL- 2022'!$C$7:$AF$137,26,0)</f>
        <v>1800</v>
      </c>
      <c r="AK31" s="1322">
        <f>VLOOKUP(A31,'[5]Pay sheet-APRIL- 2022'!$C$7:$AF$137,25,0)</f>
        <v>200</v>
      </c>
      <c r="AL31" s="892">
        <f>VLOOKUP(A31,'[5]Pay sheet-APRIL- 2022'!$C$7:$AF$137,24,0)</f>
        <v>0</v>
      </c>
      <c r="AM31" s="1322">
        <f>VLOOKUP(A31,'[5]Pay sheet-APRIL- 2022'!$C$7:$AF$137,27,0)</f>
        <v>224</v>
      </c>
      <c r="AN31" s="886">
        <f t="shared" si="5"/>
        <v>2224</v>
      </c>
      <c r="AO31" s="1365">
        <f t="shared" si="6"/>
        <v>39051.796179999998</v>
      </c>
      <c r="AP31" s="1258">
        <v>44686</v>
      </c>
      <c r="AQ31" s="887" t="s">
        <v>676</v>
      </c>
      <c r="AR31" s="898" t="s">
        <v>943</v>
      </c>
      <c r="AS31" s="902"/>
      <c r="AU31" s="905">
        <v>66</v>
      </c>
      <c r="AV31" s="896">
        <v>16</v>
      </c>
    </row>
    <row r="32" spans="1:54" s="553" customFormat="1" ht="21.6" customHeight="1">
      <c r="A32" s="932" t="s">
        <v>979</v>
      </c>
      <c r="B32" s="1314" t="s">
        <v>937</v>
      </c>
      <c r="C32" s="911">
        <v>31191</v>
      </c>
      <c r="D32" s="912" t="s">
        <v>790</v>
      </c>
      <c r="E32" s="913" t="s">
        <v>953</v>
      </c>
      <c r="F32" s="1300" t="s">
        <v>938</v>
      </c>
      <c r="G32" s="1170" t="s">
        <v>954</v>
      </c>
      <c r="H32" s="1170" t="s">
        <v>955</v>
      </c>
      <c r="I32" s="915">
        <v>44487</v>
      </c>
      <c r="J32" s="916"/>
      <c r="K32" s="916"/>
      <c r="L32" s="916"/>
      <c r="M32" s="916"/>
      <c r="N32" s="917" t="s">
        <v>952</v>
      </c>
      <c r="O32" s="918" t="s">
        <v>34</v>
      </c>
      <c r="P32" s="914" t="str">
        <f>B32</f>
        <v>Manzoor Ahamed</v>
      </c>
      <c r="Q32" s="891">
        <v>30</v>
      </c>
      <c r="R32" s="1322">
        <f>VLOOKUP(A32,'[5]Pay sheet-APRIL- 2022'!$C$7:$AF$137,10,0)</f>
        <v>30</v>
      </c>
      <c r="S32" s="1034" t="s">
        <v>34</v>
      </c>
      <c r="T32" s="892">
        <v>223948</v>
      </c>
      <c r="U32" s="1324">
        <f>VLOOKUP(A32,'[5]Pay sheet-APRIL- 2022'!$C$7:$AF$137,11,0)</f>
        <v>134368.79999999999</v>
      </c>
      <c r="V32" s="919">
        <v>0</v>
      </c>
      <c r="W32" s="916">
        <v>0</v>
      </c>
      <c r="X32" s="891">
        <f t="shared" si="1"/>
        <v>89692.200000000012</v>
      </c>
      <c r="Y32" s="1322">
        <f>VLOOKUP(A32,'[5]Pay sheet-APRIL- 2022'!$C$7:$AF$137,12,0)</f>
        <v>53747.519999999997</v>
      </c>
      <c r="Z32" s="1322">
        <f>VLOOKUP(A32,'[5]Pay sheet-APRIL- 2022'!$C$7:$AF$137,13,0)</f>
        <v>2083</v>
      </c>
      <c r="AA32" s="1322">
        <f>VLOOKUP(A32,'[5]Pay sheet-APRIL- 2022'!$C$7:$AF$137,14,0)</f>
        <v>2083</v>
      </c>
      <c r="AB32" s="1322">
        <f>VLOOKUP(A32,'[5]Pay sheet-APRIL- 2022'!$C$7:$AF$137,15,0)</f>
        <v>31778.680000000022</v>
      </c>
      <c r="AC32" s="886">
        <f t="shared" si="2"/>
        <v>224061</v>
      </c>
      <c r="AD32" s="1322">
        <f>VLOOKUP(A32,'[5]Pay sheet-APRIL- 2022'!$C$7:$AF$137,18,0)</f>
        <v>1554.6089999999999</v>
      </c>
      <c r="AE32" s="1322">
        <f>VLOOKUP(A32,'[5]Pay sheet-APRIL- 2022'!$C$7:$AF$137,19,0)</f>
        <v>6463.1392799999985</v>
      </c>
      <c r="AF32" s="1322">
        <f>VLOOKUP(A32,'[5]Pay sheet-APRIL- 2022'!$C$7:$AF$137,20,0)</f>
        <v>11197.4</v>
      </c>
      <c r="AG32" s="1322">
        <f>VLOOKUP(A32,'[5]Pay sheet-APRIL- 2022'!$C$7:$AF$137,22,0)</f>
        <v>0</v>
      </c>
      <c r="AH32" s="886">
        <f t="shared" si="3"/>
        <v>243276.14827999999</v>
      </c>
      <c r="AI32" s="886">
        <v>0</v>
      </c>
      <c r="AJ32" s="1322">
        <f>VLOOKUP(A32,'[5]Pay sheet-APRIL- 2022'!$C$7:$AF$137,26,0)</f>
        <v>1800</v>
      </c>
      <c r="AK32" s="1322">
        <f>VLOOKUP(A32,'[5]Pay sheet-APRIL- 2022'!$C$7:$AF$137,25,0)</f>
        <v>200</v>
      </c>
      <c r="AL32" s="892">
        <f>VLOOKUP(A32,'[5]Pay sheet-APRIL- 2022'!$C$7:$AF$137,24,0)</f>
        <v>0</v>
      </c>
      <c r="AM32" s="1322">
        <f>VLOOKUP(A32,'[5]Pay sheet-APRIL- 2022'!$C$7:$AF$137,27,0)</f>
        <v>286</v>
      </c>
      <c r="AN32" s="886">
        <f t="shared" si="5"/>
        <v>2286</v>
      </c>
      <c r="AO32" s="1365">
        <f t="shared" si="6"/>
        <v>240990.14827999999</v>
      </c>
      <c r="AP32" s="1258">
        <v>44686</v>
      </c>
      <c r="AQ32" s="913" t="s">
        <v>939</v>
      </c>
      <c r="AR32" s="913">
        <v>5153635813</v>
      </c>
      <c r="AS32" s="351"/>
      <c r="AU32" s="920">
        <v>70</v>
      </c>
      <c r="AV32" s="899">
        <v>17</v>
      </c>
    </row>
    <row r="33" spans="1:49" s="553" customFormat="1" ht="21.6" customHeight="1">
      <c r="A33" s="932" t="s">
        <v>980</v>
      </c>
      <c r="B33" s="1315" t="s">
        <v>956</v>
      </c>
      <c r="C33" s="885">
        <v>33048</v>
      </c>
      <c r="D33" s="912" t="s">
        <v>790</v>
      </c>
      <c r="E33" s="901" t="s">
        <v>984</v>
      </c>
      <c r="F33" s="1301" t="s">
        <v>981</v>
      </c>
      <c r="G33" s="1171" t="s">
        <v>985</v>
      </c>
      <c r="H33" s="1171" t="s">
        <v>985</v>
      </c>
      <c r="I33" s="915">
        <v>44512</v>
      </c>
      <c r="J33" s="921"/>
      <c r="K33" s="921"/>
      <c r="L33" s="921"/>
      <c r="M33" s="921"/>
      <c r="N33" s="922" t="s">
        <v>990</v>
      </c>
      <c r="O33" s="918" t="s">
        <v>34</v>
      </c>
      <c r="P33" s="914" t="str">
        <f>B33</f>
        <v>Ramakrishna J Reddy</v>
      </c>
      <c r="Q33" s="891">
        <v>30</v>
      </c>
      <c r="R33" s="1323">
        <f>VLOOKUP(A33,'[5]Pay sheet-APRIL- 2022'!$C$7:$AF$137,10,0)</f>
        <v>28</v>
      </c>
      <c r="S33" s="1034" t="s">
        <v>34</v>
      </c>
      <c r="T33" s="923">
        <v>191506</v>
      </c>
      <c r="U33" s="1324">
        <f>VLOOKUP(A33,'[5]Pay sheet-APRIL- 2022'!$C$7:$AF$137,11,0)</f>
        <v>107243.36</v>
      </c>
      <c r="V33" s="919">
        <v>0</v>
      </c>
      <c r="W33" s="916">
        <v>0</v>
      </c>
      <c r="X33" s="891">
        <f t="shared" si="1"/>
        <v>71608.573333333334</v>
      </c>
      <c r="Y33" s="1322">
        <f>VLOOKUP(A33,'[5]Pay sheet-APRIL- 2022'!$C$7:$AF$137,12,0)</f>
        <v>42897.344000000005</v>
      </c>
      <c r="Z33" s="1322">
        <f>VLOOKUP(A33,'[5]Pay sheet-APRIL- 2022'!$C$7:$AF$137,13,0)</f>
        <v>1944</v>
      </c>
      <c r="AA33" s="1322">
        <f>VLOOKUP(A33,'[5]Pay sheet-APRIL- 2022'!$C$7:$AF$137,14,0)</f>
        <v>1944</v>
      </c>
      <c r="AB33" s="1322">
        <f>VLOOKUP(A33,'[5]Pay sheet-APRIL- 2022'!$C$7:$AF$137,15,0)</f>
        <v>24823.229333333322</v>
      </c>
      <c r="AC33" s="886">
        <f t="shared" si="2"/>
        <v>178851.93333333335</v>
      </c>
      <c r="AD33" s="1322">
        <f>VLOOKUP(A33,'[5]Pay sheet-APRIL- 2022'!$C$7:$AF$137,18,0)</f>
        <v>1554.6089999999999</v>
      </c>
      <c r="AE33" s="1322">
        <f>VLOOKUP(A33,'[5]Pay sheet-APRIL- 2022'!$C$7:$AF$137,19,0)</f>
        <v>5158.405616</v>
      </c>
      <c r="AF33" s="1322">
        <f>VLOOKUP(A33,'[5]Pay sheet-APRIL- 2022'!$C$7:$AF$137,20,0)</f>
        <v>8936.9466666666667</v>
      </c>
      <c r="AG33" s="1322">
        <f>VLOOKUP(A33,'[5]Pay sheet-APRIL- 2022'!$C$7:$AF$137,22,0)</f>
        <v>0</v>
      </c>
      <c r="AH33" s="886">
        <f t="shared" si="3"/>
        <v>194501.89461600001</v>
      </c>
      <c r="AI33" s="886">
        <v>0</v>
      </c>
      <c r="AJ33" s="1322">
        <f>VLOOKUP(A33,'[5]Pay sheet-APRIL- 2022'!$C$7:$AF$137,26,0)</f>
        <v>1800</v>
      </c>
      <c r="AK33" s="1322">
        <f>VLOOKUP(A33,'[5]Pay sheet-APRIL- 2022'!$C$7:$AF$137,25,0)</f>
        <v>200</v>
      </c>
      <c r="AL33" s="892">
        <f>VLOOKUP(A33,'[5]Pay sheet-APRIL- 2022'!$C$7:$AF$137,24,0)</f>
        <v>0</v>
      </c>
      <c r="AM33" s="1322">
        <f>VLOOKUP(A33,'[5]Pay sheet-APRIL- 2022'!$C$7:$AF$137,27,0)</f>
        <v>252</v>
      </c>
      <c r="AN33" s="886">
        <f t="shared" si="5"/>
        <v>2252</v>
      </c>
      <c r="AO33" s="1365">
        <f t="shared" si="6"/>
        <v>192249.89461600001</v>
      </c>
      <c r="AP33" s="1258">
        <v>44686</v>
      </c>
      <c r="AQ33" s="351" t="s">
        <v>656</v>
      </c>
      <c r="AR33" s="924" t="s">
        <v>982</v>
      </c>
      <c r="AS33" s="351"/>
      <c r="AT33" s="1032"/>
      <c r="AU33" s="1042">
        <v>71</v>
      </c>
      <c r="AV33" s="896">
        <v>18</v>
      </c>
    </row>
    <row r="34" spans="1:49" s="1360" customFormat="1" ht="21.6" customHeight="1">
      <c r="A34" s="1213" t="s">
        <v>978</v>
      </c>
      <c r="B34" s="1343" t="s">
        <v>1059</v>
      </c>
      <c r="C34" s="1344">
        <v>32974</v>
      </c>
      <c r="D34" s="1336" t="s">
        <v>790</v>
      </c>
      <c r="E34" s="1345" t="s">
        <v>986</v>
      </c>
      <c r="F34" s="1346" t="s">
        <v>615</v>
      </c>
      <c r="G34" s="1347" t="s">
        <v>987</v>
      </c>
      <c r="H34" s="1347" t="s">
        <v>987</v>
      </c>
      <c r="I34" s="1348">
        <v>44459</v>
      </c>
      <c r="J34" s="1349"/>
      <c r="K34" s="1349"/>
      <c r="L34" s="1349"/>
      <c r="M34" s="1349"/>
      <c r="N34" s="1350" t="s">
        <v>989</v>
      </c>
      <c r="O34" s="1334" t="s">
        <v>34</v>
      </c>
      <c r="P34" s="1351" t="str">
        <f>B34</f>
        <v>Anil kumar Reddy kusam</v>
      </c>
      <c r="Q34" s="1215">
        <v>30</v>
      </c>
      <c r="R34" s="1327">
        <f>VLOOKUP(A34,'[5]Pay sheet-APRIL- 2022'!$C$7:$AF$137,10,0)</f>
        <v>30</v>
      </c>
      <c r="S34" s="1352" t="s">
        <v>34</v>
      </c>
      <c r="T34" s="1353">
        <v>80278</v>
      </c>
      <c r="U34" s="1328">
        <v>48167</v>
      </c>
      <c r="V34" s="1338">
        <v>0</v>
      </c>
      <c r="W34" s="1339">
        <v>0</v>
      </c>
      <c r="X34" s="1215">
        <f t="shared" si="1"/>
        <v>32224</v>
      </c>
      <c r="Y34" s="1322">
        <v>19267</v>
      </c>
      <c r="Z34" s="1322">
        <f>VLOOKUP(A34,'[5]Pay sheet-APRIL- 2022'!$C$7:$AF$137,13,0)</f>
        <v>2083</v>
      </c>
      <c r="AA34" s="1322">
        <f>VLOOKUP(A34,'[5]Pay sheet-APRIL- 2022'!$C$7:$AF$137,14,0)</f>
        <v>2083</v>
      </c>
      <c r="AB34" s="1322">
        <v>8791</v>
      </c>
      <c r="AC34" s="1214">
        <f t="shared" si="2"/>
        <v>80391</v>
      </c>
      <c r="AD34" s="1322">
        <f>VLOOKUP(A34,'[5]Pay sheet-APRIL- 2022'!$C$7:$AF$137,18,0)</f>
        <v>1554.6089999999999</v>
      </c>
      <c r="AE34" s="1322">
        <v>2317</v>
      </c>
      <c r="AF34" s="1322">
        <v>4014</v>
      </c>
      <c r="AG34" s="1322">
        <f>VLOOKUP(A34,'[5]Pay sheet-APRIL- 2022'!$C$7:$AF$137,22,0)</f>
        <v>0</v>
      </c>
      <c r="AH34" s="1214">
        <f t="shared" si="3"/>
        <v>88276.608999999997</v>
      </c>
      <c r="AI34" s="1214">
        <v>0</v>
      </c>
      <c r="AJ34" s="1322">
        <f>VLOOKUP(A34,'[5]Pay sheet-APRIL- 2022'!$C$7:$AF$137,26,0)</f>
        <v>1800</v>
      </c>
      <c r="AK34" s="1322">
        <f>VLOOKUP(A34,'[5]Pay sheet-APRIL- 2022'!$C$7:$AF$137,25,0)</f>
        <v>200</v>
      </c>
      <c r="AL34" s="892">
        <f>VLOOKUP(A34,'[5]Pay sheet-APRIL- 2022'!$C$7:$AF$137,24,0)</f>
        <v>0</v>
      </c>
      <c r="AM34" s="1322">
        <v>224</v>
      </c>
      <c r="AN34" s="886">
        <f t="shared" si="5"/>
        <v>2224</v>
      </c>
      <c r="AO34" s="1365">
        <f t="shared" si="6"/>
        <v>86052.608999999997</v>
      </c>
      <c r="AP34" s="1340">
        <v>44686</v>
      </c>
      <c r="AQ34" s="1354" t="s">
        <v>839</v>
      </c>
      <c r="AR34" s="1355" t="s">
        <v>988</v>
      </c>
      <c r="AS34" s="1217"/>
      <c r="AT34" s="1356"/>
      <c r="AU34" s="1357">
        <v>68</v>
      </c>
      <c r="AV34" s="1358">
        <v>19</v>
      </c>
      <c r="AW34" s="1359" t="s">
        <v>1020</v>
      </c>
    </row>
    <row r="35" spans="1:49" s="553" customFormat="1" ht="21.6" customHeight="1">
      <c r="A35" s="932" t="s">
        <v>992</v>
      </c>
      <c r="B35" s="1321" t="s">
        <v>991</v>
      </c>
      <c r="C35" s="895">
        <v>30287</v>
      </c>
      <c r="D35" s="887" t="s">
        <v>790</v>
      </c>
      <c r="E35" s="351" t="s">
        <v>995</v>
      </c>
      <c r="F35" s="1072" t="s">
        <v>998</v>
      </c>
      <c r="G35" s="1172" t="s">
        <v>997</v>
      </c>
      <c r="H35" s="1172" t="s">
        <v>996</v>
      </c>
      <c r="I35" s="925">
        <v>44536</v>
      </c>
      <c r="J35" s="926" t="s">
        <v>791</v>
      </c>
      <c r="K35" s="926" t="s">
        <v>791</v>
      </c>
      <c r="L35" s="926" t="s">
        <v>791</v>
      </c>
      <c r="M35" s="926" t="s">
        <v>791</v>
      </c>
      <c r="N35" s="927" t="s">
        <v>999</v>
      </c>
      <c r="O35" s="918" t="s">
        <v>34</v>
      </c>
      <c r="P35" s="908" t="s">
        <v>991</v>
      </c>
      <c r="Q35" s="891">
        <v>30</v>
      </c>
      <c r="R35" s="1322">
        <f>VLOOKUP(A35,'[5]Pay sheet-APRIL- 2022'!$C$7:$AF$137,10,0)</f>
        <v>30</v>
      </c>
      <c r="S35" s="1034" t="s">
        <v>34</v>
      </c>
      <c r="T35" s="928">
        <v>98816</v>
      </c>
      <c r="U35" s="1324">
        <f>VLOOKUP(A35,'[5]Pay sheet-APRIL- 2022'!$C$7:$AF$137,11,0)</f>
        <v>59289.599999999999</v>
      </c>
      <c r="V35" s="919">
        <v>0</v>
      </c>
      <c r="W35" s="916">
        <v>0</v>
      </c>
      <c r="X35" s="891">
        <f t="shared" si="1"/>
        <v>39639.399999999994</v>
      </c>
      <c r="Y35" s="1322">
        <f>VLOOKUP(A35,'[5]Pay sheet-APRIL- 2022'!$C$7:$AF$137,12,0)</f>
        <v>23715.84</v>
      </c>
      <c r="Z35" s="1322">
        <f>VLOOKUP(A35,'[5]Pay sheet-APRIL- 2022'!$C$7:$AF$137,13,0)</f>
        <v>2083</v>
      </c>
      <c r="AA35" s="1322">
        <f>VLOOKUP(A35,'[5]Pay sheet-APRIL- 2022'!$C$7:$AF$137,14,0)</f>
        <v>2083</v>
      </c>
      <c r="AB35" s="1322">
        <f>VLOOKUP(A35,'[5]Pay sheet-APRIL- 2022'!$C$7:$AF$137,15,0)</f>
        <v>11757.559999999998</v>
      </c>
      <c r="AC35" s="886">
        <f t="shared" si="2"/>
        <v>98929</v>
      </c>
      <c r="AD35" s="1322">
        <f>VLOOKUP(A35,'[5]Pay sheet-APRIL- 2022'!$C$7:$AF$137,18,0)</f>
        <v>1554.6089999999999</v>
      </c>
      <c r="AE35" s="1322">
        <f>VLOOKUP(A35,'[5]Pay sheet-APRIL- 2022'!$C$7:$AF$137,19,0)</f>
        <v>2851.8297599999996</v>
      </c>
      <c r="AF35" s="1322">
        <f>VLOOKUP(A35,'[5]Pay sheet-APRIL- 2022'!$C$7:$AF$137,20,0)</f>
        <v>4940.8</v>
      </c>
      <c r="AG35" s="1322">
        <f>VLOOKUP(A35,'[5]Pay sheet-APRIL- 2022'!$C$7:$AF$137,22,0)</f>
        <v>0</v>
      </c>
      <c r="AH35" s="886">
        <f t="shared" si="3"/>
        <v>108276.23875999999</v>
      </c>
      <c r="AI35" s="886">
        <v>0</v>
      </c>
      <c r="AJ35" s="1322">
        <f>VLOOKUP(A35,'[5]Pay sheet-APRIL- 2022'!$C$7:$AF$137,26,0)</f>
        <v>1800</v>
      </c>
      <c r="AK35" s="1322">
        <f>VLOOKUP(A35,'[5]Pay sheet-APRIL- 2022'!$C$7:$AF$137,25,0)</f>
        <v>200</v>
      </c>
      <c r="AL35" s="892">
        <f>VLOOKUP(A35,'[5]Pay sheet-APRIL- 2022'!$C$7:$AF$137,24,0)</f>
        <v>0</v>
      </c>
      <c r="AM35" s="1322">
        <f>VLOOKUP(A35,'[5]Pay sheet-APRIL- 2022'!$C$7:$AF$137,27,0)</f>
        <v>283</v>
      </c>
      <c r="AN35" s="886">
        <f t="shared" si="5"/>
        <v>2283</v>
      </c>
      <c r="AO35" s="1365">
        <f t="shared" si="6"/>
        <v>105993.23875999999</v>
      </c>
      <c r="AP35" s="1258">
        <v>44686</v>
      </c>
      <c r="AQ35" s="1080" t="s">
        <v>656</v>
      </c>
      <c r="AR35" s="1079" t="s">
        <v>1000</v>
      </c>
      <c r="AS35" s="351"/>
      <c r="AU35" s="932">
        <v>72</v>
      </c>
      <c r="AV35" s="896">
        <v>20</v>
      </c>
    </row>
    <row r="36" spans="1:49" s="1073" customFormat="1" ht="21.6" customHeight="1">
      <c r="A36" s="1060" t="s">
        <v>1009</v>
      </c>
      <c r="B36" s="1316" t="s">
        <v>1010</v>
      </c>
      <c r="C36" s="1061">
        <v>31644</v>
      </c>
      <c r="D36" s="1189" t="s">
        <v>790</v>
      </c>
      <c r="E36" s="1230" t="s">
        <v>1021</v>
      </c>
      <c r="F36" s="1302" t="s">
        <v>618</v>
      </c>
      <c r="G36" s="1161" t="s">
        <v>1023</v>
      </c>
      <c r="H36" s="1161" t="s">
        <v>1023</v>
      </c>
      <c r="I36" s="1062">
        <v>44564</v>
      </c>
      <c r="J36" s="1063" t="s">
        <v>791</v>
      </c>
      <c r="K36" s="1063" t="s">
        <v>791</v>
      </c>
      <c r="L36" s="1063" t="s">
        <v>791</v>
      </c>
      <c r="M36" s="1063" t="s">
        <v>791</v>
      </c>
      <c r="N36" s="1064" t="s">
        <v>1011</v>
      </c>
      <c r="O36" s="1065" t="s">
        <v>34</v>
      </c>
      <c r="P36" s="1221" t="s">
        <v>1010</v>
      </c>
      <c r="Q36" s="891">
        <v>30</v>
      </c>
      <c r="R36" s="1322">
        <f>VLOOKUP(A36,'[5]Pay sheet-APRIL- 2022'!$C$7:$AF$137,10,0)</f>
        <v>30</v>
      </c>
      <c r="S36" s="1066" t="s">
        <v>34</v>
      </c>
      <c r="T36" s="1067">
        <v>75643</v>
      </c>
      <c r="U36" s="1324">
        <f>VLOOKUP(A36,'[5]Pay sheet-APRIL- 2022'!$C$7:$AF$137,11,0)</f>
        <v>45385.8</v>
      </c>
      <c r="V36" s="1068">
        <v>0</v>
      </c>
      <c r="W36" s="1069">
        <v>0</v>
      </c>
      <c r="X36" s="891">
        <f t="shared" si="1"/>
        <v>30370.199999999993</v>
      </c>
      <c r="Y36" s="1322">
        <f>VLOOKUP(A36,'[5]Pay sheet-APRIL- 2022'!$C$7:$AF$137,12,0)</f>
        <v>18154.320000000003</v>
      </c>
      <c r="Z36" s="1322">
        <f>VLOOKUP(A36,'[5]Pay sheet-APRIL- 2022'!$C$7:$AF$137,13,0)</f>
        <v>2083</v>
      </c>
      <c r="AA36" s="1322">
        <f>VLOOKUP(A36,'[5]Pay sheet-APRIL- 2022'!$C$7:$AF$137,14,0)</f>
        <v>2083</v>
      </c>
      <c r="AB36" s="1322">
        <f>VLOOKUP(A36,'[5]Pay sheet-APRIL- 2022'!$C$7:$AF$137,15,0)</f>
        <v>8049.8799999999901</v>
      </c>
      <c r="AC36" s="886">
        <f t="shared" si="2"/>
        <v>75756</v>
      </c>
      <c r="AD36" s="1322">
        <f>VLOOKUP(A36,'[5]Pay sheet-APRIL- 2022'!$C$7:$AF$137,18,0)</f>
        <v>1554.6089999999999</v>
      </c>
      <c r="AE36" s="1322">
        <f>VLOOKUP(A36,'[5]Pay sheet-APRIL- 2022'!$C$7:$AF$137,19,0)</f>
        <v>2183.0569799999998</v>
      </c>
      <c r="AF36" s="1322">
        <f>VLOOKUP(A36,'[5]Pay sheet-APRIL- 2022'!$C$7:$AF$137,20,0)</f>
        <v>3782.15</v>
      </c>
      <c r="AG36" s="1322">
        <f>VLOOKUP(A36,'[5]Pay sheet-APRIL- 2022'!$C$7:$AF$137,22,0)</f>
        <v>0</v>
      </c>
      <c r="AH36" s="1070">
        <f t="shared" ref="AH36:AH49" si="7">AC36+AD36+AE36+AF36+AG36</f>
        <v>83275.815979999985</v>
      </c>
      <c r="AI36" s="1070">
        <v>0</v>
      </c>
      <c r="AJ36" s="1322">
        <f>VLOOKUP(A36,'[5]Pay sheet-APRIL- 2022'!$C$7:$AF$137,26,0)</f>
        <v>1800</v>
      </c>
      <c r="AK36" s="1322">
        <f>VLOOKUP(A36,'[5]Pay sheet-APRIL- 2022'!$C$7:$AF$137,25,0)</f>
        <v>200</v>
      </c>
      <c r="AL36" s="892">
        <f>VLOOKUP(A36,'[5]Pay sheet-APRIL- 2022'!$C$7:$AF$137,24,0)</f>
        <v>0</v>
      </c>
      <c r="AM36" s="1322">
        <f>VLOOKUP(A36,'[5]Pay sheet-APRIL- 2022'!$C$7:$AF$137,27,0)</f>
        <v>283</v>
      </c>
      <c r="AN36" s="886">
        <f t="shared" si="5"/>
        <v>2283</v>
      </c>
      <c r="AO36" s="1365">
        <f t="shared" si="6"/>
        <v>80992.815979999985</v>
      </c>
      <c r="AP36" s="1258">
        <v>44686</v>
      </c>
      <c r="AQ36" s="1071" t="s">
        <v>808</v>
      </c>
      <c r="AR36" s="1064" t="s">
        <v>1012</v>
      </c>
      <c r="AS36" s="1072"/>
      <c r="AU36" s="1074">
        <v>74</v>
      </c>
      <c r="AV36" s="899">
        <v>21</v>
      </c>
    </row>
    <row r="37" spans="1:49" s="158" customFormat="1" ht="21.6" customHeight="1">
      <c r="A37" s="887" t="s">
        <v>1007</v>
      </c>
      <c r="B37" s="1317" t="s">
        <v>1005</v>
      </c>
      <c r="C37" s="1061">
        <v>33749</v>
      </c>
      <c r="D37" s="887" t="s">
        <v>790</v>
      </c>
      <c r="E37" s="1231" t="s">
        <v>1022</v>
      </c>
      <c r="F37" s="1302" t="s">
        <v>1013</v>
      </c>
      <c r="G37" s="1173" t="s">
        <v>1024</v>
      </c>
      <c r="H37" s="1173" t="s">
        <v>1024</v>
      </c>
      <c r="I37" s="1035">
        <v>44564</v>
      </c>
      <c r="J37" s="930" t="s">
        <v>791</v>
      </c>
      <c r="K37" s="930" t="s">
        <v>791</v>
      </c>
      <c r="L37" s="930" t="s">
        <v>791</v>
      </c>
      <c r="M37" s="930" t="s">
        <v>791</v>
      </c>
      <c r="N37" s="1040" t="s">
        <v>1014</v>
      </c>
      <c r="O37" s="918" t="s">
        <v>34</v>
      </c>
      <c r="P37" s="1222" t="s">
        <v>1005</v>
      </c>
      <c r="Q37" s="891">
        <v>30</v>
      </c>
      <c r="R37" s="1322">
        <f>VLOOKUP(A37,'[5]Pay sheet-APRIL- 2022'!$C$7:$AF$137,10,0)</f>
        <v>30</v>
      </c>
      <c r="S37" s="1034" t="s">
        <v>34</v>
      </c>
      <c r="T37" s="1041">
        <v>75643</v>
      </c>
      <c r="U37" s="1324">
        <f>VLOOKUP(A37,'[5]Pay sheet-APRIL- 2022'!$C$7:$AF$137,11,0)</f>
        <v>45385.8</v>
      </c>
      <c r="V37" s="919">
        <v>0</v>
      </c>
      <c r="W37" s="916">
        <v>0</v>
      </c>
      <c r="X37" s="891">
        <f t="shared" si="1"/>
        <v>30370.199999999993</v>
      </c>
      <c r="Y37" s="1322">
        <f>VLOOKUP(A37,'[5]Pay sheet-APRIL- 2022'!$C$7:$AF$137,12,0)</f>
        <v>18154.320000000003</v>
      </c>
      <c r="Z37" s="1322">
        <f>VLOOKUP(A37,'[5]Pay sheet-APRIL- 2022'!$C$7:$AF$137,13,0)</f>
        <v>2083</v>
      </c>
      <c r="AA37" s="1322">
        <f>VLOOKUP(A37,'[5]Pay sheet-APRIL- 2022'!$C$7:$AF$137,14,0)</f>
        <v>2083</v>
      </c>
      <c r="AB37" s="1322">
        <f>VLOOKUP(A37,'[5]Pay sheet-APRIL- 2022'!$C$7:$AF$137,15,0)</f>
        <v>8049.8799999999901</v>
      </c>
      <c r="AC37" s="886">
        <f t="shared" si="2"/>
        <v>75756</v>
      </c>
      <c r="AD37" s="1322">
        <f>VLOOKUP(A37,'[5]Pay sheet-APRIL- 2022'!$C$7:$AF$137,18,0)</f>
        <v>1554.6089999999999</v>
      </c>
      <c r="AE37" s="1322">
        <f>VLOOKUP(A37,'[5]Pay sheet-APRIL- 2022'!$C$7:$AF$137,19,0)</f>
        <v>2183.0569799999998</v>
      </c>
      <c r="AF37" s="1322">
        <f>VLOOKUP(A37,'[5]Pay sheet-APRIL- 2022'!$C$7:$AF$137,20,0)</f>
        <v>3782.15</v>
      </c>
      <c r="AG37" s="1322">
        <f>VLOOKUP(A37,'[5]Pay sheet-APRIL- 2022'!$C$7:$AF$137,22,0)</f>
        <v>0</v>
      </c>
      <c r="AH37" s="886">
        <f t="shared" si="7"/>
        <v>83275.815979999985</v>
      </c>
      <c r="AI37" s="886">
        <v>0</v>
      </c>
      <c r="AJ37" s="1322">
        <f>VLOOKUP(A37,'[5]Pay sheet-APRIL- 2022'!$C$7:$AF$137,26,0)</f>
        <v>1800</v>
      </c>
      <c r="AK37" s="1322">
        <f>VLOOKUP(A37,'[5]Pay sheet-APRIL- 2022'!$C$7:$AF$137,25,0)</f>
        <v>200</v>
      </c>
      <c r="AL37" s="892">
        <f>VLOOKUP(A37,'[5]Pay sheet-APRIL- 2022'!$C$7:$AF$137,24,0)</f>
        <v>0</v>
      </c>
      <c r="AM37" s="1322">
        <f>VLOOKUP(A37,'[5]Pay sheet-APRIL- 2022'!$C$7:$AF$137,27,0)</f>
        <v>283</v>
      </c>
      <c r="AN37" s="886">
        <f t="shared" si="5"/>
        <v>2283</v>
      </c>
      <c r="AO37" s="1365">
        <f t="shared" si="6"/>
        <v>80992.815979999985</v>
      </c>
      <c r="AP37" s="1258">
        <v>44686</v>
      </c>
      <c r="AQ37" s="1039" t="s">
        <v>1015</v>
      </c>
      <c r="AR37" s="1040" t="s">
        <v>1016</v>
      </c>
      <c r="AS37" s="351"/>
      <c r="AU37" s="932">
        <v>75</v>
      </c>
      <c r="AV37" s="896">
        <v>22</v>
      </c>
    </row>
    <row r="38" spans="1:49" s="158" customFormat="1" ht="21.6" customHeight="1">
      <c r="A38" s="887" t="s">
        <v>1008</v>
      </c>
      <c r="B38" s="1316" t="s">
        <v>1006</v>
      </c>
      <c r="C38" s="1061">
        <v>31527</v>
      </c>
      <c r="D38" s="905" t="s">
        <v>790</v>
      </c>
      <c r="E38" s="1232" t="s">
        <v>1026</v>
      </c>
      <c r="F38" s="1303" t="s">
        <v>1017</v>
      </c>
      <c r="G38" s="1174" t="s">
        <v>1027</v>
      </c>
      <c r="H38" s="1174" t="s">
        <v>1027</v>
      </c>
      <c r="I38" s="1035">
        <v>44562</v>
      </c>
      <c r="J38" s="926" t="s">
        <v>791</v>
      </c>
      <c r="K38" s="926" t="s">
        <v>791</v>
      </c>
      <c r="L38" s="926" t="s">
        <v>791</v>
      </c>
      <c r="M38" s="926" t="s">
        <v>791</v>
      </c>
      <c r="N38" s="1040" t="s">
        <v>1018</v>
      </c>
      <c r="O38" s="890" t="s">
        <v>34</v>
      </c>
      <c r="P38" s="1221" t="s">
        <v>1006</v>
      </c>
      <c r="Q38" s="891">
        <v>30</v>
      </c>
      <c r="R38" s="1322">
        <f>VLOOKUP(A38,'[5]Pay sheet-APRIL- 2022'!$C$7:$AF$137,10,0)</f>
        <v>30</v>
      </c>
      <c r="S38" s="886" t="s">
        <v>34</v>
      </c>
      <c r="T38" s="1041">
        <v>96962</v>
      </c>
      <c r="U38" s="1324">
        <f>VLOOKUP(A38,'[5]Pay sheet-APRIL- 2022'!$C$7:$AF$137,11,0)</f>
        <v>58177.2</v>
      </c>
      <c r="V38" s="919">
        <v>0</v>
      </c>
      <c r="W38" s="916">
        <v>0</v>
      </c>
      <c r="X38" s="891">
        <f t="shared" si="1"/>
        <v>38897.800000000003</v>
      </c>
      <c r="Y38" s="1322">
        <f>VLOOKUP(A38,'[5]Pay sheet-APRIL- 2022'!$C$7:$AF$137,12,0)</f>
        <v>23270.880000000001</v>
      </c>
      <c r="Z38" s="1322">
        <f>VLOOKUP(A38,'[5]Pay sheet-APRIL- 2022'!$C$7:$AF$137,13,0)</f>
        <v>2083</v>
      </c>
      <c r="AA38" s="1322">
        <f>VLOOKUP(A38,'[5]Pay sheet-APRIL- 2022'!$C$7:$AF$137,14,0)</f>
        <v>2083</v>
      </c>
      <c r="AB38" s="1322">
        <f>VLOOKUP(A38,'[5]Pay sheet-APRIL- 2022'!$C$7:$AF$137,15,0)</f>
        <v>11460.919999999998</v>
      </c>
      <c r="AC38" s="886">
        <f t="shared" si="2"/>
        <v>97075</v>
      </c>
      <c r="AD38" s="1322">
        <f>VLOOKUP(A38,'[5]Pay sheet-APRIL- 2022'!$C$7:$AF$137,18,0)</f>
        <v>1554.6089999999999</v>
      </c>
      <c r="AE38" s="1322">
        <f>VLOOKUP(A38,'[5]Pay sheet-APRIL- 2022'!$C$7:$AF$137,19,0)</f>
        <v>2798.3233199999995</v>
      </c>
      <c r="AF38" s="1322">
        <f>VLOOKUP(A38,'[5]Pay sheet-APRIL- 2022'!$C$7:$AF$137,20,0)</f>
        <v>4848.0999999999995</v>
      </c>
      <c r="AG38" s="1322">
        <f>VLOOKUP(A38,'[5]Pay sheet-APRIL- 2022'!$C$7:$AF$137,22,0)</f>
        <v>14400</v>
      </c>
      <c r="AH38" s="886">
        <f t="shared" si="7"/>
        <v>120676.03232</v>
      </c>
      <c r="AI38" s="886">
        <v>0</v>
      </c>
      <c r="AJ38" s="1322">
        <f>VLOOKUP(A38,'[5]Pay sheet-APRIL- 2022'!$C$7:$AF$137,26,0)</f>
        <v>1800</v>
      </c>
      <c r="AK38" s="1322">
        <f>VLOOKUP(A38,'[5]Pay sheet-APRIL- 2022'!$C$7:$AF$137,25,0)</f>
        <v>200</v>
      </c>
      <c r="AL38" s="892">
        <f>VLOOKUP(A38,'[5]Pay sheet-APRIL- 2022'!$C$7:$AF$137,24,0)</f>
        <v>0</v>
      </c>
      <c r="AM38" s="1322">
        <f>VLOOKUP(A38,'[5]Pay sheet-APRIL- 2022'!$C$7:$AF$137,27,0)</f>
        <v>283</v>
      </c>
      <c r="AN38" s="886">
        <f t="shared" si="5"/>
        <v>2283</v>
      </c>
      <c r="AO38" s="1365">
        <f t="shared" si="6"/>
        <v>118393.03232</v>
      </c>
      <c r="AP38" s="1258">
        <v>44686</v>
      </c>
      <c r="AQ38" s="1056" t="s">
        <v>808</v>
      </c>
      <c r="AR38" s="1040" t="s">
        <v>1019</v>
      </c>
      <c r="AS38" s="351"/>
      <c r="AT38" s="1043"/>
      <c r="AU38" s="932">
        <v>76</v>
      </c>
      <c r="AV38" s="899">
        <v>23</v>
      </c>
    </row>
    <row r="39" spans="1:49" ht="21.6" customHeight="1">
      <c r="A39" s="1123" t="s">
        <v>1032</v>
      </c>
      <c r="B39" s="1318" t="s">
        <v>1028</v>
      </c>
      <c r="C39" s="1187">
        <v>33977</v>
      </c>
      <c r="D39" s="777" t="s">
        <v>790</v>
      </c>
      <c r="E39" s="1233" t="s">
        <v>1051</v>
      </c>
      <c r="F39" s="1304" t="s">
        <v>927</v>
      </c>
      <c r="G39" s="1186" t="s">
        <v>1053</v>
      </c>
      <c r="H39" s="1186" t="s">
        <v>1052</v>
      </c>
      <c r="I39" s="1124">
        <v>44594</v>
      </c>
      <c r="J39" s="926" t="s">
        <v>791</v>
      </c>
      <c r="K39" s="926" t="s">
        <v>791</v>
      </c>
      <c r="L39" s="926" t="s">
        <v>791</v>
      </c>
      <c r="M39" s="926" t="s">
        <v>791</v>
      </c>
      <c r="N39" s="1188">
        <v>101364625395</v>
      </c>
      <c r="O39" s="890" t="s">
        <v>34</v>
      </c>
      <c r="P39" s="1223" t="s">
        <v>1028</v>
      </c>
      <c r="Q39" s="891">
        <v>30</v>
      </c>
      <c r="R39" s="1322">
        <f>VLOOKUP(A39,'[5]Pay sheet-APRIL- 2022'!$C$7:$AF$137,10,0)</f>
        <v>30</v>
      </c>
      <c r="S39" s="886" t="s">
        <v>34</v>
      </c>
      <c r="T39" s="1041">
        <v>50617</v>
      </c>
      <c r="U39" s="1324">
        <f>VLOOKUP(A39,'[5]Pay sheet-APRIL- 2022'!$C$7:$AF$137,11,0)</f>
        <v>30370.2</v>
      </c>
      <c r="V39" s="919">
        <v>0</v>
      </c>
      <c r="W39" s="916">
        <v>0</v>
      </c>
      <c r="X39" s="891">
        <f t="shared" si="1"/>
        <v>20359.800000000003</v>
      </c>
      <c r="Y39" s="1322">
        <f>VLOOKUP(A39,'[5]Pay sheet-APRIL- 2022'!$C$7:$AF$137,12,0)</f>
        <v>12148.080000000002</v>
      </c>
      <c r="Z39" s="1322">
        <f>VLOOKUP(A39,'[5]Pay sheet-APRIL- 2022'!$C$7:$AF$137,13,0)</f>
        <v>2083</v>
      </c>
      <c r="AA39" s="1322">
        <f>VLOOKUP(A39,'[5]Pay sheet-APRIL- 2022'!$C$7:$AF$137,14,0)</f>
        <v>2083</v>
      </c>
      <c r="AB39" s="1322">
        <f>VLOOKUP(A39,'[5]Pay sheet-APRIL- 2022'!$C$7:$AF$137,15,0)</f>
        <v>4045.7200000000012</v>
      </c>
      <c r="AC39" s="886">
        <f t="shared" si="2"/>
        <v>50730</v>
      </c>
      <c r="AD39" s="1322">
        <f>VLOOKUP(A39,'[5]Pay sheet-APRIL- 2022'!$C$7:$AF$137,18,0)</f>
        <v>1554.6089999999999</v>
      </c>
      <c r="AE39" s="1322">
        <f>VLOOKUP(A39,'[5]Pay sheet-APRIL- 2022'!$C$7:$AF$137,19,0)</f>
        <v>1460.8066199999998</v>
      </c>
      <c r="AF39" s="1322">
        <f>VLOOKUP(A39,'[5]Pay sheet-APRIL- 2022'!$C$7:$AF$137,20,0)</f>
        <v>2530.85</v>
      </c>
      <c r="AG39" s="1322">
        <f>VLOOKUP(A39,'[5]Pay sheet-APRIL- 2022'!$C$7:$AF$137,22,0)</f>
        <v>0</v>
      </c>
      <c r="AH39" s="886">
        <f t="shared" si="7"/>
        <v>56276.265619999998</v>
      </c>
      <c r="AI39" s="886">
        <v>0</v>
      </c>
      <c r="AJ39" s="1322">
        <f>VLOOKUP(A39,'[5]Pay sheet-APRIL- 2022'!$C$7:$AF$137,26,0)</f>
        <v>1800</v>
      </c>
      <c r="AK39" s="1322">
        <f>VLOOKUP(A39,'[5]Pay sheet-APRIL- 2022'!$C$7:$AF$137,25,0)</f>
        <v>200</v>
      </c>
      <c r="AL39" s="892">
        <f>VLOOKUP(A39,'[5]Pay sheet-APRIL- 2022'!$C$7:$AF$137,24,0)</f>
        <v>0</v>
      </c>
      <c r="AM39" s="1322">
        <f>VLOOKUP(A39,'[5]Pay sheet-APRIL- 2022'!$C$7:$AF$137,27,0)</f>
        <v>283</v>
      </c>
      <c r="AN39" s="886">
        <f t="shared" si="5"/>
        <v>2283</v>
      </c>
      <c r="AO39" s="1365">
        <f t="shared" si="6"/>
        <v>53993.265619999998</v>
      </c>
      <c r="AP39" s="1258">
        <v>44686</v>
      </c>
      <c r="AQ39" s="1056" t="s">
        <v>1054</v>
      </c>
      <c r="AR39" s="544">
        <v>93701529580</v>
      </c>
      <c r="AS39" s="542"/>
      <c r="AT39" s="542"/>
      <c r="AU39" s="544">
        <v>77</v>
      </c>
      <c r="AV39" s="896">
        <v>24</v>
      </c>
    </row>
    <row r="40" spans="1:49" ht="21.6" customHeight="1">
      <c r="A40" s="1123" t="s">
        <v>1033</v>
      </c>
      <c r="B40" s="1319" t="s">
        <v>1029</v>
      </c>
      <c r="C40" s="1129" t="s">
        <v>1055</v>
      </c>
      <c r="D40" s="1190" t="s">
        <v>790</v>
      </c>
      <c r="E40" s="1234" t="s">
        <v>1040</v>
      </c>
      <c r="F40" s="1304" t="s">
        <v>1056</v>
      </c>
      <c r="G40" s="1162" t="s">
        <v>1041</v>
      </c>
      <c r="H40" s="1162" t="s">
        <v>1041</v>
      </c>
      <c r="I40" s="1124">
        <v>44594</v>
      </c>
      <c r="J40" s="926" t="s">
        <v>791</v>
      </c>
      <c r="K40" s="926" t="s">
        <v>791</v>
      </c>
      <c r="L40" s="926" t="s">
        <v>791</v>
      </c>
      <c r="M40" s="926" t="s">
        <v>791</v>
      </c>
      <c r="N40" s="1132" t="s">
        <v>1043</v>
      </c>
      <c r="O40" s="890" t="s">
        <v>34</v>
      </c>
      <c r="P40" s="1056" t="s">
        <v>1029</v>
      </c>
      <c r="Q40" s="891">
        <v>30</v>
      </c>
      <c r="R40" s="1322">
        <f>VLOOKUP(A40,'[5]Pay sheet-APRIL- 2022'!$C$7:$AF$137,10,0)</f>
        <v>30</v>
      </c>
      <c r="S40" s="886" t="s">
        <v>34</v>
      </c>
      <c r="T40" s="1041">
        <v>126623</v>
      </c>
      <c r="U40" s="1324">
        <f>VLOOKUP(A40,'[5]Pay sheet-APRIL- 2022'!$C$7:$AF$137,11,0)</f>
        <v>75973.8</v>
      </c>
      <c r="V40" s="919">
        <v>0</v>
      </c>
      <c r="W40" s="916">
        <v>0</v>
      </c>
      <c r="X40" s="891">
        <f t="shared" si="1"/>
        <v>50762.2</v>
      </c>
      <c r="Y40" s="1322">
        <f>VLOOKUP(A40,'[5]Pay sheet-APRIL- 2022'!$C$7:$AF$137,12,0)</f>
        <v>30389.520000000004</v>
      </c>
      <c r="Z40" s="1322">
        <f>VLOOKUP(A40,'[5]Pay sheet-APRIL- 2022'!$C$7:$AF$137,13,0)</f>
        <v>2083</v>
      </c>
      <c r="AA40" s="1322">
        <f>VLOOKUP(A40,'[5]Pay sheet-APRIL- 2022'!$C$7:$AF$137,14,0)</f>
        <v>2083</v>
      </c>
      <c r="AB40" s="1322">
        <f>VLOOKUP(A40,'[5]Pay sheet-APRIL- 2022'!$C$7:$AF$137,15,0)</f>
        <v>16206.679999999993</v>
      </c>
      <c r="AC40" s="886">
        <f t="shared" si="2"/>
        <v>126736</v>
      </c>
      <c r="AD40" s="1322">
        <f>VLOOKUP(A40,'[5]Pay sheet-APRIL- 2022'!$C$7:$AF$137,18,0)</f>
        <v>1554.6089999999999</v>
      </c>
      <c r="AE40" s="1322">
        <f>VLOOKUP(A40,'[5]Pay sheet-APRIL- 2022'!$C$7:$AF$137,19,0)</f>
        <v>3654.3397800000002</v>
      </c>
      <c r="AF40" s="1322">
        <f>VLOOKUP(A40,'[5]Pay sheet-APRIL- 2022'!$C$7:$AF$137,20,0)</f>
        <v>6331.1500000000005</v>
      </c>
      <c r="AG40" s="1322">
        <f>VLOOKUP(A40,'[5]Pay sheet-APRIL- 2022'!$C$7:$AF$137,22,0)</f>
        <v>0</v>
      </c>
      <c r="AH40" s="886">
        <f t="shared" si="7"/>
        <v>138276.09878</v>
      </c>
      <c r="AI40" s="886">
        <v>0</v>
      </c>
      <c r="AJ40" s="1322">
        <f>VLOOKUP(A40,'[5]Pay sheet-APRIL- 2022'!$C$7:$AF$137,26,0)</f>
        <v>1800</v>
      </c>
      <c r="AK40" s="1322">
        <f>VLOOKUP(A40,'[5]Pay sheet-APRIL- 2022'!$C$7:$AF$137,25,0)</f>
        <v>200</v>
      </c>
      <c r="AL40" s="892">
        <f>VLOOKUP(A40,'[5]Pay sheet-APRIL- 2022'!$C$7:$AF$137,24,0)</f>
        <v>0</v>
      </c>
      <c r="AM40" s="1322">
        <f>VLOOKUP(A40,'[5]Pay sheet-APRIL- 2022'!$C$7:$AF$137,27,0)</f>
        <v>283</v>
      </c>
      <c r="AN40" s="886">
        <f t="shared" si="5"/>
        <v>2283</v>
      </c>
      <c r="AO40" s="1365">
        <f t="shared" si="6"/>
        <v>135993.09878</v>
      </c>
      <c r="AP40" s="1258">
        <v>44686</v>
      </c>
      <c r="AQ40" s="542" t="s">
        <v>572</v>
      </c>
      <c r="AR40" s="1131" t="s">
        <v>1042</v>
      </c>
      <c r="AS40" s="542"/>
      <c r="AT40" s="542"/>
      <c r="AU40" s="544">
        <v>78</v>
      </c>
      <c r="AV40" s="899">
        <v>25</v>
      </c>
    </row>
    <row r="41" spans="1:49" ht="21.6" customHeight="1">
      <c r="A41" s="1123" t="s">
        <v>1034</v>
      </c>
      <c r="B41" s="1319" t="s">
        <v>1030</v>
      </c>
      <c r="C41" s="1134">
        <v>33292</v>
      </c>
      <c r="D41" s="777" t="s">
        <v>790</v>
      </c>
      <c r="E41" s="1235" t="s">
        <v>1044</v>
      </c>
      <c r="F41" s="1305" t="s">
        <v>1057</v>
      </c>
      <c r="G41" s="1163" t="s">
        <v>1045</v>
      </c>
      <c r="H41" s="1163" t="s">
        <v>1045</v>
      </c>
      <c r="I41" s="1124">
        <v>44602</v>
      </c>
      <c r="J41" s="926" t="s">
        <v>791</v>
      </c>
      <c r="K41" s="926" t="s">
        <v>791</v>
      </c>
      <c r="L41" s="926" t="s">
        <v>791</v>
      </c>
      <c r="M41" s="926" t="s">
        <v>791</v>
      </c>
      <c r="N41" s="1136" t="s">
        <v>1046</v>
      </c>
      <c r="O41" s="890" t="s">
        <v>34</v>
      </c>
      <c r="P41" s="1056" t="s">
        <v>1030</v>
      </c>
      <c r="Q41" s="891">
        <v>30</v>
      </c>
      <c r="R41" s="1322">
        <f>VLOOKUP(A41,'[5]Pay sheet-APRIL- 2022'!$C$7:$AF$137,10,0)</f>
        <v>30</v>
      </c>
      <c r="S41" s="886" t="s">
        <v>34</v>
      </c>
      <c r="T41" s="1041">
        <v>89547</v>
      </c>
      <c r="U41" s="1324">
        <f>VLOOKUP(A41,'[5]Pay sheet-APRIL- 2022'!$C$7:$AF$137,11,0)</f>
        <v>53728.2</v>
      </c>
      <c r="V41" s="919">
        <v>0</v>
      </c>
      <c r="W41" s="916">
        <v>0</v>
      </c>
      <c r="X41" s="891">
        <f t="shared" si="1"/>
        <v>35931.800000000003</v>
      </c>
      <c r="Y41" s="1322">
        <f>VLOOKUP(A41,'[5]Pay sheet-APRIL- 2022'!$C$7:$AF$137,12,0)</f>
        <v>21491.279999999999</v>
      </c>
      <c r="Z41" s="1322">
        <f>VLOOKUP(A41,'[5]Pay sheet-APRIL- 2022'!$C$7:$AF$137,13,0)</f>
        <v>2083</v>
      </c>
      <c r="AA41" s="1322">
        <f>VLOOKUP(A41,'[5]Pay sheet-APRIL- 2022'!$C$7:$AF$137,14,0)</f>
        <v>2083</v>
      </c>
      <c r="AB41" s="1322">
        <f>VLOOKUP(A41,'[5]Pay sheet-APRIL- 2022'!$C$7:$AF$137,15,0)</f>
        <v>10274.520000000004</v>
      </c>
      <c r="AC41" s="886">
        <f t="shared" si="2"/>
        <v>89660</v>
      </c>
      <c r="AD41" s="1322">
        <f>VLOOKUP(A41,'[5]Pay sheet-APRIL- 2022'!$C$7:$AF$137,18,0)</f>
        <v>1554.6089999999999</v>
      </c>
      <c r="AE41" s="1322">
        <f>VLOOKUP(A41,'[5]Pay sheet-APRIL- 2022'!$C$7:$AF$137,19,0)</f>
        <v>2584.3264199999994</v>
      </c>
      <c r="AF41" s="1322">
        <f>VLOOKUP(A41,'[5]Pay sheet-APRIL- 2022'!$C$7:$AF$137,20,0)</f>
        <v>4477.3499999999995</v>
      </c>
      <c r="AG41" s="1322">
        <f>VLOOKUP(A41,'[5]Pay sheet-APRIL- 2022'!$C$7:$AF$137,22,0)</f>
        <v>0</v>
      </c>
      <c r="AH41" s="886">
        <f t="shared" si="7"/>
        <v>98276.28542</v>
      </c>
      <c r="AI41" s="886">
        <v>0</v>
      </c>
      <c r="AJ41" s="1322">
        <f>VLOOKUP(A41,'[5]Pay sheet-APRIL- 2022'!$C$7:$AF$137,26,0)</f>
        <v>1800</v>
      </c>
      <c r="AK41" s="1322">
        <f>VLOOKUP(A41,'[5]Pay sheet-APRIL- 2022'!$C$7:$AF$137,25,0)</f>
        <v>200</v>
      </c>
      <c r="AL41" s="892">
        <f>VLOOKUP(A41,'[5]Pay sheet-APRIL- 2022'!$C$7:$AF$137,24,0)</f>
        <v>0</v>
      </c>
      <c r="AM41" s="1322">
        <f>VLOOKUP(A41,'[5]Pay sheet-APRIL- 2022'!$C$7:$AF$137,27,0)</f>
        <v>283</v>
      </c>
      <c r="AN41" s="886">
        <f t="shared" si="5"/>
        <v>2283</v>
      </c>
      <c r="AO41" s="1365">
        <f t="shared" si="6"/>
        <v>95993.28542</v>
      </c>
      <c r="AP41" s="1258">
        <v>44686</v>
      </c>
      <c r="AQ41" s="542" t="s">
        <v>1048</v>
      </c>
      <c r="AR41" s="1181">
        <v>33272355244</v>
      </c>
      <c r="AS41" s="542"/>
      <c r="AT41" s="542"/>
      <c r="AU41" s="544">
        <v>79</v>
      </c>
      <c r="AV41" s="896">
        <v>26</v>
      </c>
    </row>
    <row r="42" spans="1:49" ht="21.6" customHeight="1">
      <c r="A42" s="1210" t="s">
        <v>1035</v>
      </c>
      <c r="B42" s="1320" t="s">
        <v>1031</v>
      </c>
      <c r="C42" s="1125">
        <v>33301</v>
      </c>
      <c r="D42" s="1190" t="s">
        <v>790</v>
      </c>
      <c r="E42" s="1236" t="s">
        <v>1036</v>
      </c>
      <c r="F42" s="1306" t="s">
        <v>1058</v>
      </c>
      <c r="G42" s="1162" t="s">
        <v>1037</v>
      </c>
      <c r="H42" s="1162" t="s">
        <v>1038</v>
      </c>
      <c r="I42" s="1138">
        <v>44606</v>
      </c>
      <c r="J42" s="930" t="s">
        <v>791</v>
      </c>
      <c r="K42" s="930" t="s">
        <v>791</v>
      </c>
      <c r="L42" s="930" t="s">
        <v>791</v>
      </c>
      <c r="M42" s="930" t="s">
        <v>791</v>
      </c>
      <c r="N42" s="1128" t="s">
        <v>1039</v>
      </c>
      <c r="O42" s="918" t="s">
        <v>34</v>
      </c>
      <c r="P42" s="1224" t="s">
        <v>1031</v>
      </c>
      <c r="Q42" s="891">
        <v>30</v>
      </c>
      <c r="R42" s="1322">
        <f>VLOOKUP(A42,'[5]Pay sheet-APRIL- 2022'!$C$7:$AF$137,10,0)</f>
        <v>30</v>
      </c>
      <c r="S42" s="912" t="s">
        <v>34</v>
      </c>
      <c r="T42" s="1152">
        <v>145161</v>
      </c>
      <c r="U42" s="1324">
        <f>VLOOKUP(A42,'[5]Pay sheet-APRIL- 2022'!$C$7:$AF$137,11,0)</f>
        <v>87096.6</v>
      </c>
      <c r="V42" s="919">
        <v>0</v>
      </c>
      <c r="W42" s="916">
        <v>0</v>
      </c>
      <c r="X42" s="891">
        <f t="shared" si="1"/>
        <v>58177.399999999987</v>
      </c>
      <c r="Y42" s="1322">
        <f>VLOOKUP(A42,'[5]Pay sheet-APRIL- 2022'!$C$7:$AF$137,12,0)</f>
        <v>34838.640000000007</v>
      </c>
      <c r="Z42" s="1322">
        <f>VLOOKUP(A42,'[5]Pay sheet-APRIL- 2022'!$C$7:$AF$137,13,0)</f>
        <v>2083</v>
      </c>
      <c r="AA42" s="1322">
        <f>VLOOKUP(A42,'[5]Pay sheet-APRIL- 2022'!$C$7:$AF$137,14,0)</f>
        <v>2083</v>
      </c>
      <c r="AB42" s="1322">
        <f>VLOOKUP(A42,'[5]Pay sheet-APRIL- 2022'!$C$7:$AF$137,15,0)</f>
        <v>19172.75999999998</v>
      </c>
      <c r="AC42" s="912">
        <f t="shared" si="2"/>
        <v>145274</v>
      </c>
      <c r="AD42" s="1322">
        <f>VLOOKUP(A42,'[5]Pay sheet-APRIL- 2022'!$C$7:$AF$137,18,0)</f>
        <v>1554.6089999999999</v>
      </c>
      <c r="AE42" s="1322">
        <f>VLOOKUP(A42,'[5]Pay sheet-APRIL- 2022'!$C$7:$AF$137,19,0)</f>
        <v>4189.3464599999998</v>
      </c>
      <c r="AF42" s="1322">
        <f>VLOOKUP(A42,'[5]Pay sheet-APRIL- 2022'!$C$7:$AF$137,20,0)</f>
        <v>7258.05</v>
      </c>
      <c r="AG42" s="1322">
        <f>VLOOKUP(A42,'[5]Pay sheet-APRIL- 2022'!$C$7:$AF$137,22,0)</f>
        <v>0</v>
      </c>
      <c r="AH42" s="912">
        <f t="shared" si="7"/>
        <v>158276.00545999999</v>
      </c>
      <c r="AI42" s="912">
        <v>0</v>
      </c>
      <c r="AJ42" s="1322">
        <f>VLOOKUP(A42,'[5]Pay sheet-APRIL- 2022'!$C$7:$AF$137,26,0)</f>
        <v>1800</v>
      </c>
      <c r="AK42" s="1322">
        <f>VLOOKUP(A42,'[5]Pay sheet-APRIL- 2022'!$C$7:$AF$137,25,0)</f>
        <v>200</v>
      </c>
      <c r="AL42" s="892">
        <f>VLOOKUP(A42,'[5]Pay sheet-APRIL- 2022'!$C$7:$AF$137,24,0)</f>
        <v>0</v>
      </c>
      <c r="AM42" s="1322">
        <f>VLOOKUP(A42,'[5]Pay sheet-APRIL- 2022'!$C$7:$AF$137,27,0)</f>
        <v>283</v>
      </c>
      <c r="AN42" s="886">
        <f t="shared" si="5"/>
        <v>2283</v>
      </c>
      <c r="AO42" s="1365">
        <f t="shared" si="6"/>
        <v>155993.00545999999</v>
      </c>
      <c r="AP42" s="1258">
        <v>44686</v>
      </c>
      <c r="AQ42" s="1204" t="s">
        <v>1048</v>
      </c>
      <c r="AR42" s="788" t="s">
        <v>1047</v>
      </c>
      <c r="AS42" s="1204"/>
      <c r="AT42" s="1204"/>
      <c r="AU42" s="788">
        <v>80</v>
      </c>
      <c r="AV42" s="899">
        <v>27</v>
      </c>
    </row>
    <row r="43" spans="1:49" ht="21.6" customHeight="1">
      <c r="A43" s="1123" t="s">
        <v>1061</v>
      </c>
      <c r="B43" s="1254" t="s">
        <v>1060</v>
      </c>
      <c r="C43" s="1206" t="s">
        <v>1065</v>
      </c>
      <c r="D43" s="542" t="s">
        <v>809</v>
      </c>
      <c r="E43" s="1237" t="s">
        <v>1066</v>
      </c>
      <c r="F43" s="1304" t="s">
        <v>929</v>
      </c>
      <c r="G43" s="1211" t="s">
        <v>1072</v>
      </c>
      <c r="H43" s="1211" t="s">
        <v>1073</v>
      </c>
      <c r="I43" s="1202">
        <v>44631</v>
      </c>
      <c r="J43" s="930" t="s">
        <v>791</v>
      </c>
      <c r="K43" s="930" t="s">
        <v>791</v>
      </c>
      <c r="L43" s="930" t="s">
        <v>791</v>
      </c>
      <c r="M43" s="930" t="s">
        <v>791</v>
      </c>
      <c r="N43" s="878" t="s">
        <v>1077</v>
      </c>
      <c r="O43" s="918" t="s">
        <v>34</v>
      </c>
      <c r="P43" s="1225" t="s">
        <v>1060</v>
      </c>
      <c r="Q43" s="891">
        <v>30</v>
      </c>
      <c r="R43" s="1322">
        <f>VLOOKUP(A43,'[5]Pay sheet-APRIL- 2022'!$C$7:$AF$137,10,0)</f>
        <v>30</v>
      </c>
      <c r="S43" s="912" t="s">
        <v>34</v>
      </c>
      <c r="T43" s="1038">
        <v>121988</v>
      </c>
      <c r="U43" s="1324">
        <f>VLOOKUP(A43,'[5]Pay sheet-APRIL- 2022'!$C$7:$AF$137,11,0)</f>
        <v>73192.800000000003</v>
      </c>
      <c r="V43" s="919">
        <v>0</v>
      </c>
      <c r="W43" s="916">
        <v>0</v>
      </c>
      <c r="X43" s="891">
        <f t="shared" si="1"/>
        <v>48908.19999999999</v>
      </c>
      <c r="Y43" s="1322">
        <f>VLOOKUP(A43,'[5]Pay sheet-APRIL- 2022'!$C$7:$AF$137,12,0)</f>
        <v>29277.120000000003</v>
      </c>
      <c r="Z43" s="1322">
        <f>VLOOKUP(A43,'[5]Pay sheet-APRIL- 2022'!$C$7:$AF$137,13,0)</f>
        <v>2083</v>
      </c>
      <c r="AA43" s="1322">
        <f>VLOOKUP(A43,'[5]Pay sheet-APRIL- 2022'!$C$7:$AF$137,14,0)</f>
        <v>2083</v>
      </c>
      <c r="AB43" s="1322">
        <f>VLOOKUP(A43,'[5]Pay sheet-APRIL- 2022'!$C$7:$AF$137,15,0)</f>
        <v>15465.079999999987</v>
      </c>
      <c r="AC43" s="912">
        <f t="shared" si="2"/>
        <v>122101</v>
      </c>
      <c r="AD43" s="1322">
        <f>VLOOKUP(A43,'[5]Pay sheet-APRIL- 2022'!$C$7:$AF$137,18,0)</f>
        <v>1554.6089999999999</v>
      </c>
      <c r="AE43" s="1322">
        <f>VLOOKUP(A43,'[5]Pay sheet-APRIL- 2022'!$C$7:$AF$137,19,0)</f>
        <v>3520.5736799999995</v>
      </c>
      <c r="AF43" s="1322">
        <f>VLOOKUP(A43,'[5]Pay sheet-APRIL- 2022'!$C$7:$AF$137,20,0)</f>
        <v>6099.4000000000005</v>
      </c>
      <c r="AG43" s="1322">
        <f>VLOOKUP(A43,'[5]Pay sheet-APRIL- 2022'!$C$7:$AF$137,22,0)</f>
        <v>0</v>
      </c>
      <c r="AH43" s="912">
        <f t="shared" si="7"/>
        <v>133275.58267999999</v>
      </c>
      <c r="AI43" s="912">
        <v>0</v>
      </c>
      <c r="AJ43" s="1322">
        <f>VLOOKUP(A43,'[5]Pay sheet-APRIL- 2022'!$C$7:$AF$137,26,0)</f>
        <v>1800</v>
      </c>
      <c r="AK43" s="1322">
        <f>VLOOKUP(A43,'[5]Pay sheet-APRIL- 2022'!$C$7:$AF$137,25,0)</f>
        <v>200</v>
      </c>
      <c r="AL43" s="892">
        <f>VLOOKUP(A43,'[5]Pay sheet-APRIL- 2022'!$C$7:$AF$137,24,0)</f>
        <v>0</v>
      </c>
      <c r="AM43" s="1322">
        <f>VLOOKUP(A43,'[5]Pay sheet-APRIL- 2022'!$C$7:$AF$137,27,0)</f>
        <v>283</v>
      </c>
      <c r="AN43" s="886">
        <f t="shared" si="5"/>
        <v>2283</v>
      </c>
      <c r="AO43" s="1365">
        <f t="shared" si="6"/>
        <v>130992.58267999999</v>
      </c>
      <c r="AP43" s="1258">
        <v>44686</v>
      </c>
      <c r="AQ43" s="542" t="s">
        <v>1083</v>
      </c>
      <c r="AR43" s="1131" t="s">
        <v>1084</v>
      </c>
      <c r="AS43" s="542"/>
      <c r="AT43" s="542"/>
      <c r="AU43" s="1256">
        <v>81</v>
      </c>
      <c r="AV43" s="896">
        <v>28</v>
      </c>
    </row>
    <row r="44" spans="1:49" ht="21.6" customHeight="1">
      <c r="A44" s="1123" t="s">
        <v>1062</v>
      </c>
      <c r="B44" s="1254" t="s">
        <v>1067</v>
      </c>
      <c r="C44" s="1207">
        <v>31430</v>
      </c>
      <c r="D44" s="542" t="s">
        <v>790</v>
      </c>
      <c r="E44" s="1237" t="s">
        <v>1068</v>
      </c>
      <c r="F44" s="1304" t="s">
        <v>618</v>
      </c>
      <c r="G44" s="1211" t="s">
        <v>1075</v>
      </c>
      <c r="H44" s="1211" t="s">
        <v>1076</v>
      </c>
      <c r="I44" s="1202">
        <v>44635</v>
      </c>
      <c r="J44" s="930" t="s">
        <v>791</v>
      </c>
      <c r="K44" s="930" t="s">
        <v>791</v>
      </c>
      <c r="L44" s="930" t="s">
        <v>791</v>
      </c>
      <c r="M44" s="930" t="s">
        <v>791</v>
      </c>
      <c r="N44" s="1257" t="s">
        <v>1088</v>
      </c>
      <c r="O44" s="918" t="s">
        <v>34</v>
      </c>
      <c r="P44" s="1225" t="s">
        <v>1067</v>
      </c>
      <c r="Q44" s="891">
        <v>30</v>
      </c>
      <c r="R44" s="1322">
        <f>VLOOKUP(A44,'[5]Pay sheet-APRIL- 2022'!$C$7:$AF$137,10,0)</f>
        <v>30</v>
      </c>
      <c r="S44" s="912" t="s">
        <v>34</v>
      </c>
      <c r="T44" s="1038">
        <v>112719.00000000001</v>
      </c>
      <c r="U44" s="1324">
        <f>VLOOKUP(A44,'[5]Pay sheet-APRIL- 2022'!$C$7:$AF$137,11,0)</f>
        <v>67631.399999999994</v>
      </c>
      <c r="V44" s="919">
        <v>0</v>
      </c>
      <c r="W44" s="916">
        <v>0</v>
      </c>
      <c r="X44" s="891">
        <f t="shared" si="1"/>
        <v>45200.600000000006</v>
      </c>
      <c r="Y44" s="1322">
        <f>VLOOKUP(A44,'[5]Pay sheet-APRIL- 2022'!$C$7:$AF$137,12,0)</f>
        <v>27052.559999999998</v>
      </c>
      <c r="Z44" s="1322">
        <f>VLOOKUP(A44,'[5]Pay sheet-APRIL- 2022'!$C$7:$AF$137,13,0)</f>
        <v>2083</v>
      </c>
      <c r="AA44" s="1322">
        <f>VLOOKUP(A44,'[5]Pay sheet-APRIL- 2022'!$C$7:$AF$137,14,0)</f>
        <v>2083</v>
      </c>
      <c r="AB44" s="1322">
        <f>VLOOKUP(A44,'[5]Pay sheet-APRIL- 2022'!$C$7:$AF$137,15,0)</f>
        <v>13982.040000000008</v>
      </c>
      <c r="AC44" s="912">
        <f t="shared" si="2"/>
        <v>112832</v>
      </c>
      <c r="AD44" s="1322">
        <f>VLOOKUP(A44,'[5]Pay sheet-APRIL- 2022'!$C$7:$AF$137,18,0)</f>
        <v>1554.6089999999999</v>
      </c>
      <c r="AE44" s="1322">
        <f>VLOOKUP(A44,'[5]Pay sheet-APRIL- 2022'!$C$7:$AF$137,19,0)</f>
        <v>3253.0703399999993</v>
      </c>
      <c r="AF44" s="1322">
        <f>VLOOKUP(A44,'[5]Pay sheet-APRIL- 2022'!$C$7:$AF$137,20,0)</f>
        <v>5635.95</v>
      </c>
      <c r="AG44" s="1322">
        <f>VLOOKUP(A44,'[5]Pay sheet-APRIL- 2022'!$C$7:$AF$137,22,0)</f>
        <v>0</v>
      </c>
      <c r="AH44" s="912">
        <f t="shared" si="7"/>
        <v>123275.62934</v>
      </c>
      <c r="AI44" s="912">
        <v>0</v>
      </c>
      <c r="AJ44" s="1322">
        <f>VLOOKUP(A44,'[5]Pay sheet-APRIL- 2022'!$C$7:$AF$137,26,0)</f>
        <v>1800</v>
      </c>
      <c r="AK44" s="1322">
        <f>VLOOKUP(A44,'[5]Pay sheet-APRIL- 2022'!$C$7:$AF$137,25,0)</f>
        <v>200</v>
      </c>
      <c r="AL44" s="892">
        <f>VLOOKUP(A44,'[5]Pay sheet-APRIL- 2022'!$C$7:$AF$137,24,0)</f>
        <v>0</v>
      </c>
      <c r="AM44" s="1322">
        <f>VLOOKUP(A44,'[5]Pay sheet-APRIL- 2022'!$C$7:$AF$137,27,0)</f>
        <v>283</v>
      </c>
      <c r="AN44" s="886">
        <f t="shared" si="5"/>
        <v>2283</v>
      </c>
      <c r="AO44" s="1365">
        <f t="shared" si="6"/>
        <v>120992.62934</v>
      </c>
      <c r="AP44" s="1258">
        <v>44686</v>
      </c>
      <c r="AQ44" s="542" t="s">
        <v>1048</v>
      </c>
      <c r="AR44" s="1131" t="s">
        <v>1082</v>
      </c>
      <c r="AS44" s="542"/>
      <c r="AT44" s="542"/>
      <c r="AU44" s="1256">
        <v>82</v>
      </c>
      <c r="AV44" s="899">
        <v>29</v>
      </c>
    </row>
    <row r="45" spans="1:49" s="1145" customFormat="1" ht="21.6" customHeight="1">
      <c r="A45" s="1329" t="s">
        <v>1063</v>
      </c>
      <c r="B45" s="1330" t="s">
        <v>1069</v>
      </c>
      <c r="C45" s="1331">
        <v>33257</v>
      </c>
      <c r="D45" s="639" t="s">
        <v>790</v>
      </c>
      <c r="E45" s="639" t="s">
        <v>1086</v>
      </c>
      <c r="F45" s="1332" t="s">
        <v>618</v>
      </c>
      <c r="G45" s="682" t="s">
        <v>1087</v>
      </c>
      <c r="H45" s="682" t="s">
        <v>1087</v>
      </c>
      <c r="I45" s="1202">
        <v>44636</v>
      </c>
      <c r="J45" s="1333" t="s">
        <v>791</v>
      </c>
      <c r="K45" s="1333" t="s">
        <v>791</v>
      </c>
      <c r="L45" s="1333" t="s">
        <v>791</v>
      </c>
      <c r="M45" s="1333" t="s">
        <v>791</v>
      </c>
      <c r="N45" s="682" t="s">
        <v>1077</v>
      </c>
      <c r="O45" s="1334" t="s">
        <v>34</v>
      </c>
      <c r="P45" s="1335" t="s">
        <v>1069</v>
      </c>
      <c r="Q45" s="1215">
        <v>30</v>
      </c>
      <c r="R45" s="1327">
        <f>VLOOKUP(A45,'[5]Pay sheet-APRIL- 2022'!$C$7:$AF$137,10,0)</f>
        <v>30</v>
      </c>
      <c r="S45" s="1336" t="s">
        <v>34</v>
      </c>
      <c r="T45" s="1337">
        <v>84812.824999999997</v>
      </c>
      <c r="U45" s="1326">
        <f>VLOOKUP(A45,'[5]Pay sheet-APRIL- 2022'!$C$122:$AH$122,11,0)</f>
        <v>50887.199999999997</v>
      </c>
      <c r="V45" s="1338">
        <v>0</v>
      </c>
      <c r="W45" s="1339">
        <v>0</v>
      </c>
      <c r="X45" s="1215">
        <f t="shared" si="1"/>
        <v>34038</v>
      </c>
      <c r="Y45" s="1322">
        <v>20355</v>
      </c>
      <c r="Z45" s="1322">
        <f>VLOOKUP(A45,'[5]Pay sheet-APRIL- 2022'!$C$7:$AF$137,13,0)</f>
        <v>2083</v>
      </c>
      <c r="AA45" s="1322">
        <f>VLOOKUP(A45,'[5]Pay sheet-APRIL- 2022'!$C$7:$AF$137,14,0)</f>
        <v>2083</v>
      </c>
      <c r="AB45" s="1322">
        <v>9517</v>
      </c>
      <c r="AC45" s="1336">
        <f t="shared" si="2"/>
        <v>84925.2</v>
      </c>
      <c r="AD45" s="1322">
        <f>VLOOKUP(A45,'[5]Pay sheet-APRIL- 2022'!$C$7:$AF$137,18,0)</f>
        <v>1554.6089999999999</v>
      </c>
      <c r="AE45" s="1322">
        <v>2448</v>
      </c>
      <c r="AF45" s="1322">
        <v>4241</v>
      </c>
      <c r="AG45" s="1322">
        <f>VLOOKUP(A45,'[5]Pay sheet-APRIL- 2022'!$C$7:$AF$137,22,0)</f>
        <v>0</v>
      </c>
      <c r="AH45" s="1336">
        <f t="shared" si="7"/>
        <v>93168.808999999994</v>
      </c>
      <c r="AI45" s="1336">
        <v>0</v>
      </c>
      <c r="AJ45" s="1323">
        <v>0</v>
      </c>
      <c r="AK45" s="1322">
        <f>VLOOKUP(A45,'[5]Pay sheet-APRIL- 2022'!$C$7:$AF$137,25,0)</f>
        <v>200</v>
      </c>
      <c r="AL45" s="892">
        <v>0</v>
      </c>
      <c r="AM45" s="1322">
        <f>VLOOKUP(A45,'[5]Pay sheet-APRIL- 2022'!$C$7:$AF$137,27,0)</f>
        <v>283</v>
      </c>
      <c r="AN45" s="886">
        <f t="shared" si="5"/>
        <v>483</v>
      </c>
      <c r="AO45" s="1365">
        <f t="shared" si="6"/>
        <v>92685.808999999994</v>
      </c>
      <c r="AP45" s="1340">
        <v>44686</v>
      </c>
      <c r="AQ45" s="639" t="s">
        <v>1048</v>
      </c>
      <c r="AR45" s="1341" t="s">
        <v>1080</v>
      </c>
      <c r="AS45" s="639"/>
      <c r="AT45" s="639"/>
      <c r="AU45" s="1342">
        <v>83</v>
      </c>
      <c r="AV45" s="1216">
        <v>30</v>
      </c>
    </row>
    <row r="46" spans="1:49" ht="21.6" customHeight="1">
      <c r="A46" s="1123" t="s">
        <v>1064</v>
      </c>
      <c r="B46" s="1254" t="s">
        <v>1078</v>
      </c>
      <c r="C46" s="1208">
        <v>33606</v>
      </c>
      <c r="D46" s="542" t="s">
        <v>790</v>
      </c>
      <c r="E46" s="1237" t="s">
        <v>1070</v>
      </c>
      <c r="F46" s="1304" t="s">
        <v>1085</v>
      </c>
      <c r="G46" s="1212" t="s">
        <v>1074</v>
      </c>
      <c r="H46" s="1212" t="s">
        <v>1074</v>
      </c>
      <c r="I46" s="1202">
        <v>44648</v>
      </c>
      <c r="J46" s="926" t="s">
        <v>791</v>
      </c>
      <c r="K46" s="926" t="s">
        <v>791</v>
      </c>
      <c r="L46" s="926" t="s">
        <v>791</v>
      </c>
      <c r="M46" s="926" t="s">
        <v>791</v>
      </c>
      <c r="N46" s="1257" t="s">
        <v>1089</v>
      </c>
      <c r="O46" s="890" t="s">
        <v>34</v>
      </c>
      <c r="P46" s="1225" t="s">
        <v>1078</v>
      </c>
      <c r="Q46" s="891">
        <v>30</v>
      </c>
      <c r="R46" s="1322">
        <f>VLOOKUP(A46,'[5]Pay sheet-APRIL- 2022'!$C$7:$AF$137,10,0)</f>
        <v>30</v>
      </c>
      <c r="S46" s="886" t="s">
        <v>34</v>
      </c>
      <c r="T46" s="1287">
        <v>80278.000000000015</v>
      </c>
      <c r="U46" s="1324">
        <f>VLOOKUP(A46,'[5]Pay sheet-APRIL- 2022'!$C$7:$AF$137,11,0)</f>
        <v>48166.8</v>
      </c>
      <c r="V46" s="919">
        <v>0</v>
      </c>
      <c r="W46" s="916">
        <v>0</v>
      </c>
      <c r="X46" s="1288">
        <f t="shared" si="1"/>
        <v>32224.199999999997</v>
      </c>
      <c r="Y46" s="1322">
        <f>VLOOKUP(A46,'[5]Pay sheet-APRIL- 2022'!$C$7:$AF$137,12,0)</f>
        <v>19266.72</v>
      </c>
      <c r="Z46" s="1322">
        <f>VLOOKUP(A46,'[5]Pay sheet-APRIL- 2022'!$C$7:$AF$137,13,0)</f>
        <v>2083</v>
      </c>
      <c r="AA46" s="1322">
        <f>VLOOKUP(A46,'[5]Pay sheet-APRIL- 2022'!$C$7:$AF$137,14,0)</f>
        <v>2083</v>
      </c>
      <c r="AB46" s="1322">
        <f>VLOOKUP(A46,'[5]Pay sheet-APRIL- 2022'!$C$7:$AF$137,15,0)</f>
        <v>8791.4799999999959</v>
      </c>
      <c r="AC46" s="912">
        <f t="shared" si="2"/>
        <v>80391</v>
      </c>
      <c r="AD46" s="1322">
        <f>VLOOKUP(A46,'[5]Pay sheet-APRIL- 2022'!$C$7:$AF$137,18,0)</f>
        <v>1554.6089999999999</v>
      </c>
      <c r="AE46" s="1322">
        <f>VLOOKUP(A46,'[5]Pay sheet-APRIL- 2022'!$C$7:$AF$137,19,0)</f>
        <v>2316.8230800000001</v>
      </c>
      <c r="AF46" s="1322">
        <f>VLOOKUP(A46,'[5]Pay sheet-APRIL- 2022'!$C$7:$AF$137,20,0)</f>
        <v>4013.9</v>
      </c>
      <c r="AG46" s="1322">
        <f>VLOOKUP(A46,'[5]Pay sheet-APRIL- 2022'!$C$7:$AF$137,22,0)</f>
        <v>0</v>
      </c>
      <c r="AH46" s="912">
        <f t="shared" si="7"/>
        <v>88276.332079999993</v>
      </c>
      <c r="AI46" s="912">
        <v>0</v>
      </c>
      <c r="AJ46" s="1322">
        <f>VLOOKUP(A46,'[5]Pay sheet-APRIL- 2022'!$C$7:$AF$137,26,0)</f>
        <v>1800</v>
      </c>
      <c r="AK46" s="1322">
        <f>VLOOKUP(A46,'[5]Pay sheet-APRIL- 2022'!$C$7:$AF$137,25,0)</f>
        <v>200</v>
      </c>
      <c r="AL46" s="892">
        <f>VLOOKUP(A46,'[5]Pay sheet-APRIL- 2022'!$C$7:$AF$137,24,0)</f>
        <v>0</v>
      </c>
      <c r="AM46" s="1322">
        <f>VLOOKUP(A46,'[5]Pay sheet-APRIL- 2022'!$C$7:$AF$137,27,0)</f>
        <v>283</v>
      </c>
      <c r="AN46" s="886">
        <f t="shared" si="5"/>
        <v>2283</v>
      </c>
      <c r="AO46" s="1365">
        <f t="shared" si="6"/>
        <v>85993.332079999993</v>
      </c>
      <c r="AP46" s="1289">
        <v>44686</v>
      </c>
      <c r="AQ46" s="1290" t="s">
        <v>1081</v>
      </c>
      <c r="AR46" s="1291" t="s">
        <v>1071</v>
      </c>
      <c r="AS46" s="542"/>
      <c r="AT46" s="542"/>
      <c r="AU46" s="1256">
        <v>84</v>
      </c>
      <c r="AV46" s="899">
        <v>31</v>
      </c>
    </row>
    <row r="47" spans="1:49" ht="18.75">
      <c r="A47" s="1259" t="s">
        <v>1090</v>
      </c>
      <c r="B47" s="1402" t="s">
        <v>1091</v>
      </c>
      <c r="C47" s="574">
        <v>31514</v>
      </c>
      <c r="D47" s="542" t="s">
        <v>790</v>
      </c>
      <c r="E47" s="542" t="s">
        <v>1109</v>
      </c>
      <c r="F47" s="1279" t="s">
        <v>1097</v>
      </c>
      <c r="G47" s="542" t="s">
        <v>1108</v>
      </c>
      <c r="H47" s="542" t="s">
        <v>1107</v>
      </c>
      <c r="I47" s="1404">
        <v>44657</v>
      </c>
      <c r="J47" s="926" t="s">
        <v>791</v>
      </c>
      <c r="K47" s="926" t="s">
        <v>791</v>
      </c>
      <c r="L47" s="926" t="s">
        <v>791</v>
      </c>
      <c r="M47" s="926" t="s">
        <v>791</v>
      </c>
      <c r="N47" s="1280" t="s">
        <v>1098</v>
      </c>
      <c r="O47" s="890" t="s">
        <v>34</v>
      </c>
      <c r="P47" s="1260" t="s">
        <v>1091</v>
      </c>
      <c r="Q47" s="891">
        <v>30</v>
      </c>
      <c r="R47" s="1323">
        <f>VLOOKUP(A47,'[5]Pay sheet-APRIL- 2022'!$C$7:$AF$137,10,0)</f>
        <v>25</v>
      </c>
      <c r="S47" s="886" t="s">
        <v>34</v>
      </c>
      <c r="T47" s="1245">
        <v>135892</v>
      </c>
      <c r="U47" s="1324">
        <f>VLOOKUP(A47,'[5]Pay sheet-APRIL- 2022'!$C$7:$AF$137,11,0)</f>
        <v>67946</v>
      </c>
      <c r="V47" s="919">
        <v>0</v>
      </c>
      <c r="W47" s="916">
        <v>0</v>
      </c>
      <c r="X47" s="1288">
        <f t="shared" si="1"/>
        <v>45410.333333333336</v>
      </c>
      <c r="Y47" s="1322">
        <f>VLOOKUP(A47,'[5]Pay sheet-APRIL- 2022'!$C$7:$AF$137,12,0)</f>
        <v>27178.400000000001</v>
      </c>
      <c r="Z47" s="1322">
        <f>VLOOKUP(A47,'[5]Pay sheet-APRIL- 2022'!$C$7:$AF$137,13,0)</f>
        <v>1736</v>
      </c>
      <c r="AA47" s="1322">
        <f>VLOOKUP(A47,'[5]Pay sheet-APRIL- 2022'!$C$7:$AF$137,14,0)</f>
        <v>1736</v>
      </c>
      <c r="AB47" s="1322">
        <f>VLOOKUP(A47,'[5]Pay sheet-APRIL- 2022'!$C$7:$AF$137,15,0)</f>
        <v>14759.933333333334</v>
      </c>
      <c r="AC47" s="912">
        <f t="shared" si="2"/>
        <v>113356.33333333334</v>
      </c>
      <c r="AD47" s="1322">
        <f>VLOOKUP(A47,'[5]Pay sheet-APRIL- 2022'!$C$7:$AF$137,18,0)</f>
        <v>1554.6089999999999</v>
      </c>
      <c r="AE47" s="1322">
        <f>VLOOKUP(A47,'[5]Pay sheet-APRIL- 2022'!$C$7:$AF$137,19,0)</f>
        <v>3268.2025999999996</v>
      </c>
      <c r="AF47" s="1322">
        <f>VLOOKUP(A47,'[5]Pay sheet-APRIL- 2022'!$C$7:$AF$137,20,0)</f>
        <v>5662.166666666667</v>
      </c>
      <c r="AG47" s="1322">
        <f>VLOOKUP(A47,'[5]Pay sheet-APRIL- 2022'!$C$7:$AF$137,22,0)</f>
        <v>0</v>
      </c>
      <c r="AH47" s="912">
        <f t="shared" si="7"/>
        <v>123841.31160000002</v>
      </c>
      <c r="AI47" s="912">
        <v>0</v>
      </c>
      <c r="AJ47" s="1322">
        <f>VLOOKUP(A47,'[5]Pay sheet-APRIL- 2022'!$C$7:$AF$137,26,0)</f>
        <v>1800</v>
      </c>
      <c r="AK47" s="1322">
        <f>VLOOKUP(A47,'[5]Pay sheet-APRIL- 2022'!$C$7:$AF$137,25,0)</f>
        <v>200</v>
      </c>
      <c r="AL47" s="892">
        <f>VLOOKUP(A47,'[5]Pay sheet-APRIL- 2022'!$C$7:$AF$137,24,0)</f>
        <v>0</v>
      </c>
      <c r="AM47" s="1322">
        <f>VLOOKUP(A47,'[5]Pay sheet-APRIL- 2022'!$C$7:$AF$137,27,0)</f>
        <v>0</v>
      </c>
      <c r="AN47" s="886">
        <f t="shared" si="5"/>
        <v>2000</v>
      </c>
      <c r="AO47" s="1365">
        <f t="shared" si="6"/>
        <v>121841.31160000002</v>
      </c>
      <c r="AP47" s="1258">
        <v>44686</v>
      </c>
      <c r="AQ47" s="1279" t="s">
        <v>1099</v>
      </c>
      <c r="AR47" s="1280" t="s">
        <v>1100</v>
      </c>
      <c r="AS47" s="542"/>
      <c r="AT47" s="1292"/>
      <c r="AU47" s="1408">
        <v>85</v>
      </c>
      <c r="AV47" s="899">
        <v>32</v>
      </c>
    </row>
    <row r="48" spans="1:49" ht="18">
      <c r="A48" s="1123" t="s">
        <v>1092</v>
      </c>
      <c r="B48" s="1403" t="s">
        <v>1093</v>
      </c>
      <c r="C48" s="574">
        <v>31863</v>
      </c>
      <c r="D48" s="542" t="s">
        <v>790</v>
      </c>
      <c r="E48" s="542" t="s">
        <v>1110</v>
      </c>
      <c r="F48" s="1283" t="s">
        <v>1101</v>
      </c>
      <c r="G48" s="542" t="s">
        <v>1111</v>
      </c>
      <c r="H48" s="542" t="s">
        <v>1111</v>
      </c>
      <c r="I48" s="1404">
        <v>44662</v>
      </c>
      <c r="J48" s="926" t="s">
        <v>791</v>
      </c>
      <c r="K48" s="926" t="s">
        <v>791</v>
      </c>
      <c r="L48" s="926" t="s">
        <v>791</v>
      </c>
      <c r="M48" s="926" t="s">
        <v>791</v>
      </c>
      <c r="N48" s="1284" t="s">
        <v>1102</v>
      </c>
      <c r="O48" s="890" t="s">
        <v>34</v>
      </c>
      <c r="P48" s="1261" t="s">
        <v>1093</v>
      </c>
      <c r="Q48" s="891">
        <v>30</v>
      </c>
      <c r="R48" s="1323">
        <f>VLOOKUP(A48,'[5]Pay sheet-APRIL- 2022'!$C$7:$AF$137,10,0)</f>
        <v>20</v>
      </c>
      <c r="S48" s="886" t="s">
        <v>34</v>
      </c>
      <c r="T48" s="1293">
        <v>121988</v>
      </c>
      <c r="U48" s="1324">
        <f>VLOOKUP(A48,'[5]Pay sheet-APRIL- 2022'!$C$7:$AF$137,11,0)</f>
        <v>48795.199999999997</v>
      </c>
      <c r="V48" s="919">
        <v>0</v>
      </c>
      <c r="W48" s="916">
        <v>0</v>
      </c>
      <c r="X48" s="1288">
        <f t="shared" si="1"/>
        <v>32643.133333333328</v>
      </c>
      <c r="Y48" s="1322">
        <f>VLOOKUP(A48,'[5]Pay sheet-APRIL- 2022'!$C$7:$AF$137,12,0)</f>
        <v>19518.079999999998</v>
      </c>
      <c r="Z48" s="1322">
        <f>VLOOKUP(A48,'[5]Pay sheet-APRIL- 2022'!$C$7:$AF$137,13,0)</f>
        <v>1389</v>
      </c>
      <c r="AA48" s="1322">
        <f>VLOOKUP(A48,'[5]Pay sheet-APRIL- 2022'!$C$7:$AF$137,14,0)</f>
        <v>1389</v>
      </c>
      <c r="AB48" s="1322">
        <f>VLOOKUP(A48,'[5]Pay sheet-APRIL- 2022'!$C$7:$AF$137,15,0)</f>
        <v>10347.05333333333</v>
      </c>
      <c r="AC48" s="912">
        <f t="shared" si="2"/>
        <v>81438.333333333328</v>
      </c>
      <c r="AD48" s="1322">
        <f>VLOOKUP(A48,'[5]Pay sheet-APRIL- 2022'!$C$7:$AF$137,18,0)</f>
        <v>1554.6089999999999</v>
      </c>
      <c r="AE48" s="1322">
        <f>VLOOKUP(A48,'[5]Pay sheet-APRIL- 2022'!$C$7:$AF$137,19,0)</f>
        <v>2347.0491199999997</v>
      </c>
      <c r="AF48" s="1322">
        <f>VLOOKUP(A48,'[5]Pay sheet-APRIL- 2022'!$C$7:$AF$137,20,0)</f>
        <v>4066.2666666666664</v>
      </c>
      <c r="AG48" s="1322">
        <f>VLOOKUP(A48,'[5]Pay sheet-APRIL- 2022'!$C$7:$AF$137,22,0)</f>
        <v>0</v>
      </c>
      <c r="AH48" s="912">
        <f t="shared" si="7"/>
        <v>89406.258119999984</v>
      </c>
      <c r="AI48" s="912">
        <v>0</v>
      </c>
      <c r="AJ48" s="1322">
        <f>VLOOKUP(A48,'[5]Pay sheet-APRIL- 2022'!$C$7:$AF$137,26,0)</f>
        <v>1800</v>
      </c>
      <c r="AK48" s="1322">
        <f>VLOOKUP(A48,'[5]Pay sheet-APRIL- 2022'!$C$7:$AF$137,25,0)</f>
        <v>200</v>
      </c>
      <c r="AL48" s="892">
        <f>VLOOKUP(A48,'[5]Pay sheet-APRIL- 2022'!$C$7:$AF$137,24,0)</f>
        <v>0</v>
      </c>
      <c r="AM48" s="1322">
        <f>VLOOKUP(A48,'[5]Pay sheet-APRIL- 2022'!$C$7:$AF$137,27,0)</f>
        <v>0</v>
      </c>
      <c r="AN48" s="886">
        <f t="shared" si="5"/>
        <v>2000</v>
      </c>
      <c r="AO48" s="1365">
        <f t="shared" si="6"/>
        <v>87406.258119999984</v>
      </c>
      <c r="AP48" s="1258">
        <v>44686</v>
      </c>
      <c r="AQ48" s="1285" t="s">
        <v>939</v>
      </c>
      <c r="AR48" s="1286" t="s">
        <v>1103</v>
      </c>
      <c r="AS48" s="1286"/>
      <c r="AT48" s="542"/>
      <c r="AU48" s="544">
        <v>86</v>
      </c>
      <c r="AV48" s="899">
        <v>33</v>
      </c>
    </row>
    <row r="49" spans="1:48" ht="18">
      <c r="A49" s="1262" t="s">
        <v>1094</v>
      </c>
      <c r="B49" s="1403" t="s">
        <v>1096</v>
      </c>
      <c r="C49" s="574">
        <v>33107</v>
      </c>
      <c r="D49" s="542" t="s">
        <v>809</v>
      </c>
      <c r="E49" s="542" t="s">
        <v>1112</v>
      </c>
      <c r="F49" s="1295" t="s">
        <v>1105</v>
      </c>
      <c r="G49" s="542" t="s">
        <v>1113</v>
      </c>
      <c r="H49" s="542" t="s">
        <v>1113</v>
      </c>
      <c r="I49" s="1404">
        <v>44671</v>
      </c>
      <c r="J49" s="926" t="s">
        <v>791</v>
      </c>
      <c r="K49" s="926" t="s">
        <v>791</v>
      </c>
      <c r="L49" s="926" t="s">
        <v>791</v>
      </c>
      <c r="M49" s="926" t="s">
        <v>791</v>
      </c>
      <c r="N49" s="1294" t="s">
        <v>1104</v>
      </c>
      <c r="O49" s="890" t="s">
        <v>34</v>
      </c>
      <c r="P49" s="873" t="s">
        <v>1096</v>
      </c>
      <c r="Q49" s="891">
        <v>30</v>
      </c>
      <c r="R49" s="1323">
        <f>VLOOKUP(A49,'[5]Pay sheet-APRIL- 2022'!$C$7:$AF$137,10,0)</f>
        <v>11</v>
      </c>
      <c r="S49" s="886" t="s">
        <v>34</v>
      </c>
      <c r="T49" s="1293">
        <v>159065</v>
      </c>
      <c r="U49" s="1324">
        <f>VLOOKUP(A49,'[5]Pay sheet-APRIL- 2022'!$C$7:$AF$137,11,0)</f>
        <v>34994.300000000003</v>
      </c>
      <c r="V49" s="919">
        <v>0</v>
      </c>
      <c r="W49" s="916">
        <v>0</v>
      </c>
      <c r="X49" s="1288">
        <f t="shared" si="1"/>
        <v>23442.533333333333</v>
      </c>
      <c r="Y49" s="1322">
        <f>VLOOKUP(A49,'[5]Pay sheet-APRIL- 2022'!$C$7:$AF$137,12,0)</f>
        <v>13997.720000000001</v>
      </c>
      <c r="Z49" s="1322">
        <f>VLOOKUP(A49,'[5]Pay sheet-APRIL- 2022'!$C$7:$AF$137,13,0)</f>
        <v>764</v>
      </c>
      <c r="AA49" s="1322">
        <f>VLOOKUP(A49,'[5]Pay sheet-APRIL- 2022'!$C$7:$AF$137,14,0)</f>
        <v>764</v>
      </c>
      <c r="AB49" s="1322">
        <f>VLOOKUP(A49,'[5]Pay sheet-APRIL- 2022'!$C$7:$AF$137,15,0)</f>
        <v>7916.8133333333317</v>
      </c>
      <c r="AC49" s="912">
        <f t="shared" si="2"/>
        <v>58436.833333333336</v>
      </c>
      <c r="AD49" s="1322">
        <f>VLOOKUP(A49,'[5]Pay sheet-APRIL- 2022'!$C$7:$AF$137,18,0)</f>
        <v>1554.6089999999999</v>
      </c>
      <c r="AE49" s="1322">
        <f>VLOOKUP(A49,'[5]Pay sheet-APRIL- 2022'!$C$7:$AF$137,19,0)</f>
        <v>1683.2258300000001</v>
      </c>
      <c r="AF49" s="1322">
        <f>VLOOKUP(A49,'[5]Pay sheet-APRIL- 2022'!$C$7:$AF$137,20,0)</f>
        <v>2916.1916666666671</v>
      </c>
      <c r="AG49" s="1322">
        <f>VLOOKUP(A49,'[5]Pay sheet-APRIL- 2022'!$C$7:$AF$137,22,0)</f>
        <v>0</v>
      </c>
      <c r="AH49" s="912">
        <f t="shared" si="7"/>
        <v>64590.859830000001</v>
      </c>
      <c r="AI49" s="912">
        <v>0</v>
      </c>
      <c r="AJ49" s="1322">
        <f>VLOOKUP(A49,'[5]Pay sheet-APRIL- 2022'!$C$7:$AF$137,26,0)</f>
        <v>1800</v>
      </c>
      <c r="AK49" s="1322">
        <f>VLOOKUP(A49,'[5]Pay sheet-APRIL- 2022'!$C$7:$AF$137,25,0)</f>
        <v>200</v>
      </c>
      <c r="AL49" s="892">
        <f>VLOOKUP(A49,'[5]Pay sheet-APRIL- 2022'!$C$7:$AF$137,24,0)</f>
        <v>0</v>
      </c>
      <c r="AM49" s="1322">
        <f>VLOOKUP(A49,'[5]Pay sheet-APRIL- 2022'!$C$7:$AF$137,27,0)</f>
        <v>0</v>
      </c>
      <c r="AN49" s="886">
        <f t="shared" si="5"/>
        <v>2000</v>
      </c>
      <c r="AO49" s="1365">
        <f t="shared" si="6"/>
        <v>62590.859830000001</v>
      </c>
      <c r="AP49" s="1258">
        <v>44686</v>
      </c>
      <c r="AQ49" s="542" t="s">
        <v>1083</v>
      </c>
      <c r="AR49" s="1131" t="s">
        <v>1114</v>
      </c>
      <c r="AS49" s="542"/>
      <c r="AT49" s="542"/>
      <c r="AU49" s="544">
        <v>87</v>
      </c>
      <c r="AV49" s="899">
        <v>34</v>
      </c>
    </row>
    <row r="50" spans="1:48" ht="18.75">
      <c r="A50" s="1253"/>
      <c r="B50" s="1254"/>
      <c r="R50" s="1038">
        <f>SUM(R16:R49)</f>
        <v>923</v>
      </c>
      <c r="S50" s="1038">
        <f t="shared" ref="S50:T50" si="8">SUM(S16:S49)</f>
        <v>0</v>
      </c>
      <c r="T50" s="1038">
        <f t="shared" si="8"/>
        <v>3194647.8250000002</v>
      </c>
      <c r="U50" s="1038">
        <f>SUM(U16:U49)</f>
        <v>1732148.7</v>
      </c>
      <c r="V50" s="1038">
        <f t="shared" ref="V50:AO50" si="9">SUM(V16:V49)</f>
        <v>0</v>
      </c>
      <c r="W50" s="1038">
        <f t="shared" si="9"/>
        <v>0</v>
      </c>
      <c r="X50" s="1038">
        <f t="shared" si="9"/>
        <v>1158607.6666666667</v>
      </c>
      <c r="Y50" s="1038">
        <f t="shared" si="9"/>
        <v>692859.8</v>
      </c>
      <c r="Z50" s="1038">
        <f t="shared" si="9"/>
        <v>64089</v>
      </c>
      <c r="AA50" s="1038">
        <f t="shared" si="9"/>
        <v>64089</v>
      </c>
      <c r="AB50" s="1038">
        <f t="shared" si="9"/>
        <v>337569.86666666658</v>
      </c>
      <c r="AC50" s="1038">
        <f t="shared" si="9"/>
        <v>2890756.3666666676</v>
      </c>
      <c r="AD50" s="1038">
        <f t="shared" si="9"/>
        <v>52856.705999999962</v>
      </c>
      <c r="AE50" s="1038">
        <f t="shared" si="9"/>
        <v>83316.845449999993</v>
      </c>
      <c r="AF50" s="1038">
        <f t="shared" si="9"/>
        <v>144346.20833333334</v>
      </c>
      <c r="AG50" s="1038">
        <f t="shared" si="9"/>
        <v>14400</v>
      </c>
      <c r="AH50" s="1038">
        <f t="shared" si="9"/>
        <v>3185676.1264500003</v>
      </c>
      <c r="AI50" s="1038">
        <f t="shared" si="9"/>
        <v>0</v>
      </c>
      <c r="AJ50" s="1038">
        <f t="shared" si="9"/>
        <v>59042</v>
      </c>
      <c r="AK50" s="1038">
        <f t="shared" si="9"/>
        <v>6800</v>
      </c>
      <c r="AL50" s="1038">
        <f t="shared" si="9"/>
        <v>0</v>
      </c>
      <c r="AM50" s="1038">
        <f t="shared" si="9"/>
        <v>9330.7270879999996</v>
      </c>
      <c r="AN50" s="1038">
        <f t="shared" si="9"/>
        <v>75172.727088</v>
      </c>
      <c r="AO50" s="1325">
        <f t="shared" si="9"/>
        <v>3110503.3993620002</v>
      </c>
      <c r="AV50" s="1367"/>
    </row>
    <row r="51" spans="1:48" ht="18.75">
      <c r="A51" s="1361"/>
      <c r="B51" s="1362"/>
      <c r="R51" s="1363"/>
      <c r="S51" s="1363"/>
      <c r="T51" s="1363"/>
      <c r="U51" s="1363"/>
      <c r="V51" s="1363"/>
      <c r="W51" s="1363"/>
      <c r="X51" s="1363"/>
      <c r="Y51" s="1363"/>
      <c r="Z51" s="1363"/>
      <c r="AA51" s="1363"/>
      <c r="AB51" s="1363"/>
      <c r="AC51" s="1363"/>
      <c r="AD51" s="1363"/>
      <c r="AE51" s="1363"/>
      <c r="AF51" s="1363"/>
      <c r="AG51" s="1363"/>
      <c r="AH51" s="1363"/>
      <c r="AI51" s="1363"/>
      <c r="AJ51" s="1363"/>
      <c r="AK51" s="1363"/>
      <c r="AL51" s="1363"/>
      <c r="AM51" s="1363"/>
      <c r="AN51" s="1363"/>
      <c r="AO51" s="1366"/>
      <c r="AV51" s="1307"/>
    </row>
    <row r="52" spans="1:48" ht="18.75">
      <c r="A52" s="1361"/>
      <c r="B52" s="1362"/>
      <c r="R52" s="1363"/>
      <c r="S52" s="1363"/>
      <c r="T52" s="1363"/>
      <c r="U52" s="1363"/>
      <c r="V52" s="1363"/>
      <c r="W52" s="1363"/>
      <c r="X52" s="1363"/>
      <c r="Y52" s="1363"/>
      <c r="Z52" s="1363"/>
      <c r="AA52" s="1363"/>
      <c r="AB52" s="1363"/>
      <c r="AC52" s="1363"/>
      <c r="AD52" s="1363"/>
      <c r="AE52" s="1363"/>
      <c r="AF52" s="1363"/>
      <c r="AG52" s="1363"/>
      <c r="AH52" s="1363"/>
      <c r="AI52" s="1363"/>
      <c r="AJ52" s="1363"/>
      <c r="AK52" s="1363"/>
      <c r="AL52" s="1363"/>
      <c r="AM52" s="1363"/>
      <c r="AN52" s="1363"/>
      <c r="AO52" s="1366"/>
      <c r="AV52" s="1307"/>
    </row>
    <row r="53" spans="1:48" ht="18.75">
      <c r="A53" s="1361"/>
      <c r="B53" s="1362"/>
      <c r="R53" s="1363"/>
      <c r="S53" s="1363"/>
      <c r="T53" s="1363"/>
      <c r="U53" s="1363"/>
      <c r="V53" s="1363"/>
      <c r="W53" s="1363"/>
      <c r="X53" s="1363"/>
      <c r="Y53" s="1363"/>
      <c r="Z53" s="1363"/>
      <c r="AA53" s="1363"/>
      <c r="AB53" s="1363"/>
      <c r="AC53" s="1363"/>
      <c r="AD53" s="1363"/>
      <c r="AE53" s="1363"/>
      <c r="AF53" s="1363"/>
      <c r="AG53" s="1363"/>
      <c r="AH53" s="1363"/>
      <c r="AI53" s="1363"/>
      <c r="AJ53" s="1363"/>
      <c r="AK53" s="1363"/>
      <c r="AL53" s="1363"/>
      <c r="AM53" s="1363"/>
      <c r="AN53" s="1363"/>
      <c r="AO53" s="1366"/>
      <c r="AV53" s="1307"/>
    </row>
    <row r="54" spans="1:48" ht="18.75">
      <c r="A54" s="1361"/>
      <c r="B54" s="1362"/>
      <c r="R54" s="1363"/>
      <c r="S54" s="1363"/>
      <c r="T54" s="1363"/>
      <c r="U54" s="1363"/>
      <c r="V54" s="1363"/>
      <c r="W54" s="1363"/>
      <c r="X54" s="1363"/>
      <c r="Y54" s="1363"/>
      <c r="Z54" s="1363"/>
      <c r="AA54" s="1363"/>
      <c r="AB54" s="1363"/>
      <c r="AC54" s="1363"/>
      <c r="AD54" s="1363"/>
      <c r="AE54" s="1363"/>
      <c r="AF54" s="1363"/>
      <c r="AG54" s="1363"/>
      <c r="AH54" s="1363"/>
      <c r="AI54" s="1363"/>
      <c r="AJ54" s="1363"/>
      <c r="AK54" s="1363"/>
      <c r="AL54" s="1363"/>
      <c r="AM54" s="1363"/>
      <c r="AN54" s="1363"/>
      <c r="AO54" s="1366"/>
      <c r="AV54" s="1307"/>
    </row>
    <row r="55" spans="1:48" ht="18.75">
      <c r="A55" s="1361"/>
      <c r="B55" s="1362"/>
      <c r="R55" s="1363"/>
      <c r="S55" s="1363"/>
      <c r="T55" s="1363"/>
      <c r="U55" s="1363"/>
      <c r="V55" s="1363"/>
      <c r="W55" s="1363"/>
      <c r="X55" s="1363"/>
      <c r="Y55" s="1363"/>
      <c r="Z55" s="1363"/>
      <c r="AA55" s="1363"/>
      <c r="AB55" s="1363"/>
      <c r="AC55" s="1363"/>
      <c r="AD55" s="1363"/>
      <c r="AE55" s="1363"/>
      <c r="AF55" s="1363"/>
      <c r="AG55" s="1363"/>
      <c r="AH55" s="1363"/>
      <c r="AI55" s="1363"/>
      <c r="AJ55" s="1363"/>
      <c r="AK55" s="1363"/>
      <c r="AL55" s="1363"/>
      <c r="AM55" s="1363"/>
      <c r="AN55" s="1363"/>
      <c r="AO55" s="1366"/>
      <c r="AV55" s="1307"/>
    </row>
  </sheetData>
  <mergeCells count="29">
    <mergeCell ref="AU14:AU15"/>
    <mergeCell ref="F14:F15"/>
    <mergeCell ref="AS14:AS15"/>
    <mergeCell ref="AO14:AO15"/>
    <mergeCell ref="AU8:AU12"/>
    <mergeCell ref="AP14:AP15"/>
    <mergeCell ref="AR14:AR15"/>
    <mergeCell ref="Z14:Z15"/>
    <mergeCell ref="P14:P15"/>
    <mergeCell ref="T14:T15"/>
    <mergeCell ref="U14:U15"/>
    <mergeCell ref="V14:V15"/>
    <mergeCell ref="W14:W15"/>
    <mergeCell ref="A5:C5"/>
    <mergeCell ref="A8:C8"/>
    <mergeCell ref="AG14:AG15"/>
    <mergeCell ref="AI14:AN14"/>
    <mergeCell ref="AA14:AA15"/>
    <mergeCell ref="AB14:AB15"/>
    <mergeCell ref="F8:R8"/>
    <mergeCell ref="W5:AJ5"/>
    <mergeCell ref="AK9:AS9"/>
    <mergeCell ref="A10:C10"/>
    <mergeCell ref="S14:S15"/>
    <mergeCell ref="AH14:AH15"/>
    <mergeCell ref="K14:K15"/>
    <mergeCell ref="R14:R15"/>
    <mergeCell ref="X14:X15"/>
    <mergeCell ref="AC14:AC15"/>
  </mergeCells>
  <printOptions horizontalCentered="1" verticalCentered="1"/>
  <pageMargins left="0" right="0" top="0" bottom="0" header="0.31496062992126" footer="0.31496062992126"/>
  <pageSetup paperSize="9" scale="65" orientation="landscape" horizontalDpi="4294967293"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3"/>
  <sheetViews>
    <sheetView topLeftCell="A41" workbookViewId="0">
      <selection activeCell="C47" sqref="C47"/>
    </sheetView>
  </sheetViews>
  <sheetFormatPr defaultRowHeight="15"/>
  <cols>
    <col min="1" max="1" width="33.85546875" style="822" customWidth="1"/>
    <col min="2" max="2" width="23.7109375" customWidth="1"/>
    <col min="3" max="3" width="11.28515625" customWidth="1"/>
    <col min="4" max="4" width="11.85546875" customWidth="1"/>
    <col min="8" max="8" width="10" customWidth="1"/>
    <col min="10" max="10" width="15" customWidth="1"/>
    <col min="11" max="11" width="12.85546875" customWidth="1"/>
  </cols>
  <sheetData>
    <row r="1" spans="1:11">
      <c r="A1" s="1452" t="s">
        <v>162</v>
      </c>
      <c r="B1" s="1453"/>
      <c r="C1" s="1453"/>
      <c r="D1" s="1453"/>
      <c r="E1" s="1453"/>
      <c r="F1" s="1453"/>
      <c r="G1" s="1453"/>
      <c r="H1" s="1453"/>
      <c r="I1" s="1453"/>
      <c r="J1" s="124"/>
      <c r="K1" s="125"/>
    </row>
    <row r="2" spans="1:11">
      <c r="A2" s="1454" t="s">
        <v>163</v>
      </c>
      <c r="B2" s="1455"/>
      <c r="C2" s="1455"/>
      <c r="D2" s="1455"/>
      <c r="E2" s="1455"/>
      <c r="F2" s="1455"/>
      <c r="G2" s="1455"/>
      <c r="H2" s="1455"/>
      <c r="I2" s="1455"/>
      <c r="J2" s="126"/>
      <c r="K2" s="127"/>
    </row>
    <row r="3" spans="1:11">
      <c r="A3" s="1456"/>
      <c r="B3" s="1457"/>
      <c r="C3" s="1457"/>
      <c r="D3" s="1457"/>
      <c r="E3" s="1457"/>
      <c r="F3" s="1457"/>
      <c r="G3" s="1457"/>
      <c r="H3" s="1457"/>
      <c r="I3" s="1457"/>
      <c r="J3" s="128"/>
      <c r="K3" s="129"/>
    </row>
    <row r="4" spans="1:11">
      <c r="A4" s="1458" t="s">
        <v>164</v>
      </c>
      <c r="B4" s="1459"/>
      <c r="C4" s="1459"/>
      <c r="D4" s="1459"/>
      <c r="E4" s="1459"/>
      <c r="F4" s="1459"/>
      <c r="G4" s="1459"/>
      <c r="H4" s="1459"/>
      <c r="I4" s="1459"/>
      <c r="J4" s="130"/>
      <c r="K4" s="131"/>
    </row>
    <row r="5" spans="1:11">
      <c r="A5" s="844"/>
      <c r="B5" s="130"/>
      <c r="C5" s="130"/>
      <c r="D5" s="130"/>
      <c r="E5" s="130"/>
      <c r="F5" s="130"/>
      <c r="G5" s="130"/>
      <c r="H5" s="130"/>
      <c r="I5" s="130"/>
      <c r="J5" s="130"/>
      <c r="K5" s="131"/>
    </row>
    <row r="6" spans="1:11" ht="18.75">
      <c r="A6" s="845"/>
      <c r="B6" s="132"/>
      <c r="C6" s="132"/>
      <c r="D6" s="1460">
        <f>'04-22Master'!D10</f>
        <v>44652</v>
      </c>
      <c r="E6" s="1460"/>
      <c r="F6" s="132"/>
      <c r="G6" s="132"/>
      <c r="H6" s="132"/>
      <c r="I6" s="132"/>
      <c r="J6" s="132"/>
      <c r="K6" s="133"/>
    </row>
    <row r="7" spans="1:11">
      <c r="A7" s="844"/>
      <c r="B7" s="130"/>
      <c r="C7" s="130"/>
      <c r="D7" s="130"/>
      <c r="E7" s="130"/>
      <c r="F7" s="130"/>
      <c r="G7" s="130"/>
      <c r="H7" s="130"/>
      <c r="I7" s="130"/>
      <c r="J7" s="130"/>
      <c r="K7" s="131"/>
    </row>
    <row r="8" spans="1:11">
      <c r="A8" s="134" t="s">
        <v>165</v>
      </c>
      <c r="B8" s="135"/>
      <c r="C8" s="135"/>
      <c r="D8" s="135"/>
      <c r="E8" s="136"/>
      <c r="F8" s="1450" t="str">
        <f>'04-22Master'!F5</f>
        <v>Burgeon IT Services Pvt.Ltd.</v>
      </c>
      <c r="G8" s="1450"/>
      <c r="H8" s="1450"/>
      <c r="I8" s="1450"/>
      <c r="J8" s="1450"/>
      <c r="K8" s="1451"/>
    </row>
    <row r="9" spans="1:11">
      <c r="A9" s="820"/>
      <c r="B9" s="137"/>
      <c r="C9" s="138"/>
      <c r="D9" s="139"/>
      <c r="E9" s="139"/>
      <c r="F9" s="140"/>
      <c r="G9" s="137"/>
      <c r="H9" s="137"/>
      <c r="I9" s="137"/>
      <c r="J9" s="141"/>
      <c r="K9" s="142"/>
    </row>
    <row r="10" spans="1:11">
      <c r="A10" s="134" t="s">
        <v>166</v>
      </c>
      <c r="B10" s="135"/>
      <c r="C10" s="135"/>
      <c r="D10" s="135"/>
      <c r="E10" s="136"/>
      <c r="F10" s="1450" t="str">
        <f>'04-22Master'!AK5</f>
        <v>Burgeon IT Services Pvt.Ltd.</v>
      </c>
      <c r="G10" s="1450"/>
      <c r="H10" s="1450"/>
      <c r="I10" s="1450"/>
      <c r="J10" s="1450"/>
      <c r="K10" s="1451"/>
    </row>
    <row r="11" spans="1:11">
      <c r="A11" s="820"/>
      <c r="B11" s="137"/>
      <c r="C11" s="137"/>
      <c r="D11" s="137"/>
      <c r="E11" s="141"/>
      <c r="F11" s="141" t="str">
        <f>'04-22Master'!AK6</f>
        <v>Siri Mansion LIGB 436 Dr.A S Rao Nagar,Hyderabad</v>
      </c>
      <c r="G11" s="137"/>
      <c r="H11" s="137"/>
      <c r="I11" s="137"/>
      <c r="J11" s="141"/>
      <c r="K11" s="142"/>
    </row>
    <row r="12" spans="1:11">
      <c r="A12" s="134" t="s">
        <v>167</v>
      </c>
      <c r="B12" s="135"/>
      <c r="C12" s="135"/>
      <c r="D12" s="135"/>
      <c r="E12" s="136"/>
      <c r="F12" s="1450" t="str">
        <f>'04-22Master'!AK10</f>
        <v>INFOSYS  LTD.IL Bangalore STP Park - I</v>
      </c>
      <c r="G12" s="1450"/>
      <c r="H12" s="1450"/>
      <c r="I12" s="1450"/>
      <c r="J12" s="1450"/>
      <c r="K12" s="1451"/>
    </row>
    <row r="13" spans="1:11" ht="21">
      <c r="A13" s="846"/>
      <c r="B13" s="143"/>
      <c r="C13" s="143"/>
      <c r="D13" s="143"/>
      <c r="E13" s="144"/>
      <c r="F13" s="8" t="str">
        <f>'04-22Master'!AK11</f>
        <v>No.45&amp;46,3rd Cross,Electronic City,BANGALORE,KARNATAKA</v>
      </c>
      <c r="G13" s="143"/>
      <c r="H13" s="143"/>
      <c r="I13" s="143"/>
      <c r="J13" s="145"/>
      <c r="K13" s="146"/>
    </row>
    <row r="14" spans="1:11">
      <c r="A14" s="1463" t="s">
        <v>168</v>
      </c>
      <c r="B14" s="1464"/>
      <c r="C14" s="147">
        <f>D54</f>
        <v>31</v>
      </c>
      <c r="D14" s="148"/>
      <c r="E14" s="148"/>
      <c r="F14" s="148"/>
      <c r="G14" s="148"/>
      <c r="H14" s="148"/>
      <c r="I14" s="148"/>
      <c r="J14" s="149"/>
      <c r="K14" s="150"/>
    </row>
    <row r="15" spans="1:11">
      <c r="A15" s="821"/>
      <c r="B15" s="151"/>
      <c r="C15" s="148"/>
      <c r="D15" s="148"/>
      <c r="E15" s="148"/>
      <c r="F15" s="148"/>
      <c r="G15" s="148"/>
      <c r="H15" s="148"/>
      <c r="I15" s="148"/>
      <c r="J15" s="149"/>
      <c r="K15" s="150"/>
    </row>
    <row r="16" spans="1:11">
      <c r="A16" s="1463" t="s">
        <v>169</v>
      </c>
      <c r="B16" s="1464"/>
      <c r="C16" s="147">
        <f>C54</f>
        <v>3</v>
      </c>
      <c r="D16" s="148"/>
      <c r="E16" s="148"/>
      <c r="F16" s="148"/>
      <c r="G16" s="148"/>
      <c r="H16" s="148"/>
      <c r="I16" s="148"/>
      <c r="J16" s="149"/>
      <c r="K16" s="150"/>
    </row>
    <row r="17" spans="1:11">
      <c r="A17" s="1465"/>
      <c r="B17" s="1466"/>
      <c r="C17" s="1466"/>
      <c r="D17" s="1466"/>
      <c r="E17" s="1466"/>
      <c r="F17" s="1466"/>
      <c r="G17" s="1466"/>
      <c r="H17" s="1466"/>
      <c r="I17" s="1466"/>
      <c r="J17" s="152"/>
      <c r="K17" s="153"/>
    </row>
    <row r="18" spans="1:11">
      <c r="A18" s="847"/>
      <c r="B18" s="154"/>
      <c r="C18" s="1461" t="s">
        <v>170</v>
      </c>
      <c r="D18" s="1461"/>
      <c r="E18" s="1461"/>
      <c r="F18" s="1461"/>
      <c r="G18" s="1461"/>
      <c r="H18" s="1461"/>
      <c r="I18" s="1462"/>
      <c r="J18" s="154"/>
      <c r="K18" s="155"/>
    </row>
    <row r="19" spans="1:11" ht="105">
      <c r="A19" s="848" t="s">
        <v>171</v>
      </c>
      <c r="B19" s="156" t="s">
        <v>172</v>
      </c>
      <c r="C19" s="156" t="s">
        <v>173</v>
      </c>
      <c r="D19" s="156" t="s">
        <v>174</v>
      </c>
      <c r="E19" s="156" t="s">
        <v>175</v>
      </c>
      <c r="F19" s="156" t="s">
        <v>176</v>
      </c>
      <c r="G19" s="156" t="s">
        <v>177</v>
      </c>
      <c r="H19" s="156" t="s">
        <v>178</v>
      </c>
      <c r="I19" s="156" t="s">
        <v>179</v>
      </c>
      <c r="J19" s="156" t="s">
        <v>180</v>
      </c>
      <c r="K19" s="157" t="s">
        <v>181</v>
      </c>
    </row>
    <row r="20" spans="1:11">
      <c r="A20" s="849" t="str">
        <f>'04-22Master'!F16</f>
        <v>Network security engineer</v>
      </c>
      <c r="B20" s="1399" t="s">
        <v>379</v>
      </c>
      <c r="C20" s="776">
        <v>0</v>
      </c>
      <c r="D20" s="776">
        <v>1</v>
      </c>
      <c r="E20" s="1400">
        <f>'04-22Master'!T16</f>
        <v>135892</v>
      </c>
      <c r="F20" s="399">
        <f>'04-22Master'!U16</f>
        <v>81535.199999999997</v>
      </c>
      <c r="G20" s="399">
        <f>'04-22Master'!Y16</f>
        <v>32614.080000000002</v>
      </c>
      <c r="H20" s="399">
        <f t="shared" ref="H20" si="0">E20-(F20+G20)</f>
        <v>21742.720000000001</v>
      </c>
      <c r="I20" s="684">
        <v>0</v>
      </c>
      <c r="J20" s="398"/>
      <c r="K20" s="398"/>
    </row>
    <row r="21" spans="1:11">
      <c r="A21" s="849" t="str">
        <f>'04-22Master'!F17</f>
        <v>Citrix Administrator</v>
      </c>
      <c r="B21" s="1399" t="s">
        <v>379</v>
      </c>
      <c r="C21" s="776">
        <v>0</v>
      </c>
      <c r="D21" s="776">
        <v>1</v>
      </c>
      <c r="E21" s="1400">
        <f>'04-22Master'!T17</f>
        <v>66374</v>
      </c>
      <c r="F21" s="399">
        <f>'04-22Master'!U17</f>
        <v>39824.400000000001</v>
      </c>
      <c r="G21" s="399">
        <f>'04-22Master'!Y17</f>
        <v>15929.760000000002</v>
      </c>
      <c r="H21" s="399">
        <f t="shared" ref="H21:H42" si="1">E21-(F21+G21)</f>
        <v>10619.839999999997</v>
      </c>
      <c r="I21" s="684">
        <v>0</v>
      </c>
      <c r="J21" s="398"/>
      <c r="K21" s="398"/>
    </row>
    <row r="22" spans="1:11">
      <c r="A22" s="849" t="str">
        <f>'04-22Master'!F18</f>
        <v>Ansible Developer</v>
      </c>
      <c r="B22" s="1399" t="s">
        <v>379</v>
      </c>
      <c r="C22" s="851">
        <v>1</v>
      </c>
      <c r="D22" s="776">
        <v>0</v>
      </c>
      <c r="E22" s="1400">
        <f>'04-22Master'!T18</f>
        <v>20029</v>
      </c>
      <c r="F22" s="399">
        <f>'04-22Master'!U18</f>
        <v>12017.4</v>
      </c>
      <c r="G22" s="399">
        <f>'04-22Master'!Y18</f>
        <v>4806.96</v>
      </c>
      <c r="H22" s="399">
        <f t="shared" si="1"/>
        <v>3204.6399999999994</v>
      </c>
      <c r="I22" s="684">
        <v>0</v>
      </c>
      <c r="J22" s="398"/>
      <c r="K22" s="398"/>
    </row>
    <row r="23" spans="1:11" ht="27.6" customHeight="1">
      <c r="A23" s="849" t="str">
        <f>'04-22Master'!F19</f>
        <v>Senior Middleware Administrator (MQ &amp; Kafka)</v>
      </c>
      <c r="B23" s="1399" t="s">
        <v>379</v>
      </c>
      <c r="C23" s="776">
        <v>0</v>
      </c>
      <c r="D23" s="776">
        <v>1</v>
      </c>
      <c r="E23" s="1400">
        <f>'04-22Master'!T19</f>
        <v>121988</v>
      </c>
      <c r="F23" s="399">
        <f>'04-22Master'!U19</f>
        <v>68313.279999999999</v>
      </c>
      <c r="G23" s="399">
        <f>'04-22Master'!Y19</f>
        <v>27325.312000000002</v>
      </c>
      <c r="H23" s="399">
        <f t="shared" si="1"/>
        <v>26349.407999999996</v>
      </c>
      <c r="I23" s="684">
        <v>0</v>
      </c>
      <c r="J23" s="398"/>
      <c r="K23" s="398"/>
    </row>
    <row r="24" spans="1:11">
      <c r="A24" s="849" t="str">
        <f>'04-22Master'!F20</f>
        <v>Oracle/SAP DBA</v>
      </c>
      <c r="B24" s="1399" t="s">
        <v>379</v>
      </c>
      <c r="C24" s="776">
        <v>0</v>
      </c>
      <c r="D24" s="776">
        <v>1</v>
      </c>
      <c r="E24" s="1400">
        <f>'04-22Master'!T20</f>
        <v>135892</v>
      </c>
      <c r="F24" s="399">
        <f>'04-22Master'!U20</f>
        <v>81535.199999999997</v>
      </c>
      <c r="G24" s="399">
        <f>'04-22Master'!Y20</f>
        <v>32614.080000000002</v>
      </c>
      <c r="H24" s="399">
        <f t="shared" si="1"/>
        <v>21742.720000000001</v>
      </c>
      <c r="I24" s="684">
        <v>0</v>
      </c>
      <c r="J24" s="398"/>
      <c r="K24" s="398"/>
    </row>
    <row r="25" spans="1:11">
      <c r="A25" s="849" t="str">
        <f>'04-22Master'!F21</f>
        <v>Principal Storage Consultant</v>
      </c>
      <c r="B25" s="1399" t="s">
        <v>379</v>
      </c>
      <c r="C25" s="776">
        <v>0</v>
      </c>
      <c r="D25" s="776">
        <v>1</v>
      </c>
      <c r="E25" s="1400">
        <f>'04-22Master'!T21</f>
        <v>94181</v>
      </c>
      <c r="F25" s="399">
        <f>'04-22Master'!U21</f>
        <v>56508.6</v>
      </c>
      <c r="G25" s="399">
        <f>'04-22Master'!Y21</f>
        <v>22603.440000000002</v>
      </c>
      <c r="H25" s="399">
        <f t="shared" si="1"/>
        <v>15068.959999999992</v>
      </c>
      <c r="I25" s="684">
        <v>0</v>
      </c>
      <c r="J25" s="398"/>
      <c r="K25" s="398"/>
    </row>
    <row r="26" spans="1:11">
      <c r="A26" s="849" t="str">
        <f>'04-22Master'!F22</f>
        <v>Windows Administrator</v>
      </c>
      <c r="B26" s="1399" t="s">
        <v>379</v>
      </c>
      <c r="C26" s="776">
        <v>0</v>
      </c>
      <c r="D26" s="776">
        <v>1</v>
      </c>
      <c r="E26" s="1400">
        <f>'04-22Master'!T22</f>
        <v>84912</v>
      </c>
      <c r="F26" s="399">
        <f>'04-22Master'!U22</f>
        <v>22077.119999999999</v>
      </c>
      <c r="G26" s="399">
        <f>'04-22Master'!Y22</f>
        <v>8830.848</v>
      </c>
      <c r="H26" s="399">
        <f t="shared" si="1"/>
        <v>54004.031999999999</v>
      </c>
      <c r="I26" s="684">
        <v>0</v>
      </c>
      <c r="J26" s="398"/>
      <c r="K26" s="398"/>
    </row>
    <row r="27" spans="1:11">
      <c r="A27" s="849" t="str">
        <f>'04-22Master'!F23</f>
        <v>VMware &amp; Wintel Admin</v>
      </c>
      <c r="B27" s="1399" t="s">
        <v>379</v>
      </c>
      <c r="C27" s="776">
        <v>0</v>
      </c>
      <c r="D27" s="776">
        <v>1</v>
      </c>
      <c r="E27" s="1400">
        <f>'04-22Master'!T23</f>
        <v>58959</v>
      </c>
      <c r="F27" s="399">
        <f>'04-22Master'!U23</f>
        <v>15329.34</v>
      </c>
      <c r="G27" s="399">
        <f>'04-22Master'!Y23</f>
        <v>6131.7360000000008</v>
      </c>
      <c r="H27" s="399">
        <f t="shared" si="1"/>
        <v>37497.923999999999</v>
      </c>
      <c r="I27" s="684">
        <v>0</v>
      </c>
      <c r="J27" s="398"/>
      <c r="K27" s="398"/>
    </row>
    <row r="28" spans="1:11">
      <c r="A28" s="849" t="str">
        <f>'04-22Master'!F24</f>
        <v>Sr. Network Administrator</v>
      </c>
      <c r="B28" s="1399" t="s">
        <v>379</v>
      </c>
      <c r="C28" s="776">
        <v>0</v>
      </c>
      <c r="D28" s="776">
        <v>1</v>
      </c>
      <c r="E28" s="1400">
        <f>'04-22Master'!T24</f>
        <v>47836</v>
      </c>
      <c r="F28" s="399">
        <f>'04-22Master'!U24</f>
        <v>28701.599999999999</v>
      </c>
      <c r="G28" s="399">
        <f>'04-22Master'!Y24</f>
        <v>11480.64</v>
      </c>
      <c r="H28" s="399">
        <f t="shared" si="1"/>
        <v>7653.760000000002</v>
      </c>
      <c r="I28" s="684">
        <v>0</v>
      </c>
      <c r="J28" s="398"/>
      <c r="K28" s="398"/>
    </row>
    <row r="29" spans="1:11">
      <c r="A29" s="849" t="str">
        <f>'04-22Master'!F25</f>
        <v>SENIOR TECHNICAL SPECIALIST</v>
      </c>
      <c r="B29" s="1399" t="s">
        <v>379</v>
      </c>
      <c r="C29" s="776">
        <v>0</v>
      </c>
      <c r="D29" s="776">
        <v>1</v>
      </c>
      <c r="E29" s="1400">
        <f>'04-22Master'!T25</f>
        <v>50617</v>
      </c>
      <c r="F29" s="399">
        <f>'04-22Master'!U25</f>
        <v>15185.1</v>
      </c>
      <c r="G29" s="399">
        <f>'04-22Master'!Y25</f>
        <v>6074.0400000000009</v>
      </c>
      <c r="H29" s="399">
        <f t="shared" si="1"/>
        <v>29357.86</v>
      </c>
      <c r="I29" s="684">
        <v>0</v>
      </c>
      <c r="J29" s="398"/>
      <c r="K29" s="398"/>
    </row>
    <row r="30" spans="1:11">
      <c r="A30" s="849" t="str">
        <f>'04-22Master'!F27</f>
        <v>Linux Administrator</v>
      </c>
      <c r="B30" s="1399" t="s">
        <v>379</v>
      </c>
      <c r="C30" s="776">
        <v>0</v>
      </c>
      <c r="D30" s="776">
        <v>1</v>
      </c>
      <c r="E30" s="1400">
        <f>'04-22Master'!T27</f>
        <v>47836</v>
      </c>
      <c r="F30" s="399">
        <f>'04-22Master'!U27</f>
        <v>28701.599999999999</v>
      </c>
      <c r="G30" s="399">
        <f>'04-22Master'!Y27</f>
        <v>11480.64</v>
      </c>
      <c r="H30" s="399">
        <f t="shared" si="1"/>
        <v>7653.760000000002</v>
      </c>
      <c r="I30" s="684">
        <v>0</v>
      </c>
      <c r="J30" s="398"/>
      <c r="K30" s="398"/>
    </row>
    <row r="31" spans="1:11">
      <c r="A31" s="849" t="str">
        <f>'04-22Master'!F28</f>
        <v>Senior Network Engineer</v>
      </c>
      <c r="B31" s="1399" t="s">
        <v>379</v>
      </c>
      <c r="C31" s="776">
        <v>0</v>
      </c>
      <c r="D31" s="776">
        <v>1</v>
      </c>
      <c r="E31" s="1400">
        <f>'04-22Master'!T28</f>
        <v>47836</v>
      </c>
      <c r="F31" s="399">
        <f>'04-22Master'!U28</f>
        <v>19134.400000000001</v>
      </c>
      <c r="G31" s="399">
        <f>'04-22Master'!Y28</f>
        <v>7653.7600000000011</v>
      </c>
      <c r="H31" s="399">
        <f t="shared" si="1"/>
        <v>21047.839999999997</v>
      </c>
      <c r="I31" s="684">
        <v>0</v>
      </c>
      <c r="J31" s="398"/>
      <c r="K31" s="398"/>
    </row>
    <row r="32" spans="1:11">
      <c r="A32" s="849" t="str">
        <f>'04-22Master'!F29</f>
        <v xml:space="preserve">Senior EUC Analyst </v>
      </c>
      <c r="B32" s="1399" t="s">
        <v>379</v>
      </c>
      <c r="C32" s="776">
        <v>0</v>
      </c>
      <c r="D32" s="776">
        <v>1</v>
      </c>
      <c r="E32" s="1400">
        <f>'04-22Master'!T29</f>
        <v>89547</v>
      </c>
      <c r="F32" s="399">
        <f>'04-22Master'!U29</f>
        <v>53728.2</v>
      </c>
      <c r="G32" s="399">
        <f>'04-22Master'!Y29</f>
        <v>21491.279999999999</v>
      </c>
      <c r="H32" s="399">
        <f t="shared" si="1"/>
        <v>14327.520000000004</v>
      </c>
      <c r="I32" s="684">
        <v>0</v>
      </c>
      <c r="J32" s="398"/>
      <c r="K32" s="398"/>
    </row>
    <row r="33" spans="1:11">
      <c r="A33" s="849" t="str">
        <f>'BGLR STP APRIL 22-WM Reg'!F122</f>
        <v>Sr Devops Engineers</v>
      </c>
      <c r="B33" s="1399" t="s">
        <v>379</v>
      </c>
      <c r="C33" s="776">
        <v>0</v>
      </c>
      <c r="D33" s="776">
        <v>1</v>
      </c>
      <c r="E33" s="1400">
        <f>'BGLR STP APRIL 22-WM Reg'!T122</f>
        <v>94181</v>
      </c>
      <c r="F33" s="399">
        <f>'BGLR STP APRIL 22-WM Reg'!U122</f>
        <v>56508.6</v>
      </c>
      <c r="G33" s="399">
        <f>'BGLR STP APRIL 22-WM Reg'!Y122</f>
        <v>22603.440000000002</v>
      </c>
      <c r="H33" s="399">
        <f t="shared" si="1"/>
        <v>15068.959999999992</v>
      </c>
      <c r="I33" s="684">
        <v>0</v>
      </c>
      <c r="J33" s="398"/>
      <c r="K33" s="398"/>
    </row>
    <row r="34" spans="1:11">
      <c r="A34" s="849" t="str">
        <f>'04-22Master'!F30</f>
        <v>Windows and Assure Administrator</v>
      </c>
      <c r="B34" s="1399" t="s">
        <v>379</v>
      </c>
      <c r="C34" s="776">
        <v>0</v>
      </c>
      <c r="D34" s="776">
        <v>1</v>
      </c>
      <c r="E34" s="1400">
        <f>'04-22Master'!T30</f>
        <v>36713</v>
      </c>
      <c r="F34" s="399">
        <f>'04-22Master'!U30</f>
        <v>22027.8</v>
      </c>
      <c r="G34" s="399">
        <f>'04-22Master'!Y30</f>
        <v>8811.1200000000008</v>
      </c>
      <c r="H34" s="399">
        <f t="shared" si="1"/>
        <v>5874.0800000000017</v>
      </c>
      <c r="I34" s="684">
        <v>0</v>
      </c>
      <c r="J34" s="398"/>
      <c r="K34" s="398"/>
    </row>
    <row r="35" spans="1:11">
      <c r="A35" s="849" t="str">
        <f>'04-22Master'!F31</f>
        <v>Network Engineer</v>
      </c>
      <c r="B35" s="1399" t="s">
        <v>379</v>
      </c>
      <c r="C35" s="776">
        <v>0</v>
      </c>
      <c r="D35" s="776">
        <v>1</v>
      </c>
      <c r="E35" s="1400">
        <f>'04-22Master'!T31</f>
        <v>36713</v>
      </c>
      <c r="F35" s="399">
        <f>'04-22Master'!U31</f>
        <v>22027.8</v>
      </c>
      <c r="G35" s="399">
        <f>'04-22Master'!Y31</f>
        <v>8811.1200000000008</v>
      </c>
      <c r="H35" s="399">
        <f t="shared" si="1"/>
        <v>5874.0800000000017</v>
      </c>
      <c r="I35" s="684">
        <v>0</v>
      </c>
      <c r="J35" s="398"/>
      <c r="K35" s="398"/>
    </row>
    <row r="36" spans="1:11" ht="18" customHeight="1">
      <c r="A36" s="849" t="str">
        <f>'04-22Master'!F32</f>
        <v>Lead Devops Engineer</v>
      </c>
      <c r="B36" s="1399" t="s">
        <v>379</v>
      </c>
      <c r="C36" s="776">
        <v>0</v>
      </c>
      <c r="D36" s="776">
        <v>1</v>
      </c>
      <c r="E36" s="1400">
        <f>'04-22Master'!T32</f>
        <v>223948</v>
      </c>
      <c r="F36" s="399">
        <f>'04-22Master'!U32</f>
        <v>134368.79999999999</v>
      </c>
      <c r="G36" s="399">
        <f>'04-22Master'!Y32</f>
        <v>53747.519999999997</v>
      </c>
      <c r="H36" s="399">
        <f t="shared" si="1"/>
        <v>35831.680000000022</v>
      </c>
      <c r="I36" s="684">
        <v>0</v>
      </c>
      <c r="J36" s="359"/>
      <c r="K36" s="359"/>
    </row>
    <row r="37" spans="1:11" ht="18" customHeight="1">
      <c r="A37" s="849" t="str">
        <f>'04-22Master'!F33</f>
        <v>SENIOR SAP ABAP CONSULTANT</v>
      </c>
      <c r="B37" s="1399" t="s">
        <v>379</v>
      </c>
      <c r="C37" s="776">
        <v>0</v>
      </c>
      <c r="D37" s="776">
        <v>1</v>
      </c>
      <c r="E37" s="1400">
        <f>'04-22Master'!T33</f>
        <v>191506</v>
      </c>
      <c r="F37" s="399">
        <f>'04-22Master'!U33</f>
        <v>107243.36</v>
      </c>
      <c r="G37" s="399">
        <f>'04-22Master'!Y33</f>
        <v>42897.344000000005</v>
      </c>
      <c r="H37" s="399">
        <f t="shared" si="1"/>
        <v>41365.296000000002</v>
      </c>
      <c r="I37" s="684">
        <v>0</v>
      </c>
      <c r="J37" s="359"/>
      <c r="K37" s="359"/>
    </row>
    <row r="38" spans="1:11" ht="18" customHeight="1">
      <c r="A38" s="849" t="str">
        <f>'04-22Master'!F34</f>
        <v>Associate Consultant</v>
      </c>
      <c r="B38" s="1399" t="s">
        <v>379</v>
      </c>
      <c r="C38" s="776">
        <v>0</v>
      </c>
      <c r="D38" s="776">
        <v>1</v>
      </c>
      <c r="E38" s="1400">
        <f>'04-22Master'!T34</f>
        <v>80278</v>
      </c>
      <c r="F38" s="399">
        <f>'04-22Master'!U34</f>
        <v>48167</v>
      </c>
      <c r="G38" s="399">
        <f>'04-22Master'!Y34</f>
        <v>19267</v>
      </c>
      <c r="H38" s="399">
        <f t="shared" si="1"/>
        <v>12844</v>
      </c>
      <c r="I38" s="684">
        <v>0</v>
      </c>
      <c r="J38" s="359"/>
      <c r="K38" s="359"/>
    </row>
    <row r="39" spans="1:11" ht="18" customHeight="1">
      <c r="A39" s="849" t="str">
        <f>'04-22Master'!F35</f>
        <v>Sr.Linux Admin</v>
      </c>
      <c r="B39" s="1399" t="s">
        <v>379</v>
      </c>
      <c r="C39" s="776">
        <v>0</v>
      </c>
      <c r="D39" s="776">
        <v>1</v>
      </c>
      <c r="E39" s="1400">
        <f>'04-22Master'!T35</f>
        <v>98816</v>
      </c>
      <c r="F39" s="399">
        <f>'04-22Master'!U35</f>
        <v>59289.599999999999</v>
      </c>
      <c r="G39" s="399">
        <f>'04-22Master'!Y35</f>
        <v>23715.84</v>
      </c>
      <c r="H39" s="399">
        <f t="shared" si="1"/>
        <v>15810.559999999998</v>
      </c>
      <c r="I39" s="684">
        <v>0</v>
      </c>
      <c r="J39" s="359"/>
      <c r="K39" s="359"/>
    </row>
    <row r="40" spans="1:11" ht="18" customHeight="1">
      <c r="A40" s="849" t="str">
        <f>'04-22Master'!F36</f>
        <v>Technical Consultant</v>
      </c>
      <c r="B40" s="1399" t="s">
        <v>379</v>
      </c>
      <c r="C40" s="776">
        <v>0</v>
      </c>
      <c r="D40" s="776">
        <v>1</v>
      </c>
      <c r="E40" s="1400">
        <f>'04-22Master'!T36</f>
        <v>75643</v>
      </c>
      <c r="F40" s="399">
        <f>'04-22Master'!U36</f>
        <v>45385.8</v>
      </c>
      <c r="G40" s="399">
        <f>'04-22Master'!Y36</f>
        <v>18154.320000000003</v>
      </c>
      <c r="H40" s="399">
        <f t="shared" si="1"/>
        <v>12102.87999999999</v>
      </c>
      <c r="I40" s="684">
        <v>0</v>
      </c>
      <c r="J40" s="338"/>
      <c r="K40" s="338"/>
    </row>
    <row r="41" spans="1:11" ht="18" customHeight="1">
      <c r="A41" s="849" t="str">
        <f>'04-22Master'!F37</f>
        <v>Senior Technology Analyst</v>
      </c>
      <c r="B41" s="1399" t="s">
        <v>379</v>
      </c>
      <c r="C41" s="776">
        <v>0</v>
      </c>
      <c r="D41" s="776">
        <v>1</v>
      </c>
      <c r="E41" s="1400">
        <f>'04-22Master'!T37</f>
        <v>75643</v>
      </c>
      <c r="F41" s="399">
        <f>'04-22Master'!U37</f>
        <v>45385.8</v>
      </c>
      <c r="G41" s="399">
        <f>'04-22Master'!Y37</f>
        <v>18154.320000000003</v>
      </c>
      <c r="H41" s="399">
        <f t="shared" si="1"/>
        <v>12102.87999999999</v>
      </c>
      <c r="I41" s="684">
        <v>0</v>
      </c>
      <c r="J41" s="338"/>
      <c r="K41" s="338"/>
    </row>
    <row r="42" spans="1:11" ht="18" customHeight="1">
      <c r="A42" s="849" t="str">
        <f>'04-22Master'!F38</f>
        <v>SENIOR SOFTWARE ENGINEER- MongoDB DBA</v>
      </c>
      <c r="B42" s="1399" t="s">
        <v>379</v>
      </c>
      <c r="C42" s="776">
        <v>0</v>
      </c>
      <c r="D42" s="776">
        <v>1</v>
      </c>
      <c r="E42" s="1400">
        <f>'04-22Master'!T38</f>
        <v>96962</v>
      </c>
      <c r="F42" s="399">
        <f>'04-22Master'!U38</f>
        <v>58177.2</v>
      </c>
      <c r="G42" s="399">
        <f>'04-22Master'!Y38</f>
        <v>23270.880000000001</v>
      </c>
      <c r="H42" s="399">
        <f t="shared" si="1"/>
        <v>15513.919999999998</v>
      </c>
      <c r="I42" s="684">
        <v>0</v>
      </c>
      <c r="J42" s="338"/>
      <c r="K42" s="338"/>
    </row>
    <row r="43" spans="1:11" ht="18" customHeight="1">
      <c r="A43" s="849" t="str">
        <f>'04-22Master'!F39</f>
        <v>Network Engineer</v>
      </c>
      <c r="B43" s="1399" t="s">
        <v>379</v>
      </c>
      <c r="C43" s="776">
        <v>0</v>
      </c>
      <c r="D43" s="776">
        <v>1</v>
      </c>
      <c r="E43" s="1400">
        <f>'04-22Master'!T39</f>
        <v>50617</v>
      </c>
      <c r="F43" s="399">
        <f>'04-22Master'!U39</f>
        <v>30370.2</v>
      </c>
      <c r="G43" s="399">
        <f>'04-22Master'!Y39</f>
        <v>12148.080000000002</v>
      </c>
      <c r="H43" s="399">
        <f t="shared" ref="H43:H46" si="2">E43-(F43+G43)</f>
        <v>8098.7200000000012</v>
      </c>
      <c r="I43" s="684">
        <v>0</v>
      </c>
      <c r="J43" s="338"/>
      <c r="K43" s="338"/>
    </row>
    <row r="44" spans="1:11" ht="18" customHeight="1">
      <c r="A44" s="849" t="str">
        <f>'04-22Master'!F40</f>
        <v>Devopers Specialist</v>
      </c>
      <c r="B44" s="1399" t="s">
        <v>379</v>
      </c>
      <c r="C44" s="776">
        <v>0</v>
      </c>
      <c r="D44" s="776">
        <v>1</v>
      </c>
      <c r="E44" s="1400">
        <f>'04-22Master'!T40</f>
        <v>126623</v>
      </c>
      <c r="F44" s="399">
        <f>'04-22Master'!U40</f>
        <v>75973.8</v>
      </c>
      <c r="G44" s="399">
        <f>'04-22Master'!Y40</f>
        <v>30389.520000000004</v>
      </c>
      <c r="H44" s="399">
        <f t="shared" si="2"/>
        <v>20259.679999999993</v>
      </c>
      <c r="I44" s="684">
        <v>0</v>
      </c>
      <c r="J44" s="338"/>
      <c r="K44" s="338"/>
    </row>
    <row r="45" spans="1:11" ht="18" customHeight="1">
      <c r="A45" s="849" t="str">
        <f>'04-22Master'!F41</f>
        <v>Software Developer</v>
      </c>
      <c r="B45" s="1399" t="s">
        <v>379</v>
      </c>
      <c r="C45" s="776">
        <v>0</v>
      </c>
      <c r="D45" s="776">
        <v>1</v>
      </c>
      <c r="E45" s="1400">
        <f>'04-22Master'!T41</f>
        <v>89547</v>
      </c>
      <c r="F45" s="399">
        <f>'04-22Master'!U41</f>
        <v>53728.2</v>
      </c>
      <c r="G45" s="399">
        <f>'04-22Master'!Y41</f>
        <v>21491.279999999999</v>
      </c>
      <c r="H45" s="399">
        <f t="shared" si="2"/>
        <v>14327.520000000004</v>
      </c>
      <c r="I45" s="684">
        <v>0</v>
      </c>
      <c r="J45" s="338"/>
      <c r="K45" s="338"/>
    </row>
    <row r="46" spans="1:11" ht="18" customHeight="1">
      <c r="A46" s="849" t="str">
        <f>'04-22Master'!F42</f>
        <v>Information Security Engineer</v>
      </c>
      <c r="B46" s="1399" t="s">
        <v>379</v>
      </c>
      <c r="C46" s="776">
        <v>0</v>
      </c>
      <c r="D46" s="776">
        <v>1</v>
      </c>
      <c r="E46" s="1400">
        <f>'04-22Master'!T42</f>
        <v>145161</v>
      </c>
      <c r="F46" s="399">
        <f>'04-22Master'!U42</f>
        <v>87096.6</v>
      </c>
      <c r="G46" s="399">
        <f>'04-22Master'!Y42</f>
        <v>34838.640000000007</v>
      </c>
      <c r="H46" s="399">
        <f t="shared" si="2"/>
        <v>23225.75999999998</v>
      </c>
      <c r="I46" s="684">
        <v>0</v>
      </c>
      <c r="J46" s="338"/>
      <c r="K46" s="338"/>
    </row>
    <row r="47" spans="1:11" ht="24.95" customHeight="1">
      <c r="A47" s="849" t="str">
        <f>'04-22Master'!F43</f>
        <v>Sr Software Engineer</v>
      </c>
      <c r="B47" s="1399" t="s">
        <v>379</v>
      </c>
      <c r="C47" s="776">
        <v>1</v>
      </c>
      <c r="D47" s="776">
        <v>0</v>
      </c>
      <c r="E47" s="1400">
        <f>'04-22Master'!T43</f>
        <v>121988</v>
      </c>
      <c r="F47" s="399">
        <f>'04-22Master'!U43</f>
        <v>73192.800000000003</v>
      </c>
      <c r="G47" s="399">
        <f>'04-22Master'!Y43</f>
        <v>29277.120000000003</v>
      </c>
      <c r="H47" s="399">
        <f t="shared" ref="H47:H48" si="3">E47-(F47+G47)</f>
        <v>19518.079999999987</v>
      </c>
      <c r="I47" s="684">
        <v>0</v>
      </c>
      <c r="K47" s="338"/>
    </row>
    <row r="48" spans="1:11" ht="24.95" customHeight="1">
      <c r="A48" s="849" t="str">
        <f>'04-22Master'!F44</f>
        <v>Technical Consultant</v>
      </c>
      <c r="B48" s="1399" t="s">
        <v>379</v>
      </c>
      <c r="C48" s="776">
        <v>0</v>
      </c>
      <c r="D48" s="776">
        <v>1</v>
      </c>
      <c r="E48" s="1400">
        <f>'04-22Master'!T44</f>
        <v>112719.00000000001</v>
      </c>
      <c r="F48" s="399">
        <f>'04-22Master'!U44</f>
        <v>67631.399999999994</v>
      </c>
      <c r="G48" s="399">
        <f>'04-22Master'!Y44</f>
        <v>27052.559999999998</v>
      </c>
      <c r="H48" s="399">
        <f t="shared" si="3"/>
        <v>18035.040000000023</v>
      </c>
      <c r="I48" s="684">
        <v>0</v>
      </c>
      <c r="K48" s="338"/>
    </row>
    <row r="49" spans="1:11" s="1185" customFormat="1" ht="24.95" customHeight="1">
      <c r="A49" s="849" t="str">
        <f>'04-22Master'!F45</f>
        <v>Technical Consultant</v>
      </c>
      <c r="B49" s="1399" t="s">
        <v>379</v>
      </c>
      <c r="C49" s="776">
        <v>0</v>
      </c>
      <c r="D49" s="776">
        <v>1</v>
      </c>
      <c r="E49" s="1400">
        <f>'04-22Master'!T45</f>
        <v>84812.824999999997</v>
      </c>
      <c r="F49" s="399">
        <f>'04-22Master'!U45</f>
        <v>50887.199999999997</v>
      </c>
      <c r="G49" s="399">
        <f>'04-22Master'!Y45</f>
        <v>20355</v>
      </c>
      <c r="H49" s="399">
        <f t="shared" ref="H49:H50" si="4">E49-(F49+G49)</f>
        <v>13570.625</v>
      </c>
      <c r="I49" s="684">
        <v>0</v>
      </c>
      <c r="K49" s="338"/>
    </row>
    <row r="50" spans="1:11" s="1185" customFormat="1" ht="24.95" customHeight="1">
      <c r="A50" s="849" t="str">
        <f>'04-22Master'!F46</f>
        <v>System Administrator</v>
      </c>
      <c r="B50" s="1399" t="s">
        <v>379</v>
      </c>
      <c r="C50" s="776">
        <v>0</v>
      </c>
      <c r="D50" s="776">
        <v>1</v>
      </c>
      <c r="E50" s="1400">
        <f>'04-22Master'!T46</f>
        <v>80278.000000000015</v>
      </c>
      <c r="F50" s="399">
        <f>'04-22Master'!U46</f>
        <v>48166.8</v>
      </c>
      <c r="G50" s="399">
        <f>'04-22Master'!Y46</f>
        <v>19266.72</v>
      </c>
      <c r="H50" s="399">
        <f t="shared" si="4"/>
        <v>12844.48000000001</v>
      </c>
      <c r="I50" s="684">
        <v>0</v>
      </c>
      <c r="K50" s="338"/>
    </row>
    <row r="51" spans="1:11" s="1185" customFormat="1" ht="24.95" customHeight="1">
      <c r="A51" s="849" t="str">
        <f>'04-22Master'!F47</f>
        <v>SR, NETWORK ENGINEER</v>
      </c>
      <c r="B51" s="1399" t="s">
        <v>379</v>
      </c>
      <c r="C51" s="776">
        <v>0</v>
      </c>
      <c r="D51" s="776">
        <v>1</v>
      </c>
      <c r="E51" s="1400">
        <f>'04-22Master'!T47</f>
        <v>135892</v>
      </c>
      <c r="F51" s="399">
        <f>'04-22Master'!U47</f>
        <v>67946</v>
      </c>
      <c r="G51" s="399">
        <f>'04-22Master'!Y47</f>
        <v>27178.400000000001</v>
      </c>
      <c r="H51" s="399">
        <f t="shared" ref="H51:H53" si="5">E51-(F51+G51)</f>
        <v>40767.600000000006</v>
      </c>
      <c r="I51" s="684">
        <v>0</v>
      </c>
      <c r="K51" s="338"/>
    </row>
    <row r="52" spans="1:11" s="1185" customFormat="1" ht="24.95" customHeight="1">
      <c r="A52" s="849" t="str">
        <f>'04-22Master'!F48</f>
        <v>IT Project Manager</v>
      </c>
      <c r="B52" s="1399" t="s">
        <v>379</v>
      </c>
      <c r="C52" s="776">
        <v>0</v>
      </c>
      <c r="D52" s="776">
        <v>1</v>
      </c>
      <c r="E52" s="1400">
        <f>'04-22Master'!T48</f>
        <v>121988</v>
      </c>
      <c r="F52" s="399">
        <f>'04-22Master'!U48</f>
        <v>48795.199999999997</v>
      </c>
      <c r="G52" s="399">
        <f>'04-22Master'!Y48</f>
        <v>19518.079999999998</v>
      </c>
      <c r="H52" s="399">
        <f t="shared" si="5"/>
        <v>53674.720000000001</v>
      </c>
      <c r="I52" s="684">
        <v>0</v>
      </c>
      <c r="K52" s="338"/>
    </row>
    <row r="53" spans="1:11" s="1185" customFormat="1" ht="24.95" customHeight="1">
      <c r="A53" s="849" t="str">
        <f>'04-22Master'!F49</f>
        <v>Senior Middleware Consultant</v>
      </c>
      <c r="B53" s="1399" t="s">
        <v>379</v>
      </c>
      <c r="C53" s="776">
        <v>1</v>
      </c>
      <c r="D53" s="776">
        <v>0</v>
      </c>
      <c r="E53" s="1400">
        <f>'04-22Master'!T49</f>
        <v>159065</v>
      </c>
      <c r="F53" s="399">
        <f>'04-22Master'!U49</f>
        <v>34994.300000000003</v>
      </c>
      <c r="G53" s="399">
        <f>'04-22Master'!Y49</f>
        <v>13997.720000000001</v>
      </c>
      <c r="H53" s="399">
        <f t="shared" si="5"/>
        <v>110072.98</v>
      </c>
      <c r="I53" s="684">
        <v>0</v>
      </c>
      <c r="K53" s="338"/>
    </row>
    <row r="54" spans="1:11" s="1185" customFormat="1" ht="24.95" customHeight="1">
      <c r="A54" s="850"/>
      <c r="B54" s="688"/>
      <c r="C54" s="776">
        <f>SUM(C20:C53)</f>
        <v>3</v>
      </c>
      <c r="D54" s="776">
        <f>SUM(D20:D53)</f>
        <v>31</v>
      </c>
      <c r="E54" s="689"/>
      <c r="F54" s="689"/>
      <c r="G54" s="689"/>
      <c r="H54" s="689"/>
      <c r="I54" s="1180"/>
      <c r="K54" s="338"/>
    </row>
    <row r="55" spans="1:11" s="1185" customFormat="1" ht="24.95" customHeight="1">
      <c r="A55" s="850"/>
      <c r="B55" s="688"/>
      <c r="C55" s="1246"/>
      <c r="D55" s="1246"/>
      <c r="E55" s="689"/>
      <c r="F55" s="689"/>
      <c r="G55" s="689"/>
      <c r="H55" s="689"/>
      <c r="I55" s="1255"/>
      <c r="K55" s="338"/>
    </row>
    <row r="56" spans="1:11" s="1185" customFormat="1" ht="24.95" customHeight="1">
      <c r="A56" s="850"/>
      <c r="B56" s="688"/>
      <c r="C56" s="1246"/>
      <c r="D56" s="1246"/>
      <c r="E56" s="689"/>
      <c r="F56" s="689"/>
      <c r="G56" s="689"/>
      <c r="H56" s="689"/>
      <c r="I56" s="1255"/>
      <c r="K56" s="338"/>
    </row>
    <row r="57" spans="1:11" s="1185" customFormat="1" ht="24.95" customHeight="1">
      <c r="A57" s="850"/>
      <c r="B57" s="688"/>
      <c r="C57" s="1246"/>
      <c r="D57" s="1246"/>
      <c r="E57" s="689"/>
      <c r="F57" s="689"/>
      <c r="G57" s="689"/>
      <c r="H57" s="689"/>
      <c r="I57" s="1255"/>
      <c r="K57" s="338"/>
    </row>
    <row r="58" spans="1:11" s="1185" customFormat="1" ht="24.95" customHeight="1">
      <c r="A58" s="850"/>
      <c r="B58" s="688"/>
      <c r="C58" s="1246"/>
      <c r="D58" s="1246"/>
      <c r="E58" s="689"/>
      <c r="F58" s="689"/>
      <c r="G58" s="689"/>
      <c r="H58" s="689"/>
      <c r="I58" s="1180"/>
      <c r="K58" s="338"/>
    </row>
    <row r="59" spans="1:11" s="1185" customFormat="1" ht="24.95" customHeight="1">
      <c r="A59" s="850"/>
      <c r="B59" s="688"/>
      <c r="C59" s="1246"/>
      <c r="D59" s="1246"/>
      <c r="E59" s="689"/>
      <c r="F59" s="689"/>
      <c r="G59" s="689"/>
      <c r="H59" s="689"/>
      <c r="I59" s="1180"/>
      <c r="K59" s="338"/>
    </row>
    <row r="60" spans="1:11" ht="24.95" customHeight="1">
      <c r="A60" s="850"/>
      <c r="B60" s="688"/>
      <c r="C60" s="680"/>
      <c r="D60" s="680"/>
      <c r="E60" s="689"/>
      <c r="F60" s="689"/>
      <c r="G60" s="689"/>
      <c r="I60" s="657"/>
      <c r="K60" s="338"/>
    </row>
    <row r="61" spans="1:11" ht="24.95" customHeight="1">
      <c r="A61" s="850"/>
      <c r="C61" s="658"/>
      <c r="D61" s="658"/>
      <c r="E61" s="316"/>
      <c r="F61" s="659"/>
      <c r="G61" s="659"/>
      <c r="H61" s="659"/>
      <c r="I61" s="338"/>
      <c r="K61" s="338"/>
    </row>
    <row r="63" spans="1:11">
      <c r="H63" s="2" t="s">
        <v>35</v>
      </c>
    </row>
  </sheetData>
  <mergeCells count="12">
    <mergeCell ref="C18:I18"/>
    <mergeCell ref="F10:K10"/>
    <mergeCell ref="F12:K12"/>
    <mergeCell ref="A14:B14"/>
    <mergeCell ref="A16:B16"/>
    <mergeCell ref="A17:I17"/>
    <mergeCell ref="F8:K8"/>
    <mergeCell ref="A1:I1"/>
    <mergeCell ref="A2:I2"/>
    <mergeCell ref="A3:I3"/>
    <mergeCell ref="A4:I4"/>
    <mergeCell ref="D6:E6"/>
  </mergeCells>
  <pageMargins left="0.88" right="0.7" top="0.75" bottom="0.75" header="0.3" footer="0.3"/>
  <pageSetup scale="80"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S51"/>
  <sheetViews>
    <sheetView topLeftCell="A35" zoomScale="115" zoomScaleNormal="115" workbookViewId="0">
      <selection activeCell="Y45" sqref="Y45"/>
    </sheetView>
  </sheetViews>
  <sheetFormatPr defaultColWidth="8.7109375" defaultRowHeight="33" customHeight="1"/>
  <cols>
    <col min="1" max="1" width="4.85546875" style="325" customWidth="1"/>
    <col min="2" max="2" width="24.28515625" style="325" customWidth="1"/>
    <col min="3" max="3" width="27.85546875" style="325" hidden="1" customWidth="1"/>
    <col min="4" max="4" width="7.85546875" style="325" hidden="1" customWidth="1"/>
    <col min="5" max="5" width="19.28515625" style="326" hidden="1" customWidth="1"/>
    <col min="6" max="6" width="12.85546875" style="325" hidden="1" customWidth="1"/>
    <col min="7" max="7" width="10.42578125" style="325" hidden="1" customWidth="1"/>
    <col min="8" max="8" width="12" style="325" hidden="1" customWidth="1"/>
    <col min="9" max="9" width="6.140625" style="325" hidden="1" customWidth="1"/>
    <col min="10" max="10" width="11.28515625" style="325" hidden="1" customWidth="1"/>
    <col min="11" max="11" width="8.7109375" style="325" hidden="1" customWidth="1"/>
    <col min="12" max="41" width="3.42578125" style="693" customWidth="1"/>
    <col min="42" max="42" width="4.42578125" style="693" customWidth="1"/>
    <col min="43" max="43" width="5.28515625" style="816" customWidth="1"/>
    <col min="44" max="56" width="9.140625" style="325" customWidth="1"/>
    <col min="57" max="57" width="10" style="325" customWidth="1"/>
    <col min="58" max="70" width="9.140625" style="325" customWidth="1"/>
    <col min="71" max="71" width="17.5703125" style="325" customWidth="1"/>
    <col min="72" max="16384" width="8.7109375" style="325"/>
  </cols>
  <sheetData>
    <row r="1" spans="1:71" ht="33" customHeight="1">
      <c r="A1" s="317" t="s">
        <v>385</v>
      </c>
      <c r="B1" s="318"/>
      <c r="C1" s="317"/>
      <c r="D1" s="318"/>
      <c r="E1" s="803"/>
      <c r="F1" s="318"/>
      <c r="G1" s="318"/>
      <c r="H1" s="318"/>
      <c r="I1" s="318"/>
      <c r="J1" s="318"/>
      <c r="K1" s="318"/>
      <c r="L1" s="690"/>
      <c r="M1" s="690"/>
      <c r="N1" s="690"/>
      <c r="O1" s="690"/>
      <c r="P1" s="690"/>
      <c r="Q1" s="690"/>
      <c r="R1" s="690"/>
      <c r="S1" s="690"/>
      <c r="T1" s="690"/>
      <c r="U1" s="690"/>
      <c r="V1" s="690"/>
      <c r="W1" s="690"/>
      <c r="X1" s="690"/>
      <c r="Y1" s="690"/>
      <c r="Z1" s="690"/>
      <c r="AA1" s="690"/>
      <c r="AB1" s="690"/>
      <c r="AC1" s="690"/>
      <c r="AD1" s="690"/>
      <c r="AE1" s="690"/>
      <c r="AF1" s="690"/>
      <c r="AG1" s="690"/>
      <c r="AH1" s="690"/>
      <c r="AI1" s="690"/>
      <c r="AJ1" s="690"/>
      <c r="AK1" s="690"/>
      <c r="AL1" s="690"/>
      <c r="AM1" s="690"/>
      <c r="AN1" s="690"/>
      <c r="AO1" s="690"/>
      <c r="AP1" s="690"/>
      <c r="AQ1" s="814"/>
      <c r="AR1" s="318"/>
      <c r="AS1" s="318"/>
      <c r="AT1" s="318"/>
      <c r="AU1" s="318"/>
      <c r="AV1" s="318"/>
      <c r="AW1" s="318"/>
      <c r="AX1" s="318"/>
      <c r="AY1" s="318"/>
      <c r="AZ1" s="318"/>
      <c r="BA1" s="318"/>
      <c r="BB1" s="318"/>
      <c r="BC1" s="318"/>
      <c r="BD1" s="332"/>
      <c r="BE1" s="318"/>
      <c r="BF1" s="318"/>
      <c r="BG1" s="332"/>
      <c r="BH1" s="332"/>
      <c r="BI1" s="318"/>
      <c r="BJ1" s="318"/>
      <c r="BK1" s="318"/>
      <c r="BL1" s="318"/>
      <c r="BM1" s="318"/>
      <c r="BN1" s="318"/>
      <c r="BO1" s="318"/>
      <c r="BP1" s="318"/>
      <c r="BQ1" s="318"/>
      <c r="BR1" s="318"/>
      <c r="BS1" s="318"/>
    </row>
    <row r="2" spans="1:71" ht="33" customHeight="1">
      <c r="A2" s="319" t="s">
        <v>386</v>
      </c>
      <c r="B2" s="318"/>
      <c r="C2" s="319"/>
      <c r="D2" s="318"/>
      <c r="E2" s="803"/>
      <c r="F2" s="318"/>
      <c r="G2" s="318"/>
      <c r="H2" s="318"/>
      <c r="I2" s="318"/>
      <c r="J2" s="318"/>
      <c r="K2" s="318"/>
      <c r="L2" s="690"/>
      <c r="M2" s="690"/>
      <c r="N2" s="690"/>
      <c r="O2" s="690"/>
      <c r="P2" s="690"/>
      <c r="Q2" s="690"/>
      <c r="R2" s="690"/>
      <c r="S2" s="690"/>
      <c r="T2" s="690"/>
      <c r="U2" s="690"/>
      <c r="V2" s="690"/>
      <c r="W2" s="690"/>
      <c r="X2" s="690"/>
      <c r="Y2" s="690"/>
      <c r="Z2" s="690"/>
      <c r="AA2" s="690"/>
      <c r="AB2" s="690"/>
      <c r="AC2" s="690"/>
      <c r="AD2" s="690"/>
      <c r="AE2" s="690"/>
      <c r="AF2" s="690"/>
      <c r="AG2" s="690"/>
      <c r="AH2" s="690"/>
      <c r="AI2" s="690"/>
      <c r="AJ2" s="690"/>
      <c r="AK2" s="690"/>
      <c r="AL2" s="690"/>
      <c r="AM2" s="690"/>
      <c r="AN2" s="690"/>
      <c r="AO2" s="690"/>
      <c r="AP2" s="690"/>
      <c r="AQ2" s="814"/>
      <c r="AR2" s="318"/>
      <c r="AS2" s="318"/>
      <c r="AT2" s="318"/>
      <c r="AU2" s="318"/>
      <c r="AV2" s="318"/>
      <c r="AW2" s="318"/>
      <c r="AX2" s="318"/>
      <c r="AY2" s="318"/>
      <c r="AZ2" s="318"/>
      <c r="BA2" s="318"/>
      <c r="BB2" s="318"/>
      <c r="BC2" s="318"/>
      <c r="BD2" s="332"/>
      <c r="BE2" s="318"/>
      <c r="BF2" s="318"/>
      <c r="BG2" s="332"/>
      <c r="BH2" s="332"/>
      <c r="BI2" s="318"/>
      <c r="BJ2" s="318"/>
      <c r="BK2" s="318"/>
      <c r="BL2" s="318"/>
      <c r="BM2" s="318"/>
      <c r="BN2" s="318"/>
      <c r="BO2" s="318"/>
      <c r="BP2" s="318"/>
      <c r="BQ2" s="318"/>
      <c r="BR2" s="318"/>
      <c r="BS2" s="318"/>
    </row>
    <row r="3" spans="1:71" ht="33" customHeight="1">
      <c r="A3" s="320" t="s">
        <v>387</v>
      </c>
      <c r="B3" s="318"/>
      <c r="C3" s="320"/>
      <c r="D3" s="318"/>
      <c r="E3" s="803"/>
      <c r="F3" s="318"/>
      <c r="G3" s="318"/>
      <c r="H3" s="318"/>
      <c r="I3" s="318"/>
      <c r="J3" s="318"/>
      <c r="K3" s="318"/>
      <c r="L3" s="690"/>
      <c r="M3" s="690"/>
      <c r="N3" s="690"/>
      <c r="O3" s="690"/>
      <c r="P3" s="690"/>
      <c r="Q3" s="690"/>
      <c r="R3" s="690"/>
      <c r="S3" s="690"/>
      <c r="T3" s="690"/>
      <c r="U3" s="690"/>
      <c r="V3" s="690"/>
      <c r="W3" s="690"/>
      <c r="X3" s="690"/>
      <c r="Y3" s="690"/>
      <c r="Z3" s="690"/>
      <c r="AA3" s="690"/>
      <c r="AB3" s="690"/>
      <c r="AC3" s="690"/>
      <c r="AD3" s="690"/>
      <c r="AE3" s="690"/>
      <c r="AF3" s="690"/>
      <c r="AG3" s="690"/>
      <c r="AH3" s="690"/>
      <c r="AI3" s="690"/>
      <c r="AJ3" s="690"/>
      <c r="AK3" s="690"/>
      <c r="AL3" s="690"/>
      <c r="AM3" s="690"/>
      <c r="AN3" s="690"/>
      <c r="AO3" s="690"/>
      <c r="AP3" s="690"/>
      <c r="AQ3" s="814"/>
      <c r="AR3" s="318"/>
      <c r="AS3" s="318"/>
      <c r="AT3" s="318"/>
      <c r="AU3" s="318"/>
      <c r="AV3" s="318"/>
      <c r="AW3" s="318"/>
      <c r="AX3" s="318"/>
      <c r="AY3" s="318"/>
      <c r="AZ3" s="318"/>
      <c r="BA3" s="318"/>
      <c r="BB3" s="318"/>
      <c r="BC3" s="318"/>
      <c r="BD3" s="332"/>
      <c r="BE3" s="318"/>
      <c r="BF3" s="318"/>
      <c r="BG3" s="332"/>
      <c r="BH3" s="332"/>
      <c r="BI3" s="318"/>
      <c r="BJ3" s="318"/>
      <c r="BK3" s="318"/>
      <c r="BL3" s="318"/>
      <c r="BM3" s="318"/>
      <c r="BN3" s="318"/>
      <c r="BO3" s="318"/>
      <c r="BP3" s="318"/>
      <c r="BQ3" s="318"/>
      <c r="BR3" s="318"/>
      <c r="BS3" s="318"/>
    </row>
    <row r="4" spans="1:71" ht="33" customHeight="1">
      <c r="A4" s="321" t="s">
        <v>388</v>
      </c>
      <c r="B4" s="318"/>
      <c r="C4" s="321"/>
      <c r="D4" s="318"/>
      <c r="E4" s="803"/>
      <c r="F4" s="318"/>
      <c r="G4" s="318"/>
      <c r="H4" s="318"/>
      <c r="I4" s="318"/>
      <c r="J4" s="318"/>
      <c r="K4" s="318"/>
      <c r="L4" s="690"/>
      <c r="M4" s="690"/>
      <c r="N4" s="690"/>
      <c r="O4" s="690"/>
      <c r="P4" s="690"/>
      <c r="Q4" s="690"/>
      <c r="R4" s="690"/>
      <c r="S4" s="690"/>
      <c r="T4" s="690"/>
      <c r="U4" s="690"/>
      <c r="V4" s="690"/>
      <c r="W4" s="690"/>
      <c r="X4" s="690"/>
      <c r="Y4" s="690"/>
      <c r="Z4" s="690"/>
      <c r="AA4" s="690"/>
      <c r="AB4" s="690"/>
      <c r="AC4" s="690"/>
      <c r="AD4" s="690"/>
      <c r="AE4" s="690"/>
      <c r="AF4" s="690"/>
      <c r="AG4" s="690"/>
      <c r="AH4" s="690"/>
      <c r="AI4" s="690"/>
      <c r="AJ4" s="690"/>
      <c r="AK4" s="690"/>
      <c r="AL4" s="690"/>
      <c r="AM4" s="690"/>
      <c r="AN4" s="690"/>
      <c r="AO4" s="690"/>
      <c r="AP4" s="690"/>
      <c r="AQ4" s="814"/>
      <c r="AR4" s="318"/>
      <c r="AS4" s="318"/>
      <c r="AT4" s="318"/>
      <c r="AU4" s="318"/>
      <c r="AV4" s="318"/>
      <c r="AW4" s="318"/>
      <c r="AX4" s="318"/>
      <c r="AY4" s="318"/>
      <c r="AZ4" s="318"/>
      <c r="BA4" s="318"/>
      <c r="BB4" s="318"/>
      <c r="BC4" s="318"/>
      <c r="BD4" s="332"/>
      <c r="BE4" s="318"/>
      <c r="BF4" s="318"/>
      <c r="BG4" s="332"/>
      <c r="BH4" s="332"/>
      <c r="BI4" s="318"/>
      <c r="BJ4" s="318"/>
      <c r="BK4" s="318"/>
      <c r="BL4" s="318"/>
      <c r="BM4" s="318"/>
      <c r="BN4" s="318"/>
      <c r="BO4" s="318"/>
      <c r="BP4" s="318"/>
      <c r="BQ4" s="318"/>
      <c r="BR4" s="318"/>
      <c r="BS4" s="318"/>
    </row>
    <row r="5" spans="1:71" ht="33" customHeight="1">
      <c r="A5" s="321" t="s">
        <v>389</v>
      </c>
      <c r="B5" s="318"/>
      <c r="C5" s="321"/>
      <c r="D5" s="318"/>
      <c r="E5" s="803"/>
      <c r="F5" s="318"/>
      <c r="G5" s="318"/>
      <c r="H5" s="318"/>
      <c r="I5" s="318"/>
      <c r="J5" s="318"/>
      <c r="K5" s="318"/>
      <c r="L5" s="690"/>
      <c r="M5" s="690"/>
      <c r="N5" s="690"/>
      <c r="O5" s="690"/>
      <c r="P5" s="690"/>
      <c r="Q5" s="690"/>
      <c r="R5" s="690"/>
      <c r="S5" s="690"/>
      <c r="T5" s="690"/>
      <c r="U5" s="690"/>
      <c r="V5" s="690"/>
      <c r="W5" s="690"/>
      <c r="X5" s="690"/>
      <c r="Y5" s="690"/>
      <c r="Z5" s="690"/>
      <c r="AA5" s="690"/>
      <c r="AB5" s="690"/>
      <c r="AC5" s="690"/>
      <c r="AD5" s="690"/>
      <c r="AE5" s="690"/>
      <c r="AF5" s="690"/>
      <c r="AG5" s="690"/>
      <c r="AH5" s="690"/>
      <c r="AI5" s="690"/>
      <c r="AJ5" s="690"/>
      <c r="AK5" s="690"/>
      <c r="AL5" s="690"/>
      <c r="AM5" s="690"/>
      <c r="AN5" s="690"/>
      <c r="AO5" s="690"/>
      <c r="AP5" s="690"/>
      <c r="AQ5" s="814"/>
      <c r="AR5" s="318"/>
      <c r="AS5" s="318"/>
      <c r="AT5" s="318"/>
      <c r="AU5" s="318"/>
      <c r="AV5" s="318"/>
      <c r="AW5" s="318"/>
      <c r="AX5" s="318"/>
      <c r="AY5" s="318"/>
      <c r="AZ5" s="318"/>
      <c r="BA5" s="318"/>
      <c r="BB5" s="318"/>
      <c r="BC5" s="318"/>
      <c r="BD5" s="332"/>
      <c r="BE5" s="318"/>
      <c r="BF5" s="318"/>
      <c r="BG5" s="332"/>
      <c r="BH5" s="332"/>
      <c r="BI5" s="318"/>
      <c r="BJ5" s="318"/>
      <c r="BK5" s="318"/>
      <c r="BL5" s="318"/>
      <c r="BM5" s="318"/>
      <c r="BN5" s="318"/>
      <c r="BO5" s="318"/>
      <c r="BP5" s="318"/>
      <c r="BQ5" s="318"/>
      <c r="BR5" s="318"/>
      <c r="BS5" s="318"/>
    </row>
    <row r="6" spans="1:71" ht="33" customHeight="1">
      <c r="A6" s="321" t="s">
        <v>390</v>
      </c>
      <c r="B6" s="318"/>
      <c r="C6" s="321"/>
      <c r="D6" s="318"/>
      <c r="E6" s="803"/>
      <c r="F6" s="318"/>
      <c r="G6" s="318"/>
      <c r="H6" s="318"/>
      <c r="I6" s="318"/>
      <c r="J6" s="318"/>
      <c r="K6" s="318"/>
      <c r="L6" s="690"/>
      <c r="M6" s="690"/>
      <c r="N6" s="690"/>
      <c r="O6" s="690"/>
      <c r="P6" s="690"/>
      <c r="Q6" s="690"/>
      <c r="R6" s="690"/>
      <c r="S6" s="690"/>
      <c r="T6" s="690"/>
      <c r="U6" s="690"/>
      <c r="V6" s="690"/>
      <c r="W6" s="690"/>
      <c r="X6" s="690"/>
      <c r="Y6" s="690"/>
      <c r="Z6" s="690"/>
      <c r="AA6" s="690"/>
      <c r="AB6" s="690"/>
      <c r="AC6" s="690"/>
      <c r="AD6" s="690"/>
      <c r="AE6" s="690"/>
      <c r="AF6" s="690"/>
      <c r="AG6" s="690"/>
      <c r="AH6" s="690"/>
      <c r="AI6" s="690"/>
      <c r="AJ6" s="690"/>
      <c r="AK6" s="690"/>
      <c r="AL6" s="690"/>
      <c r="AM6" s="690"/>
      <c r="AN6" s="690"/>
      <c r="AO6" s="690"/>
      <c r="AP6" s="690"/>
      <c r="AQ6" s="814"/>
      <c r="AR6" s="318"/>
      <c r="AS6" s="318"/>
      <c r="AT6" s="318"/>
      <c r="AU6" s="318"/>
      <c r="AV6" s="318"/>
      <c r="AW6" s="318"/>
      <c r="AX6" s="318"/>
      <c r="AY6" s="318"/>
      <c r="AZ6" s="318"/>
      <c r="BA6" s="318"/>
      <c r="BB6" s="318"/>
      <c r="BC6" s="318"/>
      <c r="BD6" s="332"/>
      <c r="BE6" s="318"/>
      <c r="BF6" s="318"/>
      <c r="BG6" s="332"/>
      <c r="BH6" s="332"/>
      <c r="BI6" s="318"/>
      <c r="BJ6" s="318"/>
      <c r="BK6" s="318"/>
      <c r="BL6" s="318"/>
      <c r="BM6" s="318"/>
      <c r="BN6" s="318"/>
      <c r="BO6" s="318"/>
      <c r="BP6" s="318"/>
      <c r="BQ6" s="318"/>
      <c r="BR6" s="318"/>
      <c r="BS6" s="318"/>
    </row>
    <row r="7" spans="1:71" ht="33" customHeight="1">
      <c r="A7" s="321" t="s">
        <v>391</v>
      </c>
      <c r="B7" s="318"/>
      <c r="C7" s="318"/>
      <c r="D7" s="318"/>
      <c r="E7" s="803"/>
      <c r="F7" s="318"/>
      <c r="G7" s="318"/>
      <c r="H7" s="318"/>
      <c r="I7" s="318"/>
      <c r="J7" s="318"/>
      <c r="K7" s="318"/>
      <c r="L7" s="690"/>
      <c r="M7" s="690"/>
      <c r="N7" s="690"/>
      <c r="O7" s="690"/>
      <c r="P7" s="690"/>
      <c r="Q7" s="690"/>
      <c r="R7" s="690"/>
      <c r="S7" s="690"/>
      <c r="T7" s="690"/>
      <c r="U7" s="690"/>
      <c r="V7" s="690"/>
      <c r="W7" s="690"/>
      <c r="X7" s="690"/>
      <c r="Y7" s="690"/>
      <c r="Z7" s="690"/>
      <c r="AA7" s="690"/>
      <c r="AB7" s="690"/>
      <c r="AC7" s="690"/>
      <c r="AD7" s="690"/>
      <c r="AE7" s="690"/>
      <c r="AF7" s="690"/>
      <c r="AG7" s="690"/>
      <c r="AH7" s="690"/>
      <c r="AI7" s="690"/>
      <c r="AJ7" s="690"/>
      <c r="AK7" s="690"/>
      <c r="AL7" s="690"/>
      <c r="AM7" s="690"/>
      <c r="AN7" s="690"/>
      <c r="AO7" s="690"/>
      <c r="AP7" s="690"/>
      <c r="AQ7" s="814"/>
      <c r="AR7" s="318"/>
      <c r="AS7" s="318"/>
      <c r="AT7" s="318"/>
      <c r="AU7" s="318"/>
      <c r="AV7" s="318"/>
      <c r="AW7" s="318"/>
      <c r="AX7" s="318"/>
      <c r="AY7" s="318"/>
      <c r="AZ7" s="318"/>
      <c r="BA7" s="318"/>
      <c r="BB7" s="318"/>
      <c r="BC7" s="318"/>
      <c r="BD7" s="332"/>
      <c r="BE7" s="318"/>
      <c r="BF7" s="318"/>
      <c r="BG7" s="332"/>
      <c r="BH7" s="332"/>
      <c r="BI7" s="318"/>
      <c r="BJ7" s="318"/>
      <c r="BK7" s="318"/>
      <c r="BL7" s="318"/>
      <c r="BM7" s="318"/>
      <c r="BN7" s="318"/>
      <c r="BO7" s="318"/>
      <c r="BP7" s="318"/>
      <c r="BQ7" s="318"/>
      <c r="BR7" s="318"/>
      <c r="BS7" s="318"/>
    </row>
    <row r="8" spans="1:71" ht="33" customHeight="1">
      <c r="A8" s="322" t="s">
        <v>392</v>
      </c>
      <c r="B8" s="318"/>
      <c r="C8" s="318"/>
      <c r="D8" s="318"/>
      <c r="E8" s="803"/>
      <c r="F8" s="318"/>
      <c r="G8" s="318"/>
      <c r="H8" s="318"/>
      <c r="I8" s="318"/>
      <c r="J8" s="318"/>
      <c r="K8" s="318"/>
      <c r="L8" s="690"/>
      <c r="M8" s="690"/>
      <c r="N8" s="690"/>
      <c r="O8" s="690"/>
      <c r="P8" s="690"/>
      <c r="Q8" s="690"/>
      <c r="R8" s="690"/>
      <c r="S8" s="690"/>
      <c r="T8" s="690"/>
      <c r="U8" s="690"/>
      <c r="V8" s="690"/>
      <c r="W8" s="690"/>
      <c r="X8" s="690"/>
      <c r="Y8" s="690"/>
      <c r="Z8" s="690"/>
      <c r="AA8" s="690" t="s">
        <v>393</v>
      </c>
      <c r="AB8" s="690"/>
      <c r="AC8" s="690"/>
      <c r="AD8" s="690"/>
      <c r="AE8" s="690"/>
      <c r="AF8" s="690"/>
      <c r="AG8" s="690"/>
      <c r="AH8" s="690"/>
      <c r="AI8" s="690"/>
      <c r="AJ8" s="690"/>
      <c r="AK8" s="690"/>
      <c r="AL8" s="690"/>
      <c r="AM8" s="690"/>
      <c r="AN8" s="690"/>
      <c r="AO8" s="690"/>
      <c r="AP8" s="690"/>
      <c r="AQ8" s="814"/>
      <c r="AR8" s="318"/>
      <c r="AS8" s="318"/>
      <c r="AT8" s="318"/>
      <c r="AU8" s="318"/>
      <c r="AV8" s="318"/>
      <c r="AW8" s="318"/>
      <c r="AX8" s="318"/>
      <c r="AY8" s="318"/>
      <c r="AZ8" s="318"/>
      <c r="BA8" s="318"/>
      <c r="BB8" s="318"/>
      <c r="BC8" s="318"/>
      <c r="BD8" s="332"/>
      <c r="BE8" s="318"/>
      <c r="BF8" s="318"/>
      <c r="BG8" s="332"/>
      <c r="BH8" s="332"/>
      <c r="BI8" s="318"/>
      <c r="BJ8" s="318"/>
      <c r="BK8" s="318"/>
      <c r="BL8" s="318"/>
      <c r="BM8" s="318"/>
      <c r="BN8" s="318"/>
      <c r="BO8" s="318"/>
      <c r="BP8" s="318"/>
      <c r="BQ8" s="318"/>
      <c r="BR8" s="318"/>
      <c r="BS8" s="318"/>
    </row>
    <row r="9" spans="1:71" ht="33" customHeight="1">
      <c r="A9" s="323" t="str">
        <f>'04-22Master'!F5</f>
        <v>Burgeon IT Services Pvt.Ltd.</v>
      </c>
      <c r="B9" s="324"/>
      <c r="C9" s="322"/>
      <c r="D9" s="318"/>
      <c r="E9" s="803"/>
      <c r="F9" s="318"/>
      <c r="G9" s="318"/>
      <c r="H9" s="318"/>
      <c r="I9" s="318"/>
      <c r="J9" s="318"/>
      <c r="K9" s="318"/>
      <c r="L9" s="690"/>
      <c r="M9" s="690"/>
      <c r="N9" s="690"/>
      <c r="O9" s="690"/>
      <c r="P9" s="690"/>
      <c r="Q9" s="1467" t="s">
        <v>394</v>
      </c>
      <c r="R9" s="1467"/>
      <c r="S9" s="1467"/>
      <c r="T9" s="1467"/>
      <c r="U9" s="1467"/>
      <c r="V9" s="690"/>
      <c r="W9" s="690"/>
      <c r="X9" s="690"/>
      <c r="Y9" s="691"/>
      <c r="Z9" s="690"/>
      <c r="AA9" s="1146" t="str">
        <f>'04-22Master'!AK10</f>
        <v>INFOSYS  LTD.IL Bangalore STP Park - I</v>
      </c>
      <c r="AB9" s="1147"/>
      <c r="AC9" s="1147"/>
      <c r="AD9" s="1147"/>
      <c r="AE9" s="1147"/>
      <c r="AF9" s="1147"/>
      <c r="AG9" s="1147"/>
      <c r="AH9" s="692"/>
      <c r="AI9" s="692"/>
      <c r="AJ9" s="690"/>
      <c r="AK9" s="690"/>
      <c r="AL9" s="690"/>
      <c r="AM9" s="690"/>
      <c r="AN9" s="690"/>
      <c r="AO9" s="690"/>
      <c r="AP9" s="692"/>
      <c r="AQ9" s="814"/>
      <c r="AR9" s="318"/>
      <c r="AS9" s="318"/>
      <c r="AT9" s="318"/>
      <c r="AU9" s="318"/>
      <c r="AV9" s="318"/>
      <c r="AW9" s="318"/>
      <c r="AX9" s="318"/>
      <c r="AY9" s="318"/>
      <c r="AZ9" s="318"/>
      <c r="BA9" s="318"/>
      <c r="BB9" s="318"/>
      <c r="BC9" s="318"/>
      <c r="BD9" s="332"/>
      <c r="BE9" s="318"/>
      <c r="BF9" s="318"/>
      <c r="BG9" s="332"/>
      <c r="BH9" s="332"/>
      <c r="BI9" s="318"/>
      <c r="BJ9" s="318"/>
      <c r="BK9" s="318"/>
      <c r="BL9" s="318"/>
      <c r="BM9" s="318"/>
      <c r="BN9" s="318"/>
      <c r="BO9" s="318"/>
      <c r="BP9" s="318"/>
      <c r="BQ9" s="318"/>
      <c r="BR9" s="318"/>
      <c r="BS9" s="318"/>
    </row>
    <row r="10" spans="1:71" ht="33" customHeight="1">
      <c r="A10" s="158" t="str">
        <f>'04-22Master'!F6</f>
        <v>Siri Mansion LIGB 436 Dr.A S Rao Nagar,Hyderabad</v>
      </c>
      <c r="B10" s="318"/>
      <c r="C10" s="324"/>
      <c r="D10" s="324"/>
      <c r="E10" s="804"/>
      <c r="F10" s="324"/>
      <c r="G10" s="324"/>
      <c r="H10" s="324"/>
      <c r="I10" s="324"/>
      <c r="J10" s="324"/>
      <c r="K10" s="324"/>
      <c r="L10" s="692"/>
      <c r="M10" s="690"/>
      <c r="N10" s="690"/>
      <c r="O10" s="690"/>
      <c r="P10" s="1468">
        <f>'04-22Master'!D10</f>
        <v>44652</v>
      </c>
      <c r="Q10" s="1469"/>
      <c r="R10" s="1469"/>
      <c r="S10" s="1469"/>
      <c r="T10" s="1469"/>
      <c r="U10" s="1470"/>
      <c r="V10" s="690"/>
      <c r="W10" s="690"/>
      <c r="X10" s="690"/>
      <c r="Y10" s="690"/>
      <c r="Z10" s="690"/>
      <c r="AA10" s="693" t="str">
        <f>'04-22Master'!AK11</f>
        <v>No.45&amp;46,3rd Cross,Electronic City,BANGALORE,KARNATAKA</v>
      </c>
      <c r="AB10" s="694"/>
      <c r="AC10" s="694"/>
      <c r="AD10" s="695"/>
      <c r="AE10" s="695"/>
      <c r="AF10" s="695"/>
      <c r="AG10" s="695"/>
      <c r="AH10" s="690"/>
      <c r="AI10" s="690"/>
      <c r="AJ10" s="690"/>
      <c r="AK10" s="690"/>
      <c r="AL10" s="690"/>
      <c r="AM10" s="690"/>
      <c r="AN10" s="690"/>
      <c r="AO10" s="690"/>
      <c r="AP10" s="690"/>
      <c r="AQ10" s="814"/>
      <c r="AR10" s="318"/>
      <c r="AS10" s="318"/>
      <c r="AT10" s="318"/>
      <c r="AU10" s="318"/>
      <c r="AV10" s="318"/>
      <c r="AW10" s="318"/>
      <c r="AX10" s="318"/>
      <c r="AY10" s="318"/>
      <c r="AZ10" s="318"/>
      <c r="BA10" s="318"/>
      <c r="BB10" s="318"/>
      <c r="BC10" s="318"/>
      <c r="BD10" s="332"/>
      <c r="BE10" s="318"/>
      <c r="BF10" s="318"/>
      <c r="BG10" s="332"/>
      <c r="BH10" s="332"/>
      <c r="BI10" s="318"/>
      <c r="BJ10" s="318"/>
      <c r="BK10" s="318"/>
      <c r="BL10" s="318"/>
      <c r="BM10" s="318"/>
      <c r="BN10" s="318"/>
      <c r="BO10" s="318"/>
      <c r="BP10" s="318"/>
      <c r="BQ10" s="318"/>
      <c r="BR10" s="318"/>
      <c r="BS10" s="318"/>
    </row>
    <row r="11" spans="1:71" ht="33" customHeight="1">
      <c r="A11" s="318">
        <f>'04-22Master'!F7</f>
        <v>0</v>
      </c>
      <c r="B11" s="318"/>
      <c r="C11" s="318"/>
      <c r="D11" s="318"/>
      <c r="E11" s="803"/>
      <c r="F11" s="318"/>
      <c r="G11" s="318"/>
      <c r="H11" s="318"/>
      <c r="I11" s="318"/>
      <c r="J11" s="318"/>
      <c r="K11" s="318"/>
      <c r="L11" s="690"/>
      <c r="M11" s="690"/>
      <c r="N11" s="690"/>
      <c r="O11" s="690"/>
      <c r="P11" s="690"/>
      <c r="Q11" s="690"/>
      <c r="R11" s="690"/>
      <c r="S11" s="690"/>
      <c r="T11" s="690"/>
      <c r="U11" s="690"/>
      <c r="V11" s="690"/>
      <c r="W11" s="690"/>
      <c r="X11" s="690"/>
      <c r="Y11" s="690"/>
      <c r="Z11" s="690"/>
      <c r="AA11" s="690"/>
      <c r="AB11" s="690"/>
      <c r="AC11" s="690"/>
      <c r="AD11" s="690"/>
      <c r="AE11" s="690"/>
      <c r="AF11" s="690"/>
      <c r="AG11" s="690"/>
      <c r="AH11" s="690"/>
      <c r="AI11" s="690"/>
      <c r="AJ11" s="690"/>
      <c r="AK11" s="690"/>
      <c r="AL11" s="690"/>
      <c r="AM11" s="690"/>
      <c r="AN11" s="690"/>
      <c r="AO11" s="690"/>
      <c r="AP11" s="690"/>
      <c r="AQ11" s="814"/>
      <c r="AR11" s="318"/>
      <c r="AS11" s="318"/>
      <c r="AT11" s="318"/>
      <c r="AU11" s="318"/>
      <c r="AV11" s="318"/>
      <c r="AW11" s="318"/>
      <c r="AX11" s="318"/>
      <c r="AY11" s="318"/>
      <c r="AZ11" s="318"/>
      <c r="BA11" s="318"/>
      <c r="BB11" s="318"/>
      <c r="BC11" s="318"/>
      <c r="BD11" s="332"/>
      <c r="BE11" s="318"/>
      <c r="BF11" s="318"/>
      <c r="BG11" s="332"/>
      <c r="BH11" s="332"/>
      <c r="BI11" s="318"/>
      <c r="BJ11" s="318"/>
      <c r="BK11" s="318"/>
      <c r="BL11" s="318"/>
      <c r="BM11" s="318"/>
      <c r="BN11" s="318"/>
      <c r="BO11" s="318"/>
      <c r="BP11" s="318"/>
      <c r="BQ11" s="318"/>
      <c r="BR11" s="318"/>
      <c r="BS11" s="318"/>
    </row>
    <row r="12" spans="1:71" ht="33" customHeight="1">
      <c r="A12" s="328" t="s">
        <v>395</v>
      </c>
      <c r="B12" s="328" t="s">
        <v>396</v>
      </c>
      <c r="C12" s="328" t="s">
        <v>397</v>
      </c>
      <c r="D12" s="328" t="s">
        <v>398</v>
      </c>
      <c r="E12" s="1110" t="s">
        <v>399</v>
      </c>
      <c r="F12" s="1110" t="s">
        <v>400</v>
      </c>
      <c r="G12" s="1110" t="s">
        <v>401</v>
      </c>
      <c r="H12" s="329" t="s">
        <v>402</v>
      </c>
      <c r="I12" s="330" t="s">
        <v>403</v>
      </c>
      <c r="J12" s="330" t="s">
        <v>404</v>
      </c>
      <c r="K12" s="331" t="s">
        <v>405</v>
      </c>
      <c r="L12" s="1471" t="s">
        <v>406</v>
      </c>
      <c r="M12" s="1472"/>
      <c r="N12" s="1472"/>
      <c r="O12" s="1472"/>
      <c r="P12" s="1472"/>
      <c r="Q12" s="1472"/>
      <c r="R12" s="1472"/>
      <c r="S12" s="1472"/>
      <c r="T12" s="1472"/>
      <c r="U12" s="1472"/>
      <c r="V12" s="1472"/>
      <c r="W12" s="1472"/>
      <c r="X12" s="1472"/>
      <c r="Y12" s="1472"/>
      <c r="Z12" s="1472"/>
      <c r="AA12" s="1472"/>
      <c r="AB12" s="1472"/>
      <c r="AC12" s="1472"/>
      <c r="AD12" s="1472"/>
      <c r="AE12" s="1472"/>
      <c r="AF12" s="1472"/>
      <c r="AG12" s="1472"/>
      <c r="AH12" s="1472"/>
      <c r="AI12" s="1472"/>
      <c r="AJ12" s="1472"/>
      <c r="AK12" s="1472"/>
      <c r="AL12" s="1472"/>
      <c r="AM12" s="1472"/>
      <c r="AN12" s="1179"/>
      <c r="AO12" s="1179"/>
      <c r="AP12" s="696"/>
      <c r="AQ12" s="815" t="s">
        <v>407</v>
      </c>
      <c r="AR12" s="331" t="s">
        <v>408</v>
      </c>
      <c r="AS12" s="1473"/>
      <c r="AT12" s="1474"/>
      <c r="AU12" s="1474"/>
      <c r="AV12" s="1474"/>
      <c r="AW12" s="1474"/>
      <c r="AX12" s="1474"/>
      <c r="AY12" s="1474"/>
      <c r="AZ12" s="1474"/>
      <c r="BA12" s="1474"/>
      <c r="BB12" s="1474"/>
      <c r="BC12" s="1474"/>
      <c r="BD12" s="1474"/>
      <c r="BE12" s="1475"/>
      <c r="BF12" s="331" t="s">
        <v>451</v>
      </c>
      <c r="BG12" s="333"/>
      <c r="BH12" s="333"/>
      <c r="BI12" s="333"/>
      <c r="BJ12" s="334">
        <f>'04-22Master'!D10</f>
        <v>44652</v>
      </c>
      <c r="BK12" s="333"/>
      <c r="BL12" s="333"/>
      <c r="BM12" s="333"/>
      <c r="BN12" s="333" t="s">
        <v>452</v>
      </c>
      <c r="BO12" s="333"/>
      <c r="BP12" s="335"/>
      <c r="BQ12" s="331" t="s">
        <v>409</v>
      </c>
      <c r="BR12" s="331" t="s">
        <v>410</v>
      </c>
      <c r="BS12" s="329" t="s">
        <v>411</v>
      </c>
    </row>
    <row r="13" spans="1:71" s="1148" customFormat="1" ht="33" customHeight="1">
      <c r="A13" s="805">
        <v>-1</v>
      </c>
      <c r="B13" s="806" t="s">
        <v>412</v>
      </c>
      <c r="C13" s="806" t="s">
        <v>413</v>
      </c>
      <c r="D13" s="807" t="s">
        <v>414</v>
      </c>
      <c r="E13" s="807" t="s">
        <v>415</v>
      </c>
      <c r="F13" s="807" t="s">
        <v>416</v>
      </c>
      <c r="G13" s="808" t="s">
        <v>417</v>
      </c>
      <c r="H13" s="807" t="s">
        <v>418</v>
      </c>
      <c r="I13" s="809" t="s">
        <v>419</v>
      </c>
      <c r="J13" s="810" t="s">
        <v>420</v>
      </c>
      <c r="K13" s="810" t="s">
        <v>421</v>
      </c>
      <c r="L13" s="811">
        <v>1</v>
      </c>
      <c r="M13" s="811">
        <v>2</v>
      </c>
      <c r="N13" s="811">
        <v>3</v>
      </c>
      <c r="O13" s="811">
        <v>4</v>
      </c>
      <c r="P13" s="811">
        <v>5</v>
      </c>
      <c r="Q13" s="811">
        <v>6</v>
      </c>
      <c r="R13" s="811">
        <v>7</v>
      </c>
      <c r="S13" s="811">
        <v>8</v>
      </c>
      <c r="T13" s="811">
        <v>9</v>
      </c>
      <c r="U13" s="811">
        <v>10</v>
      </c>
      <c r="V13" s="811">
        <v>11</v>
      </c>
      <c r="W13" s="811">
        <v>12</v>
      </c>
      <c r="X13" s="811">
        <v>13</v>
      </c>
      <c r="Y13" s="811">
        <v>14</v>
      </c>
      <c r="Z13" s="811">
        <v>15</v>
      </c>
      <c r="AA13" s="811">
        <v>16</v>
      </c>
      <c r="AB13" s="811">
        <v>17</v>
      </c>
      <c r="AC13" s="811">
        <v>18</v>
      </c>
      <c r="AD13" s="811">
        <v>19</v>
      </c>
      <c r="AE13" s="811">
        <v>20</v>
      </c>
      <c r="AF13" s="811">
        <v>21</v>
      </c>
      <c r="AG13" s="811">
        <v>22</v>
      </c>
      <c r="AH13" s="811">
        <v>23</v>
      </c>
      <c r="AI13" s="811">
        <v>24</v>
      </c>
      <c r="AJ13" s="811">
        <v>25</v>
      </c>
      <c r="AK13" s="811">
        <v>26</v>
      </c>
      <c r="AL13" s="811">
        <v>27</v>
      </c>
      <c r="AM13" s="811">
        <v>28</v>
      </c>
      <c r="AN13" s="811">
        <v>29</v>
      </c>
      <c r="AO13" s="811">
        <v>30</v>
      </c>
      <c r="AP13" s="329" t="s">
        <v>422</v>
      </c>
      <c r="AQ13" s="807" t="s">
        <v>423</v>
      </c>
      <c r="AR13" s="807" t="s">
        <v>424</v>
      </c>
      <c r="AS13" s="328" t="s">
        <v>425</v>
      </c>
      <c r="AT13" s="329" t="s">
        <v>426</v>
      </c>
      <c r="AU13" s="329" t="s">
        <v>427</v>
      </c>
      <c r="AV13" s="329" t="s">
        <v>428</v>
      </c>
      <c r="AW13" s="329" t="s">
        <v>429</v>
      </c>
      <c r="AX13" s="329" t="s">
        <v>430</v>
      </c>
      <c r="AY13" s="329" t="s">
        <v>431</v>
      </c>
      <c r="AZ13" s="329" t="s">
        <v>432</v>
      </c>
      <c r="BA13" s="329" t="s">
        <v>433</v>
      </c>
      <c r="BB13" s="329" t="s">
        <v>434</v>
      </c>
      <c r="BC13" s="812" t="s">
        <v>435</v>
      </c>
      <c r="BD13" s="329" t="s">
        <v>436</v>
      </c>
      <c r="BE13" s="329" t="s">
        <v>437</v>
      </c>
      <c r="BF13" s="812" t="s">
        <v>438</v>
      </c>
      <c r="BG13" s="812" t="s">
        <v>439</v>
      </c>
      <c r="BH13" s="329" t="s">
        <v>440</v>
      </c>
      <c r="BI13" s="329" t="s">
        <v>441</v>
      </c>
      <c r="BJ13" s="329" t="s">
        <v>442</v>
      </c>
      <c r="BK13" s="329" t="s">
        <v>443</v>
      </c>
      <c r="BL13" s="329" t="s">
        <v>444</v>
      </c>
      <c r="BM13" s="329" t="s">
        <v>445</v>
      </c>
      <c r="BN13" s="329" t="s">
        <v>446</v>
      </c>
      <c r="BO13" s="329" t="s">
        <v>447</v>
      </c>
      <c r="BP13" s="813" t="s">
        <v>17</v>
      </c>
      <c r="BQ13" s="806" t="s">
        <v>448</v>
      </c>
      <c r="BR13" s="806" t="s">
        <v>449</v>
      </c>
      <c r="BS13" s="806" t="s">
        <v>450</v>
      </c>
    </row>
    <row r="14" spans="1:71" ht="17.25" customHeight="1">
      <c r="A14" s="1149">
        <v>1</v>
      </c>
      <c r="B14" s="1250" t="str">
        <f>'04-22Master'!B16</f>
        <v xml:space="preserve">AKASH DEEP CHUNAP </v>
      </c>
      <c r="C14" s="349" t="str">
        <f>'04-22Master'!E16</f>
        <v>Priyanka Chunap</v>
      </c>
      <c r="D14" s="351" t="str">
        <f>'04-22Master'!D16</f>
        <v>MALE</v>
      </c>
      <c r="E14" s="356" t="str">
        <f>'04-22Master'!F16</f>
        <v>Network security engineer</v>
      </c>
      <c r="F14" s="357" t="s">
        <v>480</v>
      </c>
      <c r="G14" s="352" t="s">
        <v>582</v>
      </c>
      <c r="H14" s="353">
        <f>'04-22Master'!I16</f>
        <v>44105</v>
      </c>
      <c r="I14" s="354" t="str">
        <f>'04-22Master'!O16</f>
        <v>N/A</v>
      </c>
      <c r="J14" s="355">
        <f>'04-22Master'!N16</f>
        <v>101629256413</v>
      </c>
      <c r="K14" s="355">
        <f>'04-22Master'!T16</f>
        <v>135892</v>
      </c>
      <c r="L14" s="929" t="s">
        <v>481</v>
      </c>
      <c r="M14" s="929" t="s">
        <v>983</v>
      </c>
      <c r="N14" s="929" t="s">
        <v>983</v>
      </c>
      <c r="O14" s="929" t="s">
        <v>481</v>
      </c>
      <c r="P14" s="929" t="s">
        <v>481</v>
      </c>
      <c r="Q14" s="929" t="s">
        <v>481</v>
      </c>
      <c r="R14" s="929" t="s">
        <v>481</v>
      </c>
      <c r="S14" s="929" t="s">
        <v>481</v>
      </c>
      <c r="T14" s="929" t="s">
        <v>983</v>
      </c>
      <c r="U14" s="929" t="s">
        <v>983</v>
      </c>
      <c r="V14" s="929" t="s">
        <v>481</v>
      </c>
      <c r="W14" s="929" t="s">
        <v>481</v>
      </c>
      <c r="X14" s="929" t="s">
        <v>481</v>
      </c>
      <c r="Y14" s="929" t="s">
        <v>481</v>
      </c>
      <c r="Z14" s="929" t="s">
        <v>1115</v>
      </c>
      <c r="AA14" s="929" t="s">
        <v>983</v>
      </c>
      <c r="AB14" s="929" t="s">
        <v>983</v>
      </c>
      <c r="AC14" s="929" t="s">
        <v>481</v>
      </c>
      <c r="AD14" s="929" t="s">
        <v>481</v>
      </c>
      <c r="AE14" s="929" t="s">
        <v>481</v>
      </c>
      <c r="AF14" s="929" t="s">
        <v>481</v>
      </c>
      <c r="AG14" s="929" t="s">
        <v>481</v>
      </c>
      <c r="AH14" s="929" t="s">
        <v>983</v>
      </c>
      <c r="AI14" s="929" t="s">
        <v>983</v>
      </c>
      <c r="AJ14" s="929" t="s">
        <v>481</v>
      </c>
      <c r="AK14" s="929" t="s">
        <v>481</v>
      </c>
      <c r="AL14" s="929" t="s">
        <v>481</v>
      </c>
      <c r="AM14" s="929" t="s">
        <v>481</v>
      </c>
      <c r="AN14" s="929" t="s">
        <v>481</v>
      </c>
      <c r="AO14" s="929" t="s">
        <v>983</v>
      </c>
      <c r="AP14" s="697"/>
      <c r="AQ14" s="1150">
        <f>'04-22Master'!R16</f>
        <v>30</v>
      </c>
      <c r="AR14" s="1248">
        <v>0</v>
      </c>
      <c r="AS14" s="1046">
        <f>'04-22Master'!U16</f>
        <v>81535.199999999997</v>
      </c>
      <c r="AT14" s="1046">
        <f>'04-22Master'!V16</f>
        <v>0</v>
      </c>
      <c r="AU14" s="1046">
        <f>'04-22Master'!Y16</f>
        <v>32614.080000000002</v>
      </c>
      <c r="AV14" s="1046">
        <f>'04-22Master'!Z16</f>
        <v>2083</v>
      </c>
      <c r="AW14" s="1046">
        <f>'04-22Master'!AA16</f>
        <v>2083</v>
      </c>
      <c r="AX14" s="1046">
        <f>'04-22Master'!AD16</f>
        <v>1554.6089999999999</v>
      </c>
      <c r="AY14" s="1046">
        <f>'04-22Master'!AB16</f>
        <v>17689.72</v>
      </c>
      <c r="AZ14" s="1176">
        <v>0</v>
      </c>
      <c r="BA14" s="1176">
        <v>0</v>
      </c>
      <c r="BB14" s="1176">
        <v>0</v>
      </c>
      <c r="BC14" s="1176">
        <v>0</v>
      </c>
      <c r="BD14" s="1176">
        <v>0</v>
      </c>
      <c r="BE14" s="1177">
        <f>'04-22Master'!AH16</f>
        <v>148276.05212000001</v>
      </c>
      <c r="BF14" s="1046">
        <f>'04-22Master'!AI16</f>
        <v>0</v>
      </c>
      <c r="BG14" s="1046">
        <f>'04-22Master'!AJ16</f>
        <v>1800</v>
      </c>
      <c r="BH14" s="1046">
        <f>'04-22Master'!AK16</f>
        <v>200</v>
      </c>
      <c r="BI14" s="1046">
        <f>'04-22Master'!AL16</f>
        <v>0</v>
      </c>
      <c r="BJ14" s="1046">
        <v>0</v>
      </c>
      <c r="BK14" s="1046">
        <v>0</v>
      </c>
      <c r="BL14" s="1046">
        <v>0</v>
      </c>
      <c r="BM14" s="1046">
        <v>0</v>
      </c>
      <c r="BN14" s="1046">
        <v>0</v>
      </c>
      <c r="BO14" s="1046">
        <v>0</v>
      </c>
      <c r="BP14" s="1046">
        <f>'04-22Master'!AN16</f>
        <v>2000</v>
      </c>
      <c r="BQ14" s="1178">
        <f>'04-22Master'!AO16</f>
        <v>146276.05212000001</v>
      </c>
      <c r="BR14" s="1249" t="str">
        <f>'04-22Master'!AQ16</f>
        <v>SBIN</v>
      </c>
      <c r="BS14" s="350" t="str">
        <f>'04-22Master'!AR16</f>
        <v>A/C 621 732 836 92</v>
      </c>
    </row>
    <row r="15" spans="1:71" ht="17.25" customHeight="1">
      <c r="A15" s="1149">
        <v>2</v>
      </c>
      <c r="B15" s="1250" t="str">
        <f>'04-22Master'!B17</f>
        <v>RajasekharReddy KN</v>
      </c>
      <c r="C15" s="349" t="str">
        <f>'04-22Master'!E17</f>
        <v>Narayana Reddy</v>
      </c>
      <c r="D15" s="351" t="str">
        <f>'04-22Master'!D17</f>
        <v>MALE</v>
      </c>
      <c r="E15" s="356" t="str">
        <f>'04-22Master'!F17</f>
        <v>Citrix Administrator</v>
      </c>
      <c r="F15" s="357" t="s">
        <v>480</v>
      </c>
      <c r="G15" s="352" t="s">
        <v>582</v>
      </c>
      <c r="H15" s="353">
        <f>'04-22Master'!I17</f>
        <v>44326</v>
      </c>
      <c r="I15" s="354" t="str">
        <f>'04-22Master'!O17</f>
        <v>N/A</v>
      </c>
      <c r="J15" s="355">
        <f>'04-22Master'!N17</f>
        <v>100432313742</v>
      </c>
      <c r="K15" s="355">
        <f>'04-22Master'!T17</f>
        <v>66374</v>
      </c>
      <c r="L15" s="929" t="s">
        <v>481</v>
      </c>
      <c r="M15" s="929" t="s">
        <v>983</v>
      </c>
      <c r="N15" s="929" t="s">
        <v>983</v>
      </c>
      <c r="O15" s="929" t="s">
        <v>481</v>
      </c>
      <c r="P15" s="929" t="s">
        <v>481</v>
      </c>
      <c r="Q15" s="929" t="s">
        <v>481</v>
      </c>
      <c r="R15" s="929" t="s">
        <v>481</v>
      </c>
      <c r="S15" s="929" t="s">
        <v>481</v>
      </c>
      <c r="T15" s="929" t="s">
        <v>983</v>
      </c>
      <c r="U15" s="929" t="s">
        <v>983</v>
      </c>
      <c r="V15" s="929" t="s">
        <v>481</v>
      </c>
      <c r="W15" s="929" t="s">
        <v>481</v>
      </c>
      <c r="X15" s="929" t="s">
        <v>481</v>
      </c>
      <c r="Y15" s="929" t="s">
        <v>481</v>
      </c>
      <c r="Z15" s="929" t="s">
        <v>1115</v>
      </c>
      <c r="AA15" s="929" t="s">
        <v>983</v>
      </c>
      <c r="AB15" s="929" t="s">
        <v>983</v>
      </c>
      <c r="AC15" s="929" t="s">
        <v>1049</v>
      </c>
      <c r="AD15" s="929" t="s">
        <v>481</v>
      </c>
      <c r="AE15" s="929" t="s">
        <v>481</v>
      </c>
      <c r="AF15" s="929" t="s">
        <v>481</v>
      </c>
      <c r="AG15" s="929" t="s">
        <v>481</v>
      </c>
      <c r="AH15" s="929" t="s">
        <v>983</v>
      </c>
      <c r="AI15" s="929" t="s">
        <v>983</v>
      </c>
      <c r="AJ15" s="929" t="s">
        <v>481</v>
      </c>
      <c r="AK15" s="929" t="s">
        <v>481</v>
      </c>
      <c r="AL15" s="929" t="s">
        <v>481</v>
      </c>
      <c r="AM15" s="929" t="s">
        <v>481</v>
      </c>
      <c r="AN15" s="929" t="s">
        <v>481</v>
      </c>
      <c r="AO15" s="929" t="s">
        <v>983</v>
      </c>
      <c r="AP15" s="697"/>
      <c r="AQ15" s="1150">
        <f>'04-22Master'!R17</f>
        <v>30</v>
      </c>
      <c r="AR15" s="1248">
        <v>0</v>
      </c>
      <c r="AS15" s="1046">
        <f>'04-22Master'!U17</f>
        <v>39824.400000000001</v>
      </c>
      <c r="AT15" s="1046">
        <f>'04-22Master'!V17</f>
        <v>0</v>
      </c>
      <c r="AU15" s="1046">
        <f>'04-22Master'!Y17</f>
        <v>15929.760000000002</v>
      </c>
      <c r="AV15" s="1046">
        <f>'04-22Master'!Z17</f>
        <v>2083</v>
      </c>
      <c r="AW15" s="1046">
        <f>'04-22Master'!AA17</f>
        <v>2083</v>
      </c>
      <c r="AX15" s="1046">
        <f>'04-22Master'!AD17</f>
        <v>1554.6089999999999</v>
      </c>
      <c r="AY15" s="1046">
        <f>'04-22Master'!AB17</f>
        <v>6566.8399999999965</v>
      </c>
      <c r="AZ15" s="1176">
        <v>0</v>
      </c>
      <c r="BA15" s="1176">
        <v>0</v>
      </c>
      <c r="BB15" s="1176">
        <v>0</v>
      </c>
      <c r="BC15" s="1176">
        <v>0</v>
      </c>
      <c r="BD15" s="1176">
        <v>0</v>
      </c>
      <c r="BE15" s="1177">
        <f>'04-22Master'!AH17</f>
        <v>73275.862639999992</v>
      </c>
      <c r="BF15" s="1046">
        <f>'04-22Master'!AI17</f>
        <v>0</v>
      </c>
      <c r="BG15" s="1046">
        <f>'04-22Master'!AJ17</f>
        <v>1800</v>
      </c>
      <c r="BH15" s="1046">
        <f>'04-22Master'!AK17</f>
        <v>200</v>
      </c>
      <c r="BI15" s="1046">
        <f>'04-22Master'!AL17</f>
        <v>0</v>
      </c>
      <c r="BJ15" s="1046">
        <v>0</v>
      </c>
      <c r="BK15" s="1046">
        <v>0</v>
      </c>
      <c r="BL15" s="1046">
        <v>0</v>
      </c>
      <c r="BM15" s="1046">
        <v>0</v>
      </c>
      <c r="BN15" s="1046">
        <v>0</v>
      </c>
      <c r="BO15" s="1046">
        <v>0</v>
      </c>
      <c r="BP15" s="1046">
        <f>'04-22Master'!AN17</f>
        <v>2391.7878479999999</v>
      </c>
      <c r="BQ15" s="1178">
        <f>'04-22Master'!AO17</f>
        <v>70884.074791999999</v>
      </c>
      <c r="BR15" s="1249" t="str">
        <f>'04-22Master'!AQ17</f>
        <v>ICICI</v>
      </c>
      <c r="BS15" s="350" t="str">
        <f>'04-22Master'!AR17</f>
        <v>272601504387</v>
      </c>
    </row>
    <row r="16" spans="1:71" ht="17.25" customHeight="1">
      <c r="A16" s="547">
        <v>3</v>
      </c>
      <c r="B16" s="1250" t="str">
        <f>'04-22Master'!B18</f>
        <v>Moulika GM</v>
      </c>
      <c r="C16" s="349" t="str">
        <f>'04-22Master'!E18</f>
        <v>Maniganda Charan Kumar</v>
      </c>
      <c r="D16" s="351" t="str">
        <f>'04-22Master'!D18</f>
        <v>FEMALE</v>
      </c>
      <c r="E16" s="356" t="str">
        <f>'04-22Master'!F18</f>
        <v>Ansible Developer</v>
      </c>
      <c r="F16" s="357" t="s">
        <v>480</v>
      </c>
      <c r="G16" s="352" t="s">
        <v>582</v>
      </c>
      <c r="H16" s="353">
        <f>'04-22Master'!I18</f>
        <v>44327</v>
      </c>
      <c r="I16" s="354" t="str">
        <f>'04-22Master'!O18</f>
        <v>N/A</v>
      </c>
      <c r="J16" s="355" t="str">
        <f>'04-22Master'!N18</f>
        <v>101695261774</v>
      </c>
      <c r="K16" s="355">
        <f>'04-22Master'!T18</f>
        <v>20029</v>
      </c>
      <c r="L16" s="929" t="s">
        <v>481</v>
      </c>
      <c r="M16" s="929" t="s">
        <v>983</v>
      </c>
      <c r="N16" s="929" t="s">
        <v>983</v>
      </c>
      <c r="O16" s="929" t="s">
        <v>481</v>
      </c>
      <c r="P16" s="929" t="s">
        <v>481</v>
      </c>
      <c r="Q16" s="929" t="s">
        <v>481</v>
      </c>
      <c r="R16" s="929" t="s">
        <v>481</v>
      </c>
      <c r="S16" s="929" t="s">
        <v>481</v>
      </c>
      <c r="T16" s="929" t="s">
        <v>983</v>
      </c>
      <c r="U16" s="929" t="s">
        <v>983</v>
      </c>
      <c r="V16" s="929" t="s">
        <v>481</v>
      </c>
      <c r="W16" s="929" t="s">
        <v>481</v>
      </c>
      <c r="X16" s="929" t="s">
        <v>481</v>
      </c>
      <c r="Y16" s="929" t="s">
        <v>481</v>
      </c>
      <c r="Z16" s="929" t="s">
        <v>1115</v>
      </c>
      <c r="AA16" s="929" t="s">
        <v>983</v>
      </c>
      <c r="AB16" s="929" t="s">
        <v>983</v>
      </c>
      <c r="AC16" s="929" t="s">
        <v>481</v>
      </c>
      <c r="AD16" s="929" t="s">
        <v>481</v>
      </c>
      <c r="AE16" s="929" t="s">
        <v>481</v>
      </c>
      <c r="AF16" s="929" t="s">
        <v>481</v>
      </c>
      <c r="AG16" s="929" t="s">
        <v>481</v>
      </c>
      <c r="AH16" s="929" t="s">
        <v>983</v>
      </c>
      <c r="AI16" s="929" t="s">
        <v>983</v>
      </c>
      <c r="AJ16" s="929" t="s">
        <v>481</v>
      </c>
      <c r="AK16" s="929" t="s">
        <v>481</v>
      </c>
      <c r="AL16" s="929" t="s">
        <v>481</v>
      </c>
      <c r="AM16" s="929" t="s">
        <v>481</v>
      </c>
      <c r="AN16" s="929" t="s">
        <v>481</v>
      </c>
      <c r="AO16" s="929" t="s">
        <v>983</v>
      </c>
      <c r="AP16" s="697"/>
      <c r="AQ16" s="1150">
        <f>'04-22Master'!R18</f>
        <v>30</v>
      </c>
      <c r="AR16" s="1248">
        <v>0</v>
      </c>
      <c r="AS16" s="1046">
        <f>'04-22Master'!U18</f>
        <v>12017.4</v>
      </c>
      <c r="AT16" s="1046">
        <f>'04-22Master'!V18</f>
        <v>0</v>
      </c>
      <c r="AU16" s="1046">
        <f>'04-22Master'!Y18</f>
        <v>4806.96</v>
      </c>
      <c r="AV16" s="1046">
        <f>'04-22Master'!Z18</f>
        <v>2083</v>
      </c>
      <c r="AW16" s="1046">
        <f>'04-22Master'!AA18</f>
        <v>2083</v>
      </c>
      <c r="AX16" s="1046">
        <f>'04-22Master'!AD18</f>
        <v>1554.6089999999999</v>
      </c>
      <c r="AY16" s="1046">
        <f>'04-22Master'!AB18</f>
        <v>-848.36000000000058</v>
      </c>
      <c r="AZ16" s="1176">
        <v>0</v>
      </c>
      <c r="BA16" s="1176">
        <v>0</v>
      </c>
      <c r="BB16" s="1176">
        <v>0</v>
      </c>
      <c r="BC16" s="1176">
        <v>0</v>
      </c>
      <c r="BD16" s="1176">
        <v>0</v>
      </c>
      <c r="BE16" s="1177">
        <f>'04-22Master'!AH18</f>
        <v>23276.095940000003</v>
      </c>
      <c r="BF16" s="1046">
        <f>'04-22Master'!AI18</f>
        <v>0</v>
      </c>
      <c r="BG16" s="1046">
        <f>'04-22Master'!AJ18</f>
        <v>1442</v>
      </c>
      <c r="BH16" s="1046">
        <f>'04-22Master'!AK18</f>
        <v>200</v>
      </c>
      <c r="BI16" s="1046">
        <f>'04-22Master'!AL18</f>
        <v>0</v>
      </c>
      <c r="BJ16" s="1046">
        <v>0</v>
      </c>
      <c r="BK16" s="1046">
        <v>0</v>
      </c>
      <c r="BL16" s="1046">
        <v>0</v>
      </c>
      <c r="BM16" s="1046">
        <v>0</v>
      </c>
      <c r="BN16" s="1046">
        <v>0</v>
      </c>
      <c r="BO16" s="1046">
        <v>0</v>
      </c>
      <c r="BP16" s="1046">
        <f>'04-22Master'!AN18</f>
        <v>2033.7878479999999</v>
      </c>
      <c r="BQ16" s="1178">
        <f>'04-22Master'!AO18</f>
        <v>21242.308092000003</v>
      </c>
      <c r="BR16" s="1249" t="str">
        <f>'04-22Master'!AQ18</f>
        <v>Indian Bank</v>
      </c>
      <c r="BS16" s="350">
        <f>'04-22Master'!AR18</f>
        <v>6685853376</v>
      </c>
    </row>
    <row r="17" spans="1:71" ht="17.25" customHeight="1">
      <c r="A17" s="1149">
        <v>4</v>
      </c>
      <c r="B17" s="1250" t="str">
        <f>'04-22Master'!B19</f>
        <v>AsokKumar J</v>
      </c>
      <c r="C17" s="349" t="str">
        <f>'04-22Master'!E19</f>
        <v>J.Prabhakar Reddt</v>
      </c>
      <c r="D17" s="351" t="str">
        <f>'04-22Master'!D19</f>
        <v>MALE</v>
      </c>
      <c r="E17" s="356" t="str">
        <f>'04-22Master'!F19</f>
        <v>Senior Middleware Administrator (MQ &amp; Kafka)</v>
      </c>
      <c r="F17" s="357" t="s">
        <v>480</v>
      </c>
      <c r="G17" s="352" t="s">
        <v>582</v>
      </c>
      <c r="H17" s="353">
        <f>'04-22Master'!I19</f>
        <v>44328</v>
      </c>
      <c r="I17" s="354" t="str">
        <f>'04-22Master'!O19</f>
        <v>N/A</v>
      </c>
      <c r="J17" s="355">
        <f>'04-22Master'!N19</f>
        <v>101695261742</v>
      </c>
      <c r="K17" s="355">
        <f>'04-22Master'!T19</f>
        <v>121988</v>
      </c>
      <c r="L17" s="929" t="s">
        <v>481</v>
      </c>
      <c r="M17" s="929" t="s">
        <v>983</v>
      </c>
      <c r="N17" s="929" t="s">
        <v>983</v>
      </c>
      <c r="O17" s="929" t="s">
        <v>481</v>
      </c>
      <c r="P17" s="929" t="s">
        <v>481</v>
      </c>
      <c r="Q17" s="929" t="s">
        <v>481</v>
      </c>
      <c r="R17" s="929" t="s">
        <v>481</v>
      </c>
      <c r="S17" s="929" t="s">
        <v>481</v>
      </c>
      <c r="T17" s="929" t="s">
        <v>983</v>
      </c>
      <c r="U17" s="929" t="s">
        <v>983</v>
      </c>
      <c r="V17" s="929" t="s">
        <v>481</v>
      </c>
      <c r="W17" s="929" t="s">
        <v>481</v>
      </c>
      <c r="X17" s="929" t="s">
        <v>481</v>
      </c>
      <c r="Y17" s="929" t="s">
        <v>481</v>
      </c>
      <c r="Z17" s="929" t="s">
        <v>1115</v>
      </c>
      <c r="AA17" s="929" t="s">
        <v>983</v>
      </c>
      <c r="AB17" s="929" t="s">
        <v>983</v>
      </c>
      <c r="AC17" s="929" t="s">
        <v>481</v>
      </c>
      <c r="AD17" s="929" t="s">
        <v>481</v>
      </c>
      <c r="AE17" s="929" t="s">
        <v>481</v>
      </c>
      <c r="AF17" s="929" t="s">
        <v>481</v>
      </c>
      <c r="AG17" s="929" t="s">
        <v>1049</v>
      </c>
      <c r="AH17" s="929" t="s">
        <v>983</v>
      </c>
      <c r="AI17" s="929" t="s">
        <v>983</v>
      </c>
      <c r="AJ17" s="953" t="s">
        <v>1050</v>
      </c>
      <c r="AK17" s="953" t="s">
        <v>1050</v>
      </c>
      <c r="AL17" s="929" t="s">
        <v>481</v>
      </c>
      <c r="AM17" s="929" t="s">
        <v>481</v>
      </c>
      <c r="AN17" s="929" t="s">
        <v>481</v>
      </c>
      <c r="AO17" s="929" t="s">
        <v>983</v>
      </c>
      <c r="AP17" s="697"/>
      <c r="AQ17" s="1150">
        <f>'04-22Master'!R19</f>
        <v>28</v>
      </c>
      <c r="AR17" s="1248">
        <v>0</v>
      </c>
      <c r="AS17" s="1046">
        <f>'04-22Master'!U19</f>
        <v>68313.279999999999</v>
      </c>
      <c r="AT17" s="1046">
        <f>'04-22Master'!V19</f>
        <v>0</v>
      </c>
      <c r="AU17" s="1046">
        <f>'04-22Master'!Y19</f>
        <v>27325.312000000002</v>
      </c>
      <c r="AV17" s="1046">
        <f>'04-22Master'!Z19</f>
        <v>1944</v>
      </c>
      <c r="AW17" s="1046">
        <f>'04-22Master'!AA19</f>
        <v>1944</v>
      </c>
      <c r="AX17" s="1046">
        <f>'04-22Master'!AD19</f>
        <v>1554.6089999999999</v>
      </c>
      <c r="AY17" s="1046">
        <f>'04-22Master'!AB19</f>
        <v>14441.874666666656</v>
      </c>
      <c r="AZ17" s="1176">
        <v>0</v>
      </c>
      <c r="BA17" s="1176">
        <v>0</v>
      </c>
      <c r="BB17" s="1176">
        <v>0</v>
      </c>
      <c r="BC17" s="1176">
        <v>0</v>
      </c>
      <c r="BD17" s="1176">
        <v>0</v>
      </c>
      <c r="BE17" s="1177">
        <f>'04-22Master'!AH19</f>
        <v>124501.71776799999</v>
      </c>
      <c r="BF17" s="1046">
        <f>'04-22Master'!AI19</f>
        <v>0</v>
      </c>
      <c r="BG17" s="1046">
        <f>'04-22Master'!AJ19</f>
        <v>1800</v>
      </c>
      <c r="BH17" s="1046">
        <f>'04-22Master'!AK19</f>
        <v>200</v>
      </c>
      <c r="BI17" s="1046">
        <f>'04-22Master'!AL19</f>
        <v>0</v>
      </c>
      <c r="BJ17" s="1046">
        <v>0</v>
      </c>
      <c r="BK17" s="1046">
        <v>0</v>
      </c>
      <c r="BL17" s="1046">
        <v>0</v>
      </c>
      <c r="BM17" s="1046">
        <v>0</v>
      </c>
      <c r="BN17" s="1046">
        <v>0</v>
      </c>
      <c r="BO17" s="1046">
        <v>0</v>
      </c>
      <c r="BP17" s="1046">
        <f>'04-22Master'!AN19</f>
        <v>2391.7878479999999</v>
      </c>
      <c r="BQ17" s="1178">
        <f>'04-22Master'!AO19</f>
        <v>122109.92992</v>
      </c>
      <c r="BR17" s="1249" t="str">
        <f>'04-22Master'!AQ19</f>
        <v>HDFC</v>
      </c>
      <c r="BS17" s="350" t="str">
        <f>'04-22Master'!AR19</f>
        <v>50100397382442</v>
      </c>
    </row>
    <row r="18" spans="1:71" ht="17.25" customHeight="1">
      <c r="A18" s="1149">
        <v>5</v>
      </c>
      <c r="B18" s="1250" t="str">
        <f>'04-22Master'!B20</f>
        <v>Majed Khan</v>
      </c>
      <c r="C18" s="349" t="str">
        <f>'04-22Master'!E20</f>
        <v>Habeeb Khan</v>
      </c>
      <c r="D18" s="351" t="str">
        <f>'04-22Master'!D20</f>
        <v>MALE</v>
      </c>
      <c r="E18" s="356" t="str">
        <f>'04-22Master'!F20</f>
        <v>Oracle/SAP DBA</v>
      </c>
      <c r="F18" s="357" t="s">
        <v>480</v>
      </c>
      <c r="G18" s="352" t="s">
        <v>582</v>
      </c>
      <c r="H18" s="353">
        <f>'04-22Master'!I20</f>
        <v>44344</v>
      </c>
      <c r="I18" s="354" t="str">
        <f>'04-22Master'!O20</f>
        <v>N/A</v>
      </c>
      <c r="J18" s="355">
        <f>'04-22Master'!N20</f>
        <v>100240675169</v>
      </c>
      <c r="K18" s="355">
        <f>'04-22Master'!T20</f>
        <v>135892</v>
      </c>
      <c r="L18" s="929" t="s">
        <v>481</v>
      </c>
      <c r="M18" s="929" t="s">
        <v>983</v>
      </c>
      <c r="N18" s="929" t="s">
        <v>983</v>
      </c>
      <c r="O18" s="929" t="s">
        <v>481</v>
      </c>
      <c r="P18" s="929" t="s">
        <v>481</v>
      </c>
      <c r="Q18" s="929" t="s">
        <v>481</v>
      </c>
      <c r="R18" s="929" t="s">
        <v>481</v>
      </c>
      <c r="S18" s="929" t="s">
        <v>1049</v>
      </c>
      <c r="T18" s="929" t="s">
        <v>983</v>
      </c>
      <c r="U18" s="929" t="s">
        <v>983</v>
      </c>
      <c r="V18" s="929" t="s">
        <v>481</v>
      </c>
      <c r="W18" s="929" t="s">
        <v>481</v>
      </c>
      <c r="X18" s="929" t="s">
        <v>481</v>
      </c>
      <c r="Y18" s="929" t="s">
        <v>481</v>
      </c>
      <c r="Z18" s="929" t="s">
        <v>1115</v>
      </c>
      <c r="AA18" s="929" t="s">
        <v>983</v>
      </c>
      <c r="AB18" s="929" t="s">
        <v>983</v>
      </c>
      <c r="AC18" s="929" t="s">
        <v>481</v>
      </c>
      <c r="AD18" s="929" t="s">
        <v>481</v>
      </c>
      <c r="AE18" s="929" t="s">
        <v>481</v>
      </c>
      <c r="AF18" s="929" t="s">
        <v>481</v>
      </c>
      <c r="AG18" s="929" t="s">
        <v>481</v>
      </c>
      <c r="AH18" s="929" t="s">
        <v>983</v>
      </c>
      <c r="AI18" s="929" t="s">
        <v>983</v>
      </c>
      <c r="AJ18" s="929" t="s">
        <v>481</v>
      </c>
      <c r="AK18" s="929" t="s">
        <v>481</v>
      </c>
      <c r="AL18" s="929" t="s">
        <v>481</v>
      </c>
      <c r="AM18" s="929" t="s">
        <v>481</v>
      </c>
      <c r="AN18" s="929" t="s">
        <v>481</v>
      </c>
      <c r="AO18" s="929" t="s">
        <v>983</v>
      </c>
      <c r="AP18" s="697"/>
      <c r="AQ18" s="1150">
        <f>'04-22Master'!R20</f>
        <v>30</v>
      </c>
      <c r="AR18" s="1248">
        <v>0</v>
      </c>
      <c r="AS18" s="1046">
        <f>'04-22Master'!U20</f>
        <v>81535.199999999997</v>
      </c>
      <c r="AT18" s="1046">
        <f>'04-22Master'!V20</f>
        <v>0</v>
      </c>
      <c r="AU18" s="1046">
        <f>'04-22Master'!Y20</f>
        <v>32614.080000000002</v>
      </c>
      <c r="AV18" s="1046">
        <f>'04-22Master'!Z20</f>
        <v>2083</v>
      </c>
      <c r="AW18" s="1046">
        <f>'04-22Master'!AA20</f>
        <v>2083</v>
      </c>
      <c r="AX18" s="1046">
        <f>'04-22Master'!AD20</f>
        <v>1554.6089999999999</v>
      </c>
      <c r="AY18" s="1046">
        <f>'04-22Master'!AB20</f>
        <v>17689.72</v>
      </c>
      <c r="AZ18" s="1176">
        <v>0</v>
      </c>
      <c r="BA18" s="1176">
        <v>0</v>
      </c>
      <c r="BB18" s="1176">
        <v>0</v>
      </c>
      <c r="BC18" s="1176">
        <v>0</v>
      </c>
      <c r="BD18" s="1176">
        <v>0</v>
      </c>
      <c r="BE18" s="1177">
        <f>'04-22Master'!AH20</f>
        <v>148276.05212000001</v>
      </c>
      <c r="BF18" s="1046">
        <f>'04-22Master'!AI20</f>
        <v>0</v>
      </c>
      <c r="BG18" s="1046">
        <f>'04-22Master'!AJ20</f>
        <v>1800</v>
      </c>
      <c r="BH18" s="1046">
        <f>'04-22Master'!AK20</f>
        <v>200</v>
      </c>
      <c r="BI18" s="1046">
        <f>'04-22Master'!AL20</f>
        <v>0</v>
      </c>
      <c r="BJ18" s="1046">
        <v>0</v>
      </c>
      <c r="BK18" s="1046">
        <v>0</v>
      </c>
      <c r="BL18" s="1046">
        <v>0</v>
      </c>
      <c r="BM18" s="1046">
        <v>0</v>
      </c>
      <c r="BN18" s="1046">
        <v>0</v>
      </c>
      <c r="BO18" s="1046">
        <v>0</v>
      </c>
      <c r="BP18" s="1046">
        <f>'04-22Master'!AN20</f>
        <v>2391.7878479999999</v>
      </c>
      <c r="BQ18" s="1178">
        <f>'04-22Master'!AO20</f>
        <v>145884.264272</v>
      </c>
      <c r="BR18" s="1249" t="str">
        <f>'04-22Master'!AQ20</f>
        <v>HDFC</v>
      </c>
      <c r="BS18" s="350" t="str">
        <f>'04-22Master'!AR20</f>
        <v>07941610141597</v>
      </c>
    </row>
    <row r="19" spans="1:71" ht="17.25" customHeight="1">
      <c r="A19" s="547">
        <v>6</v>
      </c>
      <c r="B19" s="1250" t="str">
        <f>'04-22Master'!B21</f>
        <v>MADAN DH</v>
      </c>
      <c r="C19" s="349" t="str">
        <f>'04-22Master'!E21</f>
        <v>Dayanand H</v>
      </c>
      <c r="D19" s="351" t="str">
        <f>'04-22Master'!D21</f>
        <v>MALE</v>
      </c>
      <c r="E19" s="356" t="str">
        <f>'04-22Master'!F21</f>
        <v>Principal Storage Consultant</v>
      </c>
      <c r="F19" s="357" t="s">
        <v>480</v>
      </c>
      <c r="G19" s="352" t="s">
        <v>582</v>
      </c>
      <c r="H19" s="353">
        <f>'04-22Master'!I21</f>
        <v>44362</v>
      </c>
      <c r="I19" s="354" t="str">
        <f>'04-22Master'!O21</f>
        <v>N/A</v>
      </c>
      <c r="J19" s="355">
        <f>'04-22Master'!N21</f>
        <v>100632443174</v>
      </c>
      <c r="K19" s="355">
        <f>'04-22Master'!T21</f>
        <v>94181</v>
      </c>
      <c r="L19" s="929" t="s">
        <v>481</v>
      </c>
      <c r="M19" s="929" t="s">
        <v>983</v>
      </c>
      <c r="N19" s="929" t="s">
        <v>983</v>
      </c>
      <c r="O19" s="929" t="s">
        <v>481</v>
      </c>
      <c r="P19" s="929" t="s">
        <v>481</v>
      </c>
      <c r="Q19" s="929" t="s">
        <v>481</v>
      </c>
      <c r="R19" s="929" t="s">
        <v>481</v>
      </c>
      <c r="S19" s="929" t="s">
        <v>481</v>
      </c>
      <c r="T19" s="929" t="s">
        <v>983</v>
      </c>
      <c r="U19" s="929" t="s">
        <v>983</v>
      </c>
      <c r="V19" s="929" t="s">
        <v>481</v>
      </c>
      <c r="W19" s="929" t="s">
        <v>481</v>
      </c>
      <c r="X19" s="929" t="s">
        <v>481</v>
      </c>
      <c r="Y19" s="929" t="s">
        <v>481</v>
      </c>
      <c r="Z19" s="929" t="s">
        <v>1115</v>
      </c>
      <c r="AA19" s="929" t="s">
        <v>983</v>
      </c>
      <c r="AB19" s="929" t="s">
        <v>983</v>
      </c>
      <c r="AC19" s="929" t="s">
        <v>481</v>
      </c>
      <c r="AD19" s="929" t="s">
        <v>481</v>
      </c>
      <c r="AE19" s="929" t="s">
        <v>481</v>
      </c>
      <c r="AF19" s="929" t="s">
        <v>481</v>
      </c>
      <c r="AG19" s="929" t="s">
        <v>481</v>
      </c>
      <c r="AH19" s="929" t="s">
        <v>983</v>
      </c>
      <c r="AI19" s="929" t="s">
        <v>983</v>
      </c>
      <c r="AJ19" s="929" t="s">
        <v>481</v>
      </c>
      <c r="AK19" s="929" t="s">
        <v>481</v>
      </c>
      <c r="AL19" s="929" t="s">
        <v>481</v>
      </c>
      <c r="AM19" s="929" t="s">
        <v>481</v>
      </c>
      <c r="AN19" s="929" t="s">
        <v>481</v>
      </c>
      <c r="AO19" s="929" t="s">
        <v>983</v>
      </c>
      <c r="AP19" s="697"/>
      <c r="AQ19" s="1150">
        <f>'04-22Master'!R21</f>
        <v>30</v>
      </c>
      <c r="AR19" s="1248">
        <v>0</v>
      </c>
      <c r="AS19" s="1046">
        <f>'04-22Master'!U21</f>
        <v>56508.6</v>
      </c>
      <c r="AT19" s="1046">
        <f>'04-22Master'!V21</f>
        <v>0</v>
      </c>
      <c r="AU19" s="1046">
        <f>'04-22Master'!Y21</f>
        <v>22603.440000000002</v>
      </c>
      <c r="AV19" s="1046">
        <f>'04-22Master'!Z21</f>
        <v>2083</v>
      </c>
      <c r="AW19" s="1046">
        <f>'04-22Master'!AA21</f>
        <v>2083</v>
      </c>
      <c r="AX19" s="1046">
        <f>'04-22Master'!AD21</f>
        <v>1554.6089999999999</v>
      </c>
      <c r="AY19" s="1046">
        <f>'04-22Master'!AB21</f>
        <v>11015.959999999992</v>
      </c>
      <c r="AZ19" s="1176">
        <v>0</v>
      </c>
      <c r="BA19" s="1176">
        <v>0</v>
      </c>
      <c r="BB19" s="1176">
        <v>0</v>
      </c>
      <c r="BC19" s="1176">
        <v>0</v>
      </c>
      <c r="BD19" s="1176">
        <v>0</v>
      </c>
      <c r="BE19" s="1177">
        <f>'04-22Master'!AH21</f>
        <v>103275.72266</v>
      </c>
      <c r="BF19" s="1046">
        <f>'04-22Master'!AI21</f>
        <v>0</v>
      </c>
      <c r="BG19" s="1046">
        <f>'04-22Master'!AJ21</f>
        <v>1800</v>
      </c>
      <c r="BH19" s="1046">
        <f>'04-22Master'!AK21</f>
        <v>200</v>
      </c>
      <c r="BI19" s="1046">
        <f>'04-22Master'!AL21</f>
        <v>0</v>
      </c>
      <c r="BJ19" s="1046">
        <v>0</v>
      </c>
      <c r="BK19" s="1046">
        <v>0</v>
      </c>
      <c r="BL19" s="1046">
        <v>0</v>
      </c>
      <c r="BM19" s="1046">
        <v>0</v>
      </c>
      <c r="BN19" s="1046">
        <v>0</v>
      </c>
      <c r="BO19" s="1046">
        <v>0</v>
      </c>
      <c r="BP19" s="1046">
        <f>'04-22Master'!AN21</f>
        <v>2391.7878479999999</v>
      </c>
      <c r="BQ19" s="1178">
        <f>'04-22Master'!AO21</f>
        <v>100883.93481199999</v>
      </c>
      <c r="BR19" s="1249" t="str">
        <f>'04-22Master'!AQ21</f>
        <v>HDFC Bank</v>
      </c>
      <c r="BS19" s="350">
        <f>'04-22Master'!AR21</f>
        <v>50100122835737</v>
      </c>
    </row>
    <row r="20" spans="1:71" ht="17.25" customHeight="1">
      <c r="A20" s="1149">
        <v>7</v>
      </c>
      <c r="B20" s="1250" t="str">
        <f>'04-22Master'!B22</f>
        <v>Sachin</v>
      </c>
      <c r="C20" s="349" t="str">
        <f>'04-22Master'!E22</f>
        <v xml:space="preserve">POONAM SACHIN MESHRAM </v>
      </c>
      <c r="D20" s="351" t="str">
        <f>'04-22Master'!D22</f>
        <v>MALE</v>
      </c>
      <c r="E20" s="356" t="str">
        <f>'04-22Master'!F22</f>
        <v>Windows Administrator</v>
      </c>
      <c r="F20" s="357" t="s">
        <v>480</v>
      </c>
      <c r="G20" s="352" t="s">
        <v>582</v>
      </c>
      <c r="H20" s="353">
        <f>'04-22Master'!I22</f>
        <v>44368</v>
      </c>
      <c r="I20" s="354" t="str">
        <f>'04-22Master'!O22</f>
        <v>N/A</v>
      </c>
      <c r="J20" s="355">
        <f>'04-22Master'!N22</f>
        <v>101090261210</v>
      </c>
      <c r="K20" s="355">
        <f>'04-22Master'!T22</f>
        <v>84912</v>
      </c>
      <c r="L20" s="929" t="s">
        <v>481</v>
      </c>
      <c r="M20" s="929" t="s">
        <v>983</v>
      </c>
      <c r="N20" s="929" t="s">
        <v>983</v>
      </c>
      <c r="O20" s="929" t="s">
        <v>481</v>
      </c>
      <c r="P20" s="929" t="s">
        <v>481</v>
      </c>
      <c r="Q20" s="929" t="s">
        <v>481</v>
      </c>
      <c r="R20" s="929" t="s">
        <v>481</v>
      </c>
      <c r="S20" s="929" t="s">
        <v>481</v>
      </c>
      <c r="T20" s="929" t="s">
        <v>983</v>
      </c>
      <c r="U20" s="929" t="s">
        <v>983</v>
      </c>
      <c r="V20" s="929" t="s">
        <v>481</v>
      </c>
      <c r="W20" s="929" t="s">
        <v>481</v>
      </c>
      <c r="X20" s="929" t="s">
        <v>481</v>
      </c>
      <c r="Y20" s="1401"/>
      <c r="Z20" s="1401"/>
      <c r="AA20" s="1401"/>
      <c r="AB20" s="1401"/>
      <c r="AC20" s="1401"/>
      <c r="AD20" s="1401"/>
      <c r="AE20" s="1401"/>
      <c r="AF20" s="1401"/>
      <c r="AG20" s="1401"/>
      <c r="AH20" s="1401"/>
      <c r="AI20" s="1401"/>
      <c r="AJ20" s="1401"/>
      <c r="AK20" s="1401"/>
      <c r="AL20" s="1401"/>
      <c r="AM20" s="1401"/>
      <c r="AN20" s="1401"/>
      <c r="AO20" s="1401"/>
      <c r="AP20" s="697"/>
      <c r="AQ20" s="1150">
        <f>'04-22Master'!R22</f>
        <v>13</v>
      </c>
      <c r="AR20" s="1248">
        <v>0</v>
      </c>
      <c r="AS20" s="1046">
        <f>'04-22Master'!U22</f>
        <v>22077.119999999999</v>
      </c>
      <c r="AT20" s="1046">
        <f>'04-22Master'!V22</f>
        <v>0</v>
      </c>
      <c r="AU20" s="1046">
        <f>'04-22Master'!Y22</f>
        <v>8830.848</v>
      </c>
      <c r="AV20" s="1046">
        <f>'04-22Master'!Z22</f>
        <v>903</v>
      </c>
      <c r="AW20" s="1046">
        <f>'04-22Master'!AA22</f>
        <v>903</v>
      </c>
      <c r="AX20" s="1046">
        <f>'04-22Master'!AD22</f>
        <v>1554.6089999999999</v>
      </c>
      <c r="AY20" s="1046">
        <f>'04-22Master'!AB22</f>
        <v>4194.2319999999963</v>
      </c>
      <c r="AZ20" s="1176">
        <v>0</v>
      </c>
      <c r="BA20" s="1176">
        <v>0</v>
      </c>
      <c r="BB20" s="1176">
        <v>0</v>
      </c>
      <c r="BC20" s="1176">
        <v>0</v>
      </c>
      <c r="BD20" s="1176">
        <v>0</v>
      </c>
      <c r="BE20" s="1177">
        <f>'04-22Master'!AH22</f>
        <v>41364.478471999995</v>
      </c>
      <c r="BF20" s="1046">
        <f>'04-22Master'!AI22</f>
        <v>0</v>
      </c>
      <c r="BG20" s="1046">
        <f>'04-22Master'!AJ22</f>
        <v>1800</v>
      </c>
      <c r="BH20" s="1046">
        <f>'04-22Master'!AK22</f>
        <v>200</v>
      </c>
      <c r="BI20" s="1046">
        <f>'04-22Master'!AL22</f>
        <v>0</v>
      </c>
      <c r="BJ20" s="1046">
        <v>0</v>
      </c>
      <c r="BK20" s="1046">
        <v>0</v>
      </c>
      <c r="BL20" s="1046">
        <v>0</v>
      </c>
      <c r="BM20" s="1046">
        <v>0</v>
      </c>
      <c r="BN20" s="1046">
        <v>0</v>
      </c>
      <c r="BO20" s="1046">
        <v>0</v>
      </c>
      <c r="BP20" s="1046">
        <f>'04-22Master'!AN22</f>
        <v>2391.7878479999999</v>
      </c>
      <c r="BQ20" s="1178">
        <f>'04-22Master'!AO22</f>
        <v>38972.690623999995</v>
      </c>
      <c r="BR20" s="1249" t="str">
        <f>'04-22Master'!AQ22</f>
        <v>STATE BANK OF INDIA</v>
      </c>
      <c r="BS20" s="350">
        <f>'04-22Master'!AR22</f>
        <v>20079696052</v>
      </c>
    </row>
    <row r="21" spans="1:71" ht="17.25" customHeight="1">
      <c r="A21" s="1149">
        <v>8</v>
      </c>
      <c r="B21" s="1250" t="str">
        <f>'04-22Master'!B23</f>
        <v>Barathiyar A</v>
      </c>
      <c r="C21" s="349" t="str">
        <f>'04-22Master'!E23</f>
        <v>Arumugam</v>
      </c>
      <c r="D21" s="351" t="str">
        <f>'04-22Master'!D23</f>
        <v>MALE</v>
      </c>
      <c r="E21" s="356" t="str">
        <f>'04-22Master'!F23</f>
        <v>VMware &amp; Wintel Admin</v>
      </c>
      <c r="F21" s="357" t="s">
        <v>480</v>
      </c>
      <c r="G21" s="352" t="s">
        <v>582</v>
      </c>
      <c r="H21" s="353">
        <f>'04-22Master'!I23</f>
        <v>44396</v>
      </c>
      <c r="I21" s="354" t="str">
        <f>'04-22Master'!O23</f>
        <v>N/A</v>
      </c>
      <c r="J21" s="355" t="str">
        <f>'04-22Master'!N23</f>
        <v>100583941709</v>
      </c>
      <c r="K21" s="355">
        <f>'04-22Master'!T23</f>
        <v>58959</v>
      </c>
      <c r="L21" s="929" t="s">
        <v>481</v>
      </c>
      <c r="M21" s="929" t="s">
        <v>983</v>
      </c>
      <c r="N21" s="929" t="s">
        <v>983</v>
      </c>
      <c r="O21" s="929" t="s">
        <v>481</v>
      </c>
      <c r="P21" s="929" t="s">
        <v>481</v>
      </c>
      <c r="Q21" s="929" t="s">
        <v>481</v>
      </c>
      <c r="R21" s="929" t="s">
        <v>481</v>
      </c>
      <c r="S21" s="929" t="s">
        <v>481</v>
      </c>
      <c r="T21" s="929" t="s">
        <v>983</v>
      </c>
      <c r="U21" s="929" t="s">
        <v>983</v>
      </c>
      <c r="V21" s="929" t="s">
        <v>481</v>
      </c>
      <c r="W21" s="929" t="s">
        <v>481</v>
      </c>
      <c r="X21" s="929" t="s">
        <v>1049</v>
      </c>
      <c r="Y21" s="1401"/>
      <c r="Z21" s="1401"/>
      <c r="AA21" s="1401"/>
      <c r="AB21" s="1401"/>
      <c r="AC21" s="1401"/>
      <c r="AD21" s="1401"/>
      <c r="AE21" s="1401"/>
      <c r="AF21" s="1401"/>
      <c r="AG21" s="1401"/>
      <c r="AH21" s="1401"/>
      <c r="AI21" s="1401"/>
      <c r="AJ21" s="1401"/>
      <c r="AK21" s="1401"/>
      <c r="AL21" s="1401"/>
      <c r="AM21" s="1401"/>
      <c r="AN21" s="1401"/>
      <c r="AO21" s="1401"/>
      <c r="AP21" s="697"/>
      <c r="AQ21" s="1150">
        <f>'04-22Master'!R23</f>
        <v>13</v>
      </c>
      <c r="AR21" s="1248">
        <v>0</v>
      </c>
      <c r="AS21" s="1046">
        <f>'04-22Master'!U23</f>
        <v>15329.34</v>
      </c>
      <c r="AT21" s="1046">
        <f>'04-22Master'!V23</f>
        <v>0</v>
      </c>
      <c r="AU21" s="1046">
        <f>'04-22Master'!Y23</f>
        <v>6131.7360000000008</v>
      </c>
      <c r="AV21" s="1046">
        <f>'04-22Master'!Z23</f>
        <v>903</v>
      </c>
      <c r="AW21" s="1046">
        <f>'04-22Master'!AA23</f>
        <v>903</v>
      </c>
      <c r="AX21" s="1046">
        <f>'04-22Master'!AD23</f>
        <v>1554.6089999999999</v>
      </c>
      <c r="AY21" s="1046">
        <f>'04-22Master'!AB23</f>
        <v>2394.8240000000005</v>
      </c>
      <c r="AZ21" s="1176">
        <v>0</v>
      </c>
      <c r="BA21" s="1176">
        <v>0</v>
      </c>
      <c r="BB21" s="1176">
        <v>0</v>
      </c>
      <c r="BC21" s="1176">
        <v>0</v>
      </c>
      <c r="BD21" s="1176">
        <v>0</v>
      </c>
      <c r="BE21" s="1177">
        <f>'04-22Master'!AH23</f>
        <v>29231.295254000001</v>
      </c>
      <c r="BF21" s="1046">
        <f>'04-22Master'!AI23</f>
        <v>0</v>
      </c>
      <c r="BG21" s="1046">
        <f>'04-22Master'!AJ23</f>
        <v>1800</v>
      </c>
      <c r="BH21" s="1046">
        <f>'04-22Master'!AK23</f>
        <v>200</v>
      </c>
      <c r="BI21" s="1046">
        <f>'04-22Master'!AL23</f>
        <v>0</v>
      </c>
      <c r="BJ21" s="1046">
        <v>0</v>
      </c>
      <c r="BK21" s="1046">
        <v>0</v>
      </c>
      <c r="BL21" s="1046">
        <v>0</v>
      </c>
      <c r="BM21" s="1046">
        <v>0</v>
      </c>
      <c r="BN21" s="1046">
        <v>0</v>
      </c>
      <c r="BO21" s="1046">
        <v>0</v>
      </c>
      <c r="BP21" s="1046">
        <f>'04-22Master'!AN23</f>
        <v>2335</v>
      </c>
      <c r="BQ21" s="1178">
        <f>'04-22Master'!AO23</f>
        <v>26896.295254000001</v>
      </c>
      <c r="BR21" s="1249" t="str">
        <f>'04-22Master'!AQ23</f>
        <v>ICICI BANK</v>
      </c>
      <c r="BS21" s="350" t="str">
        <f>'04-22Master'!AR23</f>
        <v>602601522530</v>
      </c>
    </row>
    <row r="22" spans="1:71" ht="17.25" customHeight="1">
      <c r="A22" s="547">
        <v>9</v>
      </c>
      <c r="B22" s="1250" t="str">
        <f>'04-22Master'!B24</f>
        <v>Kumaravel M</v>
      </c>
      <c r="C22" s="349" t="str">
        <f>'04-22Master'!E24</f>
        <v>Madhavaraj</v>
      </c>
      <c r="D22" s="351" t="str">
        <f>'04-22Master'!D24</f>
        <v>MALE</v>
      </c>
      <c r="E22" s="356" t="str">
        <f>'04-22Master'!F24</f>
        <v>Sr. Network Administrator</v>
      </c>
      <c r="F22" s="357" t="s">
        <v>480</v>
      </c>
      <c r="G22" s="352" t="s">
        <v>582</v>
      </c>
      <c r="H22" s="353">
        <f>'04-22Master'!I24</f>
        <v>44396</v>
      </c>
      <c r="I22" s="354" t="str">
        <f>'04-22Master'!O24</f>
        <v>N/A</v>
      </c>
      <c r="J22" s="355" t="str">
        <f>'04-22Master'!N24</f>
        <v>101273936714</v>
      </c>
      <c r="K22" s="355">
        <f>'04-22Master'!T24</f>
        <v>47836</v>
      </c>
      <c r="L22" s="929" t="s">
        <v>481</v>
      </c>
      <c r="M22" s="929" t="s">
        <v>983</v>
      </c>
      <c r="N22" s="929" t="s">
        <v>983</v>
      </c>
      <c r="O22" s="929" t="s">
        <v>481</v>
      </c>
      <c r="P22" s="929" t="s">
        <v>481</v>
      </c>
      <c r="Q22" s="929" t="s">
        <v>481</v>
      </c>
      <c r="R22" s="929" t="s">
        <v>481</v>
      </c>
      <c r="S22" s="929" t="s">
        <v>481</v>
      </c>
      <c r="T22" s="929" t="s">
        <v>983</v>
      </c>
      <c r="U22" s="929" t="s">
        <v>983</v>
      </c>
      <c r="V22" s="929" t="s">
        <v>481</v>
      </c>
      <c r="W22" s="929" t="s">
        <v>481</v>
      </c>
      <c r="X22" s="929" t="s">
        <v>481</v>
      </c>
      <c r="Y22" s="929" t="s">
        <v>481</v>
      </c>
      <c r="Z22" s="929" t="s">
        <v>1115</v>
      </c>
      <c r="AA22" s="929" t="s">
        <v>983</v>
      </c>
      <c r="AB22" s="929" t="s">
        <v>983</v>
      </c>
      <c r="AC22" s="929" t="s">
        <v>1049</v>
      </c>
      <c r="AD22" s="929" t="s">
        <v>481</v>
      </c>
      <c r="AE22" s="929" t="s">
        <v>481</v>
      </c>
      <c r="AF22" s="929" t="s">
        <v>481</v>
      </c>
      <c r="AG22" s="929" t="s">
        <v>481</v>
      </c>
      <c r="AH22" s="929" t="s">
        <v>983</v>
      </c>
      <c r="AI22" s="929" t="s">
        <v>983</v>
      </c>
      <c r="AJ22" s="929" t="s">
        <v>481</v>
      </c>
      <c r="AK22" s="929" t="s">
        <v>481</v>
      </c>
      <c r="AL22" s="929" t="s">
        <v>481</v>
      </c>
      <c r="AM22" s="929" t="s">
        <v>481</v>
      </c>
      <c r="AN22" s="929" t="s">
        <v>481</v>
      </c>
      <c r="AO22" s="929" t="s">
        <v>983</v>
      </c>
      <c r="AP22" s="697"/>
      <c r="AQ22" s="1150">
        <f>'04-22Master'!R24</f>
        <v>30</v>
      </c>
      <c r="AR22" s="1248">
        <v>0</v>
      </c>
      <c r="AS22" s="1046">
        <f>'04-22Master'!U24</f>
        <v>28701.599999999999</v>
      </c>
      <c r="AT22" s="1046">
        <f>'04-22Master'!V24</f>
        <v>0</v>
      </c>
      <c r="AU22" s="1046">
        <f>'04-22Master'!Y24</f>
        <v>11480.64</v>
      </c>
      <c r="AV22" s="1046">
        <f>'04-22Master'!Z24</f>
        <v>2083</v>
      </c>
      <c r="AW22" s="1046">
        <f>'04-22Master'!AA24</f>
        <v>2083</v>
      </c>
      <c r="AX22" s="1046">
        <f>'04-22Master'!AD24</f>
        <v>1554.6089999999999</v>
      </c>
      <c r="AY22" s="1046">
        <f>'04-22Master'!AB24</f>
        <v>3600.760000000002</v>
      </c>
      <c r="AZ22" s="1176">
        <v>0</v>
      </c>
      <c r="BA22" s="1176">
        <v>0</v>
      </c>
      <c r="BB22" s="1176">
        <v>0</v>
      </c>
      <c r="BC22" s="1176">
        <v>0</v>
      </c>
      <c r="BD22" s="1176">
        <v>0</v>
      </c>
      <c r="BE22" s="1177">
        <f>'04-22Master'!AH24</f>
        <v>53275.955959999999</v>
      </c>
      <c r="BF22" s="1046">
        <f>'04-22Master'!AI24</f>
        <v>0</v>
      </c>
      <c r="BG22" s="1046">
        <f>'04-22Master'!AJ24</f>
        <v>1800</v>
      </c>
      <c r="BH22" s="1046">
        <f>'04-22Master'!AK24</f>
        <v>200</v>
      </c>
      <c r="BI22" s="1046">
        <f>'04-22Master'!AL24</f>
        <v>0</v>
      </c>
      <c r="BJ22" s="1046">
        <v>0</v>
      </c>
      <c r="BK22" s="1046">
        <v>0</v>
      </c>
      <c r="BL22" s="1046">
        <v>0</v>
      </c>
      <c r="BM22" s="1046">
        <v>0</v>
      </c>
      <c r="BN22" s="1046">
        <v>0</v>
      </c>
      <c r="BO22" s="1046">
        <v>0</v>
      </c>
      <c r="BP22" s="1046">
        <f>'04-22Master'!AN24</f>
        <v>2335</v>
      </c>
      <c r="BQ22" s="1178">
        <f>'04-22Master'!AO24</f>
        <v>50940.955959999999</v>
      </c>
      <c r="BR22" s="1249" t="str">
        <f>'04-22Master'!AQ24</f>
        <v>Indian Bank</v>
      </c>
      <c r="BS22" s="350" t="str">
        <f>'04-22Master'!AR24</f>
        <v>443843855</v>
      </c>
    </row>
    <row r="23" spans="1:71" ht="17.25" customHeight="1">
      <c r="A23" s="1149">
        <v>10</v>
      </c>
      <c r="B23" s="1250" t="str">
        <f>'04-22Master'!B25</f>
        <v>CHANDRASEHARAN GERORGE</v>
      </c>
      <c r="C23" s="349" t="str">
        <f>'04-22Master'!E25</f>
        <v>George</v>
      </c>
      <c r="D23" s="351" t="str">
        <f>'04-22Master'!D25</f>
        <v>MALE</v>
      </c>
      <c r="E23" s="356" t="str">
        <f>'04-22Master'!F25</f>
        <v>SENIOR TECHNICAL SPECIALIST</v>
      </c>
      <c r="F23" s="357" t="s">
        <v>480</v>
      </c>
      <c r="G23" s="352" t="s">
        <v>582</v>
      </c>
      <c r="H23" s="353">
        <f>'04-22Master'!I25</f>
        <v>44396</v>
      </c>
      <c r="I23" s="354" t="str">
        <f>'04-22Master'!O25</f>
        <v>N/A</v>
      </c>
      <c r="J23" s="355" t="str">
        <f>'04-22Master'!N25</f>
        <v>100123005976</v>
      </c>
      <c r="K23" s="355">
        <f>'04-22Master'!T25</f>
        <v>50617</v>
      </c>
      <c r="L23" s="929" t="s">
        <v>481</v>
      </c>
      <c r="M23" s="929" t="s">
        <v>983</v>
      </c>
      <c r="N23" s="929" t="s">
        <v>983</v>
      </c>
      <c r="O23" s="929" t="s">
        <v>481</v>
      </c>
      <c r="P23" s="929" t="s">
        <v>481</v>
      </c>
      <c r="Q23" s="929" t="s">
        <v>481</v>
      </c>
      <c r="R23" s="929" t="s">
        <v>481</v>
      </c>
      <c r="S23" s="929" t="s">
        <v>481</v>
      </c>
      <c r="T23" s="929" t="s">
        <v>983</v>
      </c>
      <c r="U23" s="929" t="s">
        <v>983</v>
      </c>
      <c r="V23" s="929" t="s">
        <v>481</v>
      </c>
      <c r="W23" s="929" t="s">
        <v>481</v>
      </c>
      <c r="X23" s="929" t="s">
        <v>481</v>
      </c>
      <c r="Y23" s="929" t="s">
        <v>481</v>
      </c>
      <c r="Z23" s="929" t="s">
        <v>1115</v>
      </c>
      <c r="AA23" s="1401"/>
      <c r="AB23" s="1401"/>
      <c r="AC23" s="1401"/>
      <c r="AD23" s="1401"/>
      <c r="AE23" s="1401"/>
      <c r="AF23" s="1401"/>
      <c r="AG23" s="1401"/>
      <c r="AH23" s="1401"/>
      <c r="AI23" s="1401"/>
      <c r="AJ23" s="1401"/>
      <c r="AK23" s="1401"/>
      <c r="AL23" s="1401"/>
      <c r="AM23" s="1401"/>
      <c r="AN23" s="1401"/>
      <c r="AO23" s="1401"/>
      <c r="AP23" s="697"/>
      <c r="AQ23" s="1150">
        <f>'04-22Master'!R25</f>
        <v>15</v>
      </c>
      <c r="AR23" s="1248">
        <v>0</v>
      </c>
      <c r="AS23" s="1046">
        <f>'04-22Master'!U25</f>
        <v>15185.1</v>
      </c>
      <c r="AT23" s="1046">
        <f>'04-22Master'!V25</f>
        <v>0</v>
      </c>
      <c r="AU23" s="1046">
        <f>'04-22Master'!Y25</f>
        <v>6074.0400000000009</v>
      </c>
      <c r="AV23" s="1046">
        <f>'04-22Master'!Z25</f>
        <v>1042</v>
      </c>
      <c r="AW23" s="1046">
        <f>'04-22Master'!AA25</f>
        <v>1042</v>
      </c>
      <c r="AX23" s="1046">
        <f>'04-22Master'!AD25</f>
        <v>1554.6089999999999</v>
      </c>
      <c r="AY23" s="1046">
        <f>'04-22Master'!AB25</f>
        <v>2078.3600000000006</v>
      </c>
      <c r="AZ23" s="1176">
        <v>0</v>
      </c>
      <c r="BA23" s="1176">
        <v>0</v>
      </c>
      <c r="BB23" s="1176">
        <v>0</v>
      </c>
      <c r="BC23" s="1176">
        <v>0</v>
      </c>
      <c r="BD23" s="1176">
        <v>0</v>
      </c>
      <c r="BE23" s="1177">
        <f>'04-22Master'!AH25</f>
        <v>28971.937310000001</v>
      </c>
      <c r="BF23" s="1046">
        <f>'04-22Master'!AI25</f>
        <v>0</v>
      </c>
      <c r="BG23" s="1046">
        <f>'04-22Master'!AJ25</f>
        <v>1800</v>
      </c>
      <c r="BH23" s="1046">
        <f>'04-22Master'!AK25</f>
        <v>200</v>
      </c>
      <c r="BI23" s="1046">
        <f>'04-22Master'!AL25</f>
        <v>0</v>
      </c>
      <c r="BJ23" s="1046">
        <v>0</v>
      </c>
      <c r="BK23" s="1046">
        <v>0</v>
      </c>
      <c r="BL23" s="1046">
        <v>0</v>
      </c>
      <c r="BM23" s="1046">
        <v>0</v>
      </c>
      <c r="BN23" s="1046">
        <v>0</v>
      </c>
      <c r="BO23" s="1046">
        <v>0</v>
      </c>
      <c r="BP23" s="1046">
        <f>'04-22Master'!AN25</f>
        <v>2335</v>
      </c>
      <c r="BQ23" s="1178">
        <f>'04-22Master'!AO25</f>
        <v>26636.937310000001</v>
      </c>
      <c r="BR23" s="1249" t="str">
        <f>'04-22Master'!AQ25</f>
        <v>Standard Charter Bank</v>
      </c>
      <c r="BS23" s="350" t="str">
        <f>'04-22Master'!AR25</f>
        <v>42610387037</v>
      </c>
    </row>
    <row r="24" spans="1:71" ht="17.25" customHeight="1">
      <c r="A24" s="1149">
        <v>11</v>
      </c>
      <c r="B24" s="1250" t="str">
        <f>'04-22Master'!B26</f>
        <v>VISHNUPRASATH T</v>
      </c>
      <c r="C24" s="349" t="str">
        <f>'04-22Master'!E26</f>
        <v>Thavamani</v>
      </c>
      <c r="D24" s="351" t="str">
        <f>'04-22Master'!D26</f>
        <v>MALE</v>
      </c>
      <c r="E24" s="356" t="str">
        <f>'04-22Master'!F26</f>
        <v>Sr. Network Engineer</v>
      </c>
      <c r="F24" s="357" t="s">
        <v>480</v>
      </c>
      <c r="G24" s="352" t="s">
        <v>582</v>
      </c>
      <c r="H24" s="353">
        <f>'04-22Master'!I26</f>
        <v>44396</v>
      </c>
      <c r="I24" s="354" t="str">
        <f>'04-22Master'!O26</f>
        <v>N/A</v>
      </c>
      <c r="J24" s="355" t="str">
        <f>'04-22Master'!N26</f>
        <v>100910953478</v>
      </c>
      <c r="K24" s="355">
        <f>'04-22Master'!T26</f>
        <v>47836</v>
      </c>
      <c r="L24" s="929" t="s">
        <v>481</v>
      </c>
      <c r="M24" s="929" t="s">
        <v>983</v>
      </c>
      <c r="N24" s="929" t="s">
        <v>983</v>
      </c>
      <c r="O24" s="929" t="s">
        <v>481</v>
      </c>
      <c r="P24" s="929" t="s">
        <v>481</v>
      </c>
      <c r="Q24" s="929" t="s">
        <v>481</v>
      </c>
      <c r="R24" s="929" t="s">
        <v>481</v>
      </c>
      <c r="S24" s="929" t="s">
        <v>481</v>
      </c>
      <c r="T24" s="929" t="s">
        <v>983</v>
      </c>
      <c r="U24" s="929" t="s">
        <v>983</v>
      </c>
      <c r="V24" s="929" t="s">
        <v>481</v>
      </c>
      <c r="W24" s="929" t="s">
        <v>481</v>
      </c>
      <c r="X24" s="929" t="s">
        <v>481</v>
      </c>
      <c r="Y24" s="929" t="s">
        <v>481</v>
      </c>
      <c r="Z24" s="929" t="s">
        <v>1115</v>
      </c>
      <c r="AA24" s="929" t="s">
        <v>983</v>
      </c>
      <c r="AB24" s="929" t="s">
        <v>983</v>
      </c>
      <c r="AC24" s="929" t="s">
        <v>481</v>
      </c>
      <c r="AD24" s="929" t="s">
        <v>481</v>
      </c>
      <c r="AE24" s="929" t="s">
        <v>481</v>
      </c>
      <c r="AF24" s="929" t="s">
        <v>481</v>
      </c>
      <c r="AG24" s="929" t="s">
        <v>481</v>
      </c>
      <c r="AH24" s="929" t="s">
        <v>983</v>
      </c>
      <c r="AI24" s="929" t="s">
        <v>983</v>
      </c>
      <c r="AJ24" s="929" t="s">
        <v>1049</v>
      </c>
      <c r="AK24" s="929" t="s">
        <v>481</v>
      </c>
      <c r="AL24" s="929" t="s">
        <v>481</v>
      </c>
      <c r="AM24" s="929" t="s">
        <v>481</v>
      </c>
      <c r="AN24" s="929" t="s">
        <v>481</v>
      </c>
      <c r="AO24" s="929" t="s">
        <v>983</v>
      </c>
      <c r="AP24" s="697"/>
      <c r="AQ24" s="1150">
        <f>'04-22Master'!R26</f>
        <v>30</v>
      </c>
      <c r="AR24" s="1248">
        <v>0</v>
      </c>
      <c r="AS24" s="1046">
        <f>'04-22Master'!U26</f>
        <v>28701.599999999999</v>
      </c>
      <c r="AT24" s="1046">
        <f>'04-22Master'!V26</f>
        <v>0</v>
      </c>
      <c r="AU24" s="1046">
        <f>'04-22Master'!Y26</f>
        <v>11480.64</v>
      </c>
      <c r="AV24" s="1046">
        <f>'04-22Master'!Z26</f>
        <v>2083</v>
      </c>
      <c r="AW24" s="1046">
        <f>'04-22Master'!AA26</f>
        <v>2083</v>
      </c>
      <c r="AX24" s="1046">
        <f>'04-22Master'!AD26</f>
        <v>1554.6089999999999</v>
      </c>
      <c r="AY24" s="1046">
        <f>'04-22Master'!AB26</f>
        <v>3600.760000000002</v>
      </c>
      <c r="AZ24" s="1176">
        <v>0</v>
      </c>
      <c r="BA24" s="1176">
        <v>0</v>
      </c>
      <c r="BB24" s="1176">
        <v>0</v>
      </c>
      <c r="BC24" s="1176">
        <v>0</v>
      </c>
      <c r="BD24" s="1176">
        <v>0</v>
      </c>
      <c r="BE24" s="1177">
        <f>'04-22Master'!AH26</f>
        <v>53275.955959999999</v>
      </c>
      <c r="BF24" s="1046">
        <f>'04-22Master'!AI26</f>
        <v>0</v>
      </c>
      <c r="BG24" s="1046">
        <f>'04-22Master'!AJ26</f>
        <v>1800</v>
      </c>
      <c r="BH24" s="1046">
        <f>'04-22Master'!AK26</f>
        <v>200</v>
      </c>
      <c r="BI24" s="1046">
        <f>'04-22Master'!AL26</f>
        <v>0</v>
      </c>
      <c r="BJ24" s="1046">
        <v>0</v>
      </c>
      <c r="BK24" s="1046">
        <v>0</v>
      </c>
      <c r="BL24" s="1046">
        <v>0</v>
      </c>
      <c r="BM24" s="1046">
        <v>0</v>
      </c>
      <c r="BN24" s="1046">
        <v>0</v>
      </c>
      <c r="BO24" s="1046">
        <v>0</v>
      </c>
      <c r="BP24" s="1046">
        <f>'04-22Master'!AN26</f>
        <v>2335</v>
      </c>
      <c r="BQ24" s="1178">
        <f>'04-22Master'!AO26</f>
        <v>50940.955959999999</v>
      </c>
      <c r="BR24" s="1249" t="str">
        <f>'04-22Master'!AQ26</f>
        <v>ICICI BANK</v>
      </c>
      <c r="BS24" s="350" t="str">
        <f>'04-22Master'!AR26</f>
        <v>270401504431</v>
      </c>
    </row>
    <row r="25" spans="1:71" ht="17.25" customHeight="1">
      <c r="A25" s="547">
        <v>12</v>
      </c>
      <c r="B25" s="1250" t="str">
        <f>'04-22Master'!B27</f>
        <v>Nagaranjan S</v>
      </c>
      <c r="C25" s="349" t="str">
        <f>'04-22Master'!E27</f>
        <v>SUBBIAH G</v>
      </c>
      <c r="D25" s="351" t="str">
        <f>'04-22Master'!D27</f>
        <v>MALE</v>
      </c>
      <c r="E25" s="356" t="str">
        <f>'04-22Master'!F27</f>
        <v>Linux Administrator</v>
      </c>
      <c r="F25" s="357" t="s">
        <v>480</v>
      </c>
      <c r="G25" s="352" t="s">
        <v>582</v>
      </c>
      <c r="H25" s="353">
        <f>'04-22Master'!I27</f>
        <v>44396</v>
      </c>
      <c r="I25" s="354" t="str">
        <f>'04-22Master'!O27</f>
        <v>N/A</v>
      </c>
      <c r="J25" s="355" t="str">
        <f>'04-22Master'!N27</f>
        <v>100363582963</v>
      </c>
      <c r="K25" s="355">
        <f>'04-22Master'!T27</f>
        <v>47836</v>
      </c>
      <c r="L25" s="929" t="s">
        <v>481</v>
      </c>
      <c r="M25" s="929" t="s">
        <v>983</v>
      </c>
      <c r="N25" s="929" t="s">
        <v>983</v>
      </c>
      <c r="O25" s="929" t="s">
        <v>481</v>
      </c>
      <c r="P25" s="929" t="s">
        <v>481</v>
      </c>
      <c r="Q25" s="929" t="s">
        <v>481</v>
      </c>
      <c r="R25" s="929" t="s">
        <v>481</v>
      </c>
      <c r="S25" s="929" t="s">
        <v>481</v>
      </c>
      <c r="T25" s="929" t="s">
        <v>983</v>
      </c>
      <c r="U25" s="929" t="s">
        <v>983</v>
      </c>
      <c r="V25" s="929" t="s">
        <v>481</v>
      </c>
      <c r="W25" s="929" t="s">
        <v>481</v>
      </c>
      <c r="X25" s="929" t="s">
        <v>481</v>
      </c>
      <c r="Y25" s="929" t="s">
        <v>481</v>
      </c>
      <c r="Z25" s="929" t="s">
        <v>1115</v>
      </c>
      <c r="AA25" s="929" t="s">
        <v>983</v>
      </c>
      <c r="AB25" s="929" t="s">
        <v>983</v>
      </c>
      <c r="AC25" s="929" t="s">
        <v>481</v>
      </c>
      <c r="AD25" s="929" t="s">
        <v>481</v>
      </c>
      <c r="AE25" s="929" t="s">
        <v>481</v>
      </c>
      <c r="AF25" s="929" t="s">
        <v>481</v>
      </c>
      <c r="AG25" s="929" t="s">
        <v>481</v>
      </c>
      <c r="AH25" s="929" t="s">
        <v>983</v>
      </c>
      <c r="AI25" s="929" t="s">
        <v>983</v>
      </c>
      <c r="AJ25" s="929" t="s">
        <v>481</v>
      </c>
      <c r="AK25" s="929" t="s">
        <v>481</v>
      </c>
      <c r="AL25" s="929" t="s">
        <v>481</v>
      </c>
      <c r="AM25" s="929" t="s">
        <v>481</v>
      </c>
      <c r="AN25" s="929" t="s">
        <v>481</v>
      </c>
      <c r="AO25" s="929" t="s">
        <v>983</v>
      </c>
      <c r="AP25" s="697"/>
      <c r="AQ25" s="1150">
        <f>'04-22Master'!R27</f>
        <v>30</v>
      </c>
      <c r="AR25" s="1248">
        <v>0</v>
      </c>
      <c r="AS25" s="1046">
        <f>'04-22Master'!U27</f>
        <v>28701.599999999999</v>
      </c>
      <c r="AT25" s="1046">
        <f>'04-22Master'!V27</f>
        <v>0</v>
      </c>
      <c r="AU25" s="1046">
        <f>'04-22Master'!Y27</f>
        <v>11480.64</v>
      </c>
      <c r="AV25" s="1046">
        <f>'04-22Master'!Z27</f>
        <v>2083</v>
      </c>
      <c r="AW25" s="1046">
        <f>'04-22Master'!AA27</f>
        <v>2083</v>
      </c>
      <c r="AX25" s="1046">
        <f>'04-22Master'!AD27</f>
        <v>1554.6089999999999</v>
      </c>
      <c r="AY25" s="1046">
        <f>'04-22Master'!AB27</f>
        <v>3600.760000000002</v>
      </c>
      <c r="AZ25" s="1176">
        <v>0</v>
      </c>
      <c r="BA25" s="1176">
        <v>0</v>
      </c>
      <c r="BB25" s="1176">
        <v>0</v>
      </c>
      <c r="BC25" s="1176">
        <v>0</v>
      </c>
      <c r="BD25" s="1176">
        <v>0</v>
      </c>
      <c r="BE25" s="1177">
        <f>'04-22Master'!AH27</f>
        <v>53275.955959999999</v>
      </c>
      <c r="BF25" s="1046">
        <f>'04-22Master'!AI27</f>
        <v>0</v>
      </c>
      <c r="BG25" s="1046">
        <f>'04-22Master'!AJ27</f>
        <v>1800</v>
      </c>
      <c r="BH25" s="1046">
        <f>'04-22Master'!AK27</f>
        <v>200</v>
      </c>
      <c r="BI25" s="1046">
        <f>'04-22Master'!AL27</f>
        <v>0</v>
      </c>
      <c r="BJ25" s="1046">
        <v>0</v>
      </c>
      <c r="BK25" s="1046">
        <v>0</v>
      </c>
      <c r="BL25" s="1046">
        <v>0</v>
      </c>
      <c r="BM25" s="1046">
        <v>0</v>
      </c>
      <c r="BN25" s="1046">
        <v>0</v>
      </c>
      <c r="BO25" s="1046">
        <v>0</v>
      </c>
      <c r="BP25" s="1046">
        <f>'04-22Master'!AN27</f>
        <v>2335</v>
      </c>
      <c r="BQ25" s="1178">
        <f>'04-22Master'!AO27</f>
        <v>50940.955959999999</v>
      </c>
      <c r="BR25" s="1249" t="str">
        <f>'04-22Master'!AQ27</f>
        <v>IDBI BANK</v>
      </c>
      <c r="BS25" s="350" t="str">
        <f>'04-22Master'!AR27</f>
        <v>005104000198752</v>
      </c>
    </row>
    <row r="26" spans="1:71" ht="17.25" customHeight="1">
      <c r="A26" s="1149">
        <v>13</v>
      </c>
      <c r="B26" s="1250" t="str">
        <f>'04-22Master'!B28</f>
        <v>ELAMPARITHI SB</v>
      </c>
      <c r="C26" s="349" t="str">
        <f>'04-22Master'!E28</f>
        <v>Balasubramanian.S</v>
      </c>
      <c r="D26" s="351" t="str">
        <f>'04-22Master'!D28</f>
        <v>MALE</v>
      </c>
      <c r="E26" s="356" t="str">
        <f>'04-22Master'!F28</f>
        <v>Senior Network Engineer</v>
      </c>
      <c r="F26" s="357" t="s">
        <v>480</v>
      </c>
      <c r="G26" s="352" t="s">
        <v>582</v>
      </c>
      <c r="H26" s="353">
        <f>'04-22Master'!I28</f>
        <v>44396</v>
      </c>
      <c r="I26" s="354" t="str">
        <f>'04-22Master'!O28</f>
        <v>N/A</v>
      </c>
      <c r="J26" s="355" t="str">
        <f>'04-22Master'!N28</f>
        <v>100500123608</v>
      </c>
      <c r="K26" s="355">
        <f>'04-22Master'!T28</f>
        <v>47836</v>
      </c>
      <c r="L26" s="929" t="s">
        <v>481</v>
      </c>
      <c r="M26" s="929" t="s">
        <v>983</v>
      </c>
      <c r="N26" s="929" t="s">
        <v>983</v>
      </c>
      <c r="O26" s="929" t="s">
        <v>481</v>
      </c>
      <c r="P26" s="929" t="s">
        <v>481</v>
      </c>
      <c r="Q26" s="929" t="s">
        <v>481</v>
      </c>
      <c r="R26" s="929" t="s">
        <v>481</v>
      </c>
      <c r="S26" s="929" t="s">
        <v>481</v>
      </c>
      <c r="T26" s="929" t="s">
        <v>983</v>
      </c>
      <c r="U26" s="929" t="s">
        <v>983</v>
      </c>
      <c r="V26" s="929" t="s">
        <v>481</v>
      </c>
      <c r="W26" s="929" t="s">
        <v>481</v>
      </c>
      <c r="X26" s="929" t="s">
        <v>481</v>
      </c>
      <c r="Y26" s="929" t="s">
        <v>481</v>
      </c>
      <c r="Z26" s="929" t="s">
        <v>1115</v>
      </c>
      <c r="AA26" s="929" t="s">
        <v>983</v>
      </c>
      <c r="AB26" s="929" t="s">
        <v>983</v>
      </c>
      <c r="AC26" s="929" t="s">
        <v>481</v>
      </c>
      <c r="AD26" s="929" t="s">
        <v>481</v>
      </c>
      <c r="AE26" s="929" t="s">
        <v>481</v>
      </c>
      <c r="AF26" s="1401"/>
      <c r="AG26" s="1401"/>
      <c r="AH26" s="1401"/>
      <c r="AI26" s="1401"/>
      <c r="AJ26" s="1401"/>
      <c r="AK26" s="1401"/>
      <c r="AL26" s="1401"/>
      <c r="AM26" s="1401"/>
      <c r="AN26" s="1401"/>
      <c r="AO26" s="1401"/>
      <c r="AP26" s="697"/>
      <c r="AQ26" s="1150">
        <f>'04-22Master'!R28</f>
        <v>20</v>
      </c>
      <c r="AR26" s="1248">
        <v>0</v>
      </c>
      <c r="AS26" s="1046">
        <f>'04-22Master'!U28</f>
        <v>19134.400000000001</v>
      </c>
      <c r="AT26" s="1046">
        <f>'04-22Master'!V28</f>
        <v>0</v>
      </c>
      <c r="AU26" s="1046">
        <f>'04-22Master'!Y28</f>
        <v>7653.7600000000011</v>
      </c>
      <c r="AV26" s="1046">
        <f>'04-22Master'!Z28</f>
        <v>1389</v>
      </c>
      <c r="AW26" s="1046">
        <f>'04-22Master'!AA28</f>
        <v>1389</v>
      </c>
      <c r="AX26" s="1046">
        <f>'04-22Master'!AD28</f>
        <v>1554.6089999999999</v>
      </c>
      <c r="AY26" s="1046">
        <f>'04-22Master'!AB28</f>
        <v>2437.5066666666644</v>
      </c>
      <c r="AZ26" s="1176">
        <v>0</v>
      </c>
      <c r="BA26" s="1176">
        <v>0</v>
      </c>
      <c r="BB26" s="1176">
        <v>0</v>
      </c>
      <c r="BC26" s="1176">
        <v>0</v>
      </c>
      <c r="BD26" s="1176">
        <v>0</v>
      </c>
      <c r="BE26" s="1177">
        <f>'04-22Master'!AH28</f>
        <v>36073.173640000001</v>
      </c>
      <c r="BF26" s="1046">
        <f>'04-22Master'!AI28</f>
        <v>0</v>
      </c>
      <c r="BG26" s="1046">
        <f>'04-22Master'!AJ28</f>
        <v>1800</v>
      </c>
      <c r="BH26" s="1046">
        <f>'04-22Master'!AK28</f>
        <v>200</v>
      </c>
      <c r="BI26" s="1046">
        <f>'04-22Master'!AL28</f>
        <v>0</v>
      </c>
      <c r="BJ26" s="1046">
        <v>0</v>
      </c>
      <c r="BK26" s="1046">
        <v>0</v>
      </c>
      <c r="BL26" s="1046">
        <v>0</v>
      </c>
      <c r="BM26" s="1046">
        <v>0</v>
      </c>
      <c r="BN26" s="1046">
        <v>0</v>
      </c>
      <c r="BO26" s="1046">
        <v>0</v>
      </c>
      <c r="BP26" s="1046">
        <f>'04-22Master'!AN28</f>
        <v>2335</v>
      </c>
      <c r="BQ26" s="1178">
        <f>'04-22Master'!AO28</f>
        <v>33738.173640000001</v>
      </c>
      <c r="BR26" s="1249" t="str">
        <f>'04-22Master'!AQ28</f>
        <v>ICICI</v>
      </c>
      <c r="BS26" s="350" t="str">
        <f>'04-22Master'!AR28</f>
        <v>060701514623</v>
      </c>
    </row>
    <row r="27" spans="1:71" ht="17.25" customHeight="1">
      <c r="A27" s="1149">
        <v>14</v>
      </c>
      <c r="B27" s="1250" t="str">
        <f>'04-22Master'!B29</f>
        <v>Karthick G</v>
      </c>
      <c r="C27" s="349" t="str">
        <f>'04-22Master'!E29</f>
        <v>Ganesan</v>
      </c>
      <c r="D27" s="351" t="str">
        <f>'04-22Master'!D29</f>
        <v>MALE</v>
      </c>
      <c r="E27" s="356" t="str">
        <f>'04-22Master'!F29</f>
        <v xml:space="preserve">Senior EUC Analyst </v>
      </c>
      <c r="F27" s="357" t="s">
        <v>480</v>
      </c>
      <c r="G27" s="352" t="s">
        <v>582</v>
      </c>
      <c r="H27" s="353">
        <f>'04-22Master'!I29</f>
        <v>44419</v>
      </c>
      <c r="I27" s="354" t="str">
        <f>'04-22Master'!O29</f>
        <v>N/A</v>
      </c>
      <c r="J27" s="355" t="str">
        <f>'04-22Master'!N29</f>
        <v>100874601152</v>
      </c>
      <c r="K27" s="355">
        <f>'04-22Master'!T29</f>
        <v>89547</v>
      </c>
      <c r="L27" s="929" t="s">
        <v>481</v>
      </c>
      <c r="M27" s="929" t="s">
        <v>983</v>
      </c>
      <c r="N27" s="929" t="s">
        <v>983</v>
      </c>
      <c r="O27" s="929" t="s">
        <v>481</v>
      </c>
      <c r="P27" s="929" t="s">
        <v>481</v>
      </c>
      <c r="Q27" s="929" t="s">
        <v>481</v>
      </c>
      <c r="R27" s="929" t="s">
        <v>481</v>
      </c>
      <c r="S27" s="929" t="s">
        <v>481</v>
      </c>
      <c r="T27" s="929" t="s">
        <v>983</v>
      </c>
      <c r="U27" s="929" t="s">
        <v>983</v>
      </c>
      <c r="V27" s="929" t="s">
        <v>481</v>
      </c>
      <c r="W27" s="929" t="s">
        <v>481</v>
      </c>
      <c r="X27" s="929" t="s">
        <v>481</v>
      </c>
      <c r="Y27" s="929" t="s">
        <v>481</v>
      </c>
      <c r="Z27" s="929" t="s">
        <v>1115</v>
      </c>
      <c r="AA27" s="929" t="s">
        <v>983</v>
      </c>
      <c r="AB27" s="929" t="s">
        <v>983</v>
      </c>
      <c r="AC27" s="929" t="s">
        <v>481</v>
      </c>
      <c r="AD27" s="929" t="s">
        <v>481</v>
      </c>
      <c r="AE27" s="929" t="s">
        <v>481</v>
      </c>
      <c r="AF27" s="929" t="s">
        <v>481</v>
      </c>
      <c r="AG27" s="929" t="s">
        <v>481</v>
      </c>
      <c r="AH27" s="929" t="s">
        <v>983</v>
      </c>
      <c r="AI27" s="929" t="s">
        <v>983</v>
      </c>
      <c r="AJ27" s="929" t="s">
        <v>481</v>
      </c>
      <c r="AK27" s="929" t="s">
        <v>481</v>
      </c>
      <c r="AL27" s="929" t="s">
        <v>481</v>
      </c>
      <c r="AM27" s="929" t="s">
        <v>481</v>
      </c>
      <c r="AN27" s="929" t="s">
        <v>481</v>
      </c>
      <c r="AO27" s="929" t="s">
        <v>983</v>
      </c>
      <c r="AP27" s="697"/>
      <c r="AQ27" s="1150">
        <f>'04-22Master'!R29</f>
        <v>30</v>
      </c>
      <c r="AR27" s="1248">
        <v>0</v>
      </c>
      <c r="AS27" s="1046">
        <f>'04-22Master'!U29</f>
        <v>53728.2</v>
      </c>
      <c r="AT27" s="1046">
        <f>'04-22Master'!V29</f>
        <v>0</v>
      </c>
      <c r="AU27" s="1046">
        <f>'04-22Master'!Y29</f>
        <v>21491.279999999999</v>
      </c>
      <c r="AV27" s="1046">
        <f>'04-22Master'!Z29</f>
        <v>2083</v>
      </c>
      <c r="AW27" s="1046">
        <f>'04-22Master'!AA29</f>
        <v>2083</v>
      </c>
      <c r="AX27" s="1046">
        <f>'04-22Master'!AD29</f>
        <v>1554.6089999999999</v>
      </c>
      <c r="AY27" s="1046">
        <f>'04-22Master'!AB29</f>
        <v>10274.520000000004</v>
      </c>
      <c r="AZ27" s="1176">
        <v>0</v>
      </c>
      <c r="BA27" s="1176">
        <v>0</v>
      </c>
      <c r="BB27" s="1176">
        <v>0</v>
      </c>
      <c r="BC27" s="1176">
        <v>0</v>
      </c>
      <c r="BD27" s="1176">
        <v>0</v>
      </c>
      <c r="BE27" s="1177">
        <f>'04-22Master'!AH29</f>
        <v>98276.28542</v>
      </c>
      <c r="BF27" s="1046">
        <f>'04-22Master'!AI29</f>
        <v>0</v>
      </c>
      <c r="BG27" s="1046">
        <f>'04-22Master'!AJ29</f>
        <v>1800</v>
      </c>
      <c r="BH27" s="1046">
        <f>'04-22Master'!AK29</f>
        <v>200</v>
      </c>
      <c r="BI27" s="1046">
        <f>'04-22Master'!AL29</f>
        <v>0</v>
      </c>
      <c r="BJ27" s="1046">
        <v>0</v>
      </c>
      <c r="BK27" s="1046">
        <v>0</v>
      </c>
      <c r="BL27" s="1046">
        <v>0</v>
      </c>
      <c r="BM27" s="1046">
        <v>0</v>
      </c>
      <c r="BN27" s="1046">
        <v>0</v>
      </c>
      <c r="BO27" s="1046">
        <v>0</v>
      </c>
      <c r="BP27" s="1046">
        <f>'04-22Master'!AN29</f>
        <v>2336</v>
      </c>
      <c r="BQ27" s="1178">
        <f>'04-22Master'!AO29</f>
        <v>95940.28542</v>
      </c>
      <c r="BR27" s="1249" t="str">
        <f>'04-22Master'!AQ29</f>
        <v>HDFC BANK</v>
      </c>
      <c r="BS27" s="350" t="str">
        <f>'04-22Master'!AR29</f>
        <v>50100072083437</v>
      </c>
    </row>
    <row r="28" spans="1:71" ht="17.25" customHeight="1">
      <c r="A28" s="547">
        <v>15</v>
      </c>
      <c r="B28" s="1250" t="str">
        <f>'04-22Master'!B30</f>
        <v>K V Kannan</v>
      </c>
      <c r="C28" s="349" t="str">
        <f>'04-22Master'!E30</f>
        <v>K C Venkata Kumar</v>
      </c>
      <c r="D28" s="351" t="str">
        <f>'04-22Master'!D30</f>
        <v>MALE</v>
      </c>
      <c r="E28" s="356" t="str">
        <f>'04-22Master'!F30</f>
        <v>Windows and Assure Administrator</v>
      </c>
      <c r="F28" s="357" t="s">
        <v>480</v>
      </c>
      <c r="G28" s="352" t="s">
        <v>582</v>
      </c>
      <c r="H28" s="353">
        <f>'04-22Master'!I30</f>
        <v>44446</v>
      </c>
      <c r="I28" s="354" t="str">
        <f>'04-22Master'!O30</f>
        <v>N/A</v>
      </c>
      <c r="J28" s="355" t="str">
        <f>'04-22Master'!N30</f>
        <v>101275235803</v>
      </c>
      <c r="K28" s="355">
        <f>'04-22Master'!T30</f>
        <v>36713</v>
      </c>
      <c r="L28" s="929" t="s">
        <v>481</v>
      </c>
      <c r="M28" s="929" t="s">
        <v>983</v>
      </c>
      <c r="N28" s="929" t="s">
        <v>983</v>
      </c>
      <c r="O28" s="929" t="s">
        <v>481</v>
      </c>
      <c r="P28" s="929" t="s">
        <v>481</v>
      </c>
      <c r="Q28" s="929" t="s">
        <v>481</v>
      </c>
      <c r="R28" s="929" t="s">
        <v>481</v>
      </c>
      <c r="S28" s="929" t="s">
        <v>481</v>
      </c>
      <c r="T28" s="929" t="s">
        <v>983</v>
      </c>
      <c r="U28" s="929" t="s">
        <v>983</v>
      </c>
      <c r="V28" s="929" t="s">
        <v>481</v>
      </c>
      <c r="W28" s="929" t="s">
        <v>481</v>
      </c>
      <c r="X28" s="929" t="s">
        <v>481</v>
      </c>
      <c r="Y28" s="929" t="s">
        <v>481</v>
      </c>
      <c r="Z28" s="929" t="s">
        <v>1115</v>
      </c>
      <c r="AA28" s="929" t="s">
        <v>983</v>
      </c>
      <c r="AB28" s="929" t="s">
        <v>983</v>
      </c>
      <c r="AC28" s="929" t="s">
        <v>481</v>
      </c>
      <c r="AD28" s="929" t="s">
        <v>481</v>
      </c>
      <c r="AE28" s="929" t="s">
        <v>481</v>
      </c>
      <c r="AF28" s="929" t="s">
        <v>481</v>
      </c>
      <c r="AG28" s="929" t="s">
        <v>481</v>
      </c>
      <c r="AH28" s="929" t="s">
        <v>983</v>
      </c>
      <c r="AI28" s="929" t="s">
        <v>983</v>
      </c>
      <c r="AJ28" s="929" t="s">
        <v>481</v>
      </c>
      <c r="AK28" s="929" t="s">
        <v>481</v>
      </c>
      <c r="AL28" s="929" t="s">
        <v>481</v>
      </c>
      <c r="AM28" s="929" t="s">
        <v>481</v>
      </c>
      <c r="AN28" s="929" t="s">
        <v>1049</v>
      </c>
      <c r="AO28" s="929" t="s">
        <v>983</v>
      </c>
      <c r="AP28" s="697"/>
      <c r="AQ28" s="1150">
        <f>'04-22Master'!R30</f>
        <v>30</v>
      </c>
      <c r="AR28" s="1248">
        <v>0</v>
      </c>
      <c r="AS28" s="1046">
        <f>'04-22Master'!U30</f>
        <v>22027.8</v>
      </c>
      <c r="AT28" s="1046">
        <f>'04-22Master'!V30</f>
        <v>0</v>
      </c>
      <c r="AU28" s="1046">
        <f>'04-22Master'!Y30</f>
        <v>8811.1200000000008</v>
      </c>
      <c r="AV28" s="1046">
        <f>'04-22Master'!Z30</f>
        <v>2083</v>
      </c>
      <c r="AW28" s="1046">
        <f>'04-22Master'!AA30</f>
        <v>2083</v>
      </c>
      <c r="AX28" s="1046">
        <f>'04-22Master'!AD30</f>
        <v>1554.6089999999999</v>
      </c>
      <c r="AY28" s="1046">
        <f>'04-22Master'!AB30</f>
        <v>1821.0800000000017</v>
      </c>
      <c r="AZ28" s="1176">
        <v>0</v>
      </c>
      <c r="BA28" s="1176">
        <v>0</v>
      </c>
      <c r="BB28" s="1176">
        <v>0</v>
      </c>
      <c r="BC28" s="1176">
        <v>0</v>
      </c>
      <c r="BD28" s="1176">
        <v>0</v>
      </c>
      <c r="BE28" s="1177">
        <f>'04-22Master'!AH30</f>
        <v>41275.796179999998</v>
      </c>
      <c r="BF28" s="1046">
        <f>'04-22Master'!AI30</f>
        <v>0</v>
      </c>
      <c r="BG28" s="1046">
        <f>'04-22Master'!AJ30</f>
        <v>1800</v>
      </c>
      <c r="BH28" s="1046">
        <f>'04-22Master'!AK30</f>
        <v>200</v>
      </c>
      <c r="BI28" s="1046">
        <f>'04-22Master'!AL30</f>
        <v>0</v>
      </c>
      <c r="BJ28" s="1046">
        <v>0</v>
      </c>
      <c r="BK28" s="1046">
        <v>0</v>
      </c>
      <c r="BL28" s="1046">
        <v>0</v>
      </c>
      <c r="BM28" s="1046">
        <v>0</v>
      </c>
      <c r="BN28" s="1046">
        <v>0</v>
      </c>
      <c r="BO28" s="1046">
        <v>0</v>
      </c>
      <c r="BP28" s="1046">
        <f>'04-22Master'!AN30</f>
        <v>2252</v>
      </c>
      <c r="BQ28" s="1178">
        <f>'04-22Master'!AO30</f>
        <v>39023.796179999998</v>
      </c>
      <c r="BR28" s="1249" t="str">
        <f>'04-22Master'!AQ30</f>
        <v xml:space="preserve"> INDUSIND BANK </v>
      </c>
      <c r="BS28" s="350" t="str">
        <f>'04-22Master'!AR30</f>
        <v>100062052877</v>
      </c>
    </row>
    <row r="29" spans="1:71" ht="17.25" customHeight="1">
      <c r="A29" s="1149">
        <v>16</v>
      </c>
      <c r="B29" s="1250" t="str">
        <f>'04-22Master'!B31</f>
        <v>Thanigaivel.J</v>
      </c>
      <c r="C29" s="349" t="str">
        <f>'04-22Master'!E31</f>
        <v>Jayavelu</v>
      </c>
      <c r="D29" s="351" t="str">
        <f>'04-22Master'!D31</f>
        <v>MALE</v>
      </c>
      <c r="E29" s="356" t="str">
        <f>'04-22Master'!F31</f>
        <v>Network Engineer</v>
      </c>
      <c r="F29" s="357" t="s">
        <v>480</v>
      </c>
      <c r="G29" s="352" t="s">
        <v>582</v>
      </c>
      <c r="H29" s="353">
        <f>'04-22Master'!I31</f>
        <v>44446</v>
      </c>
      <c r="I29" s="354" t="str">
        <f>'04-22Master'!O31</f>
        <v>N/A</v>
      </c>
      <c r="J29" s="355" t="str">
        <f>'04-22Master'!N31</f>
        <v>101131863380</v>
      </c>
      <c r="K29" s="355">
        <f>'04-22Master'!T31</f>
        <v>36713</v>
      </c>
      <c r="L29" s="929" t="s">
        <v>481</v>
      </c>
      <c r="M29" s="929" t="s">
        <v>983</v>
      </c>
      <c r="N29" s="929" t="s">
        <v>983</v>
      </c>
      <c r="O29" s="929" t="s">
        <v>481</v>
      </c>
      <c r="P29" s="929" t="s">
        <v>481</v>
      </c>
      <c r="Q29" s="929" t="s">
        <v>481</v>
      </c>
      <c r="R29" s="929" t="s">
        <v>481</v>
      </c>
      <c r="S29" s="929" t="s">
        <v>481</v>
      </c>
      <c r="T29" s="929" t="s">
        <v>983</v>
      </c>
      <c r="U29" s="929" t="s">
        <v>983</v>
      </c>
      <c r="V29" s="929" t="s">
        <v>481</v>
      </c>
      <c r="W29" s="929" t="s">
        <v>481</v>
      </c>
      <c r="X29" s="929" t="s">
        <v>481</v>
      </c>
      <c r="Y29" s="929" t="s">
        <v>481</v>
      </c>
      <c r="Z29" s="929" t="s">
        <v>1115</v>
      </c>
      <c r="AA29" s="929" t="s">
        <v>983</v>
      </c>
      <c r="AB29" s="929" t="s">
        <v>983</v>
      </c>
      <c r="AC29" s="929" t="s">
        <v>481</v>
      </c>
      <c r="AD29" s="929" t="s">
        <v>481</v>
      </c>
      <c r="AE29" s="929" t="s">
        <v>481</v>
      </c>
      <c r="AF29" s="929" t="s">
        <v>481</v>
      </c>
      <c r="AG29" s="929" t="s">
        <v>481</v>
      </c>
      <c r="AH29" s="929" t="s">
        <v>983</v>
      </c>
      <c r="AI29" s="929" t="s">
        <v>983</v>
      </c>
      <c r="AJ29" s="929" t="s">
        <v>481</v>
      </c>
      <c r="AK29" s="929" t="s">
        <v>481</v>
      </c>
      <c r="AL29" s="929" t="s">
        <v>481</v>
      </c>
      <c r="AM29" s="929" t="s">
        <v>481</v>
      </c>
      <c r="AN29" s="929" t="s">
        <v>481</v>
      </c>
      <c r="AO29" s="929" t="s">
        <v>983</v>
      </c>
      <c r="AP29" s="697"/>
      <c r="AQ29" s="1150">
        <f>'04-22Master'!R31</f>
        <v>30</v>
      </c>
      <c r="AR29" s="1248">
        <v>0</v>
      </c>
      <c r="AS29" s="1046">
        <f>'04-22Master'!U31</f>
        <v>22027.8</v>
      </c>
      <c r="AT29" s="1046">
        <f>'04-22Master'!V31</f>
        <v>0</v>
      </c>
      <c r="AU29" s="1046">
        <f>'04-22Master'!Y31</f>
        <v>8811.1200000000008</v>
      </c>
      <c r="AV29" s="1046">
        <f>'04-22Master'!Z31</f>
        <v>2083</v>
      </c>
      <c r="AW29" s="1046">
        <f>'04-22Master'!AA31</f>
        <v>2083</v>
      </c>
      <c r="AX29" s="1046">
        <f>'04-22Master'!AD31</f>
        <v>1554.6089999999999</v>
      </c>
      <c r="AY29" s="1046">
        <f>'04-22Master'!AB31</f>
        <v>1821.0800000000017</v>
      </c>
      <c r="AZ29" s="1176">
        <v>0</v>
      </c>
      <c r="BA29" s="1176">
        <v>0</v>
      </c>
      <c r="BB29" s="1176">
        <v>0</v>
      </c>
      <c r="BC29" s="1176">
        <v>0</v>
      </c>
      <c r="BD29" s="1176">
        <v>0</v>
      </c>
      <c r="BE29" s="1177">
        <f>'04-22Master'!AH31</f>
        <v>41275.796179999998</v>
      </c>
      <c r="BF29" s="1046">
        <f>'04-22Master'!AI31</f>
        <v>0</v>
      </c>
      <c r="BG29" s="1046">
        <f>'04-22Master'!AJ31</f>
        <v>1800</v>
      </c>
      <c r="BH29" s="1046">
        <f>'04-22Master'!AK31</f>
        <v>200</v>
      </c>
      <c r="BI29" s="1046">
        <f>'04-22Master'!AL31</f>
        <v>0</v>
      </c>
      <c r="BJ29" s="1046">
        <v>0</v>
      </c>
      <c r="BK29" s="1046">
        <v>0</v>
      </c>
      <c r="BL29" s="1046">
        <v>0</v>
      </c>
      <c r="BM29" s="1046">
        <v>0</v>
      </c>
      <c r="BN29" s="1046">
        <v>0</v>
      </c>
      <c r="BO29" s="1046">
        <v>0</v>
      </c>
      <c r="BP29" s="1046">
        <f>'04-22Master'!AN31</f>
        <v>2224</v>
      </c>
      <c r="BQ29" s="1178">
        <f>'04-22Master'!AO31</f>
        <v>39051.796179999998</v>
      </c>
      <c r="BR29" s="1249" t="str">
        <f>'04-22Master'!AQ31</f>
        <v>AXIS BANK</v>
      </c>
      <c r="BS29" s="350" t="str">
        <f>'04-22Master'!AR31</f>
        <v>917010045864654</v>
      </c>
    </row>
    <row r="30" spans="1:71" ht="17.25" customHeight="1">
      <c r="A30" s="1149">
        <v>17</v>
      </c>
      <c r="B30" s="1250" t="str">
        <f>'04-22Master'!B32</f>
        <v>Manzoor Ahamed</v>
      </c>
      <c r="C30" s="349" t="str">
        <f>'04-22Master'!E32</f>
        <v>Syed Rahim</v>
      </c>
      <c r="D30" s="351" t="str">
        <f>'04-22Master'!D32</f>
        <v>MALE</v>
      </c>
      <c r="E30" s="356" t="str">
        <f>'04-22Master'!F32</f>
        <v>Lead Devops Engineer</v>
      </c>
      <c r="F30" s="357" t="s">
        <v>480</v>
      </c>
      <c r="G30" s="352" t="s">
        <v>582</v>
      </c>
      <c r="H30" s="353">
        <f>'04-22Master'!I32</f>
        <v>44487</v>
      </c>
      <c r="I30" s="354" t="str">
        <f>'04-22Master'!O32</f>
        <v>N/A</v>
      </c>
      <c r="J30" s="355" t="str">
        <f>'04-22Master'!N32</f>
        <v>100551348435</v>
      </c>
      <c r="K30" s="355">
        <f>'04-22Master'!T32</f>
        <v>223948</v>
      </c>
      <c r="L30" s="929" t="s">
        <v>481</v>
      </c>
      <c r="M30" s="929" t="s">
        <v>983</v>
      </c>
      <c r="N30" s="929" t="s">
        <v>983</v>
      </c>
      <c r="O30" s="929" t="s">
        <v>481</v>
      </c>
      <c r="P30" s="929" t="s">
        <v>481</v>
      </c>
      <c r="Q30" s="929" t="s">
        <v>481</v>
      </c>
      <c r="R30" s="929" t="s">
        <v>481</v>
      </c>
      <c r="S30" s="929" t="s">
        <v>481</v>
      </c>
      <c r="T30" s="929" t="s">
        <v>983</v>
      </c>
      <c r="U30" s="929" t="s">
        <v>983</v>
      </c>
      <c r="V30" s="929" t="s">
        <v>481</v>
      </c>
      <c r="W30" s="929" t="s">
        <v>481</v>
      </c>
      <c r="X30" s="929" t="s">
        <v>481</v>
      </c>
      <c r="Y30" s="929" t="s">
        <v>481</v>
      </c>
      <c r="Z30" s="929" t="s">
        <v>1115</v>
      </c>
      <c r="AA30" s="929" t="s">
        <v>983</v>
      </c>
      <c r="AB30" s="929" t="s">
        <v>983</v>
      </c>
      <c r="AC30" s="929" t="s">
        <v>481</v>
      </c>
      <c r="AD30" s="929" t="s">
        <v>481</v>
      </c>
      <c r="AE30" s="929" t="s">
        <v>481</v>
      </c>
      <c r="AF30" s="929" t="s">
        <v>481</v>
      </c>
      <c r="AG30" s="929" t="s">
        <v>481</v>
      </c>
      <c r="AH30" s="929" t="s">
        <v>983</v>
      </c>
      <c r="AI30" s="929" t="s">
        <v>983</v>
      </c>
      <c r="AJ30" s="929" t="s">
        <v>481</v>
      </c>
      <c r="AK30" s="929" t="s">
        <v>481</v>
      </c>
      <c r="AL30" s="929" t="s">
        <v>481</v>
      </c>
      <c r="AM30" s="929" t="s">
        <v>481</v>
      </c>
      <c r="AN30" s="929" t="s">
        <v>481</v>
      </c>
      <c r="AO30" s="929" t="s">
        <v>983</v>
      </c>
      <c r="AP30" s="697"/>
      <c r="AQ30" s="1150">
        <f>'04-22Master'!R32</f>
        <v>30</v>
      </c>
      <c r="AR30" s="1248">
        <v>0</v>
      </c>
      <c r="AS30" s="1046">
        <f>'04-22Master'!U32</f>
        <v>134368.79999999999</v>
      </c>
      <c r="AT30" s="1046">
        <f>'04-22Master'!V32</f>
        <v>0</v>
      </c>
      <c r="AU30" s="1046">
        <f>'04-22Master'!Y32</f>
        <v>53747.519999999997</v>
      </c>
      <c r="AV30" s="1046">
        <f>'04-22Master'!Z32</f>
        <v>2083</v>
      </c>
      <c r="AW30" s="1046">
        <f>'04-22Master'!AA32</f>
        <v>2083</v>
      </c>
      <c r="AX30" s="1046">
        <f>'04-22Master'!AD32</f>
        <v>1554.6089999999999</v>
      </c>
      <c r="AY30" s="1046">
        <f>'04-22Master'!AB32</f>
        <v>31778.680000000022</v>
      </c>
      <c r="AZ30" s="1176">
        <v>0</v>
      </c>
      <c r="BA30" s="1176">
        <v>0</v>
      </c>
      <c r="BB30" s="1176">
        <v>0</v>
      </c>
      <c r="BC30" s="1176">
        <v>0</v>
      </c>
      <c r="BD30" s="1176">
        <v>0</v>
      </c>
      <c r="BE30" s="1177">
        <f>'04-22Master'!AH32</f>
        <v>243276.14827999999</v>
      </c>
      <c r="BF30" s="1046">
        <f>'04-22Master'!AI32</f>
        <v>0</v>
      </c>
      <c r="BG30" s="1046">
        <f>'04-22Master'!AJ32</f>
        <v>1800</v>
      </c>
      <c r="BH30" s="1046">
        <f>'04-22Master'!AK32</f>
        <v>200</v>
      </c>
      <c r="BI30" s="1046">
        <f>'04-22Master'!AL32</f>
        <v>0</v>
      </c>
      <c r="BJ30" s="1046">
        <v>0</v>
      </c>
      <c r="BK30" s="1046">
        <v>0</v>
      </c>
      <c r="BL30" s="1046">
        <v>0</v>
      </c>
      <c r="BM30" s="1046">
        <v>0</v>
      </c>
      <c r="BN30" s="1046">
        <v>0</v>
      </c>
      <c r="BO30" s="1046">
        <v>0</v>
      </c>
      <c r="BP30" s="1046">
        <f>'04-22Master'!AN32</f>
        <v>2286</v>
      </c>
      <c r="BQ30" s="1178">
        <f>'04-22Master'!AO32</f>
        <v>240990.14827999999</v>
      </c>
      <c r="BR30" s="1249" t="str">
        <f>'04-22Master'!AQ32</f>
        <v>CITI Bank</v>
      </c>
      <c r="BS30" s="350">
        <f>'04-22Master'!AR32</f>
        <v>5153635813</v>
      </c>
    </row>
    <row r="31" spans="1:71" ht="17.25" customHeight="1">
      <c r="A31" s="547">
        <v>18</v>
      </c>
      <c r="B31" s="1250" t="str">
        <f>'04-22Master'!B33</f>
        <v>Ramakrishna J Reddy</v>
      </c>
      <c r="C31" s="349" t="str">
        <f>'04-22Master'!E33</f>
        <v>Satyanarayana  Reddy</v>
      </c>
      <c r="D31" s="351" t="str">
        <f>'04-22Master'!D33</f>
        <v>MALE</v>
      </c>
      <c r="E31" s="356" t="str">
        <f>'04-22Master'!F33</f>
        <v>SENIOR SAP ABAP CONSULTANT</v>
      </c>
      <c r="F31" s="357" t="s">
        <v>480</v>
      </c>
      <c r="G31" s="352" t="s">
        <v>582</v>
      </c>
      <c r="H31" s="353">
        <f>'04-22Master'!I33</f>
        <v>44512</v>
      </c>
      <c r="I31" s="354" t="str">
        <f>'04-22Master'!O33</f>
        <v>N/A</v>
      </c>
      <c r="J31" s="355" t="str">
        <f>'04-22Master'!N33</f>
        <v>100453787600</v>
      </c>
      <c r="K31" s="355">
        <f>'04-22Master'!T33</f>
        <v>191506</v>
      </c>
      <c r="L31" s="929" t="s">
        <v>481</v>
      </c>
      <c r="M31" s="929" t="s">
        <v>983</v>
      </c>
      <c r="N31" s="929" t="s">
        <v>983</v>
      </c>
      <c r="O31" s="929" t="s">
        <v>481</v>
      </c>
      <c r="P31" s="929" t="s">
        <v>481</v>
      </c>
      <c r="Q31" s="929" t="s">
        <v>481</v>
      </c>
      <c r="R31" s="929" t="s">
        <v>481</v>
      </c>
      <c r="S31" s="929" t="s">
        <v>481</v>
      </c>
      <c r="T31" s="929" t="s">
        <v>983</v>
      </c>
      <c r="U31" s="929" t="s">
        <v>983</v>
      </c>
      <c r="V31" s="929" t="s">
        <v>481</v>
      </c>
      <c r="W31" s="929" t="s">
        <v>481</v>
      </c>
      <c r="X31" s="929" t="s">
        <v>481</v>
      </c>
      <c r="Y31" s="929" t="s">
        <v>481</v>
      </c>
      <c r="Z31" s="929" t="s">
        <v>1115</v>
      </c>
      <c r="AA31" s="929" t="s">
        <v>983</v>
      </c>
      <c r="AB31" s="929" t="s">
        <v>983</v>
      </c>
      <c r="AC31" s="929" t="s">
        <v>481</v>
      </c>
      <c r="AD31" s="929" t="s">
        <v>481</v>
      </c>
      <c r="AE31" s="929" t="s">
        <v>481</v>
      </c>
      <c r="AF31" s="929" t="s">
        <v>481</v>
      </c>
      <c r="AG31" s="929" t="s">
        <v>481</v>
      </c>
      <c r="AH31" s="929" t="s">
        <v>983</v>
      </c>
      <c r="AI31" s="929" t="s">
        <v>983</v>
      </c>
      <c r="AJ31" s="929" t="s">
        <v>1049</v>
      </c>
      <c r="AK31" s="953" t="s">
        <v>1050</v>
      </c>
      <c r="AL31" s="953" t="s">
        <v>1050</v>
      </c>
      <c r="AM31" s="929" t="s">
        <v>481</v>
      </c>
      <c r="AN31" s="929" t="s">
        <v>481</v>
      </c>
      <c r="AO31" s="929" t="s">
        <v>983</v>
      </c>
      <c r="AP31" s="697"/>
      <c r="AQ31" s="1150">
        <f>'04-22Master'!R33</f>
        <v>28</v>
      </c>
      <c r="AR31" s="1248">
        <v>0</v>
      </c>
      <c r="AS31" s="1046">
        <f>'04-22Master'!U33</f>
        <v>107243.36</v>
      </c>
      <c r="AT31" s="1046">
        <f>'04-22Master'!V33</f>
        <v>0</v>
      </c>
      <c r="AU31" s="1046">
        <f>'04-22Master'!Y33</f>
        <v>42897.344000000005</v>
      </c>
      <c r="AV31" s="1046">
        <f>'04-22Master'!Z33</f>
        <v>1944</v>
      </c>
      <c r="AW31" s="1046">
        <f>'04-22Master'!AA33</f>
        <v>1944</v>
      </c>
      <c r="AX31" s="1046">
        <f>'04-22Master'!AD33</f>
        <v>1554.6089999999999</v>
      </c>
      <c r="AY31" s="1046">
        <f>'04-22Master'!AB33</f>
        <v>24823.229333333322</v>
      </c>
      <c r="AZ31" s="1176">
        <v>0</v>
      </c>
      <c r="BA31" s="1176">
        <v>0</v>
      </c>
      <c r="BB31" s="1176">
        <v>0</v>
      </c>
      <c r="BC31" s="1176">
        <v>0</v>
      </c>
      <c r="BD31" s="1176">
        <v>0</v>
      </c>
      <c r="BE31" s="1177">
        <f>'04-22Master'!AH33</f>
        <v>194501.89461600001</v>
      </c>
      <c r="BF31" s="1046">
        <f>'04-22Master'!AI33</f>
        <v>0</v>
      </c>
      <c r="BG31" s="1046">
        <f>'04-22Master'!AJ33</f>
        <v>1800</v>
      </c>
      <c r="BH31" s="1046">
        <f>'04-22Master'!AK33</f>
        <v>200</v>
      </c>
      <c r="BI31" s="1046">
        <f>'04-22Master'!AL33</f>
        <v>0</v>
      </c>
      <c r="BJ31" s="1046">
        <v>0</v>
      </c>
      <c r="BK31" s="1046">
        <v>0</v>
      </c>
      <c r="BL31" s="1046">
        <v>0</v>
      </c>
      <c r="BM31" s="1046">
        <v>0</v>
      </c>
      <c r="BN31" s="1046">
        <v>0</v>
      </c>
      <c r="BO31" s="1046">
        <v>0</v>
      </c>
      <c r="BP31" s="1046">
        <f>'04-22Master'!AN33</f>
        <v>2252</v>
      </c>
      <c r="BQ31" s="1178">
        <f>'04-22Master'!AO33</f>
        <v>192249.89461600001</v>
      </c>
      <c r="BR31" s="1249" t="str">
        <f>'04-22Master'!AQ33</f>
        <v>HDFC BANK</v>
      </c>
      <c r="BS31" s="350" t="str">
        <f>'04-22Master'!AR33</f>
        <v>50100216035976</v>
      </c>
    </row>
    <row r="32" spans="1:71" ht="17.25" customHeight="1">
      <c r="A32" s="1149">
        <v>19</v>
      </c>
      <c r="B32" s="1250" t="str">
        <f>'04-22Master'!B34</f>
        <v>Anil kumar Reddy kusam</v>
      </c>
      <c r="C32" s="349" t="str">
        <f>'04-22Master'!E34</f>
        <v>Pulla Reddy</v>
      </c>
      <c r="D32" s="351" t="str">
        <f>'04-22Master'!D34</f>
        <v>MALE</v>
      </c>
      <c r="E32" s="356" t="str">
        <f>'04-22Master'!F34</f>
        <v>Associate Consultant</v>
      </c>
      <c r="F32" s="357" t="s">
        <v>480</v>
      </c>
      <c r="G32" s="352" t="s">
        <v>582</v>
      </c>
      <c r="H32" s="353">
        <f>'04-22Master'!I34</f>
        <v>44459</v>
      </c>
      <c r="I32" s="354" t="str">
        <f>'04-22Master'!O34</f>
        <v>N/A</v>
      </c>
      <c r="J32" s="355" t="str">
        <f>'04-22Master'!N34</f>
        <v>101182432317</v>
      </c>
      <c r="K32" s="355">
        <f>'04-22Master'!T34</f>
        <v>80278</v>
      </c>
      <c r="L32" s="929" t="s">
        <v>481</v>
      </c>
      <c r="M32" s="929" t="s">
        <v>983</v>
      </c>
      <c r="N32" s="929" t="s">
        <v>983</v>
      </c>
      <c r="O32" s="929" t="s">
        <v>481</v>
      </c>
      <c r="P32" s="929" t="s">
        <v>481</v>
      </c>
      <c r="Q32" s="929" t="s">
        <v>481</v>
      </c>
      <c r="R32" s="929" t="s">
        <v>481</v>
      </c>
      <c r="S32" s="929" t="s">
        <v>481</v>
      </c>
      <c r="T32" s="929" t="s">
        <v>983</v>
      </c>
      <c r="U32" s="929" t="s">
        <v>983</v>
      </c>
      <c r="V32" s="929" t="s">
        <v>481</v>
      </c>
      <c r="W32" s="929" t="s">
        <v>481</v>
      </c>
      <c r="X32" s="929" t="s">
        <v>481</v>
      </c>
      <c r="Y32" s="929" t="s">
        <v>481</v>
      </c>
      <c r="Z32" s="929" t="s">
        <v>1115</v>
      </c>
      <c r="AA32" s="929" t="s">
        <v>983</v>
      </c>
      <c r="AB32" s="929" t="s">
        <v>983</v>
      </c>
      <c r="AC32" s="929" t="s">
        <v>481</v>
      </c>
      <c r="AD32" s="929" t="s">
        <v>481</v>
      </c>
      <c r="AE32" s="929" t="s">
        <v>481</v>
      </c>
      <c r="AF32" s="929" t="s">
        <v>481</v>
      </c>
      <c r="AG32" s="929" t="s">
        <v>481</v>
      </c>
      <c r="AH32" s="929" t="s">
        <v>983</v>
      </c>
      <c r="AI32" s="929" t="s">
        <v>983</v>
      </c>
      <c r="AJ32" s="929" t="s">
        <v>481</v>
      </c>
      <c r="AK32" s="929" t="s">
        <v>481</v>
      </c>
      <c r="AL32" s="929" t="s">
        <v>481</v>
      </c>
      <c r="AM32" s="929" t="s">
        <v>481</v>
      </c>
      <c r="AN32" s="929" t="s">
        <v>481</v>
      </c>
      <c r="AO32" s="929" t="s">
        <v>983</v>
      </c>
      <c r="AP32" s="697"/>
      <c r="AQ32" s="1150">
        <f>'04-22Master'!R34</f>
        <v>30</v>
      </c>
      <c r="AR32" s="1248">
        <v>0</v>
      </c>
      <c r="AS32" s="1046">
        <f>'04-22Master'!U34</f>
        <v>48167</v>
      </c>
      <c r="AT32" s="1046">
        <f>'04-22Master'!V34</f>
        <v>0</v>
      </c>
      <c r="AU32" s="1046">
        <f>'04-22Master'!Y34</f>
        <v>19267</v>
      </c>
      <c r="AV32" s="1046">
        <f>'04-22Master'!Z34</f>
        <v>2083</v>
      </c>
      <c r="AW32" s="1046">
        <f>'04-22Master'!AA34</f>
        <v>2083</v>
      </c>
      <c r="AX32" s="1046">
        <f>'04-22Master'!AD34</f>
        <v>1554.6089999999999</v>
      </c>
      <c r="AY32" s="1046">
        <f>'04-22Master'!AB34</f>
        <v>8791</v>
      </c>
      <c r="AZ32" s="1176">
        <v>0</v>
      </c>
      <c r="BA32" s="1176">
        <v>0</v>
      </c>
      <c r="BB32" s="1176">
        <v>0</v>
      </c>
      <c r="BC32" s="1176">
        <v>0</v>
      </c>
      <c r="BD32" s="1176">
        <v>0</v>
      </c>
      <c r="BE32" s="1177">
        <f>'04-22Master'!AH34</f>
        <v>88276.608999999997</v>
      </c>
      <c r="BF32" s="1046">
        <f>'04-22Master'!AI34</f>
        <v>0</v>
      </c>
      <c r="BG32" s="1046">
        <f>'04-22Master'!AJ34</f>
        <v>1800</v>
      </c>
      <c r="BH32" s="1046">
        <f>'04-22Master'!AK34</f>
        <v>200</v>
      </c>
      <c r="BI32" s="1046">
        <f>'04-22Master'!AL34</f>
        <v>0</v>
      </c>
      <c r="BJ32" s="1046">
        <v>0</v>
      </c>
      <c r="BK32" s="1046">
        <v>0</v>
      </c>
      <c r="BL32" s="1046">
        <v>0</v>
      </c>
      <c r="BM32" s="1046">
        <v>0</v>
      </c>
      <c r="BN32" s="1046">
        <v>0</v>
      </c>
      <c r="BO32" s="1046">
        <v>0</v>
      </c>
      <c r="BP32" s="1046">
        <f>'04-22Master'!AN34</f>
        <v>2224</v>
      </c>
      <c r="BQ32" s="1178">
        <f>'04-22Master'!AO34</f>
        <v>86052.608999999997</v>
      </c>
      <c r="BR32" s="1249" t="str">
        <f>'04-22Master'!AQ34</f>
        <v>ICICI BANK</v>
      </c>
      <c r="BS32" s="350" t="str">
        <f>'04-22Master'!AR34</f>
        <v>020201566128</v>
      </c>
    </row>
    <row r="33" spans="1:71" ht="17.25" customHeight="1">
      <c r="A33" s="1149">
        <v>20</v>
      </c>
      <c r="B33" s="1250" t="str">
        <f>'04-22Master'!B35</f>
        <v>Praveen Kumar Tandra</v>
      </c>
      <c r="C33" s="349" t="str">
        <f>'04-22Master'!E35</f>
        <v>Ram reddy Tandra</v>
      </c>
      <c r="D33" s="351" t="str">
        <f>'04-22Master'!D35</f>
        <v>MALE</v>
      </c>
      <c r="E33" s="356" t="str">
        <f>'04-22Master'!F35</f>
        <v>Sr.Linux Admin</v>
      </c>
      <c r="F33" s="357" t="s">
        <v>480</v>
      </c>
      <c r="G33" s="352" t="s">
        <v>582</v>
      </c>
      <c r="H33" s="353">
        <f>'04-22Master'!I35</f>
        <v>44536</v>
      </c>
      <c r="I33" s="354" t="str">
        <f>'04-22Master'!O35</f>
        <v>N/A</v>
      </c>
      <c r="J33" s="355" t="str">
        <f>'04-22Master'!N35</f>
        <v>100279367972</v>
      </c>
      <c r="K33" s="355">
        <f>'04-22Master'!T35</f>
        <v>98816</v>
      </c>
      <c r="L33" s="929" t="s">
        <v>481</v>
      </c>
      <c r="M33" s="929" t="s">
        <v>983</v>
      </c>
      <c r="N33" s="929" t="s">
        <v>983</v>
      </c>
      <c r="O33" s="929" t="s">
        <v>481</v>
      </c>
      <c r="P33" s="929" t="s">
        <v>481</v>
      </c>
      <c r="Q33" s="929" t="s">
        <v>481</v>
      </c>
      <c r="R33" s="929" t="s">
        <v>481</v>
      </c>
      <c r="S33" s="929" t="s">
        <v>481</v>
      </c>
      <c r="T33" s="929" t="s">
        <v>983</v>
      </c>
      <c r="U33" s="929" t="s">
        <v>983</v>
      </c>
      <c r="V33" s="929" t="s">
        <v>481</v>
      </c>
      <c r="W33" s="929" t="s">
        <v>481</v>
      </c>
      <c r="X33" s="929" t="s">
        <v>481</v>
      </c>
      <c r="Y33" s="929" t="s">
        <v>481</v>
      </c>
      <c r="Z33" s="929" t="s">
        <v>1115</v>
      </c>
      <c r="AA33" s="929" t="s">
        <v>983</v>
      </c>
      <c r="AB33" s="929" t="s">
        <v>983</v>
      </c>
      <c r="AC33" s="929" t="s">
        <v>481</v>
      </c>
      <c r="AD33" s="929" t="s">
        <v>481</v>
      </c>
      <c r="AE33" s="929" t="s">
        <v>481</v>
      </c>
      <c r="AF33" s="929" t="s">
        <v>481</v>
      </c>
      <c r="AG33" s="929" t="s">
        <v>481</v>
      </c>
      <c r="AH33" s="929" t="s">
        <v>983</v>
      </c>
      <c r="AI33" s="929" t="s">
        <v>983</v>
      </c>
      <c r="AJ33" s="929" t="s">
        <v>481</v>
      </c>
      <c r="AK33" s="929" t="s">
        <v>481</v>
      </c>
      <c r="AL33" s="929" t="s">
        <v>481</v>
      </c>
      <c r="AM33" s="929" t="s">
        <v>481</v>
      </c>
      <c r="AN33" s="929" t="s">
        <v>481</v>
      </c>
      <c r="AO33" s="929" t="s">
        <v>983</v>
      </c>
      <c r="AP33" s="697"/>
      <c r="AQ33" s="1150">
        <f>'04-22Master'!R35</f>
        <v>30</v>
      </c>
      <c r="AR33" s="1248">
        <v>0</v>
      </c>
      <c r="AS33" s="1046">
        <f>'04-22Master'!U35</f>
        <v>59289.599999999999</v>
      </c>
      <c r="AT33" s="1046">
        <f>'04-22Master'!V35</f>
        <v>0</v>
      </c>
      <c r="AU33" s="1046">
        <f>'04-22Master'!Y35</f>
        <v>23715.84</v>
      </c>
      <c r="AV33" s="1046">
        <f>'04-22Master'!Z35</f>
        <v>2083</v>
      </c>
      <c r="AW33" s="1046">
        <f>'04-22Master'!AA35</f>
        <v>2083</v>
      </c>
      <c r="AX33" s="1046">
        <f>'04-22Master'!AD35</f>
        <v>1554.6089999999999</v>
      </c>
      <c r="AY33" s="1046">
        <f>'04-22Master'!AB35</f>
        <v>11757.559999999998</v>
      </c>
      <c r="AZ33" s="1176">
        <v>0</v>
      </c>
      <c r="BA33" s="1176">
        <v>0</v>
      </c>
      <c r="BB33" s="1176">
        <v>0</v>
      </c>
      <c r="BC33" s="1176">
        <v>0</v>
      </c>
      <c r="BD33" s="1176">
        <v>0</v>
      </c>
      <c r="BE33" s="1177">
        <f>'04-22Master'!AH35</f>
        <v>108276.23875999999</v>
      </c>
      <c r="BF33" s="1046">
        <f>'04-22Master'!AI35</f>
        <v>0</v>
      </c>
      <c r="BG33" s="1046">
        <f>'04-22Master'!AJ35</f>
        <v>1800</v>
      </c>
      <c r="BH33" s="1046">
        <f>'04-22Master'!AK35</f>
        <v>200</v>
      </c>
      <c r="BI33" s="1046">
        <f>'04-22Master'!AL35</f>
        <v>0</v>
      </c>
      <c r="BJ33" s="1046">
        <v>0</v>
      </c>
      <c r="BK33" s="1046">
        <v>0</v>
      </c>
      <c r="BL33" s="1046">
        <v>0</v>
      </c>
      <c r="BM33" s="1046">
        <v>0</v>
      </c>
      <c r="BN33" s="1046">
        <v>0</v>
      </c>
      <c r="BO33" s="1046">
        <v>0</v>
      </c>
      <c r="BP33" s="1046">
        <f>'04-22Master'!AN35</f>
        <v>2283</v>
      </c>
      <c r="BQ33" s="1178">
        <f>'04-22Master'!AO35</f>
        <v>105993.23875999999</v>
      </c>
      <c r="BR33" s="1249" t="str">
        <f>'04-22Master'!AQ35</f>
        <v>HDFC BANK</v>
      </c>
      <c r="BS33" s="350" t="str">
        <f>'04-22Master'!AR35</f>
        <v>00008099320</v>
      </c>
    </row>
    <row r="34" spans="1:71" ht="17.25" customHeight="1">
      <c r="A34" s="547">
        <v>21</v>
      </c>
      <c r="B34" s="1250" t="str">
        <f>'04-22Master'!B36</f>
        <v>Nagarjun KV</v>
      </c>
      <c r="C34" s="349" t="str">
        <f>'04-22Master'!E36</f>
        <v>Arpitha R</v>
      </c>
      <c r="D34" s="351" t="str">
        <f>'04-22Master'!D36</f>
        <v>MALE</v>
      </c>
      <c r="E34" s="356" t="str">
        <f>'04-22Master'!F36</f>
        <v>Technical Consultant</v>
      </c>
      <c r="F34" s="357" t="s">
        <v>480</v>
      </c>
      <c r="G34" s="352" t="s">
        <v>582</v>
      </c>
      <c r="H34" s="353">
        <f>'04-22Master'!I36</f>
        <v>44564</v>
      </c>
      <c r="I34" s="354" t="str">
        <f>'04-22Master'!O36</f>
        <v>N/A</v>
      </c>
      <c r="J34" s="355" t="str">
        <f>'04-22Master'!N36</f>
        <v>100247870639</v>
      </c>
      <c r="K34" s="355">
        <f>'04-22Master'!T36</f>
        <v>75643</v>
      </c>
      <c r="L34" s="929" t="s">
        <v>481</v>
      </c>
      <c r="M34" s="929" t="s">
        <v>983</v>
      </c>
      <c r="N34" s="929" t="s">
        <v>983</v>
      </c>
      <c r="O34" s="929" t="s">
        <v>481</v>
      </c>
      <c r="P34" s="929" t="s">
        <v>481</v>
      </c>
      <c r="Q34" s="929" t="s">
        <v>481</v>
      </c>
      <c r="R34" s="929" t="s">
        <v>481</v>
      </c>
      <c r="S34" s="929" t="s">
        <v>481</v>
      </c>
      <c r="T34" s="929" t="s">
        <v>983</v>
      </c>
      <c r="U34" s="929" t="s">
        <v>983</v>
      </c>
      <c r="V34" s="929" t="s">
        <v>481</v>
      </c>
      <c r="W34" s="929" t="s">
        <v>481</v>
      </c>
      <c r="X34" s="929" t="s">
        <v>481</v>
      </c>
      <c r="Y34" s="929" t="s">
        <v>481</v>
      </c>
      <c r="Z34" s="929" t="s">
        <v>1115</v>
      </c>
      <c r="AA34" s="929" t="s">
        <v>983</v>
      </c>
      <c r="AB34" s="929" t="s">
        <v>983</v>
      </c>
      <c r="AC34" s="929" t="s">
        <v>481</v>
      </c>
      <c r="AD34" s="929" t="s">
        <v>481</v>
      </c>
      <c r="AE34" s="929" t="s">
        <v>481</v>
      </c>
      <c r="AF34" s="929" t="s">
        <v>481</v>
      </c>
      <c r="AG34" s="929" t="s">
        <v>481</v>
      </c>
      <c r="AH34" s="929" t="s">
        <v>983</v>
      </c>
      <c r="AI34" s="929" t="s">
        <v>983</v>
      </c>
      <c r="AJ34" s="929" t="s">
        <v>481</v>
      </c>
      <c r="AK34" s="929" t="s">
        <v>481</v>
      </c>
      <c r="AL34" s="929" t="s">
        <v>481</v>
      </c>
      <c r="AM34" s="929" t="s">
        <v>481</v>
      </c>
      <c r="AN34" s="929" t="s">
        <v>481</v>
      </c>
      <c r="AO34" s="929" t="s">
        <v>983</v>
      </c>
      <c r="AP34" s="697"/>
      <c r="AQ34" s="1150">
        <f>'04-22Master'!R36</f>
        <v>30</v>
      </c>
      <c r="AR34" s="1248">
        <v>0</v>
      </c>
      <c r="AS34" s="1046">
        <f>'04-22Master'!U36</f>
        <v>45385.8</v>
      </c>
      <c r="AT34" s="1046">
        <f>'04-22Master'!V36</f>
        <v>0</v>
      </c>
      <c r="AU34" s="1046">
        <f>'04-22Master'!Y36</f>
        <v>18154.320000000003</v>
      </c>
      <c r="AV34" s="1046">
        <f>'04-22Master'!Z36</f>
        <v>2083</v>
      </c>
      <c r="AW34" s="1046">
        <f>'04-22Master'!AA36</f>
        <v>2083</v>
      </c>
      <c r="AX34" s="1046">
        <f>'04-22Master'!AD36</f>
        <v>1554.6089999999999</v>
      </c>
      <c r="AY34" s="1046">
        <f>'04-22Master'!AB36</f>
        <v>8049.8799999999901</v>
      </c>
      <c r="AZ34" s="1176">
        <v>0</v>
      </c>
      <c r="BA34" s="1176">
        <v>0</v>
      </c>
      <c r="BB34" s="1176">
        <v>0</v>
      </c>
      <c r="BC34" s="1176">
        <v>0</v>
      </c>
      <c r="BD34" s="1176">
        <v>0</v>
      </c>
      <c r="BE34" s="1177">
        <f>'04-22Master'!AH36</f>
        <v>83275.815979999985</v>
      </c>
      <c r="BF34" s="1046">
        <f>'04-22Master'!AI36</f>
        <v>0</v>
      </c>
      <c r="BG34" s="1046">
        <f>'04-22Master'!AJ36</f>
        <v>1800</v>
      </c>
      <c r="BH34" s="1046">
        <f>'04-22Master'!AK36</f>
        <v>200</v>
      </c>
      <c r="BI34" s="1046">
        <f>'04-22Master'!AL36</f>
        <v>0</v>
      </c>
      <c r="BJ34" s="1046">
        <v>0</v>
      </c>
      <c r="BK34" s="1046">
        <v>0</v>
      </c>
      <c r="BL34" s="1046">
        <v>0</v>
      </c>
      <c r="BM34" s="1046">
        <v>0</v>
      </c>
      <c r="BN34" s="1046">
        <v>0</v>
      </c>
      <c r="BO34" s="1046">
        <v>0</v>
      </c>
      <c r="BP34" s="1046">
        <f>'04-22Master'!AN36</f>
        <v>2283</v>
      </c>
      <c r="BQ34" s="1178">
        <f>'04-22Master'!AO36</f>
        <v>80992.815979999985</v>
      </c>
      <c r="BR34" s="1249" t="str">
        <f>'04-22Master'!AQ36</f>
        <v>STATE BANK OF INDIA</v>
      </c>
      <c r="BS34" s="350" t="str">
        <f>'04-22Master'!AR36</f>
        <v>20174267977</v>
      </c>
    </row>
    <row r="35" spans="1:71" ht="17.25" customHeight="1">
      <c r="A35" s="1149">
        <v>22</v>
      </c>
      <c r="B35" s="1250" t="str">
        <f>'04-22Master'!B37</f>
        <v xml:space="preserve">Boopathi Palani </v>
      </c>
      <c r="C35" s="349" t="str">
        <f>'04-22Master'!E37</f>
        <v>M.Palani</v>
      </c>
      <c r="D35" s="351" t="str">
        <f>'04-22Master'!D37</f>
        <v>MALE</v>
      </c>
      <c r="E35" s="356" t="str">
        <f>'04-22Master'!F37</f>
        <v>Senior Technology Analyst</v>
      </c>
      <c r="F35" s="357" t="s">
        <v>480</v>
      </c>
      <c r="G35" s="352" t="s">
        <v>582</v>
      </c>
      <c r="H35" s="353">
        <f>'04-22Master'!I37</f>
        <v>44564</v>
      </c>
      <c r="I35" s="354" t="str">
        <f>'04-22Master'!O37</f>
        <v>N/A</v>
      </c>
      <c r="J35" s="355" t="str">
        <f>'04-22Master'!N37</f>
        <v>101153836004</v>
      </c>
      <c r="K35" s="355">
        <f>'04-22Master'!T37</f>
        <v>75643</v>
      </c>
      <c r="L35" s="929" t="s">
        <v>481</v>
      </c>
      <c r="M35" s="929" t="s">
        <v>983</v>
      </c>
      <c r="N35" s="929" t="s">
        <v>983</v>
      </c>
      <c r="O35" s="929" t="s">
        <v>481</v>
      </c>
      <c r="P35" s="929" t="s">
        <v>481</v>
      </c>
      <c r="Q35" s="929" t="s">
        <v>481</v>
      </c>
      <c r="R35" s="929" t="s">
        <v>481</v>
      </c>
      <c r="S35" s="929" t="s">
        <v>481</v>
      </c>
      <c r="T35" s="929" t="s">
        <v>983</v>
      </c>
      <c r="U35" s="929" t="s">
        <v>983</v>
      </c>
      <c r="V35" s="929" t="s">
        <v>481</v>
      </c>
      <c r="W35" s="929" t="s">
        <v>481</v>
      </c>
      <c r="X35" s="929" t="s">
        <v>481</v>
      </c>
      <c r="Y35" s="929" t="s">
        <v>1049</v>
      </c>
      <c r="Z35" s="929" t="s">
        <v>1115</v>
      </c>
      <c r="AA35" s="929" t="s">
        <v>983</v>
      </c>
      <c r="AB35" s="929" t="s">
        <v>983</v>
      </c>
      <c r="AC35" s="929" t="s">
        <v>481</v>
      </c>
      <c r="AD35" s="929" t="s">
        <v>481</v>
      </c>
      <c r="AE35" s="929" t="s">
        <v>481</v>
      </c>
      <c r="AF35" s="929" t="s">
        <v>481</v>
      </c>
      <c r="AG35" s="929" t="s">
        <v>481</v>
      </c>
      <c r="AH35" s="929" t="s">
        <v>983</v>
      </c>
      <c r="AI35" s="929" t="s">
        <v>983</v>
      </c>
      <c r="AJ35" s="929" t="s">
        <v>481</v>
      </c>
      <c r="AK35" s="929" t="s">
        <v>481</v>
      </c>
      <c r="AL35" s="929" t="s">
        <v>481</v>
      </c>
      <c r="AM35" s="929" t="s">
        <v>481</v>
      </c>
      <c r="AN35" s="929" t="s">
        <v>481</v>
      </c>
      <c r="AO35" s="929" t="s">
        <v>983</v>
      </c>
      <c r="AP35" s="697"/>
      <c r="AQ35" s="1150">
        <f>'04-22Master'!R37</f>
        <v>30</v>
      </c>
      <c r="AR35" s="1248">
        <v>0</v>
      </c>
      <c r="AS35" s="1046">
        <f>'04-22Master'!U37</f>
        <v>45385.8</v>
      </c>
      <c r="AT35" s="1046">
        <f>'04-22Master'!V37</f>
        <v>0</v>
      </c>
      <c r="AU35" s="1046">
        <f>'04-22Master'!Y37</f>
        <v>18154.320000000003</v>
      </c>
      <c r="AV35" s="1046">
        <f>'04-22Master'!Z37</f>
        <v>2083</v>
      </c>
      <c r="AW35" s="1046">
        <f>'04-22Master'!AA37</f>
        <v>2083</v>
      </c>
      <c r="AX35" s="1046">
        <f>'04-22Master'!AD37</f>
        <v>1554.6089999999999</v>
      </c>
      <c r="AY35" s="1046">
        <f>'04-22Master'!AB37</f>
        <v>8049.8799999999901</v>
      </c>
      <c r="AZ35" s="1176">
        <v>0</v>
      </c>
      <c r="BA35" s="1176">
        <v>0</v>
      </c>
      <c r="BB35" s="1176">
        <v>0</v>
      </c>
      <c r="BC35" s="1176">
        <v>0</v>
      </c>
      <c r="BD35" s="1176">
        <v>0</v>
      </c>
      <c r="BE35" s="1177">
        <f>'04-22Master'!AH37</f>
        <v>83275.815979999985</v>
      </c>
      <c r="BF35" s="1046">
        <f>'04-22Master'!AI37</f>
        <v>0</v>
      </c>
      <c r="BG35" s="1046">
        <f>'04-22Master'!AJ37</f>
        <v>1800</v>
      </c>
      <c r="BH35" s="1046">
        <f>'04-22Master'!AK37</f>
        <v>200</v>
      </c>
      <c r="BI35" s="1046">
        <f>'04-22Master'!AL37</f>
        <v>0</v>
      </c>
      <c r="BJ35" s="1046">
        <v>0</v>
      </c>
      <c r="BK35" s="1046">
        <v>0</v>
      </c>
      <c r="BL35" s="1046">
        <v>0</v>
      </c>
      <c r="BM35" s="1046">
        <v>0</v>
      </c>
      <c r="BN35" s="1046">
        <v>0</v>
      </c>
      <c r="BO35" s="1046">
        <v>0</v>
      </c>
      <c r="BP35" s="1046">
        <f>'04-22Master'!AN37</f>
        <v>2283</v>
      </c>
      <c r="BQ35" s="1178">
        <f>'04-22Master'!AO37</f>
        <v>80992.815979999985</v>
      </c>
      <c r="BR35" s="1249" t="str">
        <f>'04-22Master'!AQ37</f>
        <v xml:space="preserve">ICICI BANK </v>
      </c>
      <c r="BS35" s="350" t="str">
        <f>'04-22Master'!AR37</f>
        <v>603601537940</v>
      </c>
    </row>
    <row r="36" spans="1:71" ht="17.25" customHeight="1">
      <c r="A36" s="1149">
        <v>23</v>
      </c>
      <c r="B36" s="1250" t="str">
        <f>'04-22Master'!B38</f>
        <v>JNANESWARARAO G</v>
      </c>
      <c r="C36" s="349" t="str">
        <f>'04-22Master'!E38</f>
        <v>Subba Rao</v>
      </c>
      <c r="D36" s="351" t="str">
        <f>'04-22Master'!D38</f>
        <v>MALE</v>
      </c>
      <c r="E36" s="356" t="str">
        <f>'04-22Master'!F38</f>
        <v>SENIOR SOFTWARE ENGINEER- MongoDB DBA</v>
      </c>
      <c r="F36" s="357" t="s">
        <v>480</v>
      </c>
      <c r="G36" s="352" t="s">
        <v>582</v>
      </c>
      <c r="H36" s="353">
        <f>'04-22Master'!I38</f>
        <v>44562</v>
      </c>
      <c r="I36" s="354" t="str">
        <f>'04-22Master'!O38</f>
        <v>N/A</v>
      </c>
      <c r="J36" s="355" t="str">
        <f>'04-22Master'!N38</f>
        <v>100848702184</v>
      </c>
      <c r="K36" s="355">
        <f>'04-22Master'!T38</f>
        <v>96962</v>
      </c>
      <c r="L36" s="929" t="s">
        <v>481</v>
      </c>
      <c r="M36" s="929" t="s">
        <v>983</v>
      </c>
      <c r="N36" s="929" t="s">
        <v>983</v>
      </c>
      <c r="O36" s="929" t="s">
        <v>481</v>
      </c>
      <c r="P36" s="929" t="s">
        <v>481</v>
      </c>
      <c r="Q36" s="929" t="s">
        <v>481</v>
      </c>
      <c r="R36" s="929" t="s">
        <v>481</v>
      </c>
      <c r="S36" s="929" t="s">
        <v>481</v>
      </c>
      <c r="T36" s="929" t="s">
        <v>983</v>
      </c>
      <c r="U36" s="929" t="s">
        <v>983</v>
      </c>
      <c r="V36" s="929" t="s">
        <v>481</v>
      </c>
      <c r="W36" s="929" t="s">
        <v>481</v>
      </c>
      <c r="X36" s="929" t="s">
        <v>481</v>
      </c>
      <c r="Y36" s="929" t="s">
        <v>481</v>
      </c>
      <c r="Z36" s="929" t="s">
        <v>1115</v>
      </c>
      <c r="AA36" s="929" t="s">
        <v>983</v>
      </c>
      <c r="AB36" s="929" t="s">
        <v>983</v>
      </c>
      <c r="AC36" s="929" t="s">
        <v>481</v>
      </c>
      <c r="AD36" s="929" t="s">
        <v>481</v>
      </c>
      <c r="AE36" s="929" t="s">
        <v>481</v>
      </c>
      <c r="AF36" s="929" t="s">
        <v>481</v>
      </c>
      <c r="AG36" s="929" t="s">
        <v>481</v>
      </c>
      <c r="AH36" s="929" t="s">
        <v>983</v>
      </c>
      <c r="AI36" s="929" t="s">
        <v>983</v>
      </c>
      <c r="AJ36" s="929" t="s">
        <v>481</v>
      </c>
      <c r="AK36" s="929" t="s">
        <v>481</v>
      </c>
      <c r="AL36" s="929" t="s">
        <v>481</v>
      </c>
      <c r="AM36" s="929" t="s">
        <v>481</v>
      </c>
      <c r="AN36" s="929" t="s">
        <v>481</v>
      </c>
      <c r="AO36" s="929" t="s">
        <v>983</v>
      </c>
      <c r="AP36" s="697"/>
      <c r="AQ36" s="1150">
        <f>'04-22Master'!R38</f>
        <v>30</v>
      </c>
      <c r="AR36" s="1248">
        <v>0</v>
      </c>
      <c r="AS36" s="1046">
        <f>'04-22Master'!U38</f>
        <v>58177.2</v>
      </c>
      <c r="AT36" s="1046">
        <f>'04-22Master'!V38</f>
        <v>0</v>
      </c>
      <c r="AU36" s="1046">
        <f>'04-22Master'!Y38</f>
        <v>23270.880000000001</v>
      </c>
      <c r="AV36" s="1046">
        <f>'04-22Master'!Z38</f>
        <v>2083</v>
      </c>
      <c r="AW36" s="1046">
        <f>'04-22Master'!AA38</f>
        <v>2083</v>
      </c>
      <c r="AX36" s="1046">
        <f>'04-22Master'!AD38</f>
        <v>1554.6089999999999</v>
      </c>
      <c r="AY36" s="1046">
        <f>'04-22Master'!AB38</f>
        <v>11460.919999999998</v>
      </c>
      <c r="AZ36" s="1176">
        <v>0</v>
      </c>
      <c r="BA36" s="1176">
        <v>0</v>
      </c>
      <c r="BB36" s="1176">
        <v>0</v>
      </c>
      <c r="BC36" s="1176">
        <v>0</v>
      </c>
      <c r="BD36" s="1176">
        <v>0</v>
      </c>
      <c r="BE36" s="1177">
        <f>'04-22Master'!AH38</f>
        <v>120676.03232</v>
      </c>
      <c r="BF36" s="1046">
        <f>'04-22Master'!AI38</f>
        <v>0</v>
      </c>
      <c r="BG36" s="1046">
        <f>'04-22Master'!AJ38</f>
        <v>1800</v>
      </c>
      <c r="BH36" s="1046">
        <f>'04-22Master'!AK38</f>
        <v>200</v>
      </c>
      <c r="BI36" s="1046">
        <f>'04-22Master'!AL38</f>
        <v>0</v>
      </c>
      <c r="BJ36" s="1046">
        <v>0</v>
      </c>
      <c r="BK36" s="1046">
        <v>0</v>
      </c>
      <c r="BL36" s="1046">
        <v>0</v>
      </c>
      <c r="BM36" s="1046">
        <v>0</v>
      </c>
      <c r="BN36" s="1046">
        <v>0</v>
      </c>
      <c r="BO36" s="1046">
        <v>0</v>
      </c>
      <c r="BP36" s="1046">
        <f>'04-22Master'!AN38</f>
        <v>2283</v>
      </c>
      <c r="BQ36" s="1178">
        <f>'04-22Master'!AO38</f>
        <v>118393.03232</v>
      </c>
      <c r="BR36" s="1249" t="str">
        <f>'04-22Master'!AQ38</f>
        <v>STATE BANK OF INDIA</v>
      </c>
      <c r="BS36" s="350" t="str">
        <f>'04-22Master'!AR38</f>
        <v>62404945568</v>
      </c>
    </row>
    <row r="37" spans="1:71" ht="17.25" customHeight="1">
      <c r="A37" s="547">
        <v>24</v>
      </c>
      <c r="B37" s="1250" t="str">
        <f>'04-22Master'!B39</f>
        <v>Shridhar Madlur</v>
      </c>
      <c r="C37" s="349" t="str">
        <f>'04-22Master'!E39</f>
        <v>Hanamantappa Madlur</v>
      </c>
      <c r="D37" s="351" t="str">
        <f>'04-22Master'!D39</f>
        <v>MALE</v>
      </c>
      <c r="E37" s="356" t="str">
        <f>'04-22Master'!F39</f>
        <v>Network Engineer</v>
      </c>
      <c r="F37" s="357" t="s">
        <v>480</v>
      </c>
      <c r="G37" s="352" t="s">
        <v>582</v>
      </c>
      <c r="H37" s="353">
        <f>'04-22Master'!I39</f>
        <v>44594</v>
      </c>
      <c r="I37" s="354" t="str">
        <f>'04-22Master'!O39</f>
        <v>N/A</v>
      </c>
      <c r="J37" s="355">
        <f>'04-22Master'!N39</f>
        <v>101364625395</v>
      </c>
      <c r="K37" s="355">
        <f>'04-22Master'!T39</f>
        <v>50617</v>
      </c>
      <c r="L37" s="929" t="s">
        <v>481</v>
      </c>
      <c r="M37" s="929" t="s">
        <v>983</v>
      </c>
      <c r="N37" s="929" t="s">
        <v>983</v>
      </c>
      <c r="O37" s="929" t="s">
        <v>481</v>
      </c>
      <c r="P37" s="929" t="s">
        <v>481</v>
      </c>
      <c r="Q37" s="929" t="s">
        <v>481</v>
      </c>
      <c r="R37" s="929" t="s">
        <v>481</v>
      </c>
      <c r="S37" s="929" t="s">
        <v>481</v>
      </c>
      <c r="T37" s="929" t="s">
        <v>983</v>
      </c>
      <c r="U37" s="929" t="s">
        <v>983</v>
      </c>
      <c r="V37" s="929" t="s">
        <v>481</v>
      </c>
      <c r="W37" s="929" t="s">
        <v>481</v>
      </c>
      <c r="X37" s="929" t="s">
        <v>481</v>
      </c>
      <c r="Y37" s="929" t="s">
        <v>481</v>
      </c>
      <c r="Z37" s="929" t="s">
        <v>1115</v>
      </c>
      <c r="AA37" s="929" t="s">
        <v>983</v>
      </c>
      <c r="AB37" s="929" t="s">
        <v>983</v>
      </c>
      <c r="AC37" s="929" t="s">
        <v>481</v>
      </c>
      <c r="AD37" s="929" t="s">
        <v>481</v>
      </c>
      <c r="AE37" s="929" t="s">
        <v>481</v>
      </c>
      <c r="AF37" s="929" t="s">
        <v>481</v>
      </c>
      <c r="AG37" s="929" t="s">
        <v>481</v>
      </c>
      <c r="AH37" s="929" t="s">
        <v>983</v>
      </c>
      <c r="AI37" s="929" t="s">
        <v>983</v>
      </c>
      <c r="AJ37" s="929" t="s">
        <v>481</v>
      </c>
      <c r="AK37" s="929" t="s">
        <v>481</v>
      </c>
      <c r="AL37" s="929" t="s">
        <v>481</v>
      </c>
      <c r="AM37" s="929" t="s">
        <v>481</v>
      </c>
      <c r="AN37" s="929" t="s">
        <v>1049</v>
      </c>
      <c r="AO37" s="929" t="s">
        <v>983</v>
      </c>
      <c r="AP37" s="697"/>
      <c r="AQ37" s="1150">
        <f>'04-22Master'!R39</f>
        <v>30</v>
      </c>
      <c r="AR37" s="1248">
        <v>0</v>
      </c>
      <c r="AS37" s="1046">
        <f>'04-22Master'!U39</f>
        <v>30370.2</v>
      </c>
      <c r="AT37" s="1046">
        <f>'04-22Master'!V39</f>
        <v>0</v>
      </c>
      <c r="AU37" s="1046">
        <f>'04-22Master'!Y39</f>
        <v>12148.080000000002</v>
      </c>
      <c r="AV37" s="1046">
        <f>'04-22Master'!Z39</f>
        <v>2083</v>
      </c>
      <c r="AW37" s="1046">
        <f>'04-22Master'!AA39</f>
        <v>2083</v>
      </c>
      <c r="AX37" s="1046">
        <f>'04-22Master'!AD39</f>
        <v>1554.6089999999999</v>
      </c>
      <c r="AY37" s="1046">
        <f>'04-22Master'!AB39</f>
        <v>4045.7200000000012</v>
      </c>
      <c r="AZ37" s="1176">
        <v>0</v>
      </c>
      <c r="BA37" s="1176">
        <v>0</v>
      </c>
      <c r="BB37" s="1176">
        <v>0</v>
      </c>
      <c r="BC37" s="1176">
        <v>0</v>
      </c>
      <c r="BD37" s="1176">
        <v>0</v>
      </c>
      <c r="BE37" s="1177">
        <f>'04-22Master'!AH39</f>
        <v>56276.265619999998</v>
      </c>
      <c r="BF37" s="1046">
        <f>'04-22Master'!AI39</f>
        <v>0</v>
      </c>
      <c r="BG37" s="1046">
        <f>'04-22Master'!AJ39</f>
        <v>1800</v>
      </c>
      <c r="BH37" s="1046">
        <f>'04-22Master'!AK39</f>
        <v>200</v>
      </c>
      <c r="BI37" s="1046">
        <f>'04-22Master'!AL39</f>
        <v>0</v>
      </c>
      <c r="BJ37" s="1046">
        <v>0</v>
      </c>
      <c r="BK37" s="1046">
        <v>0</v>
      </c>
      <c r="BL37" s="1046">
        <v>0</v>
      </c>
      <c r="BM37" s="1046">
        <v>0</v>
      </c>
      <c r="BN37" s="1046">
        <v>0</v>
      </c>
      <c r="BO37" s="1046">
        <v>0</v>
      </c>
      <c r="BP37" s="1046">
        <f>'04-22Master'!AN39</f>
        <v>2283</v>
      </c>
      <c r="BQ37" s="1178">
        <f>'04-22Master'!AO39</f>
        <v>53993.265619999998</v>
      </c>
      <c r="BR37" s="1249" t="str">
        <f>'04-22Master'!AQ39</f>
        <v xml:space="preserve">ICICI Bank </v>
      </c>
      <c r="BS37" s="350">
        <f>'04-22Master'!AR39</f>
        <v>93701529580</v>
      </c>
    </row>
    <row r="38" spans="1:71" s="1151" customFormat="1" ht="17.25" customHeight="1">
      <c r="A38" s="1149">
        <v>25</v>
      </c>
      <c r="B38" s="1250" t="str">
        <f>'04-22Master'!B40</f>
        <v>Samarjit Saha</v>
      </c>
      <c r="C38" s="349" t="str">
        <f>'04-22Master'!E40</f>
        <v>Gopal Chandra Saha</v>
      </c>
      <c r="D38" s="351" t="str">
        <f>'04-22Master'!D40</f>
        <v>MALE</v>
      </c>
      <c r="E38" s="356" t="str">
        <f>'04-22Master'!F40</f>
        <v>Devopers Specialist</v>
      </c>
      <c r="F38" s="357" t="s">
        <v>480</v>
      </c>
      <c r="G38" s="352" t="s">
        <v>582</v>
      </c>
      <c r="H38" s="353">
        <f>'04-22Master'!I40</f>
        <v>44594</v>
      </c>
      <c r="I38" s="354" t="str">
        <f>'04-22Master'!O40</f>
        <v>N/A</v>
      </c>
      <c r="J38" s="355" t="str">
        <f>'04-22Master'!N40</f>
        <v>100329306766</v>
      </c>
      <c r="K38" s="355">
        <f>'04-22Master'!T40</f>
        <v>126623</v>
      </c>
      <c r="L38" s="929" t="s">
        <v>481</v>
      </c>
      <c r="M38" s="929" t="s">
        <v>983</v>
      </c>
      <c r="N38" s="929" t="s">
        <v>983</v>
      </c>
      <c r="O38" s="929" t="s">
        <v>481</v>
      </c>
      <c r="P38" s="929" t="s">
        <v>481</v>
      </c>
      <c r="Q38" s="929" t="s">
        <v>481</v>
      </c>
      <c r="R38" s="929" t="s">
        <v>481</v>
      </c>
      <c r="S38" s="929" t="s">
        <v>481</v>
      </c>
      <c r="T38" s="929" t="s">
        <v>983</v>
      </c>
      <c r="U38" s="929" t="s">
        <v>983</v>
      </c>
      <c r="V38" s="929" t="s">
        <v>481</v>
      </c>
      <c r="W38" s="929" t="s">
        <v>481</v>
      </c>
      <c r="X38" s="929" t="s">
        <v>481</v>
      </c>
      <c r="Y38" s="929" t="s">
        <v>481</v>
      </c>
      <c r="Z38" s="929" t="s">
        <v>1115</v>
      </c>
      <c r="AA38" s="929" t="s">
        <v>983</v>
      </c>
      <c r="AB38" s="929" t="s">
        <v>983</v>
      </c>
      <c r="AC38" s="929" t="s">
        <v>481</v>
      </c>
      <c r="AD38" s="929" t="s">
        <v>481</v>
      </c>
      <c r="AE38" s="929" t="s">
        <v>481</v>
      </c>
      <c r="AF38" s="929" t="s">
        <v>481</v>
      </c>
      <c r="AG38" s="929" t="s">
        <v>481</v>
      </c>
      <c r="AH38" s="929" t="s">
        <v>983</v>
      </c>
      <c r="AI38" s="929" t="s">
        <v>983</v>
      </c>
      <c r="AJ38" s="929" t="s">
        <v>481</v>
      </c>
      <c r="AK38" s="929" t="s">
        <v>481</v>
      </c>
      <c r="AL38" s="929" t="s">
        <v>481</v>
      </c>
      <c r="AM38" s="929" t="s">
        <v>481</v>
      </c>
      <c r="AN38" s="929" t="s">
        <v>481</v>
      </c>
      <c r="AO38" s="929" t="s">
        <v>983</v>
      </c>
      <c r="AP38" s="697"/>
      <c r="AQ38" s="1150">
        <f>'04-22Master'!R40</f>
        <v>30</v>
      </c>
      <c r="AR38" s="1248">
        <v>0</v>
      </c>
      <c r="AS38" s="1046">
        <f>'04-22Master'!U40</f>
        <v>75973.8</v>
      </c>
      <c r="AT38" s="1046">
        <f>'04-22Master'!V40</f>
        <v>0</v>
      </c>
      <c r="AU38" s="1046">
        <f>'04-22Master'!Y40</f>
        <v>30389.520000000004</v>
      </c>
      <c r="AV38" s="1046">
        <f>'04-22Master'!Z40</f>
        <v>2083</v>
      </c>
      <c r="AW38" s="1046">
        <f>'04-22Master'!AA40</f>
        <v>2083</v>
      </c>
      <c r="AX38" s="1046">
        <f>'04-22Master'!AD40</f>
        <v>1554.6089999999999</v>
      </c>
      <c r="AY38" s="1046">
        <f>'04-22Master'!AB40</f>
        <v>16206.679999999993</v>
      </c>
      <c r="AZ38" s="1176">
        <v>0</v>
      </c>
      <c r="BA38" s="1176">
        <v>0</v>
      </c>
      <c r="BB38" s="1176">
        <v>0</v>
      </c>
      <c r="BC38" s="1176">
        <v>0</v>
      </c>
      <c r="BD38" s="1176">
        <v>0</v>
      </c>
      <c r="BE38" s="1177">
        <f>'04-22Master'!AH40</f>
        <v>138276.09878</v>
      </c>
      <c r="BF38" s="1046">
        <f>'04-22Master'!AI40</f>
        <v>0</v>
      </c>
      <c r="BG38" s="1046">
        <f>'04-22Master'!AJ40</f>
        <v>1800</v>
      </c>
      <c r="BH38" s="1046">
        <f>'04-22Master'!AK40</f>
        <v>200</v>
      </c>
      <c r="BI38" s="1046">
        <f>'04-22Master'!AL40</f>
        <v>0</v>
      </c>
      <c r="BJ38" s="1046">
        <v>0</v>
      </c>
      <c r="BK38" s="1046">
        <v>0</v>
      </c>
      <c r="BL38" s="1046">
        <v>0</v>
      </c>
      <c r="BM38" s="1046">
        <v>0</v>
      </c>
      <c r="BN38" s="1046">
        <v>0</v>
      </c>
      <c r="BO38" s="1046">
        <v>0</v>
      </c>
      <c r="BP38" s="1046">
        <f>'04-22Master'!AN40</f>
        <v>2283</v>
      </c>
      <c r="BQ38" s="1178">
        <f>'04-22Master'!AO40</f>
        <v>135993.09878</v>
      </c>
      <c r="BR38" s="1249" t="str">
        <f>'04-22Master'!AQ40</f>
        <v>HDFC</v>
      </c>
      <c r="BS38" s="350" t="str">
        <f>'04-22Master'!AR40</f>
        <v>5161140000905</v>
      </c>
    </row>
    <row r="39" spans="1:71" ht="17.25" customHeight="1">
      <c r="A39" s="1149">
        <v>26</v>
      </c>
      <c r="B39" s="1250" t="str">
        <f>'04-22Master'!B41</f>
        <v>Narasimha rao Gurazala</v>
      </c>
      <c r="C39" s="349" t="str">
        <f>'04-22Master'!E41</f>
        <v>G seshaiah</v>
      </c>
      <c r="D39" s="351" t="str">
        <f>'04-22Master'!D41</f>
        <v>MALE</v>
      </c>
      <c r="E39" s="356" t="str">
        <f>'04-22Master'!F41</f>
        <v>Software Developer</v>
      </c>
      <c r="F39" s="357" t="s">
        <v>480</v>
      </c>
      <c r="G39" s="352" t="s">
        <v>582</v>
      </c>
      <c r="H39" s="353">
        <f>'04-22Master'!I41</f>
        <v>44602</v>
      </c>
      <c r="I39" s="354" t="str">
        <f>'04-22Master'!O41</f>
        <v>N/A</v>
      </c>
      <c r="J39" s="355" t="str">
        <f>'04-22Master'!N41</f>
        <v>100250029678</v>
      </c>
      <c r="K39" s="355">
        <f>'04-22Master'!T41</f>
        <v>89547</v>
      </c>
      <c r="L39" s="929" t="s">
        <v>1049</v>
      </c>
      <c r="M39" s="929" t="s">
        <v>983</v>
      </c>
      <c r="N39" s="929" t="s">
        <v>983</v>
      </c>
      <c r="O39" s="929" t="s">
        <v>481</v>
      </c>
      <c r="P39" s="929" t="s">
        <v>481</v>
      </c>
      <c r="Q39" s="929" t="s">
        <v>481</v>
      </c>
      <c r="R39" s="929" t="s">
        <v>481</v>
      </c>
      <c r="S39" s="929" t="s">
        <v>481</v>
      </c>
      <c r="T39" s="929" t="s">
        <v>983</v>
      </c>
      <c r="U39" s="929" t="s">
        <v>983</v>
      </c>
      <c r="V39" s="929" t="s">
        <v>481</v>
      </c>
      <c r="W39" s="929" t="s">
        <v>481</v>
      </c>
      <c r="X39" s="929" t="s">
        <v>481</v>
      </c>
      <c r="Y39" s="929" t="s">
        <v>481</v>
      </c>
      <c r="Z39" s="929" t="s">
        <v>1115</v>
      </c>
      <c r="AA39" s="929" t="s">
        <v>983</v>
      </c>
      <c r="AB39" s="929" t="s">
        <v>983</v>
      </c>
      <c r="AC39" s="929" t="s">
        <v>481</v>
      </c>
      <c r="AD39" s="929" t="s">
        <v>481</v>
      </c>
      <c r="AE39" s="929" t="s">
        <v>481</v>
      </c>
      <c r="AF39" s="929" t="s">
        <v>481</v>
      </c>
      <c r="AG39" s="929" t="s">
        <v>481</v>
      </c>
      <c r="AH39" s="929" t="s">
        <v>983</v>
      </c>
      <c r="AI39" s="929" t="s">
        <v>983</v>
      </c>
      <c r="AJ39" s="929" t="s">
        <v>481</v>
      </c>
      <c r="AK39" s="929" t="s">
        <v>481</v>
      </c>
      <c r="AL39" s="929" t="s">
        <v>481</v>
      </c>
      <c r="AM39" s="929" t="s">
        <v>481</v>
      </c>
      <c r="AN39" s="929" t="s">
        <v>481</v>
      </c>
      <c r="AO39" s="929" t="s">
        <v>983</v>
      </c>
      <c r="AP39" s="697"/>
      <c r="AQ39" s="1150">
        <f>'04-22Master'!R41</f>
        <v>30</v>
      </c>
      <c r="AR39" s="1248">
        <v>0</v>
      </c>
      <c r="AS39" s="1046">
        <f>'04-22Master'!U41</f>
        <v>53728.2</v>
      </c>
      <c r="AT39" s="1046">
        <f>'04-22Master'!V41</f>
        <v>0</v>
      </c>
      <c r="AU39" s="1046">
        <f>'04-22Master'!Y41</f>
        <v>21491.279999999999</v>
      </c>
      <c r="AV39" s="1046">
        <f>'04-22Master'!Z41</f>
        <v>2083</v>
      </c>
      <c r="AW39" s="1046">
        <f>'04-22Master'!AA41</f>
        <v>2083</v>
      </c>
      <c r="AX39" s="1046">
        <f>'04-22Master'!AD41</f>
        <v>1554.6089999999999</v>
      </c>
      <c r="AY39" s="1046">
        <f>'04-22Master'!AB41</f>
        <v>10274.520000000004</v>
      </c>
      <c r="AZ39" s="1176">
        <v>0</v>
      </c>
      <c r="BA39" s="1176">
        <v>0</v>
      </c>
      <c r="BB39" s="1176">
        <v>0</v>
      </c>
      <c r="BC39" s="1176">
        <v>0</v>
      </c>
      <c r="BD39" s="1176">
        <v>0</v>
      </c>
      <c r="BE39" s="1177">
        <f>'04-22Master'!AH41</f>
        <v>98276.28542</v>
      </c>
      <c r="BF39" s="1046">
        <f>'04-22Master'!AI41</f>
        <v>0</v>
      </c>
      <c r="BG39" s="1046">
        <f>'04-22Master'!AJ41</f>
        <v>1800</v>
      </c>
      <c r="BH39" s="1046">
        <f>'04-22Master'!AK41</f>
        <v>200</v>
      </c>
      <c r="BI39" s="1046">
        <f>'04-22Master'!AL41</f>
        <v>0</v>
      </c>
      <c r="BJ39" s="1046">
        <v>0</v>
      </c>
      <c r="BK39" s="1046">
        <v>0</v>
      </c>
      <c r="BL39" s="1046">
        <v>0</v>
      </c>
      <c r="BM39" s="1046">
        <v>0</v>
      </c>
      <c r="BN39" s="1046">
        <v>0</v>
      </c>
      <c r="BO39" s="1046">
        <v>0</v>
      </c>
      <c r="BP39" s="1046">
        <f>'04-22Master'!AN41</f>
        <v>2283</v>
      </c>
      <c r="BQ39" s="1178">
        <f>'04-22Master'!AO41</f>
        <v>95993.28542</v>
      </c>
      <c r="BR39" s="1249" t="str">
        <f>'04-22Master'!AQ41</f>
        <v>SBI</v>
      </c>
      <c r="BS39" s="350">
        <f>'04-22Master'!AR41</f>
        <v>33272355244</v>
      </c>
    </row>
    <row r="40" spans="1:71" ht="17.25" customHeight="1">
      <c r="A40" s="547">
        <v>27</v>
      </c>
      <c r="B40" s="1250" t="str">
        <f>'04-22Master'!B42</f>
        <v>Mahanth Devasani</v>
      </c>
      <c r="C40" s="349" t="str">
        <f>'04-22Master'!E42</f>
        <v>KAILASAM DEVASANI</v>
      </c>
      <c r="D40" s="351" t="str">
        <f>'04-22Master'!D42</f>
        <v>MALE</v>
      </c>
      <c r="E40" s="356" t="str">
        <f>'04-22Master'!F42</f>
        <v>Information Security Engineer</v>
      </c>
      <c r="F40" s="357" t="s">
        <v>480</v>
      </c>
      <c r="G40" s="352" t="s">
        <v>582</v>
      </c>
      <c r="H40" s="353">
        <f>'04-22Master'!I42</f>
        <v>44606</v>
      </c>
      <c r="I40" s="354" t="str">
        <f>'04-22Master'!O42</f>
        <v>N/A</v>
      </c>
      <c r="J40" s="355" t="str">
        <f>'04-22Master'!N42</f>
        <v>100783978333</v>
      </c>
      <c r="K40" s="355">
        <f>'04-22Master'!T42</f>
        <v>145161</v>
      </c>
      <c r="L40" s="929" t="s">
        <v>481</v>
      </c>
      <c r="M40" s="929" t="s">
        <v>983</v>
      </c>
      <c r="N40" s="929" t="s">
        <v>983</v>
      </c>
      <c r="O40" s="929" t="s">
        <v>481</v>
      </c>
      <c r="P40" s="929" t="s">
        <v>481</v>
      </c>
      <c r="Q40" s="929" t="s">
        <v>481</v>
      </c>
      <c r="R40" s="929" t="s">
        <v>481</v>
      </c>
      <c r="S40" s="929" t="s">
        <v>481</v>
      </c>
      <c r="T40" s="929" t="s">
        <v>983</v>
      </c>
      <c r="U40" s="929" t="s">
        <v>983</v>
      </c>
      <c r="V40" s="929" t="s">
        <v>481</v>
      </c>
      <c r="W40" s="929" t="s">
        <v>481</v>
      </c>
      <c r="X40" s="929" t="s">
        <v>481</v>
      </c>
      <c r="Y40" s="929" t="s">
        <v>481</v>
      </c>
      <c r="Z40" s="929" t="s">
        <v>1115</v>
      </c>
      <c r="AA40" s="929" t="s">
        <v>983</v>
      </c>
      <c r="AB40" s="929" t="s">
        <v>983</v>
      </c>
      <c r="AC40" s="929" t="s">
        <v>481</v>
      </c>
      <c r="AD40" s="929" t="s">
        <v>481</v>
      </c>
      <c r="AE40" s="929" t="s">
        <v>481</v>
      </c>
      <c r="AF40" s="929" t="s">
        <v>481</v>
      </c>
      <c r="AG40" s="929" t="s">
        <v>481</v>
      </c>
      <c r="AH40" s="929" t="s">
        <v>983</v>
      </c>
      <c r="AI40" s="929" t="s">
        <v>983</v>
      </c>
      <c r="AJ40" s="929" t="s">
        <v>481</v>
      </c>
      <c r="AK40" s="929" t="s">
        <v>481</v>
      </c>
      <c r="AL40" s="929" t="s">
        <v>481</v>
      </c>
      <c r="AM40" s="929" t="s">
        <v>481</v>
      </c>
      <c r="AN40" s="929" t="s">
        <v>481</v>
      </c>
      <c r="AO40" s="929" t="s">
        <v>983</v>
      </c>
      <c r="AP40" s="697"/>
      <c r="AQ40" s="1150">
        <f>'04-22Master'!R42</f>
        <v>30</v>
      </c>
      <c r="AR40" s="1248">
        <v>0</v>
      </c>
      <c r="AS40" s="1046">
        <f>'04-22Master'!U42</f>
        <v>87096.6</v>
      </c>
      <c r="AT40" s="1046">
        <f>'04-22Master'!V42</f>
        <v>0</v>
      </c>
      <c r="AU40" s="1046">
        <f>'04-22Master'!Y42</f>
        <v>34838.640000000007</v>
      </c>
      <c r="AV40" s="1046">
        <f>'04-22Master'!Z42</f>
        <v>2083</v>
      </c>
      <c r="AW40" s="1046">
        <f>'04-22Master'!AA42</f>
        <v>2083</v>
      </c>
      <c r="AX40" s="1046">
        <f>'04-22Master'!AD42</f>
        <v>1554.6089999999999</v>
      </c>
      <c r="AY40" s="1046">
        <f>'04-22Master'!AB42</f>
        <v>19172.75999999998</v>
      </c>
      <c r="AZ40" s="1176">
        <v>0</v>
      </c>
      <c r="BA40" s="1176">
        <v>0</v>
      </c>
      <c r="BB40" s="1176">
        <v>0</v>
      </c>
      <c r="BC40" s="1176">
        <v>0</v>
      </c>
      <c r="BD40" s="1176">
        <v>0</v>
      </c>
      <c r="BE40" s="1177">
        <f>'04-22Master'!AH42</f>
        <v>158276.00545999999</v>
      </c>
      <c r="BF40" s="1046">
        <f>'04-22Master'!AI42</f>
        <v>0</v>
      </c>
      <c r="BG40" s="1046">
        <f>'04-22Master'!AJ42</f>
        <v>1800</v>
      </c>
      <c r="BH40" s="1046">
        <f>'04-22Master'!AK42</f>
        <v>200</v>
      </c>
      <c r="BI40" s="1046">
        <f>'04-22Master'!AL42</f>
        <v>0</v>
      </c>
      <c r="BJ40" s="1046">
        <v>0</v>
      </c>
      <c r="BK40" s="1046">
        <v>0</v>
      </c>
      <c r="BL40" s="1046">
        <v>0</v>
      </c>
      <c r="BM40" s="1046">
        <v>0</v>
      </c>
      <c r="BN40" s="1046">
        <v>0</v>
      </c>
      <c r="BO40" s="1046">
        <v>0</v>
      </c>
      <c r="BP40" s="1046">
        <f>'04-22Master'!AN42</f>
        <v>2283</v>
      </c>
      <c r="BQ40" s="1178">
        <f>'04-22Master'!AO42</f>
        <v>155993.00545999999</v>
      </c>
      <c r="BR40" s="1249" t="str">
        <f>'04-22Master'!AQ42</f>
        <v>SBI</v>
      </c>
      <c r="BS40" s="350" t="str">
        <f>'04-22Master'!AR42</f>
        <v>20165946904,</v>
      </c>
    </row>
    <row r="41" spans="1:71" ht="17.25" customHeight="1">
      <c r="A41" s="1149">
        <v>28</v>
      </c>
      <c r="B41" s="1250" t="str">
        <f>'04-22Master'!B43</f>
        <v xml:space="preserve">YAMUNA S </v>
      </c>
      <c r="C41" s="349" t="str">
        <f>'04-22Master'!E43</f>
        <v>N VAMSI KRISHNA</v>
      </c>
      <c r="D41" s="351" t="str">
        <f>'04-22Master'!D43</f>
        <v>FEMALE</v>
      </c>
      <c r="E41" s="356" t="str">
        <f>'04-22Master'!F43</f>
        <v>Sr Software Engineer</v>
      </c>
      <c r="F41" s="357" t="s">
        <v>480</v>
      </c>
      <c r="G41" s="352" t="s">
        <v>582</v>
      </c>
      <c r="H41" s="353">
        <f>'04-22Master'!I43</f>
        <v>44631</v>
      </c>
      <c r="I41" s="354" t="str">
        <f>'04-22Master'!O43</f>
        <v>N/A</v>
      </c>
      <c r="J41" s="355" t="str">
        <f>'04-22Master'!N43</f>
        <v>QQQQ</v>
      </c>
      <c r="K41" s="355">
        <f>'04-22Master'!T43</f>
        <v>121988</v>
      </c>
      <c r="L41" s="929" t="s">
        <v>481</v>
      </c>
      <c r="M41" s="929" t="s">
        <v>983</v>
      </c>
      <c r="N41" s="929" t="s">
        <v>983</v>
      </c>
      <c r="O41" s="929" t="s">
        <v>481</v>
      </c>
      <c r="P41" s="929" t="s">
        <v>481</v>
      </c>
      <c r="Q41" s="929" t="s">
        <v>481</v>
      </c>
      <c r="R41" s="929" t="s">
        <v>481</v>
      </c>
      <c r="S41" s="929" t="s">
        <v>481</v>
      </c>
      <c r="T41" s="929" t="s">
        <v>983</v>
      </c>
      <c r="U41" s="929" t="s">
        <v>983</v>
      </c>
      <c r="V41" s="929" t="s">
        <v>481</v>
      </c>
      <c r="W41" s="929" t="s">
        <v>481</v>
      </c>
      <c r="X41" s="929" t="s">
        <v>481</v>
      </c>
      <c r="Y41" s="929" t="s">
        <v>481</v>
      </c>
      <c r="Z41" s="929" t="s">
        <v>1115</v>
      </c>
      <c r="AA41" s="929" t="s">
        <v>983</v>
      </c>
      <c r="AB41" s="929" t="s">
        <v>983</v>
      </c>
      <c r="AC41" s="929" t="s">
        <v>481</v>
      </c>
      <c r="AD41" s="929" t="s">
        <v>481</v>
      </c>
      <c r="AE41" s="929" t="s">
        <v>481</v>
      </c>
      <c r="AF41" s="929" t="s">
        <v>481</v>
      </c>
      <c r="AG41" s="929" t="s">
        <v>481</v>
      </c>
      <c r="AH41" s="929" t="s">
        <v>983</v>
      </c>
      <c r="AI41" s="929" t="s">
        <v>983</v>
      </c>
      <c r="AJ41" s="929" t="s">
        <v>481</v>
      </c>
      <c r="AK41" s="929" t="s">
        <v>481</v>
      </c>
      <c r="AL41" s="929" t="s">
        <v>481</v>
      </c>
      <c r="AM41" s="929" t="s">
        <v>481</v>
      </c>
      <c r="AN41" s="929" t="s">
        <v>481</v>
      </c>
      <c r="AO41" s="929" t="s">
        <v>983</v>
      </c>
      <c r="AP41" s="697"/>
      <c r="AQ41" s="1150">
        <f>'04-22Master'!R43</f>
        <v>30</v>
      </c>
      <c r="AR41" s="1248">
        <v>0</v>
      </c>
      <c r="AS41" s="1046">
        <f>'04-22Master'!U43</f>
        <v>73192.800000000003</v>
      </c>
      <c r="AT41" s="1046">
        <f>'04-22Master'!V43</f>
        <v>0</v>
      </c>
      <c r="AU41" s="1046">
        <f>'04-22Master'!Y43</f>
        <v>29277.120000000003</v>
      </c>
      <c r="AV41" s="1046">
        <f>'04-22Master'!Z43</f>
        <v>2083</v>
      </c>
      <c r="AW41" s="1046">
        <f>'04-22Master'!AA43</f>
        <v>2083</v>
      </c>
      <c r="AX41" s="1046">
        <f>'04-22Master'!AD43</f>
        <v>1554.6089999999999</v>
      </c>
      <c r="AY41" s="1046">
        <f>'04-22Master'!AB43</f>
        <v>15465.079999999987</v>
      </c>
      <c r="AZ41" s="1176">
        <v>0</v>
      </c>
      <c r="BA41" s="1176">
        <v>0</v>
      </c>
      <c r="BB41" s="1176">
        <v>0</v>
      </c>
      <c r="BC41" s="1176">
        <v>0</v>
      </c>
      <c r="BD41" s="1176">
        <v>0</v>
      </c>
      <c r="BE41" s="1177">
        <f>'04-22Master'!AH43</f>
        <v>133275.58267999999</v>
      </c>
      <c r="BF41" s="1046">
        <f>'04-22Master'!AI43</f>
        <v>0</v>
      </c>
      <c r="BG41" s="1046">
        <f>'04-22Master'!AJ43</f>
        <v>1800</v>
      </c>
      <c r="BH41" s="1046">
        <f>'04-22Master'!AK43</f>
        <v>200</v>
      </c>
      <c r="BI41" s="1046">
        <f>'04-22Master'!AL43</f>
        <v>0</v>
      </c>
      <c r="BJ41" s="1046">
        <v>0</v>
      </c>
      <c r="BK41" s="1046">
        <v>0</v>
      </c>
      <c r="BL41" s="1046">
        <v>0</v>
      </c>
      <c r="BM41" s="1046">
        <v>0</v>
      </c>
      <c r="BN41" s="1046">
        <v>0</v>
      </c>
      <c r="BO41" s="1046">
        <v>0</v>
      </c>
      <c r="BP41" s="1046">
        <f>'04-22Master'!AN43</f>
        <v>2283</v>
      </c>
      <c r="BQ41" s="1178">
        <f>'04-22Master'!AO43</f>
        <v>130992.58267999999</v>
      </c>
      <c r="BR41" s="1249" t="str">
        <f>'04-22Master'!AQ43</f>
        <v>Axis Bank</v>
      </c>
      <c r="BS41" s="350" t="str">
        <f>'04-22Master'!AR43</f>
        <v>922010002162775</v>
      </c>
    </row>
    <row r="42" spans="1:71" ht="17.25" customHeight="1">
      <c r="A42" s="1149">
        <v>29</v>
      </c>
      <c r="B42" s="1250" t="str">
        <f>'04-22Master'!B44</f>
        <v xml:space="preserve">Chetan Madhukar Mundhe </v>
      </c>
      <c r="C42" s="349" t="str">
        <f>'04-22Master'!E44</f>
        <v>Madhukar kondiran munde</v>
      </c>
      <c r="D42" s="351" t="str">
        <f>'04-22Master'!D44</f>
        <v>MALE</v>
      </c>
      <c r="E42" s="356" t="str">
        <f>'04-22Master'!F44</f>
        <v>Technical Consultant</v>
      </c>
      <c r="F42" s="357" t="s">
        <v>480</v>
      </c>
      <c r="G42" s="352" t="s">
        <v>582</v>
      </c>
      <c r="H42" s="353">
        <f>'04-22Master'!I44</f>
        <v>44635</v>
      </c>
      <c r="I42" s="354" t="str">
        <f>'04-22Master'!O44</f>
        <v>N/A</v>
      </c>
      <c r="J42" s="355" t="str">
        <f>'04-22Master'!N44</f>
        <v>100770453041</v>
      </c>
      <c r="K42" s="355">
        <f>'04-22Master'!T44</f>
        <v>112719.00000000001</v>
      </c>
      <c r="L42" s="929" t="s">
        <v>481</v>
      </c>
      <c r="M42" s="929" t="s">
        <v>983</v>
      </c>
      <c r="N42" s="929" t="s">
        <v>983</v>
      </c>
      <c r="O42" s="929" t="s">
        <v>481</v>
      </c>
      <c r="P42" s="929" t="s">
        <v>481</v>
      </c>
      <c r="Q42" s="929" t="s">
        <v>481</v>
      </c>
      <c r="R42" s="929" t="s">
        <v>481</v>
      </c>
      <c r="S42" s="929" t="s">
        <v>481</v>
      </c>
      <c r="T42" s="929" t="s">
        <v>983</v>
      </c>
      <c r="U42" s="929" t="s">
        <v>983</v>
      </c>
      <c r="V42" s="929" t="s">
        <v>1049</v>
      </c>
      <c r="W42" s="929" t="s">
        <v>481</v>
      </c>
      <c r="X42" s="929" t="s">
        <v>481</v>
      </c>
      <c r="Y42" s="929" t="s">
        <v>481</v>
      </c>
      <c r="Z42" s="929" t="s">
        <v>1115</v>
      </c>
      <c r="AA42" s="929" t="s">
        <v>983</v>
      </c>
      <c r="AB42" s="929" t="s">
        <v>983</v>
      </c>
      <c r="AC42" s="929" t="s">
        <v>481</v>
      </c>
      <c r="AD42" s="929" t="s">
        <v>481</v>
      </c>
      <c r="AE42" s="929" t="s">
        <v>481</v>
      </c>
      <c r="AF42" s="929" t="s">
        <v>481</v>
      </c>
      <c r="AG42" s="929" t="s">
        <v>481</v>
      </c>
      <c r="AH42" s="929" t="s">
        <v>983</v>
      </c>
      <c r="AI42" s="929" t="s">
        <v>983</v>
      </c>
      <c r="AJ42" s="929" t="s">
        <v>481</v>
      </c>
      <c r="AK42" s="929" t="s">
        <v>481</v>
      </c>
      <c r="AL42" s="929" t="s">
        <v>481</v>
      </c>
      <c r="AM42" s="929" t="s">
        <v>481</v>
      </c>
      <c r="AN42" s="929" t="s">
        <v>481</v>
      </c>
      <c r="AO42" s="929" t="s">
        <v>983</v>
      </c>
      <c r="AP42" s="697"/>
      <c r="AQ42" s="1150">
        <f>'04-22Master'!R44</f>
        <v>30</v>
      </c>
      <c r="AR42" s="1248">
        <v>0</v>
      </c>
      <c r="AS42" s="1046">
        <f>'04-22Master'!U44</f>
        <v>67631.399999999994</v>
      </c>
      <c r="AT42" s="1046">
        <f>'04-22Master'!V44</f>
        <v>0</v>
      </c>
      <c r="AU42" s="1046">
        <f>'04-22Master'!Y44</f>
        <v>27052.559999999998</v>
      </c>
      <c r="AV42" s="1046">
        <f>'04-22Master'!Z44</f>
        <v>2083</v>
      </c>
      <c r="AW42" s="1046">
        <f>'04-22Master'!AA44</f>
        <v>2083</v>
      </c>
      <c r="AX42" s="1046">
        <f>'04-22Master'!AD44</f>
        <v>1554.6089999999999</v>
      </c>
      <c r="AY42" s="1046">
        <f>'04-22Master'!AB44</f>
        <v>13982.040000000008</v>
      </c>
      <c r="AZ42" s="1176">
        <v>0</v>
      </c>
      <c r="BA42" s="1176">
        <v>0</v>
      </c>
      <c r="BB42" s="1176">
        <v>0</v>
      </c>
      <c r="BC42" s="1176">
        <v>0</v>
      </c>
      <c r="BD42" s="1176">
        <v>0</v>
      </c>
      <c r="BE42" s="1177">
        <f>'04-22Master'!AH44</f>
        <v>123275.62934</v>
      </c>
      <c r="BF42" s="1046">
        <f>'04-22Master'!AI44</f>
        <v>0</v>
      </c>
      <c r="BG42" s="1046">
        <f>'04-22Master'!AJ44</f>
        <v>1800</v>
      </c>
      <c r="BH42" s="1046">
        <f>'04-22Master'!AK44</f>
        <v>200</v>
      </c>
      <c r="BI42" s="1046">
        <f>'04-22Master'!AL44</f>
        <v>0</v>
      </c>
      <c r="BJ42" s="1046">
        <v>0</v>
      </c>
      <c r="BK42" s="1046">
        <v>0</v>
      </c>
      <c r="BL42" s="1046">
        <v>0</v>
      </c>
      <c r="BM42" s="1046">
        <v>0</v>
      </c>
      <c r="BN42" s="1046">
        <v>0</v>
      </c>
      <c r="BO42" s="1046">
        <v>0</v>
      </c>
      <c r="BP42" s="1046">
        <f>'04-22Master'!AN44</f>
        <v>2283</v>
      </c>
      <c r="BQ42" s="1178">
        <f>'04-22Master'!AO44</f>
        <v>120992.62934</v>
      </c>
      <c r="BR42" s="1249" t="str">
        <f>'04-22Master'!AQ44</f>
        <v>SBI</v>
      </c>
      <c r="BS42" s="350" t="str">
        <f>'04-22Master'!AR44</f>
        <v>62339873786</v>
      </c>
    </row>
    <row r="43" spans="1:71" ht="17.25" customHeight="1">
      <c r="A43" s="547">
        <v>30</v>
      </c>
      <c r="B43" s="1250" t="str">
        <f>'04-22Master'!B45</f>
        <v>Sathish Kumar dhandu</v>
      </c>
      <c r="C43" s="349" t="str">
        <f>'04-22Master'!E45</f>
        <v>Shiva shankar</v>
      </c>
      <c r="D43" s="351" t="str">
        <f>'04-22Master'!D45</f>
        <v>MALE</v>
      </c>
      <c r="E43" s="356" t="str">
        <f>'04-22Master'!F45</f>
        <v>Technical Consultant</v>
      </c>
      <c r="F43" s="357" t="s">
        <v>480</v>
      </c>
      <c r="G43" s="352" t="s">
        <v>582</v>
      </c>
      <c r="H43" s="353">
        <f>'04-22Master'!I45</f>
        <v>44636</v>
      </c>
      <c r="I43" s="354" t="str">
        <f>'04-22Master'!O45</f>
        <v>N/A</v>
      </c>
      <c r="J43" s="355" t="str">
        <f>'04-22Master'!N45</f>
        <v>QQQQ</v>
      </c>
      <c r="K43" s="355">
        <f>'04-22Master'!T45</f>
        <v>84812.824999999997</v>
      </c>
      <c r="L43" s="929" t="s">
        <v>481</v>
      </c>
      <c r="M43" s="929" t="s">
        <v>983</v>
      </c>
      <c r="N43" s="929" t="s">
        <v>983</v>
      </c>
      <c r="O43" s="929" t="s">
        <v>481</v>
      </c>
      <c r="P43" s="929" t="s">
        <v>481</v>
      </c>
      <c r="Q43" s="929" t="s">
        <v>481</v>
      </c>
      <c r="R43" s="929" t="s">
        <v>481</v>
      </c>
      <c r="S43" s="929" t="s">
        <v>481</v>
      </c>
      <c r="T43" s="929" t="s">
        <v>983</v>
      </c>
      <c r="U43" s="929" t="s">
        <v>983</v>
      </c>
      <c r="V43" s="929" t="s">
        <v>481</v>
      </c>
      <c r="W43" s="929" t="s">
        <v>481</v>
      </c>
      <c r="X43" s="929" t="s">
        <v>481</v>
      </c>
      <c r="Y43" s="929" t="s">
        <v>481</v>
      </c>
      <c r="Z43" s="929" t="s">
        <v>1115</v>
      </c>
      <c r="AA43" s="929" t="s">
        <v>983</v>
      </c>
      <c r="AB43" s="929" t="s">
        <v>983</v>
      </c>
      <c r="AC43" s="929" t="s">
        <v>481</v>
      </c>
      <c r="AD43" s="929" t="s">
        <v>481</v>
      </c>
      <c r="AE43" s="929" t="s">
        <v>481</v>
      </c>
      <c r="AF43" s="929" t="s">
        <v>481</v>
      </c>
      <c r="AG43" s="929" t="s">
        <v>481</v>
      </c>
      <c r="AH43" s="929" t="s">
        <v>983</v>
      </c>
      <c r="AI43" s="929" t="s">
        <v>983</v>
      </c>
      <c r="AJ43" s="929" t="s">
        <v>481</v>
      </c>
      <c r="AK43" s="929" t="s">
        <v>481</v>
      </c>
      <c r="AL43" s="929" t="s">
        <v>481</v>
      </c>
      <c r="AM43" s="929" t="s">
        <v>481</v>
      </c>
      <c r="AN43" s="929" t="s">
        <v>481</v>
      </c>
      <c r="AO43" s="929" t="s">
        <v>983</v>
      </c>
      <c r="AP43" s="697"/>
      <c r="AQ43" s="1150">
        <f>'04-22Master'!R45</f>
        <v>30</v>
      </c>
      <c r="AR43" s="1248">
        <v>0</v>
      </c>
      <c r="AS43" s="1046">
        <f>'04-22Master'!U45</f>
        <v>50887.199999999997</v>
      </c>
      <c r="AT43" s="1046">
        <f>'04-22Master'!V45</f>
        <v>0</v>
      </c>
      <c r="AU43" s="1046">
        <f>'04-22Master'!Y45</f>
        <v>20355</v>
      </c>
      <c r="AV43" s="1046">
        <f>'04-22Master'!Z45</f>
        <v>2083</v>
      </c>
      <c r="AW43" s="1046">
        <f>'04-22Master'!AA45</f>
        <v>2083</v>
      </c>
      <c r="AX43" s="1046">
        <f>'04-22Master'!AD45</f>
        <v>1554.6089999999999</v>
      </c>
      <c r="AY43" s="1046">
        <f>'04-22Master'!AB45</f>
        <v>9517</v>
      </c>
      <c r="AZ43" s="1176">
        <v>0</v>
      </c>
      <c r="BA43" s="1176">
        <v>0</v>
      </c>
      <c r="BB43" s="1176">
        <v>0</v>
      </c>
      <c r="BC43" s="1176">
        <v>0</v>
      </c>
      <c r="BD43" s="1176">
        <v>0</v>
      </c>
      <c r="BE43" s="1177">
        <f>'04-22Master'!AH45</f>
        <v>93168.808999999994</v>
      </c>
      <c r="BF43" s="1046">
        <f>'04-22Master'!AI45</f>
        <v>0</v>
      </c>
      <c r="BG43" s="1046">
        <f>'04-22Master'!AJ45</f>
        <v>0</v>
      </c>
      <c r="BH43" s="1046">
        <f>'04-22Master'!AK45</f>
        <v>200</v>
      </c>
      <c r="BI43" s="1046">
        <f>'04-22Master'!AL45</f>
        <v>0</v>
      </c>
      <c r="BJ43" s="1046">
        <v>0</v>
      </c>
      <c r="BK43" s="1046">
        <v>0</v>
      </c>
      <c r="BL43" s="1046">
        <v>0</v>
      </c>
      <c r="BM43" s="1046">
        <v>0</v>
      </c>
      <c r="BN43" s="1046">
        <v>0</v>
      </c>
      <c r="BO43" s="1046">
        <v>0</v>
      </c>
      <c r="BP43" s="1046">
        <f>'04-22Master'!AN45</f>
        <v>483</v>
      </c>
      <c r="BQ43" s="1178">
        <f>'04-22Master'!AO45</f>
        <v>92685.808999999994</v>
      </c>
      <c r="BR43" s="1249" t="str">
        <f>'04-22Master'!AQ45</f>
        <v>SBI</v>
      </c>
      <c r="BS43" s="350" t="str">
        <f>'04-22Master'!AR45</f>
        <v>32442653960</v>
      </c>
    </row>
    <row r="44" spans="1:71" ht="17.25" customHeight="1">
      <c r="A44" s="1149">
        <v>31</v>
      </c>
      <c r="B44" s="1250" t="str">
        <f>'04-22Master'!B46</f>
        <v>Praveen Kumar GATTU</v>
      </c>
      <c r="C44" s="349" t="str">
        <f>'04-22Master'!E46</f>
        <v>G Muniratnam</v>
      </c>
      <c r="D44" s="351" t="str">
        <f>'04-22Master'!D46</f>
        <v>MALE</v>
      </c>
      <c r="E44" s="356" t="str">
        <f>'04-22Master'!F46</f>
        <v>System Administrator</v>
      </c>
      <c r="F44" s="357" t="s">
        <v>480</v>
      </c>
      <c r="G44" s="352" t="s">
        <v>582</v>
      </c>
      <c r="H44" s="353">
        <f>'04-22Master'!I46</f>
        <v>44648</v>
      </c>
      <c r="I44" s="354" t="str">
        <f>'04-22Master'!O46</f>
        <v>N/A</v>
      </c>
      <c r="J44" s="355" t="str">
        <f>'04-22Master'!N46</f>
        <v>100515794652</v>
      </c>
      <c r="K44" s="355">
        <f>'04-22Master'!T46</f>
        <v>80278.000000000015</v>
      </c>
      <c r="L44" s="929" t="s">
        <v>481</v>
      </c>
      <c r="M44" s="929" t="s">
        <v>983</v>
      </c>
      <c r="N44" s="929" t="s">
        <v>983</v>
      </c>
      <c r="O44" s="929" t="s">
        <v>481</v>
      </c>
      <c r="P44" s="929" t="s">
        <v>481</v>
      </c>
      <c r="Q44" s="929" t="s">
        <v>481</v>
      </c>
      <c r="R44" s="929" t="s">
        <v>481</v>
      </c>
      <c r="S44" s="929" t="s">
        <v>481</v>
      </c>
      <c r="T44" s="929" t="s">
        <v>983</v>
      </c>
      <c r="U44" s="929" t="s">
        <v>983</v>
      </c>
      <c r="V44" s="929" t="s">
        <v>481</v>
      </c>
      <c r="W44" s="929" t="s">
        <v>481</v>
      </c>
      <c r="X44" s="929" t="s">
        <v>481</v>
      </c>
      <c r="Y44" s="929" t="s">
        <v>481</v>
      </c>
      <c r="Z44" s="929" t="s">
        <v>1115</v>
      </c>
      <c r="AA44" s="929" t="s">
        <v>983</v>
      </c>
      <c r="AB44" s="929" t="s">
        <v>983</v>
      </c>
      <c r="AC44" s="929" t="s">
        <v>481</v>
      </c>
      <c r="AD44" s="929" t="s">
        <v>481</v>
      </c>
      <c r="AE44" s="929" t="s">
        <v>481</v>
      </c>
      <c r="AF44" s="929" t="s">
        <v>481</v>
      </c>
      <c r="AG44" s="929" t="s">
        <v>481</v>
      </c>
      <c r="AH44" s="929" t="s">
        <v>983</v>
      </c>
      <c r="AI44" s="929" t="s">
        <v>983</v>
      </c>
      <c r="AJ44" s="929" t="s">
        <v>481</v>
      </c>
      <c r="AK44" s="929" t="s">
        <v>481</v>
      </c>
      <c r="AL44" s="929" t="s">
        <v>481</v>
      </c>
      <c r="AM44" s="929" t="s">
        <v>481</v>
      </c>
      <c r="AN44" s="929" t="s">
        <v>481</v>
      </c>
      <c r="AO44" s="929" t="s">
        <v>983</v>
      </c>
      <c r="AP44" s="697"/>
      <c r="AQ44" s="1150">
        <f>'04-22Master'!R46</f>
        <v>30</v>
      </c>
      <c r="AR44" s="1248">
        <v>0</v>
      </c>
      <c r="AS44" s="1046">
        <f>'04-22Master'!U46</f>
        <v>48166.8</v>
      </c>
      <c r="AT44" s="1046">
        <f>'04-22Master'!V46</f>
        <v>0</v>
      </c>
      <c r="AU44" s="1046">
        <f>'04-22Master'!Y46</f>
        <v>19266.72</v>
      </c>
      <c r="AV44" s="1046">
        <f>'04-22Master'!Z46</f>
        <v>2083</v>
      </c>
      <c r="AW44" s="1046">
        <f>'04-22Master'!AA46</f>
        <v>2083</v>
      </c>
      <c r="AX44" s="1046">
        <f>'04-22Master'!AD46</f>
        <v>1554.6089999999999</v>
      </c>
      <c r="AY44" s="1046">
        <f>'04-22Master'!AB46</f>
        <v>8791.4799999999959</v>
      </c>
      <c r="AZ44" s="1176">
        <v>0</v>
      </c>
      <c r="BA44" s="1176">
        <v>0</v>
      </c>
      <c r="BB44" s="1176">
        <v>0</v>
      </c>
      <c r="BC44" s="1176">
        <v>0</v>
      </c>
      <c r="BD44" s="1176">
        <v>0</v>
      </c>
      <c r="BE44" s="1177">
        <f>'04-22Master'!AH46</f>
        <v>88276.332079999993</v>
      </c>
      <c r="BF44" s="1046">
        <f>'04-22Master'!AI46</f>
        <v>0</v>
      </c>
      <c r="BG44" s="1046">
        <f>'04-22Master'!AJ46</f>
        <v>1800</v>
      </c>
      <c r="BH44" s="1046">
        <f>'04-22Master'!AK46</f>
        <v>200</v>
      </c>
      <c r="BI44" s="1046">
        <f>'04-22Master'!AL46</f>
        <v>0</v>
      </c>
      <c r="BJ44" s="1046">
        <v>0</v>
      </c>
      <c r="BK44" s="1046">
        <v>0</v>
      </c>
      <c r="BL44" s="1046">
        <v>0</v>
      </c>
      <c r="BM44" s="1046">
        <v>0</v>
      </c>
      <c r="BN44" s="1046">
        <v>0</v>
      </c>
      <c r="BO44" s="1046">
        <v>0</v>
      </c>
      <c r="BP44" s="1046">
        <f>'04-22Master'!AN46</f>
        <v>2283</v>
      </c>
      <c r="BQ44" s="1178">
        <f>'04-22Master'!AO46</f>
        <v>85993.332079999993</v>
      </c>
      <c r="BR44" s="1249" t="str">
        <f>'04-22Master'!AQ46</f>
        <v xml:space="preserve">Axis Bank </v>
      </c>
      <c r="BS44" s="350" t="str">
        <f>'04-22Master'!AR46</f>
        <v>915010017171911</v>
      </c>
    </row>
    <row r="45" spans="1:71" ht="17.25" customHeight="1">
      <c r="A45" s="1149">
        <v>32</v>
      </c>
      <c r="B45" s="1250" t="str">
        <f>'04-22Master'!B47</f>
        <v xml:space="preserve">Vinoth Vairavan </v>
      </c>
      <c r="C45" s="349" t="str">
        <f>'04-22Master'!E47</f>
        <v>Vairavan</v>
      </c>
      <c r="D45" s="351" t="str">
        <f>'04-22Master'!D47</f>
        <v>MALE</v>
      </c>
      <c r="E45" s="356" t="str">
        <f>'04-22Master'!F47</f>
        <v>SR, NETWORK ENGINEER</v>
      </c>
      <c r="F45" s="357" t="s">
        <v>480</v>
      </c>
      <c r="G45" s="352" t="s">
        <v>582</v>
      </c>
      <c r="H45" s="353">
        <f>'04-22Master'!I47</f>
        <v>44657</v>
      </c>
      <c r="I45" s="354" t="str">
        <f>'04-22Master'!O47</f>
        <v>N/A</v>
      </c>
      <c r="J45" s="355" t="str">
        <f>'04-22Master'!N47</f>
        <v>100766312722</v>
      </c>
      <c r="K45" s="355">
        <f>'04-22Master'!T47</f>
        <v>135892</v>
      </c>
      <c r="L45" s="1401"/>
      <c r="M45" s="1401"/>
      <c r="N45" s="1401"/>
      <c r="O45" s="1401"/>
      <c r="P45" s="1401"/>
      <c r="Q45" s="929" t="s">
        <v>481</v>
      </c>
      <c r="R45" s="929" t="s">
        <v>481</v>
      </c>
      <c r="S45" s="929" t="s">
        <v>481</v>
      </c>
      <c r="T45" s="929" t="s">
        <v>983</v>
      </c>
      <c r="U45" s="929" t="s">
        <v>983</v>
      </c>
      <c r="V45" s="929" t="s">
        <v>481</v>
      </c>
      <c r="W45" s="929" t="s">
        <v>481</v>
      </c>
      <c r="X45" s="929" t="s">
        <v>481</v>
      </c>
      <c r="Y45" s="929" t="s">
        <v>481</v>
      </c>
      <c r="Z45" s="929" t="s">
        <v>1115</v>
      </c>
      <c r="AA45" s="929" t="s">
        <v>983</v>
      </c>
      <c r="AB45" s="929" t="s">
        <v>983</v>
      </c>
      <c r="AC45" s="929" t="s">
        <v>481</v>
      </c>
      <c r="AD45" s="929" t="s">
        <v>481</v>
      </c>
      <c r="AE45" s="929" t="s">
        <v>481</v>
      </c>
      <c r="AF45" s="929" t="s">
        <v>481</v>
      </c>
      <c r="AG45" s="929" t="s">
        <v>481</v>
      </c>
      <c r="AH45" s="929" t="s">
        <v>983</v>
      </c>
      <c r="AI45" s="929" t="s">
        <v>983</v>
      </c>
      <c r="AJ45" s="929" t="s">
        <v>481</v>
      </c>
      <c r="AK45" s="929" t="s">
        <v>481</v>
      </c>
      <c r="AL45" s="929" t="s">
        <v>481</v>
      </c>
      <c r="AM45" s="929" t="s">
        <v>481</v>
      </c>
      <c r="AN45" s="929" t="s">
        <v>481</v>
      </c>
      <c r="AO45" s="929" t="s">
        <v>983</v>
      </c>
      <c r="AP45" s="697"/>
      <c r="AQ45" s="1150">
        <f>'04-22Master'!R47</f>
        <v>25</v>
      </c>
      <c r="AR45" s="1248">
        <v>0</v>
      </c>
      <c r="AS45" s="1046">
        <f>'04-22Master'!U47</f>
        <v>67946</v>
      </c>
      <c r="AT45" s="1046">
        <f>'04-22Master'!V47</f>
        <v>0</v>
      </c>
      <c r="AU45" s="1046">
        <f>'04-22Master'!Y47</f>
        <v>27178.400000000001</v>
      </c>
      <c r="AV45" s="1046">
        <f>'04-22Master'!Z47</f>
        <v>1736</v>
      </c>
      <c r="AW45" s="1046">
        <f>'04-22Master'!AA47</f>
        <v>1736</v>
      </c>
      <c r="AX45" s="1046">
        <f>'04-22Master'!AD47</f>
        <v>1554.6089999999999</v>
      </c>
      <c r="AY45" s="1046">
        <f>'04-22Master'!AB47</f>
        <v>14759.933333333334</v>
      </c>
      <c r="AZ45" s="1176">
        <v>0</v>
      </c>
      <c r="BA45" s="1176">
        <v>0</v>
      </c>
      <c r="BB45" s="1176">
        <v>0</v>
      </c>
      <c r="BC45" s="1176">
        <v>0</v>
      </c>
      <c r="BD45" s="1176">
        <v>0</v>
      </c>
      <c r="BE45" s="1177">
        <f>'04-22Master'!AH47</f>
        <v>123841.31160000002</v>
      </c>
      <c r="BF45" s="1046">
        <f>'04-22Master'!AI47</f>
        <v>0</v>
      </c>
      <c r="BG45" s="1046">
        <f>'04-22Master'!AJ47</f>
        <v>1800</v>
      </c>
      <c r="BH45" s="1046">
        <f>'04-22Master'!AK47</f>
        <v>200</v>
      </c>
      <c r="BI45" s="1046">
        <f>'04-22Master'!AL47</f>
        <v>0</v>
      </c>
      <c r="BJ45" s="1046">
        <v>0</v>
      </c>
      <c r="BK45" s="1046">
        <v>0</v>
      </c>
      <c r="BL45" s="1046">
        <v>0</v>
      </c>
      <c r="BM45" s="1046">
        <v>0</v>
      </c>
      <c r="BN45" s="1046">
        <v>0</v>
      </c>
      <c r="BO45" s="1046">
        <v>0</v>
      </c>
      <c r="BP45" s="1046">
        <f>'04-22Master'!AN47</f>
        <v>2000</v>
      </c>
      <c r="BQ45" s="1178">
        <f>'04-22Master'!AO47</f>
        <v>121841.31160000002</v>
      </c>
      <c r="BR45" s="1249" t="str">
        <f>'04-22Master'!AQ47</f>
        <v>AXIS Bank</v>
      </c>
      <c r="BS45" s="350" t="str">
        <f>'04-22Master'!AR47</f>
        <v xml:space="preserve"> 916010024710764</v>
      </c>
    </row>
    <row r="46" spans="1:71" s="559" customFormat="1" ht="17.25" customHeight="1">
      <c r="A46" s="547">
        <v>33</v>
      </c>
      <c r="B46" s="1250" t="str">
        <f>'04-22Master'!B48</f>
        <v xml:space="preserve">Govarthanan TK </v>
      </c>
      <c r="C46" s="349" t="str">
        <f>'04-22Master'!E48</f>
        <v>Kumaraswamy papaiya</v>
      </c>
      <c r="D46" s="351" t="str">
        <f>'04-22Master'!D48</f>
        <v>MALE</v>
      </c>
      <c r="E46" s="356" t="str">
        <f>'04-22Master'!F48</f>
        <v>IT Project Manager</v>
      </c>
      <c r="F46" s="357" t="s">
        <v>480</v>
      </c>
      <c r="G46" s="352" t="s">
        <v>582</v>
      </c>
      <c r="H46" s="353">
        <f>'04-22Master'!I48</f>
        <v>44662</v>
      </c>
      <c r="I46" s="354" t="str">
        <f>'04-22Master'!O48</f>
        <v>N/A</v>
      </c>
      <c r="J46" s="355" t="str">
        <f>'04-22Master'!N48</f>
        <v>100159339504</v>
      </c>
      <c r="K46" s="355">
        <f>'04-22Master'!T48</f>
        <v>121988</v>
      </c>
      <c r="L46" s="1401"/>
      <c r="M46" s="1401"/>
      <c r="N46" s="1401"/>
      <c r="O46" s="1401"/>
      <c r="P46" s="1401"/>
      <c r="Q46" s="1401"/>
      <c r="R46" s="1401"/>
      <c r="S46" s="1401"/>
      <c r="T46" s="1401"/>
      <c r="U46" s="1401"/>
      <c r="V46" s="929" t="s">
        <v>481</v>
      </c>
      <c r="W46" s="929" t="s">
        <v>481</v>
      </c>
      <c r="X46" s="929" t="s">
        <v>481</v>
      </c>
      <c r="Y46" s="929" t="s">
        <v>481</v>
      </c>
      <c r="Z46" s="929" t="s">
        <v>1115</v>
      </c>
      <c r="AA46" s="929" t="s">
        <v>983</v>
      </c>
      <c r="AB46" s="929" t="s">
        <v>983</v>
      </c>
      <c r="AC46" s="929" t="s">
        <v>481</v>
      </c>
      <c r="AD46" s="929" t="s">
        <v>481</v>
      </c>
      <c r="AE46" s="929" t="s">
        <v>481</v>
      </c>
      <c r="AF46" s="929" t="s">
        <v>481</v>
      </c>
      <c r="AG46" s="929" t="s">
        <v>481</v>
      </c>
      <c r="AH46" s="929" t="s">
        <v>983</v>
      </c>
      <c r="AI46" s="929" t="s">
        <v>983</v>
      </c>
      <c r="AJ46" s="929" t="s">
        <v>481</v>
      </c>
      <c r="AK46" s="929" t="s">
        <v>481</v>
      </c>
      <c r="AL46" s="929" t="s">
        <v>481</v>
      </c>
      <c r="AM46" s="929" t="s">
        <v>481</v>
      </c>
      <c r="AN46" s="929" t="s">
        <v>481</v>
      </c>
      <c r="AO46" s="929" t="s">
        <v>983</v>
      </c>
      <c r="AP46" s="697"/>
      <c r="AQ46" s="1150">
        <f>'04-22Master'!R48</f>
        <v>20</v>
      </c>
      <c r="AR46" s="1248">
        <v>0</v>
      </c>
      <c r="AS46" s="1046">
        <f>'04-22Master'!U48</f>
        <v>48795.199999999997</v>
      </c>
      <c r="AT46" s="1046">
        <f>'04-22Master'!V48</f>
        <v>0</v>
      </c>
      <c r="AU46" s="1046">
        <f>'04-22Master'!Y48</f>
        <v>19518.079999999998</v>
      </c>
      <c r="AV46" s="1046">
        <f>'04-22Master'!Z48</f>
        <v>1389</v>
      </c>
      <c r="AW46" s="1046">
        <f>'04-22Master'!AA48</f>
        <v>1389</v>
      </c>
      <c r="AX46" s="1046">
        <f>'04-22Master'!AD48</f>
        <v>1554.6089999999999</v>
      </c>
      <c r="AY46" s="1046">
        <f>'04-22Master'!AB48</f>
        <v>10347.05333333333</v>
      </c>
      <c r="AZ46" s="1176">
        <v>0</v>
      </c>
      <c r="BA46" s="1176">
        <v>0</v>
      </c>
      <c r="BB46" s="1176">
        <v>0</v>
      </c>
      <c r="BC46" s="1176">
        <v>0</v>
      </c>
      <c r="BD46" s="1176">
        <v>0</v>
      </c>
      <c r="BE46" s="1177">
        <f>'04-22Master'!AH48</f>
        <v>89406.258119999984</v>
      </c>
      <c r="BF46" s="1046">
        <f>'04-22Master'!AI48</f>
        <v>0</v>
      </c>
      <c r="BG46" s="1046">
        <f>'04-22Master'!AJ48</f>
        <v>1800</v>
      </c>
      <c r="BH46" s="1046">
        <f>'04-22Master'!AK48</f>
        <v>200</v>
      </c>
      <c r="BI46" s="1046">
        <f>'04-22Master'!AL48</f>
        <v>0</v>
      </c>
      <c r="BJ46" s="1046">
        <v>0</v>
      </c>
      <c r="BK46" s="1046">
        <v>0</v>
      </c>
      <c r="BL46" s="1046">
        <v>0</v>
      </c>
      <c r="BM46" s="1046">
        <v>0</v>
      </c>
      <c r="BN46" s="1046">
        <v>0</v>
      </c>
      <c r="BO46" s="1046">
        <v>0</v>
      </c>
      <c r="BP46" s="1046">
        <f>'04-22Master'!AN48</f>
        <v>2000</v>
      </c>
      <c r="BQ46" s="1178">
        <f>'04-22Master'!AO48</f>
        <v>87406.258119999984</v>
      </c>
      <c r="BR46" s="1249" t="str">
        <f>'04-22Master'!AQ48</f>
        <v>CITI Bank</v>
      </c>
      <c r="BS46" s="350" t="str">
        <f>'04-22Master'!AR48</f>
        <v>5708925554</v>
      </c>
    </row>
    <row r="47" spans="1:71" s="559" customFormat="1" ht="17.25" customHeight="1">
      <c r="A47" s="1149">
        <v>34</v>
      </c>
      <c r="B47" s="1250" t="str">
        <f>'04-22Master'!B49</f>
        <v xml:space="preserve">Laxmi Soujanya Mudunuri </v>
      </c>
      <c r="C47" s="349" t="str">
        <f>'04-22Master'!E49</f>
        <v>Venkata Satya narayana Raju</v>
      </c>
      <c r="D47" s="351" t="str">
        <f>'04-22Master'!D49</f>
        <v>FEMALE</v>
      </c>
      <c r="E47" s="356" t="str">
        <f>'04-22Master'!F49</f>
        <v>Senior Middleware Consultant</v>
      </c>
      <c r="F47" s="357" t="s">
        <v>480</v>
      </c>
      <c r="G47" s="352" t="s">
        <v>582</v>
      </c>
      <c r="H47" s="353">
        <f>'04-22Master'!I49</f>
        <v>44671</v>
      </c>
      <c r="I47" s="354" t="str">
        <f>'04-22Master'!O49</f>
        <v>N/A</v>
      </c>
      <c r="J47" s="355" t="str">
        <f>'04-22Master'!N49</f>
        <v>100619683716</v>
      </c>
      <c r="K47" s="355">
        <f>'04-22Master'!T49</f>
        <v>159065</v>
      </c>
      <c r="L47" s="1401"/>
      <c r="M47" s="1401"/>
      <c r="N47" s="1401"/>
      <c r="O47" s="1401"/>
      <c r="P47" s="1401"/>
      <c r="Q47" s="1401"/>
      <c r="R47" s="1401"/>
      <c r="S47" s="1401"/>
      <c r="T47" s="1401"/>
      <c r="U47" s="1401"/>
      <c r="V47" s="1401"/>
      <c r="W47" s="1401"/>
      <c r="X47" s="1401"/>
      <c r="Y47" s="1401"/>
      <c r="Z47" s="1401"/>
      <c r="AA47" s="1401"/>
      <c r="AB47" s="1401"/>
      <c r="AC47" s="1401"/>
      <c r="AD47" s="1401"/>
      <c r="AE47" s="929" t="s">
        <v>481</v>
      </c>
      <c r="AF47" s="929" t="s">
        <v>481</v>
      </c>
      <c r="AG47" s="929" t="s">
        <v>481</v>
      </c>
      <c r="AH47" s="929" t="s">
        <v>983</v>
      </c>
      <c r="AI47" s="929" t="s">
        <v>983</v>
      </c>
      <c r="AJ47" s="929" t="s">
        <v>481</v>
      </c>
      <c r="AK47" s="929" t="s">
        <v>481</v>
      </c>
      <c r="AL47" s="929" t="s">
        <v>481</v>
      </c>
      <c r="AM47" s="929" t="s">
        <v>481</v>
      </c>
      <c r="AN47" s="929" t="s">
        <v>481</v>
      </c>
      <c r="AO47" s="929" t="s">
        <v>983</v>
      </c>
      <c r="AP47" s="697"/>
      <c r="AQ47" s="1150">
        <f>'04-22Master'!R49</f>
        <v>11</v>
      </c>
      <c r="AR47" s="1248">
        <v>0</v>
      </c>
      <c r="AS47" s="1046">
        <f>'04-22Master'!U49</f>
        <v>34994.300000000003</v>
      </c>
      <c r="AT47" s="1046">
        <f>'04-22Master'!V49</f>
        <v>0</v>
      </c>
      <c r="AU47" s="1046">
        <f>'04-22Master'!Y49</f>
        <v>13997.720000000001</v>
      </c>
      <c r="AV47" s="1046">
        <f>'04-22Master'!Z49</f>
        <v>764</v>
      </c>
      <c r="AW47" s="1046">
        <f>'04-22Master'!AA49</f>
        <v>764</v>
      </c>
      <c r="AX47" s="1046">
        <f>'04-22Master'!AD49</f>
        <v>1554.6089999999999</v>
      </c>
      <c r="AY47" s="1046">
        <f>'04-22Master'!AB49</f>
        <v>7916.8133333333317</v>
      </c>
      <c r="AZ47" s="1176">
        <v>0</v>
      </c>
      <c r="BA47" s="1176">
        <v>0</v>
      </c>
      <c r="BB47" s="1176">
        <v>0</v>
      </c>
      <c r="BC47" s="1176">
        <v>0</v>
      </c>
      <c r="BD47" s="1176">
        <v>0</v>
      </c>
      <c r="BE47" s="1177">
        <f>'04-22Master'!AH49</f>
        <v>64590.859830000001</v>
      </c>
      <c r="BF47" s="1046">
        <f>'04-22Master'!AI49</f>
        <v>0</v>
      </c>
      <c r="BG47" s="1046">
        <f>'04-22Master'!AJ49</f>
        <v>1800</v>
      </c>
      <c r="BH47" s="1046">
        <f>'04-22Master'!AK49</f>
        <v>200</v>
      </c>
      <c r="BI47" s="1046">
        <f>'04-22Master'!AL49</f>
        <v>0</v>
      </c>
      <c r="BJ47" s="1046">
        <v>0</v>
      </c>
      <c r="BK47" s="1046">
        <v>0</v>
      </c>
      <c r="BL47" s="1046">
        <v>0</v>
      </c>
      <c r="BM47" s="1046">
        <v>0</v>
      </c>
      <c r="BN47" s="1046">
        <v>0</v>
      </c>
      <c r="BO47" s="1046">
        <v>0</v>
      </c>
      <c r="BP47" s="1046">
        <f>'04-22Master'!AN49</f>
        <v>2000</v>
      </c>
      <c r="BQ47" s="1178">
        <f>'04-22Master'!AO49</f>
        <v>62590.859830000001</v>
      </c>
      <c r="BR47" s="1249" t="str">
        <f>'04-22Master'!AQ49</f>
        <v>Axis Bank</v>
      </c>
      <c r="BS47" s="350" t="str">
        <f>'04-22Master'!AR49</f>
        <v>915010032166004</v>
      </c>
    </row>
    <row r="48" spans="1:71" ht="33" customHeight="1">
      <c r="A48" s="559"/>
      <c r="B48" s="1247"/>
      <c r="C48" s="349"/>
      <c r="D48" s="351"/>
      <c r="E48" s="356"/>
      <c r="F48" s="357"/>
      <c r="G48" s="352"/>
      <c r="H48" s="353"/>
      <c r="I48" s="354"/>
      <c r="J48" s="355"/>
      <c r="K48" s="355"/>
      <c r="AP48" s="1476">
        <f>SUM(AQ14:AQ47)</f>
        <v>923</v>
      </c>
      <c r="AQ48" s="1476"/>
      <c r="AS48" s="1046">
        <f>'04-22Master'!U50</f>
        <v>1732148.7</v>
      </c>
      <c r="AT48" s="1046">
        <f>'04-22Master'!V50</f>
        <v>0</v>
      </c>
      <c r="AU48" s="1046">
        <f>'04-22Master'!Y50</f>
        <v>692859.8</v>
      </c>
      <c r="AV48" s="1046">
        <f>'04-22Master'!Z50</f>
        <v>64089</v>
      </c>
      <c r="AW48" s="1046">
        <f>'04-22Master'!AA50</f>
        <v>64089</v>
      </c>
      <c r="AX48" s="1046">
        <f>'04-22Master'!AD50</f>
        <v>52856.705999999962</v>
      </c>
      <c r="AY48" s="1046">
        <f>'04-22Master'!AB50</f>
        <v>337569.86666666658</v>
      </c>
      <c r="AZ48" s="1176">
        <v>0</v>
      </c>
      <c r="BA48" s="1176">
        <v>0</v>
      </c>
      <c r="BB48" s="1176">
        <v>0</v>
      </c>
      <c r="BC48" s="1176">
        <v>0</v>
      </c>
      <c r="BD48" s="1176">
        <v>0</v>
      </c>
      <c r="BE48" s="1177">
        <f>'04-22Master'!AH50</f>
        <v>3185676.1264500003</v>
      </c>
      <c r="BF48" s="1046">
        <f>'04-22Master'!AI50</f>
        <v>0</v>
      </c>
      <c r="BG48" s="1046">
        <f>'04-22Master'!AJ50</f>
        <v>59042</v>
      </c>
      <c r="BH48" s="1046">
        <f>'04-22Master'!AK50</f>
        <v>6800</v>
      </c>
      <c r="BI48" s="1046">
        <f>'04-22Master'!AL50</f>
        <v>0</v>
      </c>
      <c r="BJ48" s="1046">
        <v>0</v>
      </c>
      <c r="BK48" s="1046">
        <v>0</v>
      </c>
      <c r="BL48" s="1046">
        <v>0</v>
      </c>
      <c r="BM48" s="1046">
        <v>0</v>
      </c>
      <c r="BN48" s="1046">
        <v>0</v>
      </c>
      <c r="BO48" s="1046">
        <v>0</v>
      </c>
      <c r="BP48" s="1046">
        <f>'04-22Master'!AN50</f>
        <v>75172.727088</v>
      </c>
      <c r="BQ48" s="1178">
        <f>'04-22Master'!AO50</f>
        <v>3110503.3993620002</v>
      </c>
      <c r="BR48" s="1249">
        <f>'04-22Master'!AQ50</f>
        <v>0</v>
      </c>
      <c r="BS48" s="350">
        <f>'04-22Master'!AR50</f>
        <v>0</v>
      </c>
    </row>
    <row r="49" spans="1:11" ht="33" customHeight="1">
      <c r="A49" s="559"/>
      <c r="B49" s="1247"/>
      <c r="C49" s="349"/>
      <c r="D49" s="351"/>
      <c r="E49" s="356"/>
      <c r="F49" s="357"/>
      <c r="G49" s="352"/>
      <c r="H49" s="353"/>
      <c r="I49" s="354"/>
      <c r="J49" s="355"/>
      <c r="K49" s="355"/>
    </row>
    <row r="50" spans="1:11" ht="33" customHeight="1">
      <c r="A50" s="559"/>
      <c r="B50" s="1057"/>
      <c r="C50" s="1044"/>
      <c r="D50" s="553"/>
      <c r="E50" s="1045"/>
      <c r="F50" s="615"/>
      <c r="G50" s="616"/>
      <c r="H50" s="617"/>
      <c r="I50" s="618"/>
      <c r="J50" s="619"/>
      <c r="K50" s="619"/>
    </row>
    <row r="51" spans="1:11" ht="33" customHeight="1">
      <c r="A51" s="559"/>
      <c r="B51" s="1057"/>
      <c r="C51" s="1044"/>
      <c r="D51" s="553"/>
      <c r="E51" s="1045"/>
      <c r="F51" s="615"/>
      <c r="G51" s="616"/>
      <c r="H51" s="617"/>
      <c r="I51" s="618"/>
      <c r="J51" s="619"/>
      <c r="K51" s="619"/>
    </row>
  </sheetData>
  <mergeCells count="5">
    <mergeCell ref="Q9:U9"/>
    <mergeCell ref="P10:U10"/>
    <mergeCell ref="L12:AM12"/>
    <mergeCell ref="AS12:BE12"/>
    <mergeCell ref="AP48:AQ48"/>
  </mergeCells>
  <conditionalFormatting sqref="L14:AP47">
    <cfRule type="cellIs" dxfId="0" priority="24" operator="equal">
      <formula>"EL"</formula>
    </cfRule>
  </conditionalFormatting>
  <pageMargins left="0.70866141732283472" right="0.70866141732283472" top="0.74803149606299213" bottom="0.74803149606299213" header="0.31496062992125984" footer="0.31496062992125984"/>
  <pageSetup paperSize="8" scale="38"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300"/>
  <sheetViews>
    <sheetView topLeftCell="A1103" zoomScaleNormal="100" workbookViewId="0">
      <selection activeCell="F1114" sqref="F1114"/>
    </sheetView>
  </sheetViews>
  <sheetFormatPr defaultRowHeight="15"/>
  <cols>
    <col min="1" max="1" width="3.5703125" customWidth="1"/>
    <col min="2" max="3" width="11.140625" customWidth="1"/>
    <col min="4" max="4" width="10.85546875" bestFit="1" customWidth="1"/>
    <col min="6" max="6" width="17.140625" customWidth="1"/>
    <col min="7" max="8" width="10.85546875" bestFit="1" customWidth="1"/>
    <col min="9" max="9" width="10.7109375" bestFit="1" customWidth="1"/>
    <col min="10" max="10" width="10.28515625" bestFit="1" customWidth="1"/>
    <col min="11" max="11" width="12" customWidth="1"/>
    <col min="12" max="12" width="8.42578125" customWidth="1"/>
    <col min="13" max="13" width="14.5703125" style="10" customWidth="1"/>
  </cols>
  <sheetData>
    <row r="1" spans="1:12">
      <c r="A1" s="1501" t="s">
        <v>453</v>
      </c>
      <c r="B1" s="1502"/>
      <c r="C1" s="1502"/>
      <c r="D1" s="1502"/>
      <c r="E1" s="1502"/>
      <c r="F1" s="1502"/>
      <c r="G1" s="1502"/>
      <c r="H1" s="1502"/>
      <c r="I1" s="1502"/>
      <c r="J1" s="1502"/>
      <c r="K1" s="1502"/>
      <c r="L1" s="1503"/>
    </row>
    <row r="2" spans="1:12">
      <c r="A2" s="1493" t="s">
        <v>476</v>
      </c>
      <c r="B2" s="1494"/>
      <c r="C2" s="1494"/>
      <c r="D2" s="1494"/>
      <c r="E2" s="1494"/>
      <c r="F2" s="1494"/>
      <c r="G2" s="1494"/>
      <c r="H2" s="1494"/>
      <c r="I2" s="1494"/>
      <c r="J2" s="1494"/>
      <c r="K2" s="1494"/>
      <c r="L2" s="1495"/>
    </row>
    <row r="3" spans="1:12">
      <c r="A3" s="1493" t="s">
        <v>454</v>
      </c>
      <c r="B3" s="1494"/>
      <c r="C3" s="1494"/>
      <c r="D3" s="1494"/>
      <c r="E3" s="1494"/>
      <c r="F3" s="1494"/>
      <c r="G3" s="1494"/>
      <c r="H3" s="1494"/>
      <c r="I3" s="1494"/>
      <c r="J3" s="1494"/>
      <c r="K3" s="1494"/>
      <c r="L3" s="1495"/>
    </row>
    <row r="4" spans="1:12">
      <c r="A4" s="13"/>
      <c r="B4" s="338"/>
      <c r="C4" s="338"/>
      <c r="D4" s="338"/>
      <c r="E4" s="338"/>
      <c r="F4" s="338"/>
      <c r="G4" s="338"/>
      <c r="H4" s="338"/>
      <c r="I4" s="338"/>
      <c r="J4" s="338"/>
      <c r="K4" s="338"/>
      <c r="L4" s="14"/>
    </row>
    <row r="5" spans="1:12">
      <c r="A5" s="424">
        <v>1</v>
      </c>
      <c r="B5" s="338" t="s">
        <v>455</v>
      </c>
      <c r="C5" s="338"/>
      <c r="D5" s="338"/>
      <c r="E5" s="338"/>
      <c r="F5" s="339" t="str">
        <f>'04-22Master'!A16</f>
        <v>BITS-485</v>
      </c>
      <c r="G5" s="425">
        <v>2</v>
      </c>
      <c r="H5" s="338" t="s">
        <v>456</v>
      </c>
      <c r="I5" s="338"/>
      <c r="J5" s="338"/>
      <c r="K5" s="340">
        <f>'04-22Master'!I16</f>
        <v>44105</v>
      </c>
      <c r="L5" s="14"/>
    </row>
    <row r="6" spans="1:12">
      <c r="A6" s="424"/>
      <c r="B6" s="338"/>
      <c r="C6" s="338"/>
      <c r="D6" s="338"/>
      <c r="E6" s="338"/>
      <c r="F6" s="338"/>
      <c r="G6" s="425"/>
      <c r="H6" s="338"/>
      <c r="I6" s="338"/>
      <c r="J6" s="338"/>
      <c r="K6" s="338"/>
      <c r="L6" s="14"/>
    </row>
    <row r="7" spans="1:12">
      <c r="A7" s="424">
        <v>3</v>
      </c>
      <c r="B7" s="338" t="s">
        <v>457</v>
      </c>
      <c r="C7" s="338"/>
      <c r="D7" s="397" t="str">
        <f>'04-22Master'!B16</f>
        <v xml:space="preserve">AKASH DEEP CHUNAP </v>
      </c>
      <c r="E7" s="338"/>
      <c r="F7" s="338"/>
      <c r="G7" s="425">
        <v>4</v>
      </c>
      <c r="H7" s="338" t="s">
        <v>458</v>
      </c>
      <c r="I7" s="338"/>
      <c r="J7" s="303" t="str">
        <f>'04-22Master'!E16</f>
        <v>Priyanka Chunap</v>
      </c>
      <c r="K7" s="338"/>
      <c r="L7" s="14"/>
    </row>
    <row r="8" spans="1:12">
      <c r="A8" s="424"/>
      <c r="B8" s="338"/>
      <c r="C8" s="338"/>
      <c r="D8" s="338"/>
      <c r="E8" s="338"/>
      <c r="F8" s="338"/>
      <c r="G8" s="341"/>
      <c r="H8" s="338"/>
      <c r="I8" s="338"/>
      <c r="J8" s="338"/>
      <c r="K8" s="338"/>
      <c r="L8" s="14"/>
    </row>
    <row r="9" spans="1:12">
      <c r="A9" s="1493" t="s">
        <v>459</v>
      </c>
      <c r="B9" s="1494"/>
      <c r="C9" s="1494"/>
      <c r="D9" s="1494"/>
      <c r="E9" s="1494"/>
      <c r="F9" s="1494"/>
      <c r="G9" s="1494"/>
      <c r="H9" s="1494"/>
      <c r="I9" s="1494"/>
      <c r="J9" s="1494"/>
      <c r="K9" s="1494"/>
      <c r="L9" s="1495"/>
    </row>
    <row r="10" spans="1:12">
      <c r="A10" s="13"/>
      <c r="B10" s="338"/>
      <c r="C10" s="338"/>
      <c r="D10" s="338"/>
      <c r="E10" s="338"/>
      <c r="F10" s="338"/>
      <c r="G10" s="338"/>
      <c r="H10" s="338"/>
      <c r="I10" s="338"/>
      <c r="J10" s="338"/>
      <c r="K10" s="338"/>
      <c r="L10" s="14"/>
    </row>
    <row r="11" spans="1:12">
      <c r="A11" s="1496"/>
      <c r="B11" s="1497" t="s">
        <v>460</v>
      </c>
      <c r="C11" s="1497"/>
      <c r="D11" s="1497"/>
      <c r="E11" s="1497" t="s">
        <v>461</v>
      </c>
      <c r="F11" s="1497" t="s">
        <v>462</v>
      </c>
      <c r="G11" s="1497" t="s">
        <v>463</v>
      </c>
      <c r="H11" s="1497"/>
      <c r="I11" s="1497"/>
      <c r="J11" s="1497" t="s">
        <v>464</v>
      </c>
      <c r="K11" s="1497" t="s">
        <v>465</v>
      </c>
      <c r="L11" s="1498" t="s">
        <v>37</v>
      </c>
    </row>
    <row r="12" spans="1:12" ht="30">
      <c r="A12" s="1496"/>
      <c r="B12" s="426" t="s">
        <v>365</v>
      </c>
      <c r="C12" s="426" t="s">
        <v>466</v>
      </c>
      <c r="D12" s="426" t="s">
        <v>467</v>
      </c>
      <c r="E12" s="1497"/>
      <c r="F12" s="1497"/>
      <c r="G12" s="306" t="s">
        <v>365</v>
      </c>
      <c r="H12" s="306" t="s">
        <v>466</v>
      </c>
      <c r="I12" s="306" t="s">
        <v>468</v>
      </c>
      <c r="J12" s="1497"/>
      <c r="K12" s="1497"/>
      <c r="L12" s="1498"/>
    </row>
    <row r="13" spans="1:12">
      <c r="A13" s="342"/>
      <c r="B13" s="307">
        <v>1</v>
      </c>
      <c r="C13" s="307">
        <v>2</v>
      </c>
      <c r="D13" s="307">
        <v>3</v>
      </c>
      <c r="E13" s="307">
        <v>4</v>
      </c>
      <c r="F13" s="308">
        <v>5</v>
      </c>
      <c r="G13" s="309">
        <v>6</v>
      </c>
      <c r="H13" s="360">
        <v>7</v>
      </c>
      <c r="I13" s="309">
        <v>8</v>
      </c>
      <c r="J13" s="310">
        <v>9</v>
      </c>
      <c r="K13" s="307">
        <v>10</v>
      </c>
      <c r="L13" s="343">
        <v>11</v>
      </c>
    </row>
    <row r="14" spans="1:12">
      <c r="A14" s="344"/>
      <c r="B14" s="312"/>
      <c r="C14" s="312"/>
      <c r="D14" s="305"/>
      <c r="E14" s="311"/>
      <c r="F14" s="358"/>
      <c r="G14" s="312"/>
      <c r="H14" s="312"/>
      <c r="I14" s="313"/>
      <c r="J14" s="337"/>
      <c r="K14" s="311"/>
      <c r="L14" s="345"/>
    </row>
    <row r="15" spans="1:12">
      <c r="A15" s="344"/>
      <c r="B15" s="312">
        <v>44562</v>
      </c>
      <c r="C15" s="312">
        <v>44592</v>
      </c>
      <c r="D15" s="305">
        <v>31</v>
      </c>
      <c r="E15" s="311">
        <v>1.5</v>
      </c>
      <c r="F15" s="358">
        <v>23</v>
      </c>
      <c r="G15" s="305">
        <v>0</v>
      </c>
      <c r="H15" s="305">
        <v>0</v>
      </c>
      <c r="I15" s="313">
        <v>0</v>
      </c>
      <c r="J15" s="337">
        <v>23</v>
      </c>
      <c r="K15" s="313"/>
      <c r="L15" s="346"/>
    </row>
    <row r="16" spans="1:12">
      <c r="A16" s="344"/>
      <c r="B16" s="312">
        <v>44593</v>
      </c>
      <c r="C16" s="312">
        <v>44620</v>
      </c>
      <c r="D16" s="305">
        <v>28</v>
      </c>
      <c r="E16" s="311">
        <v>1.5</v>
      </c>
      <c r="F16" s="358"/>
      <c r="G16" s="305">
        <v>0</v>
      </c>
      <c r="H16" s="305">
        <v>0</v>
      </c>
      <c r="I16" s="313">
        <v>0</v>
      </c>
      <c r="J16" s="337">
        <f>J15+E16-H16</f>
        <v>24.5</v>
      </c>
      <c r="K16" s="313"/>
      <c r="L16" s="346"/>
    </row>
    <row r="17" spans="1:13">
      <c r="A17" s="344"/>
      <c r="B17" s="438">
        <v>44621</v>
      </c>
      <c r="C17" s="438">
        <v>44651</v>
      </c>
      <c r="D17" s="359">
        <v>31</v>
      </c>
      <c r="E17" s="359">
        <v>1.5</v>
      </c>
      <c r="F17" s="358"/>
      <c r="G17" s="305">
        <v>0</v>
      </c>
      <c r="H17" s="305">
        <v>0</v>
      </c>
      <c r="I17" s="313">
        <v>0</v>
      </c>
      <c r="J17" s="337">
        <f>J16+E17-H17</f>
        <v>26</v>
      </c>
      <c r="K17" s="407"/>
      <c r="L17" s="346"/>
    </row>
    <row r="18" spans="1:13">
      <c r="A18" s="344"/>
      <c r="B18" s="438">
        <v>44652</v>
      </c>
      <c r="C18" s="438">
        <v>44681</v>
      </c>
      <c r="D18" s="359">
        <v>30</v>
      </c>
      <c r="E18" s="359">
        <v>1.5</v>
      </c>
      <c r="F18" s="358"/>
      <c r="G18" s="305">
        <v>0</v>
      </c>
      <c r="H18" s="305">
        <v>0</v>
      </c>
      <c r="I18" s="313">
        <v>0</v>
      </c>
      <c r="J18" s="337">
        <f>J17+E18-H18</f>
        <v>27.5</v>
      </c>
      <c r="K18" s="313"/>
      <c r="L18" s="346"/>
      <c r="M18" s="10">
        <v>1</v>
      </c>
    </row>
    <row r="19" spans="1:13">
      <c r="A19" s="344"/>
      <c r="B19" s="438"/>
      <c r="C19" s="438"/>
      <c r="D19" s="359"/>
      <c r="E19" s="311"/>
      <c r="F19" s="358"/>
      <c r="G19" s="312"/>
      <c r="H19" s="312"/>
      <c r="I19" s="313"/>
      <c r="J19" s="439"/>
      <c r="K19" s="313"/>
      <c r="L19" s="346"/>
    </row>
    <row r="20" spans="1:13">
      <c r="A20" s="344"/>
      <c r="B20" s="312"/>
      <c r="C20" s="312"/>
      <c r="D20" s="301"/>
      <c r="E20" s="311"/>
      <c r="F20" s="358"/>
      <c r="G20" s="301"/>
      <c r="H20" s="301"/>
      <c r="I20" s="313"/>
      <c r="J20" s="439"/>
      <c r="K20" s="313"/>
      <c r="L20" s="346"/>
    </row>
    <row r="21" spans="1:13">
      <c r="A21" s="344"/>
      <c r="B21" s="312"/>
      <c r="C21" s="314"/>
      <c r="D21" s="301"/>
      <c r="E21" s="301"/>
      <c r="F21" s="358"/>
      <c r="G21" s="305"/>
      <c r="H21" s="305"/>
      <c r="I21" s="313"/>
      <c r="J21" s="313"/>
      <c r="K21" s="313"/>
      <c r="L21" s="346"/>
    </row>
    <row r="22" spans="1:13">
      <c r="A22" s="344"/>
      <c r="B22" s="312"/>
      <c r="C22" s="314"/>
      <c r="D22" s="301"/>
      <c r="E22" s="301"/>
      <c r="F22" s="358"/>
      <c r="G22" s="312"/>
      <c r="H22" s="312"/>
      <c r="I22" s="313"/>
      <c r="J22" s="313"/>
      <c r="K22" s="313"/>
      <c r="L22" s="346"/>
    </row>
    <row r="23" spans="1:13">
      <c r="A23" s="344"/>
      <c r="B23" s="406"/>
      <c r="C23" s="526"/>
      <c r="D23" s="530"/>
      <c r="E23" s="530"/>
      <c r="F23" s="444"/>
      <c r="G23" s="527"/>
      <c r="H23" s="527"/>
      <c r="I23" s="407"/>
      <c r="J23" s="439"/>
      <c r="K23" s="407"/>
      <c r="L23" s="359"/>
    </row>
    <row r="24" spans="1:13">
      <c r="A24" s="344"/>
      <c r="B24" s="406"/>
      <c r="C24" s="526"/>
      <c r="D24" s="530"/>
      <c r="E24" s="530"/>
      <c r="F24" s="444"/>
      <c r="G24" s="527"/>
      <c r="H24" s="527"/>
      <c r="I24" s="407"/>
      <c r="J24" s="439"/>
      <c r="K24" s="407"/>
      <c r="L24" s="359"/>
    </row>
    <row r="25" spans="1:13">
      <c r="A25" s="344"/>
      <c r="B25" s="406"/>
      <c r="C25" s="526"/>
      <c r="D25" s="530"/>
      <c r="E25" s="530"/>
      <c r="F25" s="444"/>
      <c r="G25" s="527"/>
      <c r="H25" s="527"/>
      <c r="I25" s="407"/>
      <c r="J25" s="439"/>
      <c r="K25" s="407"/>
      <c r="L25" s="359"/>
    </row>
    <row r="26" spans="1:13">
      <c r="A26" s="344"/>
      <c r="B26" s="406"/>
      <c r="C26" s="526"/>
      <c r="D26" s="530"/>
      <c r="E26" s="530"/>
      <c r="F26" s="444"/>
      <c r="G26" s="527"/>
      <c r="H26" s="527"/>
      <c r="I26" s="407"/>
      <c r="J26" s="439"/>
      <c r="K26" s="407"/>
      <c r="L26" s="359"/>
    </row>
    <row r="27" spans="1:13">
      <c r="A27" s="344"/>
      <c r="B27" s="406"/>
      <c r="C27" s="526"/>
      <c r="D27" s="530"/>
      <c r="E27" s="530"/>
      <c r="F27" s="444"/>
      <c r="G27" s="527"/>
      <c r="H27" s="527"/>
      <c r="I27" s="407"/>
      <c r="J27" s="439"/>
      <c r="K27" s="407"/>
      <c r="L27" s="359"/>
    </row>
    <row r="28" spans="1:13">
      <c r="A28" s="344"/>
      <c r="B28" s="406"/>
      <c r="C28" s="526"/>
      <c r="D28" s="530"/>
      <c r="E28" s="530"/>
      <c r="F28" s="444"/>
      <c r="G28" s="527"/>
      <c r="H28" s="527"/>
      <c r="I28" s="407"/>
      <c r="J28" s="439"/>
      <c r="K28" s="407"/>
      <c r="L28" s="359"/>
    </row>
    <row r="29" spans="1:13">
      <c r="B29" s="406"/>
      <c r="C29" s="526"/>
      <c r="D29" s="530"/>
      <c r="E29" s="530"/>
      <c r="F29" s="444"/>
      <c r="G29" s="527"/>
      <c r="H29" s="527"/>
      <c r="I29" s="407"/>
      <c r="J29" s="439"/>
      <c r="K29" s="359"/>
      <c r="L29" s="359"/>
    </row>
    <row r="30" spans="1:13">
      <c r="B30" s="406"/>
      <c r="C30" s="526"/>
      <c r="D30" s="530"/>
      <c r="E30" s="530"/>
      <c r="F30" s="444"/>
      <c r="G30" s="527"/>
      <c r="H30" s="527"/>
      <c r="I30" s="407"/>
      <c r="J30" s="439"/>
      <c r="K30" s="359"/>
      <c r="L30" s="359"/>
    </row>
    <row r="31" spans="1:13">
      <c r="B31" s="291"/>
      <c r="C31" s="1047"/>
      <c r="D31" s="660"/>
      <c r="E31" s="660"/>
      <c r="F31" s="661"/>
      <c r="G31" s="662"/>
      <c r="H31" s="662"/>
      <c r="I31" s="529"/>
      <c r="J31" s="663"/>
    </row>
    <row r="32" spans="1:13">
      <c r="B32" s="291"/>
      <c r="C32" s="1047"/>
      <c r="D32" s="660"/>
      <c r="E32" s="660"/>
      <c r="F32" s="661"/>
      <c r="G32" s="662"/>
      <c r="H32" s="662"/>
      <c r="I32" s="529"/>
      <c r="J32" s="663"/>
    </row>
    <row r="33" spans="1:12">
      <c r="A33" s="344"/>
      <c r="B33" s="510"/>
      <c r="C33" s="528"/>
      <c r="D33" s="660"/>
      <c r="E33" s="660"/>
      <c r="F33" s="661"/>
      <c r="G33" s="662"/>
      <c r="H33" s="662"/>
      <c r="I33" s="529"/>
      <c r="J33" s="663"/>
      <c r="K33" s="529"/>
      <c r="L33" s="338"/>
    </row>
    <row r="34" spans="1:12">
      <c r="A34" s="434"/>
      <c r="B34" s="338"/>
      <c r="C34" s="338"/>
      <c r="D34" s="338"/>
      <c r="E34" s="338"/>
      <c r="F34" s="338"/>
      <c r="G34" s="338"/>
      <c r="H34" s="338"/>
      <c r="I34" s="338"/>
      <c r="J34" s="338"/>
      <c r="K34" s="338"/>
      <c r="L34" s="14"/>
    </row>
    <row r="35" spans="1:12">
      <c r="A35" s="1493" t="s">
        <v>469</v>
      </c>
      <c r="B35" s="1494"/>
      <c r="C35" s="1494"/>
      <c r="D35" s="1494"/>
      <c r="E35" s="1494"/>
      <c r="F35" s="1494"/>
      <c r="G35" s="1494"/>
      <c r="H35" s="1494"/>
      <c r="I35" s="1494"/>
      <c r="J35" s="1494"/>
      <c r="K35" s="1494"/>
      <c r="L35" s="1495"/>
    </row>
    <row r="36" spans="1:12">
      <c r="A36" s="13"/>
      <c r="B36" s="338"/>
      <c r="C36" s="338"/>
      <c r="D36" s="338"/>
      <c r="E36" s="338"/>
      <c r="F36" s="338"/>
      <c r="G36" s="338"/>
      <c r="H36" s="338"/>
      <c r="I36" s="338"/>
      <c r="J36" s="338"/>
      <c r="K36" s="338"/>
      <c r="L36" s="14"/>
    </row>
    <row r="37" spans="1:12">
      <c r="A37" s="1496"/>
      <c r="B37" s="1499" t="s">
        <v>470</v>
      </c>
      <c r="C37" s="1499"/>
      <c r="D37" s="1499" t="s">
        <v>471</v>
      </c>
      <c r="E37" s="1499"/>
      <c r="F37" s="1499"/>
      <c r="G37" s="1499"/>
      <c r="H37" s="1499"/>
      <c r="I37" s="1499"/>
      <c r="J37" s="1499" t="s">
        <v>472</v>
      </c>
      <c r="K37" s="1499"/>
      <c r="L37" s="1500"/>
    </row>
    <row r="38" spans="1:12">
      <c r="A38" s="1496"/>
      <c r="B38" s="1499"/>
      <c r="C38" s="1499"/>
      <c r="D38" s="1499" t="s">
        <v>473</v>
      </c>
      <c r="E38" s="1499"/>
      <c r="F38" s="1499"/>
      <c r="G38" s="1499" t="s">
        <v>474</v>
      </c>
      <c r="H38" s="1499"/>
      <c r="I38" s="1499"/>
      <c r="J38" s="1499"/>
      <c r="K38" s="1499"/>
      <c r="L38" s="1500"/>
    </row>
    <row r="39" spans="1:12">
      <c r="A39" s="424"/>
      <c r="B39" s="1477">
        <v>1</v>
      </c>
      <c r="C39" s="1477"/>
      <c r="D39" s="1477">
        <v>2</v>
      </c>
      <c r="E39" s="1477"/>
      <c r="F39" s="1477"/>
      <c r="G39" s="1477">
        <v>3</v>
      </c>
      <c r="H39" s="1477"/>
      <c r="I39" s="1477"/>
      <c r="J39" s="1477">
        <v>4</v>
      </c>
      <c r="K39" s="1477"/>
      <c r="L39" s="1478"/>
    </row>
    <row r="40" spans="1:12">
      <c r="A40" s="434"/>
      <c r="B40" s="312"/>
      <c r="C40" s="312"/>
      <c r="D40" s="1479"/>
      <c r="E40" s="1480"/>
      <c r="F40" s="1481"/>
      <c r="G40" s="1479"/>
      <c r="H40" s="1480"/>
      <c r="I40" s="1481"/>
      <c r="J40" s="1479">
        <f>D40-G40</f>
        <v>0</v>
      </c>
      <c r="K40" s="1480"/>
      <c r="L40" s="1482"/>
    </row>
    <row r="41" spans="1:12">
      <c r="A41" s="434"/>
      <c r="B41" s="312"/>
      <c r="C41" s="312"/>
      <c r="D41" s="1479"/>
      <c r="E41" s="1480"/>
      <c r="F41" s="1481"/>
      <c r="G41" s="1479"/>
      <c r="H41" s="1480"/>
      <c r="I41" s="1481"/>
      <c r="J41" s="1479"/>
      <c r="K41" s="1480"/>
      <c r="L41" s="1482"/>
    </row>
    <row r="42" spans="1:12" ht="15.75" thickBot="1">
      <c r="A42" s="347"/>
      <c r="B42" s="348"/>
      <c r="C42" s="348"/>
      <c r="D42" s="1483"/>
      <c r="E42" s="1484"/>
      <c r="F42" s="1485"/>
      <c r="G42" s="1483"/>
      <c r="H42" s="1484"/>
      <c r="I42" s="1485"/>
      <c r="J42" s="1483"/>
      <c r="K42" s="1484"/>
      <c r="L42" s="1486"/>
    </row>
    <row r="43" spans="1:12" ht="15.75" thickBot="1">
      <c r="A43" s="1501" t="s">
        <v>453</v>
      </c>
      <c r="B43" s="1502"/>
      <c r="C43" s="1502"/>
      <c r="D43" s="1502"/>
      <c r="E43" s="1502"/>
      <c r="F43" s="1502"/>
      <c r="G43" s="1502"/>
      <c r="H43" s="1502"/>
      <c r="I43" s="1502"/>
      <c r="J43" s="1502"/>
      <c r="K43" s="1502"/>
      <c r="L43" s="1503"/>
    </row>
    <row r="44" spans="1:12" ht="15.75" thickBot="1">
      <c r="A44" s="1504" t="s">
        <v>476</v>
      </c>
      <c r="B44" s="1505"/>
      <c r="C44" s="1505"/>
      <c r="D44" s="1505"/>
      <c r="E44" s="1505"/>
      <c r="F44" s="1505"/>
      <c r="G44" s="1505"/>
      <c r="H44" s="1505"/>
      <c r="I44" s="1505"/>
      <c r="J44" s="1505"/>
      <c r="K44" s="1505"/>
      <c r="L44" s="1506"/>
    </row>
    <row r="45" spans="1:12">
      <c r="A45" s="1493" t="s">
        <v>454</v>
      </c>
      <c r="B45" s="1494"/>
      <c r="C45" s="1494"/>
      <c r="D45" s="1494"/>
      <c r="E45" s="1494"/>
      <c r="F45" s="1494"/>
      <c r="G45" s="1494"/>
      <c r="H45" s="1494"/>
      <c r="I45" s="1494"/>
      <c r="J45" s="1494"/>
      <c r="K45" s="1494"/>
      <c r="L45" s="1495"/>
    </row>
    <row r="46" spans="1:12">
      <c r="A46" s="13"/>
      <c r="B46" s="338"/>
      <c r="C46" s="338"/>
      <c r="D46" s="338"/>
      <c r="E46" s="338"/>
      <c r="F46" s="338"/>
      <c r="G46" s="338"/>
      <c r="H46" s="338"/>
      <c r="I46" s="338"/>
      <c r="J46" s="338"/>
      <c r="K46" s="338"/>
      <c r="L46" s="14"/>
    </row>
    <row r="47" spans="1:12">
      <c r="A47" s="489">
        <v>1</v>
      </c>
      <c r="B47" s="338" t="s">
        <v>455</v>
      </c>
      <c r="C47" s="338"/>
      <c r="D47" s="338"/>
      <c r="E47" s="338"/>
      <c r="F47" s="493">
        <f>'BGLR STP APRIL 22-WM Reg'!A50</f>
        <v>37</v>
      </c>
      <c r="G47" s="490">
        <v>2</v>
      </c>
      <c r="H47" s="338" t="s">
        <v>456</v>
      </c>
      <c r="I47" s="338"/>
      <c r="J47" s="338"/>
      <c r="K47" s="340">
        <f>'BGLR STP APRIL 22-WM Reg'!I50</f>
        <v>44326</v>
      </c>
      <c r="L47" s="14"/>
    </row>
    <row r="48" spans="1:12">
      <c r="A48" s="489"/>
      <c r="B48" s="338"/>
      <c r="C48" s="338"/>
      <c r="D48" s="338"/>
      <c r="E48" s="338"/>
      <c r="F48" s="338"/>
      <c r="G48" s="490"/>
      <c r="H48" s="338"/>
      <c r="I48" s="338"/>
      <c r="J48" s="338"/>
      <c r="K48" s="338"/>
      <c r="L48" s="14"/>
    </row>
    <row r="49" spans="1:13">
      <c r="A49" s="489">
        <v>3</v>
      </c>
      <c r="B49" s="338" t="s">
        <v>457</v>
      </c>
      <c r="C49" s="338"/>
      <c r="D49" s="773" t="str">
        <f>'BGLR STP APRIL 22-WM Reg'!B50</f>
        <v>RajasekharReddy KN</v>
      </c>
      <c r="E49" s="338"/>
      <c r="F49" s="338"/>
      <c r="G49" s="490">
        <v>4</v>
      </c>
      <c r="H49" s="338" t="s">
        <v>458</v>
      </c>
      <c r="I49" s="338"/>
      <c r="J49" s="303" t="str">
        <f>'BGLR STP APRIL 22-WM Reg'!E50</f>
        <v>Narayana Reddy</v>
      </c>
      <c r="K49" s="338"/>
      <c r="L49" s="14"/>
    </row>
    <row r="50" spans="1:13">
      <c r="A50" s="489"/>
      <c r="B50" s="338"/>
      <c r="C50" s="338"/>
      <c r="D50" s="338"/>
      <c r="E50" s="338"/>
      <c r="F50" s="338"/>
      <c r="G50" s="341"/>
      <c r="H50" s="338"/>
      <c r="I50" s="338"/>
      <c r="J50" s="338"/>
      <c r="K50" s="338"/>
      <c r="L50" s="14"/>
    </row>
    <row r="51" spans="1:13">
      <c r="A51" s="1493" t="s">
        <v>459</v>
      </c>
      <c r="B51" s="1494"/>
      <c r="C51" s="1494"/>
      <c r="D51" s="1494"/>
      <c r="E51" s="1494"/>
      <c r="F51" s="1494"/>
      <c r="G51" s="1494"/>
      <c r="H51" s="1494"/>
      <c r="I51" s="1494"/>
      <c r="J51" s="1494"/>
      <c r="K51" s="1494"/>
      <c r="L51" s="1495"/>
    </row>
    <row r="52" spans="1:13">
      <c r="A52" s="13"/>
      <c r="B52" s="338"/>
      <c r="C52" s="338"/>
      <c r="D52" s="338"/>
      <c r="E52" s="338"/>
      <c r="F52" s="338"/>
      <c r="G52" s="338"/>
      <c r="H52" s="338"/>
      <c r="I52" s="338"/>
      <c r="J52" s="338"/>
      <c r="K52" s="338"/>
      <c r="L52" s="14"/>
    </row>
    <row r="53" spans="1:13">
      <c r="A53" s="1496"/>
      <c r="B53" s="1497" t="s">
        <v>460</v>
      </c>
      <c r="C53" s="1497"/>
      <c r="D53" s="1497"/>
      <c r="E53" s="1497" t="s">
        <v>461</v>
      </c>
      <c r="F53" s="1497" t="s">
        <v>462</v>
      </c>
      <c r="G53" s="1497" t="s">
        <v>463</v>
      </c>
      <c r="H53" s="1497"/>
      <c r="I53" s="1497"/>
      <c r="J53" s="1497" t="s">
        <v>464</v>
      </c>
      <c r="K53" s="1497" t="s">
        <v>465</v>
      </c>
      <c r="L53" s="1498" t="s">
        <v>37</v>
      </c>
    </row>
    <row r="54" spans="1:13" ht="30">
      <c r="A54" s="1496"/>
      <c r="B54" s="491" t="s">
        <v>365</v>
      </c>
      <c r="C54" s="491" t="s">
        <v>466</v>
      </c>
      <c r="D54" s="491" t="s">
        <v>467</v>
      </c>
      <c r="E54" s="1497"/>
      <c r="F54" s="1497"/>
      <c r="G54" s="306" t="s">
        <v>365</v>
      </c>
      <c r="H54" s="306" t="s">
        <v>466</v>
      </c>
      <c r="I54" s="306" t="s">
        <v>468</v>
      </c>
      <c r="J54" s="1497"/>
      <c r="K54" s="1497"/>
      <c r="L54" s="1498"/>
    </row>
    <row r="55" spans="1:13">
      <c r="A55" s="342"/>
      <c r="B55" s="307">
        <v>1</v>
      </c>
      <c r="C55" s="307">
        <v>2</v>
      </c>
      <c r="D55" s="307">
        <v>3</v>
      </c>
      <c r="E55" s="307">
        <v>4</v>
      </c>
      <c r="F55" s="438" t="s">
        <v>586</v>
      </c>
      <c r="G55" s="438" t="s">
        <v>587</v>
      </c>
      <c r="H55" s="360">
        <v>7</v>
      </c>
      <c r="I55" s="309">
        <v>8</v>
      </c>
      <c r="J55" s="310">
        <v>9</v>
      </c>
      <c r="K55" s="307">
        <v>10</v>
      </c>
      <c r="L55" s="343">
        <v>11</v>
      </c>
    </row>
    <row r="56" spans="1:13">
      <c r="A56" s="344"/>
      <c r="B56" s="312"/>
      <c r="C56" s="312"/>
      <c r="D56" s="305"/>
      <c r="E56" s="311"/>
      <c r="F56" s="358"/>
      <c r="G56" s="312"/>
      <c r="H56" s="312"/>
      <c r="I56" s="313"/>
      <c r="J56" s="337"/>
      <c r="K56" s="311"/>
      <c r="L56" s="345"/>
    </row>
    <row r="57" spans="1:13">
      <c r="A57" s="344"/>
      <c r="B57" s="312">
        <v>44562</v>
      </c>
      <c r="C57" s="312">
        <v>44592</v>
      </c>
      <c r="D57" s="301">
        <v>31</v>
      </c>
      <c r="E57" s="311">
        <v>1.5</v>
      </c>
      <c r="F57" s="445">
        <v>10.5</v>
      </c>
      <c r="G57" s="359">
        <v>0</v>
      </c>
      <c r="H57" s="359">
        <v>0</v>
      </c>
      <c r="I57" s="337">
        <v>0</v>
      </c>
      <c r="J57" s="445">
        <v>10.5</v>
      </c>
      <c r="K57" s="313"/>
      <c r="L57" s="346"/>
    </row>
    <row r="58" spans="1:13">
      <c r="A58" s="344"/>
      <c r="B58" s="312">
        <v>44593</v>
      </c>
      <c r="C58" s="312">
        <v>44620</v>
      </c>
      <c r="D58" s="305">
        <v>28</v>
      </c>
      <c r="E58" s="311">
        <v>1.5</v>
      </c>
      <c r="F58" s="358">
        <v>0</v>
      </c>
      <c r="G58" s="312">
        <v>44620</v>
      </c>
      <c r="H58" s="312">
        <v>44620</v>
      </c>
      <c r="I58" s="313">
        <v>1</v>
      </c>
      <c r="J58" s="1154">
        <f>J57+E58-I58</f>
        <v>11</v>
      </c>
      <c r="K58" s="313"/>
      <c r="L58" s="346"/>
    </row>
    <row r="59" spans="1:13" s="8" customFormat="1">
      <c r="A59" s="719"/>
      <c r="B59" s="718">
        <v>44621</v>
      </c>
      <c r="C59" s="718">
        <v>44651</v>
      </c>
      <c r="D59" s="726">
        <v>31</v>
      </c>
      <c r="E59" s="726">
        <v>1.5</v>
      </c>
      <c r="G59" s="1252">
        <v>44623</v>
      </c>
      <c r="H59" s="1252">
        <v>44623</v>
      </c>
      <c r="I59" s="723">
        <v>1</v>
      </c>
      <c r="J59" s="1154">
        <f>J58+E59-I59</f>
        <v>11.5</v>
      </c>
      <c r="K59" s="727"/>
      <c r="L59" s="725"/>
      <c r="M59" s="1251"/>
    </row>
    <row r="60" spans="1:13" s="1185" customFormat="1">
      <c r="A60" s="344"/>
      <c r="B60" s="438">
        <v>44652</v>
      </c>
      <c r="C60" s="438">
        <v>44681</v>
      </c>
      <c r="D60" s="359">
        <v>30</v>
      </c>
      <c r="E60" s="359">
        <v>1.5</v>
      </c>
      <c r="F60" s="358"/>
      <c r="G60" s="1252">
        <v>37364</v>
      </c>
      <c r="H60" s="1252">
        <v>44669</v>
      </c>
      <c r="I60" s="313">
        <v>1</v>
      </c>
      <c r="J60" s="1154">
        <f>J59+E60-I60</f>
        <v>12</v>
      </c>
      <c r="K60" s="313"/>
      <c r="L60" s="346"/>
      <c r="M60" s="10">
        <v>2</v>
      </c>
    </row>
    <row r="61" spans="1:13">
      <c r="A61" s="344"/>
      <c r="B61" s="406"/>
      <c r="C61" s="526"/>
      <c r="D61" s="530"/>
      <c r="E61" s="530"/>
      <c r="F61" s="444"/>
      <c r="G61" s="621"/>
      <c r="H61" s="621"/>
      <c r="I61" s="407"/>
      <c r="J61" s="439"/>
      <c r="K61" s="313"/>
      <c r="L61" s="346"/>
    </row>
    <row r="62" spans="1:13">
      <c r="A62" s="344"/>
      <c r="B62" s="406"/>
      <c r="C62" s="526"/>
      <c r="D62" s="530"/>
      <c r="E62" s="530"/>
      <c r="F62" s="444"/>
      <c r="G62" s="527"/>
      <c r="H62" s="527"/>
      <c r="I62" s="407"/>
      <c r="J62" s="439"/>
      <c r="K62" s="313"/>
      <c r="L62" s="346"/>
    </row>
    <row r="63" spans="1:13" ht="12" customHeight="1">
      <c r="A63" s="344"/>
      <c r="B63" s="406"/>
      <c r="C63" s="526"/>
      <c r="D63" s="530"/>
      <c r="E63" s="530"/>
      <c r="F63" s="444"/>
      <c r="G63" s="621"/>
      <c r="H63" s="621"/>
      <c r="I63" s="407"/>
      <c r="J63" s="439"/>
      <c r="K63" s="407"/>
      <c r="L63" s="359"/>
    </row>
    <row r="64" spans="1:13">
      <c r="A64" s="344"/>
      <c r="B64" s="406"/>
      <c r="C64" s="526"/>
      <c r="D64" s="530"/>
      <c r="E64" s="530"/>
      <c r="F64" s="444"/>
      <c r="G64" s="621"/>
      <c r="H64" s="621"/>
      <c r="I64" s="407"/>
      <c r="J64" s="439"/>
      <c r="K64" s="407"/>
      <c r="L64" s="359"/>
    </row>
    <row r="65" spans="1:12">
      <c r="B65" s="406"/>
      <c r="C65" s="526"/>
      <c r="D65" s="530"/>
      <c r="E65" s="530"/>
      <c r="F65" s="444"/>
      <c r="G65" s="527"/>
      <c r="H65" s="527"/>
      <c r="I65" s="407"/>
      <c r="J65" s="439"/>
      <c r="K65" s="359"/>
      <c r="L65" s="359"/>
    </row>
    <row r="66" spans="1:12">
      <c r="B66" s="510"/>
      <c r="C66" s="528"/>
      <c r="D66" s="660"/>
      <c r="E66" s="660"/>
      <c r="F66" s="661"/>
      <c r="G66" s="662"/>
      <c r="H66" s="662"/>
      <c r="I66" s="529"/>
      <c r="J66" s="663"/>
      <c r="K66" s="338"/>
      <c r="L66" s="338"/>
    </row>
    <row r="67" spans="1:12">
      <c r="B67" s="510"/>
      <c r="C67" s="528"/>
      <c r="D67" s="660"/>
      <c r="E67" s="660"/>
      <c r="F67" s="661"/>
      <c r="G67" s="662"/>
      <c r="H67" s="662"/>
      <c r="I67" s="529"/>
      <c r="J67" s="663"/>
      <c r="K67" s="338"/>
      <c r="L67" s="338"/>
    </row>
    <row r="68" spans="1:12">
      <c r="B68" s="510"/>
      <c r="C68" s="528"/>
      <c r="D68" s="660"/>
      <c r="E68" s="660"/>
      <c r="F68" s="661"/>
      <c r="G68" s="662"/>
      <c r="H68" s="662"/>
      <c r="I68" s="529"/>
      <c r="J68" s="663"/>
      <c r="K68" s="338"/>
      <c r="L68" s="338"/>
    </row>
    <row r="69" spans="1:12">
      <c r="B69" s="510"/>
      <c r="C69" s="528"/>
      <c r="D69" s="660"/>
      <c r="E69" s="660"/>
      <c r="F69" s="661"/>
      <c r="G69" s="662"/>
      <c r="H69" s="662"/>
      <c r="I69" s="529"/>
      <c r="J69" s="663"/>
      <c r="K69" s="338"/>
      <c r="L69" s="338"/>
    </row>
    <row r="70" spans="1:12">
      <c r="B70" s="510"/>
      <c r="C70" s="528"/>
      <c r="D70" s="660"/>
      <c r="E70" s="660"/>
      <c r="F70" s="661"/>
      <c r="G70" s="662"/>
      <c r="H70" s="662"/>
      <c r="I70" s="529"/>
      <c r="J70" s="663"/>
      <c r="K70" s="338"/>
      <c r="L70" s="338"/>
    </row>
    <row r="71" spans="1:12">
      <c r="A71" s="1493" t="s">
        <v>469</v>
      </c>
      <c r="B71" s="1494"/>
      <c r="C71" s="1494"/>
      <c r="D71" s="1494"/>
      <c r="E71" s="1494"/>
      <c r="F71" s="1494"/>
      <c r="G71" s="1494"/>
      <c r="H71" s="1494"/>
      <c r="I71" s="1494"/>
      <c r="J71" s="1494"/>
      <c r="K71" s="1494"/>
      <c r="L71" s="1495"/>
    </row>
    <row r="72" spans="1:12">
      <c r="A72" s="13"/>
      <c r="B72" s="338"/>
      <c r="C72" s="338"/>
      <c r="D72" s="338"/>
      <c r="E72" s="338"/>
      <c r="F72" s="338"/>
      <c r="G72" s="338"/>
      <c r="H72" s="338"/>
      <c r="I72" s="338"/>
      <c r="J72" s="338"/>
      <c r="K72" s="338"/>
      <c r="L72" s="14"/>
    </row>
    <row r="73" spans="1:12">
      <c r="A73" s="1496"/>
      <c r="B73" s="1499" t="s">
        <v>470</v>
      </c>
      <c r="C73" s="1499"/>
      <c r="D73" s="1499" t="s">
        <v>471</v>
      </c>
      <c r="E73" s="1499"/>
      <c r="F73" s="1499"/>
      <c r="G73" s="1499"/>
      <c r="H73" s="1499"/>
      <c r="I73" s="1499"/>
      <c r="J73" s="1499" t="s">
        <v>472</v>
      </c>
      <c r="K73" s="1499"/>
      <c r="L73" s="1500"/>
    </row>
    <row r="74" spans="1:12">
      <c r="A74" s="1496"/>
      <c r="B74" s="1499"/>
      <c r="C74" s="1499"/>
      <c r="D74" s="1499" t="s">
        <v>473</v>
      </c>
      <c r="E74" s="1499"/>
      <c r="F74" s="1499"/>
      <c r="G74" s="1499" t="s">
        <v>474</v>
      </c>
      <c r="H74" s="1499"/>
      <c r="I74" s="1499"/>
      <c r="J74" s="1499"/>
      <c r="K74" s="1499"/>
      <c r="L74" s="1500"/>
    </row>
    <row r="75" spans="1:12">
      <c r="A75" s="489"/>
      <c r="B75" s="1477">
        <v>1</v>
      </c>
      <c r="C75" s="1477"/>
      <c r="D75" s="1477">
        <v>2</v>
      </c>
      <c r="E75" s="1477"/>
      <c r="F75" s="1477"/>
      <c r="G75" s="1477">
        <v>3</v>
      </c>
      <c r="H75" s="1477"/>
      <c r="I75" s="1477"/>
      <c r="J75" s="1477">
        <v>4</v>
      </c>
      <c r="K75" s="1477"/>
      <c r="L75" s="1478"/>
    </row>
    <row r="76" spans="1:12">
      <c r="A76" s="492"/>
      <c r="B76" s="312"/>
      <c r="C76" s="312"/>
      <c r="D76" s="1479"/>
      <c r="E76" s="1480"/>
      <c r="F76" s="1481"/>
      <c r="G76" s="1479"/>
      <c r="H76" s="1480"/>
      <c r="I76" s="1481"/>
      <c r="J76" s="1479">
        <f>D76-G76</f>
        <v>0</v>
      </c>
      <c r="K76" s="1480"/>
      <c r="L76" s="1482"/>
    </row>
    <row r="77" spans="1:12">
      <c r="A77" s="492"/>
      <c r="B77" s="312"/>
      <c r="C77" s="312"/>
      <c r="D77" s="1479"/>
      <c r="E77" s="1480"/>
      <c r="F77" s="1481"/>
      <c r="G77" s="1479"/>
      <c r="H77" s="1480"/>
      <c r="I77" s="1481"/>
      <c r="J77" s="1479"/>
      <c r="K77" s="1480"/>
      <c r="L77" s="1482"/>
    </row>
    <row r="78" spans="1:12" ht="15.75" thickBot="1">
      <c r="A78" s="347"/>
      <c r="B78" s="348"/>
      <c r="C78" s="348"/>
      <c r="D78" s="1483"/>
      <c r="E78" s="1484"/>
      <c r="F78" s="1485"/>
      <c r="G78" s="1483"/>
      <c r="H78" s="1484"/>
      <c r="I78" s="1485"/>
      <c r="J78" s="1483"/>
      <c r="K78" s="1484"/>
      <c r="L78" s="1486"/>
    </row>
    <row r="80" spans="1:12" ht="15.75" thickBot="1"/>
    <row r="81" spans="1:12" ht="15.75" thickBot="1">
      <c r="A81" s="1501" t="s">
        <v>453</v>
      </c>
      <c r="B81" s="1502"/>
      <c r="C81" s="1502"/>
      <c r="D81" s="1502"/>
      <c r="E81" s="1502"/>
      <c r="F81" s="1502"/>
      <c r="G81" s="1502"/>
      <c r="H81" s="1502"/>
      <c r="I81" s="1502"/>
      <c r="J81" s="1502"/>
      <c r="K81" s="1502"/>
      <c r="L81" s="1503"/>
    </row>
    <row r="82" spans="1:12" ht="15.75" thickBot="1">
      <c r="A82" s="1504" t="s">
        <v>476</v>
      </c>
      <c r="B82" s="1505"/>
      <c r="C82" s="1505"/>
      <c r="D82" s="1505"/>
      <c r="E82" s="1505"/>
      <c r="F82" s="1505"/>
      <c r="G82" s="1505"/>
      <c r="H82" s="1505"/>
      <c r="I82" s="1505"/>
      <c r="J82" s="1505"/>
      <c r="K82" s="1505"/>
      <c r="L82" s="1506"/>
    </row>
    <row r="83" spans="1:12">
      <c r="A83" s="1493" t="s">
        <v>454</v>
      </c>
      <c r="B83" s="1494"/>
      <c r="C83" s="1494"/>
      <c r="D83" s="1494"/>
      <c r="E83" s="1494"/>
      <c r="F83" s="1494"/>
      <c r="G83" s="1494"/>
      <c r="H83" s="1494"/>
      <c r="I83" s="1494"/>
      <c r="J83" s="1494"/>
      <c r="K83" s="1494"/>
      <c r="L83" s="1495"/>
    </row>
    <row r="84" spans="1:12">
      <c r="A84" s="13"/>
      <c r="B84" s="338"/>
      <c r="C84" s="338"/>
      <c r="D84" s="338"/>
      <c r="E84" s="338"/>
      <c r="F84" s="338"/>
      <c r="G84" s="338"/>
      <c r="H84" s="338"/>
      <c r="I84" s="338"/>
      <c r="J84" s="338"/>
      <c r="K84" s="338"/>
      <c r="L84" s="14"/>
    </row>
    <row r="85" spans="1:12">
      <c r="A85" s="489">
        <v>1</v>
      </c>
      <c r="B85" s="338" t="s">
        <v>455</v>
      </c>
      <c r="C85" s="338"/>
      <c r="D85" s="338"/>
      <c r="E85" s="338"/>
      <c r="F85" s="493">
        <f>'BGLR STP APRIL 22-WM Reg'!A51</f>
        <v>38</v>
      </c>
      <c r="G85" s="490">
        <v>2</v>
      </c>
      <c r="H85" s="338" t="s">
        <v>456</v>
      </c>
      <c r="I85" s="338"/>
      <c r="J85" s="338"/>
      <c r="K85" s="340">
        <f>'BGLR STP APRIL 22-WM Reg'!I51</f>
        <v>44327</v>
      </c>
      <c r="L85" s="14"/>
    </row>
    <row r="86" spans="1:12">
      <c r="A86" s="489"/>
      <c r="B86" s="338"/>
      <c r="C86" s="338"/>
      <c r="D86" s="338"/>
      <c r="E86" s="338"/>
      <c r="F86" s="338"/>
      <c r="G86" s="490"/>
      <c r="H86" s="338"/>
      <c r="I86" s="338"/>
      <c r="J86" s="338"/>
      <c r="K86" s="338"/>
      <c r="L86" s="14"/>
    </row>
    <row r="87" spans="1:12">
      <c r="A87" s="489">
        <v>3</v>
      </c>
      <c r="B87" s="338" t="s">
        <v>457</v>
      </c>
      <c r="C87" s="338"/>
      <c r="D87" s="773" t="str">
        <f>'BGLR STP APRIL 22-WM Reg'!B51</f>
        <v>Moulika GM</v>
      </c>
      <c r="E87" s="338"/>
      <c r="F87" s="338"/>
      <c r="G87" s="490">
        <v>4</v>
      </c>
      <c r="H87" s="338" t="s">
        <v>458</v>
      </c>
      <c r="I87" s="338"/>
      <c r="J87" s="303" t="str">
        <f>'BGLR STP APRIL 22-WM Reg'!E51</f>
        <v>Maniganda Charan Kumar</v>
      </c>
      <c r="K87" s="338"/>
      <c r="L87" s="14"/>
    </row>
    <row r="88" spans="1:12">
      <c r="A88" s="489"/>
      <c r="B88" s="338"/>
      <c r="C88" s="338"/>
      <c r="D88" s="338"/>
      <c r="E88" s="338"/>
      <c r="F88" s="338"/>
      <c r="G88" s="341"/>
      <c r="H88" s="338"/>
      <c r="I88" s="338"/>
      <c r="J88" s="338"/>
      <c r="K88" s="338"/>
      <c r="L88" s="14"/>
    </row>
    <row r="89" spans="1:12">
      <c r="A89" s="1493" t="s">
        <v>459</v>
      </c>
      <c r="B89" s="1494"/>
      <c r="C89" s="1494"/>
      <c r="D89" s="1494"/>
      <c r="E89" s="1494"/>
      <c r="F89" s="1494"/>
      <c r="G89" s="1494"/>
      <c r="H89" s="1494"/>
      <c r="I89" s="1494"/>
      <c r="J89" s="1494"/>
      <c r="K89" s="1494"/>
      <c r="L89" s="1495"/>
    </row>
    <row r="90" spans="1:12">
      <c r="A90" s="13"/>
      <c r="B90" s="338"/>
      <c r="C90" s="338"/>
      <c r="D90" s="338"/>
      <c r="E90" s="338"/>
      <c r="F90" s="338"/>
      <c r="G90" s="338"/>
      <c r="H90" s="338"/>
      <c r="I90" s="338"/>
      <c r="J90" s="338"/>
      <c r="K90" s="338"/>
      <c r="L90" s="14"/>
    </row>
    <row r="91" spans="1:12">
      <c r="A91" s="1496"/>
      <c r="B91" s="1497" t="s">
        <v>460</v>
      </c>
      <c r="C91" s="1497"/>
      <c r="D91" s="1497"/>
      <c r="E91" s="1497" t="s">
        <v>461</v>
      </c>
      <c r="F91" s="1497" t="s">
        <v>462</v>
      </c>
      <c r="G91" s="1497" t="s">
        <v>463</v>
      </c>
      <c r="H91" s="1497"/>
      <c r="I91" s="1497"/>
      <c r="J91" s="1497" t="s">
        <v>464</v>
      </c>
      <c r="K91" s="1497" t="s">
        <v>465</v>
      </c>
      <c r="L91" s="1498" t="s">
        <v>37</v>
      </c>
    </row>
    <row r="92" spans="1:12" ht="30">
      <c r="A92" s="1496"/>
      <c r="B92" s="491" t="s">
        <v>365</v>
      </c>
      <c r="C92" s="491" t="s">
        <v>466</v>
      </c>
      <c r="D92" s="491" t="s">
        <v>467</v>
      </c>
      <c r="E92" s="1497"/>
      <c r="F92" s="1497"/>
      <c r="G92" s="306" t="s">
        <v>365</v>
      </c>
      <c r="H92" s="306" t="s">
        <v>466</v>
      </c>
      <c r="I92" s="306" t="s">
        <v>468</v>
      </c>
      <c r="J92" s="1497"/>
      <c r="K92" s="1497"/>
      <c r="L92" s="1498"/>
    </row>
    <row r="93" spans="1:12">
      <c r="A93" s="342"/>
      <c r="B93" s="307">
        <v>1</v>
      </c>
      <c r="C93" s="307">
        <v>2</v>
      </c>
      <c r="D93" s="307">
        <v>3</v>
      </c>
      <c r="E93" s="307">
        <v>4</v>
      </c>
      <c r="F93" s="307">
        <v>5</v>
      </c>
      <c r="G93" s="307">
        <v>6</v>
      </c>
      <c r="H93" s="360">
        <v>7</v>
      </c>
      <c r="I93" s="309">
        <v>8</v>
      </c>
      <c r="J93" s="310">
        <v>9</v>
      </c>
      <c r="K93" s="307">
        <v>10</v>
      </c>
      <c r="L93" s="343">
        <v>11</v>
      </c>
    </row>
    <row r="94" spans="1:12">
      <c r="A94" s="344"/>
      <c r="B94" s="312"/>
      <c r="C94" s="312"/>
      <c r="D94" s="305"/>
      <c r="E94" s="311"/>
      <c r="F94" s="358"/>
      <c r="G94" s="312"/>
      <c r="H94" s="312"/>
      <c r="I94" s="313"/>
      <c r="J94" s="337"/>
      <c r="K94" s="311"/>
      <c r="L94" s="345"/>
    </row>
    <row r="95" spans="1:12">
      <c r="A95" s="344"/>
      <c r="B95" s="312">
        <v>44562</v>
      </c>
      <c r="C95" s="312">
        <v>44592</v>
      </c>
      <c r="D95" s="301">
        <v>31</v>
      </c>
      <c r="E95" s="311">
        <v>1.5</v>
      </c>
      <c r="F95" s="445">
        <v>11.5</v>
      </c>
      <c r="G95" s="406">
        <v>44585</v>
      </c>
      <c r="H95" s="406">
        <v>44585</v>
      </c>
      <c r="I95" s="337">
        <v>1</v>
      </c>
      <c r="J95" s="337">
        <v>10.5</v>
      </c>
      <c r="K95" s="313"/>
      <c r="L95" s="346"/>
    </row>
    <row r="96" spans="1:12">
      <c r="A96" s="344"/>
      <c r="B96" s="312">
        <v>44593</v>
      </c>
      <c r="C96" s="312">
        <v>44620</v>
      </c>
      <c r="D96" s="305">
        <v>28</v>
      </c>
      <c r="E96" s="311">
        <v>1.5</v>
      </c>
      <c r="F96" s="358"/>
      <c r="G96" s="312"/>
      <c r="H96" s="312"/>
      <c r="I96" s="313"/>
      <c r="J96" s="1154">
        <f>J95+E96-I96</f>
        <v>12</v>
      </c>
      <c r="K96" s="313"/>
      <c r="L96" s="346"/>
    </row>
    <row r="97" spans="1:13" s="8" customFormat="1">
      <c r="A97" s="719"/>
      <c r="B97" s="718">
        <v>44621</v>
      </c>
      <c r="C97" s="718">
        <v>44651</v>
      </c>
      <c r="D97" s="726">
        <v>31</v>
      </c>
      <c r="E97" s="726">
        <v>1.5</v>
      </c>
      <c r="F97" s="722"/>
      <c r="G97" s="721">
        <v>0</v>
      </c>
      <c r="H97" s="721">
        <v>0</v>
      </c>
      <c r="I97" s="723">
        <v>0</v>
      </c>
      <c r="J97" s="1154">
        <f>J96+E97-I97</f>
        <v>13.5</v>
      </c>
      <c r="K97" s="727"/>
      <c r="L97" s="725"/>
      <c r="M97" s="1251"/>
    </row>
    <row r="98" spans="1:13" s="1185" customFormat="1">
      <c r="A98" s="344"/>
      <c r="B98" s="438">
        <v>44652</v>
      </c>
      <c r="C98" s="438">
        <v>44681</v>
      </c>
      <c r="D98" s="359">
        <v>30</v>
      </c>
      <c r="E98" s="359">
        <v>1.5</v>
      </c>
      <c r="F98" s="358"/>
      <c r="G98" s="305">
        <v>0</v>
      </c>
      <c r="H98" s="305">
        <v>0</v>
      </c>
      <c r="I98" s="313">
        <v>0</v>
      </c>
      <c r="J98" s="337">
        <f>J97+E98-H98</f>
        <v>15</v>
      </c>
      <c r="K98" s="313"/>
      <c r="L98" s="346"/>
      <c r="M98" s="10">
        <v>3</v>
      </c>
    </row>
    <row r="99" spans="1:13">
      <c r="A99" s="344"/>
      <c r="B99" s="406"/>
      <c r="C99" s="526"/>
      <c r="D99" s="530"/>
      <c r="E99" s="530"/>
      <c r="F99" s="444"/>
      <c r="G99" s="527"/>
      <c r="H99" s="527"/>
      <c r="I99" s="407"/>
      <c r="J99" s="439"/>
      <c r="K99" s="313"/>
      <c r="L99" s="346"/>
    </row>
    <row r="100" spans="1:13" ht="13.15" customHeight="1">
      <c r="A100" s="344"/>
      <c r="B100" s="406"/>
      <c r="C100" s="526"/>
      <c r="D100" s="530"/>
      <c r="E100" s="530"/>
      <c r="F100" s="444"/>
      <c r="G100" s="527"/>
      <c r="H100" s="527"/>
      <c r="I100" s="407"/>
      <c r="J100" s="439"/>
      <c r="K100" s="313"/>
      <c r="L100" s="346"/>
    </row>
    <row r="101" spans="1:13" ht="12" customHeight="1">
      <c r="A101" s="344"/>
      <c r="B101" s="406"/>
      <c r="C101" s="526"/>
      <c r="D101" s="530"/>
      <c r="E101" s="530"/>
      <c r="F101" s="444"/>
      <c r="G101" s="621"/>
      <c r="H101" s="621"/>
      <c r="I101" s="407"/>
      <c r="J101" s="439"/>
      <c r="K101" s="407"/>
      <c r="L101" s="359"/>
    </row>
    <row r="102" spans="1:13">
      <c r="A102" s="344"/>
      <c r="B102" s="406"/>
      <c r="C102" s="526"/>
      <c r="D102" s="530"/>
      <c r="E102" s="530"/>
      <c r="F102" s="444"/>
      <c r="G102" s="864"/>
      <c r="H102" s="864"/>
      <c r="I102" s="865"/>
      <c r="J102" s="439"/>
      <c r="K102" s="407"/>
      <c r="L102" s="359"/>
    </row>
    <row r="103" spans="1:13">
      <c r="B103" s="406"/>
      <c r="C103" s="526"/>
      <c r="D103" s="530"/>
      <c r="E103" s="530"/>
      <c r="F103" s="444"/>
      <c r="G103" s="621"/>
      <c r="H103" s="621"/>
      <c r="I103" s="407"/>
      <c r="J103" s="439"/>
      <c r="K103" s="359"/>
      <c r="L103" s="359"/>
    </row>
    <row r="104" spans="1:13">
      <c r="B104" s="510"/>
      <c r="C104" s="528"/>
      <c r="D104" s="660"/>
      <c r="E104" s="660"/>
      <c r="F104" s="661"/>
      <c r="G104" s="662"/>
      <c r="H104" s="662"/>
      <c r="I104" s="529"/>
      <c r="J104" s="663"/>
      <c r="K104" s="338"/>
      <c r="L104" s="338"/>
    </row>
    <row r="105" spans="1:13">
      <c r="B105" s="510"/>
      <c r="C105" s="528"/>
      <c r="D105" s="660"/>
      <c r="E105" s="660"/>
      <c r="F105" s="661"/>
      <c r="G105" s="662"/>
      <c r="H105" s="662"/>
      <c r="I105" s="529"/>
      <c r="J105" s="663"/>
      <c r="K105" s="338"/>
      <c r="L105" s="338"/>
    </row>
    <row r="106" spans="1:13">
      <c r="B106" s="510"/>
      <c r="C106" s="528"/>
      <c r="D106" s="660"/>
      <c r="E106" s="660"/>
      <c r="F106" s="661"/>
      <c r="G106" s="662"/>
      <c r="H106" s="662"/>
      <c r="I106" s="529"/>
      <c r="J106" s="663"/>
      <c r="K106" s="338"/>
      <c r="L106" s="338"/>
    </row>
    <row r="107" spans="1:13">
      <c r="A107" s="1493" t="s">
        <v>469</v>
      </c>
      <c r="B107" s="1494"/>
      <c r="C107" s="1494"/>
      <c r="D107" s="1494"/>
      <c r="E107" s="1494"/>
      <c r="F107" s="1494"/>
      <c r="G107" s="1494"/>
      <c r="H107" s="1494"/>
      <c r="I107" s="1494"/>
      <c r="J107" s="1494"/>
      <c r="K107" s="1494"/>
      <c r="L107" s="1495"/>
    </row>
    <row r="108" spans="1:13">
      <c r="A108" s="13"/>
      <c r="B108" s="338"/>
      <c r="C108" s="338"/>
      <c r="D108" s="338"/>
      <c r="E108" s="338"/>
      <c r="F108" s="338"/>
      <c r="G108" s="338"/>
      <c r="H108" s="338"/>
      <c r="I108" s="338"/>
      <c r="J108" s="338"/>
      <c r="K108" s="338"/>
      <c r="L108" s="14"/>
    </row>
    <row r="109" spans="1:13">
      <c r="A109" s="1496"/>
      <c r="B109" s="1499" t="s">
        <v>470</v>
      </c>
      <c r="C109" s="1499"/>
      <c r="D109" s="1499" t="s">
        <v>471</v>
      </c>
      <c r="E109" s="1499"/>
      <c r="F109" s="1499"/>
      <c r="G109" s="1499"/>
      <c r="H109" s="1499"/>
      <c r="I109" s="1499"/>
      <c r="J109" s="1499" t="s">
        <v>472</v>
      </c>
      <c r="K109" s="1499"/>
      <c r="L109" s="1500"/>
    </row>
    <row r="110" spans="1:13">
      <c r="A110" s="1496"/>
      <c r="B110" s="1499"/>
      <c r="C110" s="1499"/>
      <c r="D110" s="1499" t="s">
        <v>473</v>
      </c>
      <c r="E110" s="1499"/>
      <c r="F110" s="1499"/>
      <c r="G110" s="1499" t="s">
        <v>474</v>
      </c>
      <c r="H110" s="1499"/>
      <c r="I110" s="1499"/>
      <c r="J110" s="1499"/>
      <c r="K110" s="1499"/>
      <c r="L110" s="1500"/>
    </row>
    <row r="111" spans="1:13">
      <c r="A111" s="489"/>
      <c r="B111" s="1477">
        <v>1</v>
      </c>
      <c r="C111" s="1477"/>
      <c r="D111" s="1477">
        <v>2</v>
      </c>
      <c r="E111" s="1477"/>
      <c r="F111" s="1477"/>
      <c r="G111" s="1477">
        <v>3</v>
      </c>
      <c r="H111" s="1477"/>
      <c r="I111" s="1477"/>
      <c r="J111" s="1477">
        <v>4</v>
      </c>
      <c r="K111" s="1477"/>
      <c r="L111" s="1478"/>
    </row>
    <row r="112" spans="1:13">
      <c r="A112" s="492"/>
      <c r="B112" s="312"/>
      <c r="C112" s="312"/>
      <c r="D112" s="1479"/>
      <c r="E112" s="1480"/>
      <c r="F112" s="1481"/>
      <c r="G112" s="1479"/>
      <c r="H112" s="1480"/>
      <c r="I112" s="1481"/>
      <c r="J112" s="1479">
        <f>D112-G112</f>
        <v>0</v>
      </c>
      <c r="K112" s="1480"/>
      <c r="L112" s="1482"/>
    </row>
    <row r="113" spans="1:12">
      <c r="A113" s="492"/>
      <c r="B113" s="312"/>
      <c r="C113" s="312"/>
      <c r="D113" s="1479"/>
      <c r="E113" s="1480"/>
      <c r="F113" s="1481"/>
      <c r="G113" s="1479"/>
      <c r="H113" s="1480"/>
      <c r="I113" s="1481"/>
      <c r="J113" s="1479"/>
      <c r="K113" s="1480"/>
      <c r="L113" s="1482"/>
    </row>
    <row r="114" spans="1:12" ht="15.75" thickBot="1">
      <c r="A114" s="347"/>
      <c r="B114" s="348"/>
      <c r="C114" s="348"/>
      <c r="D114" s="1483"/>
      <c r="E114" s="1484"/>
      <c r="F114" s="1485"/>
      <c r="G114" s="1483"/>
      <c r="H114" s="1484"/>
      <c r="I114" s="1485"/>
      <c r="J114" s="1483"/>
      <c r="K114" s="1484"/>
      <c r="L114" s="1486"/>
    </row>
    <row r="116" spans="1:12" ht="15.75" thickBot="1"/>
    <row r="117" spans="1:12" ht="15.75" thickBot="1">
      <c r="A117" s="1501" t="s">
        <v>453</v>
      </c>
      <c r="B117" s="1502"/>
      <c r="C117" s="1502"/>
      <c r="D117" s="1502"/>
      <c r="E117" s="1502"/>
      <c r="F117" s="1502"/>
      <c r="G117" s="1502"/>
      <c r="H117" s="1502"/>
      <c r="I117" s="1502"/>
      <c r="J117" s="1502"/>
      <c r="K117" s="1502"/>
      <c r="L117" s="1503"/>
    </row>
    <row r="118" spans="1:12" ht="15.75" thickBot="1">
      <c r="A118" s="1504" t="s">
        <v>476</v>
      </c>
      <c r="B118" s="1505"/>
      <c r="C118" s="1505"/>
      <c r="D118" s="1505"/>
      <c r="E118" s="1505"/>
      <c r="F118" s="1505"/>
      <c r="G118" s="1505"/>
      <c r="H118" s="1505"/>
      <c r="I118" s="1505"/>
      <c r="J118" s="1505"/>
      <c r="K118" s="1505"/>
      <c r="L118" s="1506"/>
    </row>
    <row r="119" spans="1:12">
      <c r="A119" s="1493" t="s">
        <v>454</v>
      </c>
      <c r="B119" s="1494"/>
      <c r="C119" s="1494"/>
      <c r="D119" s="1494"/>
      <c r="E119" s="1494"/>
      <c r="F119" s="1494"/>
      <c r="G119" s="1494"/>
      <c r="H119" s="1494"/>
      <c r="I119" s="1494"/>
      <c r="J119" s="1494"/>
      <c r="K119" s="1494"/>
      <c r="L119" s="1495"/>
    </row>
    <row r="120" spans="1:12">
      <c r="A120" s="13"/>
      <c r="B120" s="338"/>
      <c r="C120" s="338"/>
      <c r="D120" s="338"/>
      <c r="E120" s="338"/>
      <c r="F120" s="338"/>
      <c r="G120" s="338"/>
      <c r="H120" s="338"/>
      <c r="I120" s="338"/>
      <c r="J120" s="338"/>
      <c r="K120" s="338"/>
      <c r="L120" s="14"/>
    </row>
    <row r="121" spans="1:12">
      <c r="A121" s="494">
        <v>1</v>
      </c>
      <c r="B121" s="338" t="s">
        <v>455</v>
      </c>
      <c r="C121" s="338"/>
      <c r="D121" s="338"/>
      <c r="E121" s="338"/>
      <c r="F121" s="507">
        <f>'BGLR STP APRIL 22-WM Reg'!A52</f>
        <v>39</v>
      </c>
      <c r="G121" s="495">
        <v>2</v>
      </c>
      <c r="H121" s="338" t="s">
        <v>456</v>
      </c>
      <c r="I121" s="338"/>
      <c r="J121" s="338"/>
      <c r="K121" s="340">
        <f>'BGLR STP APRIL 22-WM Reg'!I52</f>
        <v>44328</v>
      </c>
      <c r="L121" s="14"/>
    </row>
    <row r="122" spans="1:12">
      <c r="A122" s="494"/>
      <c r="B122" s="338"/>
      <c r="C122" s="338"/>
      <c r="D122" s="338"/>
      <c r="E122" s="338"/>
      <c r="F122" s="338"/>
      <c r="G122" s="495"/>
      <c r="H122" s="338"/>
      <c r="I122" s="338"/>
      <c r="J122" s="338"/>
      <c r="K122" s="338"/>
      <c r="L122" s="14"/>
    </row>
    <row r="123" spans="1:12">
      <c r="A123" s="494">
        <v>3</v>
      </c>
      <c r="B123" s="338" t="s">
        <v>457</v>
      </c>
      <c r="C123" s="338"/>
      <c r="D123" s="773" t="str">
        <f>'BGLR STP APRIL 22-WM Reg'!B52</f>
        <v>AsokKumar J</v>
      </c>
      <c r="E123" s="338"/>
      <c r="F123" s="338"/>
      <c r="G123" s="495">
        <v>4</v>
      </c>
      <c r="H123" s="338" t="s">
        <v>458</v>
      </c>
      <c r="I123" s="338"/>
      <c r="J123" s="303" t="str">
        <f>'BGLR STP APRIL 22-WM Reg'!E52</f>
        <v>J.Prabhakar Reddt</v>
      </c>
      <c r="K123" s="338"/>
      <c r="L123" s="14"/>
    </row>
    <row r="124" spans="1:12">
      <c r="A124" s="494"/>
      <c r="B124" s="338"/>
      <c r="C124" s="338"/>
      <c r="D124" s="338"/>
      <c r="E124" s="338"/>
      <c r="F124" s="338"/>
      <c r="G124" s="341"/>
      <c r="H124" s="338"/>
      <c r="I124" s="338"/>
      <c r="J124" s="338"/>
      <c r="K124" s="338"/>
      <c r="L124" s="14"/>
    </row>
    <row r="125" spans="1:12">
      <c r="A125" s="1493" t="s">
        <v>459</v>
      </c>
      <c r="B125" s="1494"/>
      <c r="C125" s="1494"/>
      <c r="D125" s="1494"/>
      <c r="E125" s="1494"/>
      <c r="F125" s="1494"/>
      <c r="G125" s="1494"/>
      <c r="H125" s="1494"/>
      <c r="I125" s="1494"/>
      <c r="J125" s="1494"/>
      <c r="K125" s="1494"/>
      <c r="L125" s="1495"/>
    </row>
    <row r="126" spans="1:12">
      <c r="A126" s="13"/>
      <c r="B126" s="338"/>
      <c r="C126" s="338"/>
      <c r="D126" s="338"/>
      <c r="E126" s="338"/>
      <c r="F126" s="338"/>
      <c r="G126" s="338"/>
      <c r="H126" s="338"/>
      <c r="I126" s="338"/>
      <c r="J126" s="338"/>
      <c r="K126" s="338"/>
      <c r="L126" s="14"/>
    </row>
    <row r="127" spans="1:12" ht="15" customHeight="1">
      <c r="A127" s="1496"/>
      <c r="B127" s="1497" t="s">
        <v>460</v>
      </c>
      <c r="C127" s="1497"/>
      <c r="D127" s="1497"/>
      <c r="E127" s="1497" t="s">
        <v>461</v>
      </c>
      <c r="F127" s="1497" t="s">
        <v>462</v>
      </c>
      <c r="G127" s="1497" t="s">
        <v>463</v>
      </c>
      <c r="H127" s="1497"/>
      <c r="I127" s="1497"/>
      <c r="J127" s="1497" t="s">
        <v>464</v>
      </c>
      <c r="K127" s="1497" t="s">
        <v>465</v>
      </c>
      <c r="L127" s="1498" t="s">
        <v>37</v>
      </c>
    </row>
    <row r="128" spans="1:12" ht="30">
      <c r="A128" s="1496"/>
      <c r="B128" s="496" t="s">
        <v>365</v>
      </c>
      <c r="C128" s="496" t="s">
        <v>466</v>
      </c>
      <c r="D128" s="496" t="s">
        <v>467</v>
      </c>
      <c r="E128" s="1497"/>
      <c r="F128" s="1497"/>
      <c r="G128" s="306" t="s">
        <v>365</v>
      </c>
      <c r="H128" s="306" t="s">
        <v>466</v>
      </c>
      <c r="I128" s="306" t="s">
        <v>468</v>
      </c>
      <c r="J128" s="1497"/>
      <c r="K128" s="1497"/>
      <c r="L128" s="1498"/>
    </row>
    <row r="129" spans="1:13">
      <c r="A129" s="342"/>
      <c r="B129" s="307">
        <v>1</v>
      </c>
      <c r="C129" s="307">
        <v>2</v>
      </c>
      <c r="D129" s="307">
        <v>3</v>
      </c>
      <c r="E129" s="307">
        <v>4</v>
      </c>
      <c r="F129" s="307">
        <v>5</v>
      </c>
      <c r="G129" s="307">
        <v>6</v>
      </c>
      <c r="H129" s="360">
        <v>7</v>
      </c>
      <c r="I129" s="309">
        <v>8</v>
      </c>
      <c r="J129" s="310">
        <v>9</v>
      </c>
      <c r="K129" s="307">
        <v>10</v>
      </c>
      <c r="L129" s="343">
        <v>11</v>
      </c>
    </row>
    <row r="130" spans="1:13">
      <c r="A130" s="344"/>
      <c r="B130" s="312"/>
      <c r="C130" s="312"/>
      <c r="D130" s="305"/>
      <c r="E130" s="311"/>
      <c r="F130" s="358"/>
      <c r="G130" s="312"/>
      <c r="H130" s="312"/>
      <c r="I130" s="313"/>
      <c r="J130" s="337"/>
      <c r="K130" s="311"/>
      <c r="L130" s="345"/>
    </row>
    <row r="131" spans="1:13">
      <c r="A131" s="344"/>
      <c r="B131" s="312">
        <v>44562</v>
      </c>
      <c r="C131" s="312">
        <v>44592</v>
      </c>
      <c r="D131" s="301">
        <v>31</v>
      </c>
      <c r="E131" s="311">
        <v>1.5</v>
      </c>
      <c r="F131" s="445">
        <v>8.5</v>
      </c>
      <c r="G131" s="406">
        <v>44589</v>
      </c>
      <c r="H131" s="406">
        <v>44589</v>
      </c>
      <c r="I131" s="337">
        <v>1</v>
      </c>
      <c r="J131" s="445">
        <v>7.5</v>
      </c>
      <c r="K131" s="313"/>
      <c r="L131" s="346"/>
    </row>
    <row r="132" spans="1:13">
      <c r="A132" s="344"/>
      <c r="B132" s="312">
        <v>44593</v>
      </c>
      <c r="C132" s="312">
        <v>44620</v>
      </c>
      <c r="D132" s="305">
        <v>28</v>
      </c>
      <c r="E132" s="311">
        <v>1.5</v>
      </c>
      <c r="F132" s="358"/>
      <c r="G132" s="312"/>
      <c r="H132" s="312"/>
      <c r="I132" s="313"/>
      <c r="J132" s="1154">
        <f>J131+E132-I132</f>
        <v>9</v>
      </c>
      <c r="K132" s="313"/>
      <c r="L132" s="346"/>
    </row>
    <row r="133" spans="1:13" s="8" customFormat="1">
      <c r="A133" s="719"/>
      <c r="B133" s="718">
        <v>44621</v>
      </c>
      <c r="C133" s="718">
        <v>44651</v>
      </c>
      <c r="D133" s="726">
        <v>31</v>
      </c>
      <c r="E133" s="726">
        <v>1.5</v>
      </c>
      <c r="G133" s="1252">
        <v>44631</v>
      </c>
      <c r="H133" s="1252">
        <v>44631</v>
      </c>
      <c r="I133" s="723">
        <v>1</v>
      </c>
      <c r="J133" s="1154">
        <f>J132+E133-I133</f>
        <v>9.5</v>
      </c>
      <c r="K133" s="727"/>
      <c r="L133" s="725"/>
      <c r="M133" s="1251"/>
    </row>
    <row r="134" spans="1:13" s="1185" customFormat="1">
      <c r="A134" s="344"/>
      <c r="B134" s="438">
        <v>44652</v>
      </c>
      <c r="C134" s="438">
        <v>44681</v>
      </c>
      <c r="D134" s="359">
        <v>30</v>
      </c>
      <c r="E134" s="359">
        <v>1.5</v>
      </c>
      <c r="F134" s="358"/>
      <c r="G134" s="312">
        <v>44673</v>
      </c>
      <c r="H134" s="312">
        <v>44673</v>
      </c>
      <c r="I134" s="313">
        <v>1</v>
      </c>
      <c r="J134" s="337">
        <f>J133+E134-I134</f>
        <v>10</v>
      </c>
      <c r="K134" s="313"/>
      <c r="L134" s="346"/>
      <c r="M134" s="10">
        <v>4</v>
      </c>
    </row>
    <row r="135" spans="1:13">
      <c r="A135" s="344"/>
      <c r="B135" s="406"/>
      <c r="C135" s="526"/>
      <c r="D135" s="530"/>
      <c r="E135" s="530"/>
      <c r="F135" s="444"/>
      <c r="G135" s="527"/>
      <c r="H135" s="527"/>
      <c r="I135" s="407"/>
      <c r="J135" s="439"/>
      <c r="K135" s="313"/>
      <c r="L135" s="346"/>
    </row>
    <row r="136" spans="1:13">
      <c r="A136" s="344"/>
      <c r="B136" s="406"/>
      <c r="C136" s="526"/>
      <c r="D136" s="530"/>
      <c r="E136" s="530"/>
      <c r="F136" s="444"/>
      <c r="G136" s="527"/>
      <c r="H136" s="527"/>
      <c r="I136" s="407"/>
      <c r="J136" s="439"/>
      <c r="K136" s="313"/>
      <c r="L136" s="346"/>
    </row>
    <row r="137" spans="1:13" ht="12" customHeight="1">
      <c r="A137" s="344"/>
      <c r="B137" s="406"/>
      <c r="C137" s="526"/>
      <c r="D137" s="530"/>
      <c r="E137" s="530"/>
      <c r="F137" s="444"/>
      <c r="G137" s="621"/>
      <c r="H137" s="621"/>
      <c r="I137" s="407"/>
      <c r="J137" s="439"/>
      <c r="K137" s="407"/>
      <c r="L137" s="338"/>
    </row>
    <row r="138" spans="1:13">
      <c r="A138" s="344"/>
      <c r="B138" s="406"/>
      <c r="C138" s="526"/>
      <c r="D138" s="530"/>
      <c r="E138" s="530"/>
      <c r="F138" s="444"/>
      <c r="G138" s="621"/>
      <c r="H138" s="621"/>
      <c r="I138" s="407"/>
      <c r="J138" s="439"/>
      <c r="K138" s="407"/>
      <c r="L138" s="359"/>
    </row>
    <row r="139" spans="1:13">
      <c r="B139" s="406"/>
      <c r="C139" s="526"/>
      <c r="D139" s="530"/>
      <c r="E139" s="530"/>
      <c r="F139" s="444"/>
      <c r="G139" s="621"/>
      <c r="H139" s="621"/>
      <c r="I139" s="407"/>
      <c r="J139" s="439"/>
      <c r="K139" s="359"/>
      <c r="L139" s="359"/>
    </row>
    <row r="140" spans="1:13">
      <c r="B140" s="510"/>
      <c r="C140" s="528"/>
      <c r="D140" s="660"/>
      <c r="E140" s="660"/>
      <c r="F140" s="661"/>
      <c r="G140" s="662"/>
      <c r="H140" s="662"/>
      <c r="I140" s="529"/>
      <c r="J140" s="663"/>
      <c r="K140" s="338"/>
      <c r="L140" s="338"/>
    </row>
    <row r="141" spans="1:13">
      <c r="B141" s="510"/>
      <c r="C141" s="528"/>
      <c r="D141" s="660"/>
      <c r="E141" s="660"/>
      <c r="F141" s="661"/>
      <c r="G141" s="662"/>
      <c r="H141" s="662"/>
      <c r="I141" s="529"/>
      <c r="J141" s="663"/>
      <c r="K141" s="338"/>
      <c r="L141" s="338"/>
    </row>
    <row r="142" spans="1:13">
      <c r="B142" s="510"/>
      <c r="C142" s="528"/>
      <c r="D142" s="660"/>
      <c r="E142" s="660"/>
      <c r="F142" s="661"/>
      <c r="G142" s="662"/>
      <c r="H142" s="662"/>
      <c r="I142" s="529"/>
      <c r="J142" s="663"/>
      <c r="K142" s="338"/>
      <c r="L142" s="338"/>
    </row>
    <row r="143" spans="1:13">
      <c r="A143" s="1493" t="s">
        <v>469</v>
      </c>
      <c r="B143" s="1494"/>
      <c r="C143" s="1494"/>
      <c r="D143" s="1494"/>
      <c r="E143" s="1494"/>
      <c r="F143" s="1494"/>
      <c r="G143" s="1494"/>
      <c r="H143" s="1494"/>
      <c r="I143" s="1494"/>
      <c r="J143" s="1494"/>
      <c r="K143" s="1494"/>
      <c r="L143" s="1495"/>
    </row>
    <row r="144" spans="1:13">
      <c r="A144" s="13"/>
      <c r="B144" s="338"/>
      <c r="C144" s="338"/>
      <c r="D144" s="338"/>
      <c r="E144" s="338"/>
      <c r="F144" s="338"/>
      <c r="G144" s="338"/>
      <c r="H144" s="338"/>
      <c r="I144" s="338"/>
      <c r="J144" s="338"/>
      <c r="K144" s="338"/>
      <c r="L144" s="14"/>
    </row>
    <row r="145" spans="1:12">
      <c r="A145" s="1496"/>
      <c r="B145" s="1499" t="s">
        <v>470</v>
      </c>
      <c r="C145" s="1499"/>
      <c r="D145" s="1499" t="s">
        <v>471</v>
      </c>
      <c r="E145" s="1499"/>
      <c r="F145" s="1499"/>
      <c r="G145" s="1499"/>
      <c r="H145" s="1499"/>
      <c r="I145" s="1499"/>
      <c r="J145" s="1499" t="s">
        <v>472</v>
      </c>
      <c r="K145" s="1499"/>
      <c r="L145" s="1500"/>
    </row>
    <row r="146" spans="1:12">
      <c r="A146" s="1496"/>
      <c r="B146" s="1499"/>
      <c r="C146" s="1499"/>
      <c r="D146" s="1499" t="s">
        <v>473</v>
      </c>
      <c r="E146" s="1499"/>
      <c r="F146" s="1499"/>
      <c r="G146" s="1499" t="s">
        <v>474</v>
      </c>
      <c r="H146" s="1499"/>
      <c r="I146" s="1499"/>
      <c r="J146" s="1499"/>
      <c r="K146" s="1499"/>
      <c r="L146" s="1500"/>
    </row>
    <row r="147" spans="1:12">
      <c r="A147" s="494"/>
      <c r="B147" s="1477">
        <v>1</v>
      </c>
      <c r="C147" s="1477"/>
      <c r="D147" s="1477">
        <v>2</v>
      </c>
      <c r="E147" s="1477"/>
      <c r="F147" s="1477"/>
      <c r="G147" s="1477">
        <v>3</v>
      </c>
      <c r="H147" s="1477"/>
      <c r="I147" s="1477"/>
      <c r="J147" s="1477">
        <v>4</v>
      </c>
      <c r="K147" s="1477"/>
      <c r="L147" s="1478"/>
    </row>
    <row r="148" spans="1:12">
      <c r="A148" s="506"/>
      <c r="B148" s="312"/>
      <c r="C148" s="312"/>
      <c r="D148" s="1479"/>
      <c r="E148" s="1480"/>
      <c r="F148" s="1481"/>
      <c r="G148" s="1479"/>
      <c r="H148" s="1480"/>
      <c r="I148" s="1481"/>
      <c r="J148" s="1479">
        <f>D148-G148</f>
        <v>0</v>
      </c>
      <c r="K148" s="1480"/>
      <c r="L148" s="1482"/>
    </row>
    <row r="149" spans="1:12">
      <c r="A149" s="506"/>
      <c r="B149" s="312"/>
      <c r="C149" s="312"/>
      <c r="D149" s="1479"/>
      <c r="E149" s="1480"/>
      <c r="F149" s="1481"/>
      <c r="G149" s="1479"/>
      <c r="H149" s="1480"/>
      <c r="I149" s="1481"/>
      <c r="J149" s="1479"/>
      <c r="K149" s="1480"/>
      <c r="L149" s="1482"/>
    </row>
    <row r="150" spans="1:12" ht="15.75" thickBot="1">
      <c r="A150" s="347"/>
      <c r="B150" s="348"/>
      <c r="C150" s="348"/>
      <c r="D150" s="1483"/>
      <c r="E150" s="1484"/>
      <c r="F150" s="1485"/>
      <c r="G150" s="1483"/>
      <c r="H150" s="1484"/>
      <c r="I150" s="1485"/>
      <c r="J150" s="1483"/>
      <c r="K150" s="1484"/>
      <c r="L150" s="1486"/>
    </row>
    <row r="152" spans="1:12" ht="15.75" thickBot="1"/>
    <row r="153" spans="1:12" ht="15.75" thickBot="1">
      <c r="A153" s="1501" t="s">
        <v>453</v>
      </c>
      <c r="B153" s="1502"/>
      <c r="C153" s="1502"/>
      <c r="D153" s="1502"/>
      <c r="E153" s="1502"/>
      <c r="F153" s="1502"/>
      <c r="G153" s="1502"/>
      <c r="H153" s="1502"/>
      <c r="I153" s="1502"/>
      <c r="J153" s="1502"/>
      <c r="K153" s="1502"/>
      <c r="L153" s="1503"/>
    </row>
    <row r="154" spans="1:12" ht="15.75" thickBot="1">
      <c r="A154" s="1504" t="s">
        <v>476</v>
      </c>
      <c r="B154" s="1505"/>
      <c r="C154" s="1505"/>
      <c r="D154" s="1505"/>
      <c r="E154" s="1505"/>
      <c r="F154" s="1505"/>
      <c r="G154" s="1505"/>
      <c r="H154" s="1505"/>
      <c r="I154" s="1505"/>
      <c r="J154" s="1505"/>
      <c r="K154" s="1505"/>
      <c r="L154" s="1506"/>
    </row>
    <row r="155" spans="1:12">
      <c r="A155" s="1493" t="s">
        <v>454</v>
      </c>
      <c r="B155" s="1494"/>
      <c r="C155" s="1494"/>
      <c r="D155" s="1494"/>
      <c r="E155" s="1494"/>
      <c r="F155" s="1494"/>
      <c r="G155" s="1494"/>
      <c r="H155" s="1494"/>
      <c r="I155" s="1494"/>
      <c r="J155" s="1494"/>
      <c r="K155" s="1494"/>
      <c r="L155" s="1495"/>
    </row>
    <row r="156" spans="1:12">
      <c r="A156" s="13"/>
      <c r="B156" s="338"/>
      <c r="C156" s="338"/>
      <c r="D156" s="338"/>
      <c r="E156" s="338"/>
      <c r="F156" s="338"/>
      <c r="G156" s="338"/>
      <c r="H156" s="338"/>
      <c r="I156" s="338"/>
      <c r="J156" s="338"/>
      <c r="K156" s="338"/>
      <c r="L156" s="14"/>
    </row>
    <row r="157" spans="1:12">
      <c r="A157" s="494">
        <v>1</v>
      </c>
      <c r="B157" s="338" t="s">
        <v>455</v>
      </c>
      <c r="C157" s="338"/>
      <c r="D157" s="338"/>
      <c r="E157" s="338"/>
      <c r="F157" s="507">
        <f>'BGLR STP APRIL 22-WM Reg'!A55</f>
        <v>42</v>
      </c>
      <c r="G157" s="495">
        <v>2</v>
      </c>
      <c r="H157" s="338" t="s">
        <v>456</v>
      </c>
      <c r="I157" s="338"/>
      <c r="J157" s="338"/>
      <c r="K157" s="340">
        <f>'BGLR STP APRIL 22-WM Reg'!I55</f>
        <v>44344</v>
      </c>
      <c r="L157" s="14"/>
    </row>
    <row r="158" spans="1:12">
      <c r="A158" s="494"/>
      <c r="B158" s="338"/>
      <c r="C158" s="338"/>
      <c r="D158" s="338"/>
      <c r="E158" s="338"/>
      <c r="F158" s="338"/>
      <c r="G158" s="495"/>
      <c r="H158" s="338"/>
      <c r="I158" s="338"/>
      <c r="J158" s="338"/>
      <c r="K158" s="338"/>
      <c r="L158" s="14"/>
    </row>
    <row r="159" spans="1:12">
      <c r="A159" s="494">
        <v>3</v>
      </c>
      <c r="B159" s="338" t="s">
        <v>457</v>
      </c>
      <c r="C159" s="338"/>
      <c r="D159" s="773" t="str">
        <f>'BGLR STP APRIL 22-WM Reg'!B55</f>
        <v>Majed Khan</v>
      </c>
      <c r="E159" s="338"/>
      <c r="F159" s="338"/>
      <c r="G159" s="495">
        <v>4</v>
      </c>
      <c r="H159" s="338" t="s">
        <v>458</v>
      </c>
      <c r="I159" s="338"/>
      <c r="J159" s="303" t="str">
        <f>'BGLR STP APRIL 22-WM Reg'!E55</f>
        <v>Habeeb Khan</v>
      </c>
      <c r="K159" s="338"/>
      <c r="L159" s="14"/>
    </row>
    <row r="160" spans="1:12">
      <c r="A160" s="494"/>
      <c r="B160" s="338"/>
      <c r="C160" s="338"/>
      <c r="D160" s="338"/>
      <c r="E160" s="338"/>
      <c r="F160" s="338"/>
      <c r="G160" s="341"/>
      <c r="H160" s="338"/>
      <c r="I160" s="338"/>
      <c r="J160" s="338"/>
      <c r="K160" s="338"/>
      <c r="L160" s="14"/>
    </row>
    <row r="161" spans="1:13">
      <c r="A161" s="1493" t="s">
        <v>459</v>
      </c>
      <c r="B161" s="1494"/>
      <c r="C161" s="1494"/>
      <c r="D161" s="1494"/>
      <c r="E161" s="1494"/>
      <c r="F161" s="1494"/>
      <c r="G161" s="1494"/>
      <c r="H161" s="1494"/>
      <c r="I161" s="1494"/>
      <c r="J161" s="1494"/>
      <c r="K161" s="1494"/>
      <c r="L161" s="1495"/>
    </row>
    <row r="162" spans="1:13">
      <c r="A162" s="13"/>
      <c r="B162" s="338"/>
      <c r="C162" s="338"/>
      <c r="D162" s="338"/>
      <c r="E162" s="338"/>
      <c r="F162" s="338"/>
      <c r="G162" s="338"/>
      <c r="H162" s="338"/>
      <c r="I162" s="338"/>
      <c r="J162" s="338"/>
      <c r="K162" s="338"/>
      <c r="L162" s="14"/>
    </row>
    <row r="163" spans="1:13">
      <c r="A163" s="1496"/>
      <c r="B163" s="1497" t="s">
        <v>460</v>
      </c>
      <c r="C163" s="1497"/>
      <c r="D163" s="1497"/>
      <c r="E163" s="1497" t="s">
        <v>461</v>
      </c>
      <c r="F163" s="1497" t="s">
        <v>462</v>
      </c>
      <c r="G163" s="1497" t="s">
        <v>463</v>
      </c>
      <c r="H163" s="1497"/>
      <c r="I163" s="1497"/>
      <c r="J163" s="1497" t="s">
        <v>464</v>
      </c>
      <c r="K163" s="1497" t="s">
        <v>465</v>
      </c>
      <c r="L163" s="1498" t="s">
        <v>37</v>
      </c>
    </row>
    <row r="164" spans="1:13" ht="30">
      <c r="A164" s="1496"/>
      <c r="B164" s="496" t="s">
        <v>365</v>
      </c>
      <c r="C164" s="496" t="s">
        <v>466</v>
      </c>
      <c r="D164" s="496" t="s">
        <v>467</v>
      </c>
      <c r="E164" s="1497"/>
      <c r="F164" s="1497"/>
      <c r="G164" s="306" t="s">
        <v>365</v>
      </c>
      <c r="H164" s="306" t="s">
        <v>466</v>
      </c>
      <c r="I164" s="306" t="s">
        <v>468</v>
      </c>
      <c r="J164" s="1497"/>
      <c r="K164" s="1497"/>
      <c r="L164" s="1498"/>
    </row>
    <row r="165" spans="1:13">
      <c r="A165" s="342"/>
      <c r="B165" s="307">
        <v>1</v>
      </c>
      <c r="C165" s="307">
        <v>2</v>
      </c>
      <c r="D165" s="307">
        <v>3</v>
      </c>
      <c r="E165" s="307">
        <v>4</v>
      </c>
      <c r="F165" s="307">
        <v>5</v>
      </c>
      <c r="G165" s="307">
        <v>6</v>
      </c>
      <c r="H165" s="360">
        <v>7</v>
      </c>
      <c r="I165" s="309">
        <v>8</v>
      </c>
      <c r="J165" s="310">
        <v>9</v>
      </c>
      <c r="K165" s="307">
        <v>10</v>
      </c>
      <c r="L165" s="343">
        <v>11</v>
      </c>
    </row>
    <row r="166" spans="1:13">
      <c r="A166" s="344"/>
      <c r="B166" s="312"/>
      <c r="C166" s="312"/>
      <c r="D166" s="305"/>
      <c r="E166" s="311"/>
      <c r="F166" s="358"/>
      <c r="G166" s="312"/>
      <c r="H166" s="312"/>
      <c r="I166" s="313"/>
      <c r="J166" s="337"/>
      <c r="K166" s="311"/>
      <c r="L166" s="345"/>
    </row>
    <row r="167" spans="1:13">
      <c r="A167" s="344"/>
      <c r="B167" s="312">
        <v>44562</v>
      </c>
      <c r="C167" s="312">
        <v>44592</v>
      </c>
      <c r="D167" s="301">
        <v>31</v>
      </c>
      <c r="E167" s="311">
        <v>1.5</v>
      </c>
      <c r="F167" s="445">
        <v>7.5</v>
      </c>
      <c r="G167" s="406">
        <v>44571</v>
      </c>
      <c r="H167" s="406">
        <v>44571</v>
      </c>
      <c r="I167" s="337">
        <v>1</v>
      </c>
      <c r="J167" s="445">
        <v>6.5</v>
      </c>
      <c r="K167" s="313"/>
      <c r="L167" s="346"/>
    </row>
    <row r="168" spans="1:13">
      <c r="A168" s="344"/>
      <c r="B168" s="312">
        <v>44593</v>
      </c>
      <c r="C168" s="312">
        <v>44620</v>
      </c>
      <c r="D168" s="305">
        <v>28</v>
      </c>
      <c r="E168" s="311">
        <v>1.5</v>
      </c>
      <c r="F168" s="358">
        <v>8</v>
      </c>
      <c r="G168" s="312"/>
      <c r="H168" s="312"/>
      <c r="I168" s="313"/>
      <c r="J168" s="1154">
        <f>J167+E168-I168</f>
        <v>8</v>
      </c>
      <c r="K168" s="313"/>
      <c r="L168" s="346"/>
    </row>
    <row r="169" spans="1:13" s="8" customFormat="1">
      <c r="A169" s="719"/>
      <c r="B169" s="718">
        <v>44621</v>
      </c>
      <c r="C169" s="718">
        <v>44651</v>
      </c>
      <c r="D169" s="726">
        <v>31</v>
      </c>
      <c r="E169" s="726">
        <v>1.5</v>
      </c>
      <c r="F169" s="722">
        <v>9.5</v>
      </c>
      <c r="G169" s="721">
        <v>0</v>
      </c>
      <c r="H169" s="721">
        <v>0</v>
      </c>
      <c r="I169" s="723">
        <v>0</v>
      </c>
      <c r="J169" s="724">
        <f>J168+E169-I169</f>
        <v>9.5</v>
      </c>
      <c r="K169" s="727"/>
      <c r="L169" s="725"/>
      <c r="M169" s="1251"/>
    </row>
    <row r="170" spans="1:13" s="1185" customFormat="1">
      <c r="A170" s="344"/>
      <c r="B170" s="438">
        <v>44652</v>
      </c>
      <c r="C170" s="438">
        <v>44681</v>
      </c>
      <c r="D170" s="359">
        <v>30</v>
      </c>
      <c r="E170" s="359">
        <v>1.5</v>
      </c>
      <c r="F170" s="358">
        <v>11</v>
      </c>
      <c r="G170" s="312">
        <v>44659</v>
      </c>
      <c r="H170" s="312">
        <v>44659</v>
      </c>
      <c r="I170" s="313">
        <v>1</v>
      </c>
      <c r="J170" s="337">
        <f>J169+E170-I170</f>
        <v>10</v>
      </c>
      <c r="K170" s="313"/>
      <c r="L170" s="346"/>
      <c r="M170" s="10">
        <v>5</v>
      </c>
    </row>
    <row r="171" spans="1:13">
      <c r="A171" s="344"/>
      <c r="B171" s="406"/>
      <c r="C171" s="526"/>
      <c r="D171" s="530"/>
      <c r="E171" s="530"/>
      <c r="F171" s="444"/>
      <c r="G171" s="621"/>
      <c r="H171" s="621"/>
      <c r="I171" s="407"/>
      <c r="J171" s="439"/>
      <c r="K171" s="313"/>
      <c r="L171" s="346"/>
    </row>
    <row r="172" spans="1:13">
      <c r="A172" s="344"/>
      <c r="B172" s="406"/>
      <c r="C172" s="526"/>
      <c r="D172" s="530"/>
      <c r="E172" s="530"/>
      <c r="F172" s="444"/>
      <c r="G172" s="621"/>
      <c r="H172" s="621"/>
      <c r="I172" s="407"/>
      <c r="J172" s="439"/>
      <c r="K172" s="313"/>
      <c r="L172" s="346"/>
    </row>
    <row r="173" spans="1:13">
      <c r="A173" s="344"/>
      <c r="B173" s="406"/>
      <c r="C173" s="526"/>
      <c r="D173" s="530"/>
      <c r="E173" s="530"/>
      <c r="F173" s="444"/>
      <c r="G173" s="621"/>
      <c r="H173" s="621"/>
      <c r="I173" s="407"/>
      <c r="J173" s="439"/>
      <c r="K173" s="313"/>
      <c r="L173" s="346"/>
    </row>
    <row r="174" spans="1:13" ht="12" customHeight="1">
      <c r="A174" s="344">
        <v>9</v>
      </c>
      <c r="B174" s="406"/>
      <c r="C174" s="526"/>
      <c r="D174" s="530"/>
      <c r="E174" s="530"/>
      <c r="F174" s="444"/>
      <c r="G174" s="621"/>
      <c r="H174" s="621"/>
      <c r="I174" s="407"/>
      <c r="J174" s="439"/>
      <c r="K174" s="407"/>
      <c r="L174" s="338"/>
    </row>
    <row r="175" spans="1:13">
      <c r="A175" s="344"/>
      <c r="B175" s="406"/>
      <c r="C175" s="526"/>
      <c r="D175" s="530"/>
      <c r="E175" s="530"/>
      <c r="F175" s="444"/>
      <c r="G175" s="621"/>
      <c r="H175" s="621"/>
      <c r="I175" s="407"/>
      <c r="J175" s="439"/>
      <c r="K175" s="407"/>
      <c r="L175" s="359"/>
    </row>
    <row r="176" spans="1:13">
      <c r="B176" s="406"/>
      <c r="C176" s="526"/>
      <c r="D176" s="530"/>
      <c r="E176" s="530"/>
      <c r="F176" s="444"/>
      <c r="G176" s="621"/>
      <c r="H176" s="621"/>
      <c r="I176" s="407"/>
      <c r="J176" s="439"/>
      <c r="K176" s="359"/>
      <c r="L176" s="359"/>
    </row>
    <row r="177" spans="1:13">
      <c r="A177" s="344"/>
      <c r="B177" s="510"/>
      <c r="C177" s="528"/>
      <c r="D177" s="660"/>
      <c r="E177" s="660"/>
      <c r="F177" s="661"/>
      <c r="G177" s="1048"/>
      <c r="H177" s="1048"/>
      <c r="I177" s="529"/>
      <c r="J177" s="663"/>
      <c r="K177" s="529"/>
      <c r="L177" s="338"/>
    </row>
    <row r="178" spans="1:13">
      <c r="A178" s="344"/>
      <c r="B178" s="510"/>
      <c r="C178" s="528"/>
      <c r="D178" s="660"/>
      <c r="E178" s="660"/>
      <c r="F178" s="661"/>
      <c r="G178" s="1048"/>
      <c r="H178" s="1048"/>
      <c r="I178" s="529"/>
      <c r="J178" s="663"/>
      <c r="K178" s="529"/>
      <c r="L178" s="338"/>
    </row>
    <row r="179" spans="1:13" s="9" customFormat="1">
      <c r="A179" s="1513" t="s">
        <v>469</v>
      </c>
      <c r="B179" s="1514"/>
      <c r="C179" s="1514"/>
      <c r="D179" s="1514"/>
      <c r="E179" s="1514"/>
      <c r="F179" s="1514"/>
      <c r="G179" s="1514"/>
      <c r="H179" s="1514"/>
      <c r="I179" s="1514"/>
      <c r="J179" s="1514"/>
      <c r="K179" s="1514"/>
      <c r="L179" s="1515"/>
      <c r="M179" s="854"/>
    </row>
    <row r="180" spans="1:13">
      <c r="A180" s="13"/>
      <c r="B180" s="338"/>
      <c r="C180" s="338"/>
      <c r="D180" s="338"/>
      <c r="E180" s="338"/>
      <c r="F180" s="338"/>
      <c r="G180" s="338"/>
      <c r="H180" s="338"/>
      <c r="I180" s="338"/>
      <c r="J180" s="338"/>
      <c r="K180" s="338"/>
      <c r="L180" s="14"/>
    </row>
    <row r="181" spans="1:13">
      <c r="A181" s="1496"/>
      <c r="B181" s="1499" t="s">
        <v>470</v>
      </c>
      <c r="C181" s="1499"/>
      <c r="D181" s="1499" t="s">
        <v>471</v>
      </c>
      <c r="E181" s="1499"/>
      <c r="F181" s="1499"/>
      <c r="G181" s="1499"/>
      <c r="H181" s="1499"/>
      <c r="I181" s="1499"/>
      <c r="J181" s="1499" t="s">
        <v>472</v>
      </c>
      <c r="K181" s="1499"/>
      <c r="L181" s="1500"/>
    </row>
    <row r="182" spans="1:13">
      <c r="A182" s="1496"/>
      <c r="B182" s="1499"/>
      <c r="C182" s="1499"/>
      <c r="D182" s="1499" t="s">
        <v>473</v>
      </c>
      <c r="E182" s="1499"/>
      <c r="F182" s="1499"/>
      <c r="G182" s="1499" t="s">
        <v>474</v>
      </c>
      <c r="H182" s="1499"/>
      <c r="I182" s="1499"/>
      <c r="J182" s="1499"/>
      <c r="K182" s="1499"/>
      <c r="L182" s="1500"/>
    </row>
    <row r="183" spans="1:13">
      <c r="A183" s="494"/>
      <c r="B183" s="1477">
        <v>1</v>
      </c>
      <c r="C183" s="1477"/>
      <c r="D183" s="1477">
        <v>2</v>
      </c>
      <c r="E183" s="1477"/>
      <c r="F183" s="1477"/>
      <c r="G183" s="1477">
        <v>3</v>
      </c>
      <c r="H183" s="1477"/>
      <c r="I183" s="1477"/>
      <c r="J183" s="1477">
        <v>4</v>
      </c>
      <c r="K183" s="1477"/>
      <c r="L183" s="1478"/>
    </row>
    <row r="184" spans="1:13">
      <c r="A184" s="506"/>
      <c r="B184" s="312"/>
      <c r="C184" s="312"/>
      <c r="D184" s="1479"/>
      <c r="E184" s="1480"/>
      <c r="F184" s="1481"/>
      <c r="G184" s="1479"/>
      <c r="H184" s="1480"/>
      <c r="I184" s="1481"/>
      <c r="J184" s="1479">
        <f>D184-G184</f>
        <v>0</v>
      </c>
      <c r="K184" s="1480"/>
      <c r="L184" s="1482"/>
    </row>
    <row r="185" spans="1:13">
      <c r="A185" s="506"/>
      <c r="B185" s="312"/>
      <c r="C185" s="312"/>
      <c r="D185" s="1479"/>
      <c r="E185" s="1480"/>
      <c r="F185" s="1481"/>
      <c r="G185" s="1479"/>
      <c r="H185" s="1480"/>
      <c r="I185" s="1481"/>
      <c r="J185" s="1479"/>
      <c r="K185" s="1480"/>
      <c r="L185" s="1482"/>
    </row>
    <row r="186" spans="1:13" ht="15.75" thickBot="1">
      <c r="A186" s="347"/>
      <c r="B186" s="348"/>
      <c r="C186" s="348"/>
      <c r="D186" s="1483"/>
      <c r="E186" s="1484"/>
      <c r="F186" s="1485"/>
      <c r="G186" s="1483"/>
      <c r="H186" s="1484"/>
      <c r="I186" s="1485"/>
      <c r="J186" s="1483"/>
      <c r="K186" s="1484"/>
      <c r="L186" s="1486"/>
    </row>
    <row r="188" spans="1:13" ht="15.75" thickBot="1"/>
    <row r="189" spans="1:13" ht="15.75" thickBot="1">
      <c r="A189" s="1501" t="s">
        <v>453</v>
      </c>
      <c r="B189" s="1502"/>
      <c r="C189" s="1502"/>
      <c r="D189" s="1502"/>
      <c r="E189" s="1502"/>
      <c r="F189" s="1502"/>
      <c r="G189" s="1502"/>
      <c r="H189" s="1502"/>
      <c r="I189" s="1502"/>
      <c r="J189" s="1502"/>
      <c r="K189" s="1502"/>
      <c r="L189" s="1503"/>
    </row>
    <row r="190" spans="1:13" ht="15.75" thickBot="1">
      <c r="A190" s="1504" t="s">
        <v>476</v>
      </c>
      <c r="B190" s="1505"/>
      <c r="C190" s="1505"/>
      <c r="D190" s="1505"/>
      <c r="E190" s="1505"/>
      <c r="F190" s="1505"/>
      <c r="G190" s="1505"/>
      <c r="H190" s="1505"/>
      <c r="I190" s="1505"/>
      <c r="J190" s="1505"/>
      <c r="K190" s="1505"/>
      <c r="L190" s="1506"/>
    </row>
    <row r="191" spans="1:13">
      <c r="A191" s="1493" t="s">
        <v>454</v>
      </c>
      <c r="B191" s="1494"/>
      <c r="C191" s="1494"/>
      <c r="D191" s="1494"/>
      <c r="E191" s="1494"/>
      <c r="F191" s="1494"/>
      <c r="G191" s="1494"/>
      <c r="H191" s="1494"/>
      <c r="I191" s="1494"/>
      <c r="J191" s="1494"/>
      <c r="K191" s="1494"/>
      <c r="L191" s="1495"/>
    </row>
    <row r="192" spans="1:13">
      <c r="A192" s="13"/>
      <c r="B192" s="338"/>
      <c r="C192" s="338"/>
      <c r="D192" s="338"/>
      <c r="E192" s="338"/>
      <c r="F192" s="338"/>
      <c r="G192" s="338"/>
      <c r="H192" s="338"/>
      <c r="I192" s="338"/>
      <c r="J192" s="338"/>
      <c r="K192" s="338"/>
      <c r="L192" s="14"/>
    </row>
    <row r="193" spans="1:13">
      <c r="A193" s="511">
        <v>1</v>
      </c>
      <c r="B193" s="338" t="s">
        <v>455</v>
      </c>
      <c r="C193" s="338"/>
      <c r="D193" s="338"/>
      <c r="E193" s="338"/>
      <c r="F193" s="524" t="str">
        <f>'04-22Master'!A21</f>
        <v>BITS-587</v>
      </c>
      <c r="G193" s="512">
        <v>2</v>
      </c>
      <c r="H193" s="338" t="s">
        <v>456</v>
      </c>
      <c r="I193" s="338"/>
      <c r="J193" s="338"/>
      <c r="K193" s="340">
        <f>'04-22Master'!I21</f>
        <v>44362</v>
      </c>
      <c r="L193" s="14"/>
    </row>
    <row r="194" spans="1:13">
      <c r="A194" s="511"/>
      <c r="B194" s="338"/>
      <c r="C194" s="338"/>
      <c r="D194" s="338"/>
      <c r="E194" s="338"/>
      <c r="F194" s="338"/>
      <c r="G194" s="512"/>
      <c r="H194" s="338"/>
      <c r="I194" s="338"/>
      <c r="J194" s="338"/>
      <c r="K194" s="338"/>
      <c r="L194" s="14"/>
    </row>
    <row r="195" spans="1:13">
      <c r="A195" s="511">
        <v>3</v>
      </c>
      <c r="B195" s="338" t="s">
        <v>457</v>
      </c>
      <c r="C195" s="338"/>
      <c r="D195" s="397" t="str">
        <f>'04-22Master'!B21</f>
        <v>MADAN DH</v>
      </c>
      <c r="E195" s="338"/>
      <c r="F195" s="338"/>
      <c r="G195" s="512">
        <v>4</v>
      </c>
      <c r="H195" s="338" t="s">
        <v>458</v>
      </c>
      <c r="I195" s="338"/>
      <c r="J195" s="303" t="str">
        <f>'04-22Master'!E21</f>
        <v>Dayanand H</v>
      </c>
      <c r="K195" s="338"/>
      <c r="L195" s="14"/>
    </row>
    <row r="196" spans="1:13">
      <c r="A196" s="511"/>
      <c r="B196" s="338"/>
      <c r="C196" s="338"/>
      <c r="D196" s="338"/>
      <c r="E196" s="338"/>
      <c r="F196" s="338"/>
      <c r="G196" s="341"/>
      <c r="H196" s="338"/>
      <c r="I196" s="338"/>
      <c r="J196" s="338"/>
      <c r="K196" s="338"/>
      <c r="L196" s="14"/>
    </row>
    <row r="197" spans="1:13">
      <c r="A197" s="1493" t="s">
        <v>459</v>
      </c>
      <c r="B197" s="1494"/>
      <c r="C197" s="1494"/>
      <c r="D197" s="1494"/>
      <c r="E197" s="1494"/>
      <c r="F197" s="1494"/>
      <c r="G197" s="1494"/>
      <c r="H197" s="1494"/>
      <c r="I197" s="1494"/>
      <c r="J197" s="1494"/>
      <c r="K197" s="1494"/>
      <c r="L197" s="1495"/>
    </row>
    <row r="198" spans="1:13">
      <c r="A198" s="13"/>
      <c r="B198" s="338"/>
      <c r="C198" s="338"/>
      <c r="D198" s="338"/>
      <c r="E198" s="338"/>
      <c r="F198" s="338"/>
      <c r="G198" s="338"/>
      <c r="H198" s="338"/>
      <c r="I198" s="338"/>
      <c r="J198" s="338"/>
      <c r="K198" s="338"/>
      <c r="L198" s="14"/>
    </row>
    <row r="199" spans="1:13">
      <c r="A199" s="1496"/>
      <c r="B199" s="1497" t="s">
        <v>460</v>
      </c>
      <c r="C199" s="1497"/>
      <c r="D199" s="1497"/>
      <c r="E199" s="1497" t="s">
        <v>461</v>
      </c>
      <c r="F199" s="1497" t="s">
        <v>462</v>
      </c>
      <c r="G199" s="1497"/>
      <c r="H199" s="1497"/>
      <c r="I199" s="1497"/>
      <c r="J199" s="1497" t="s">
        <v>464</v>
      </c>
      <c r="K199" s="1497" t="s">
        <v>465</v>
      </c>
      <c r="L199" s="1498" t="s">
        <v>37</v>
      </c>
    </row>
    <row r="200" spans="1:13" ht="30">
      <c r="A200" s="1496"/>
      <c r="B200" s="513" t="s">
        <v>365</v>
      </c>
      <c r="C200" s="513" t="s">
        <v>466</v>
      </c>
      <c r="D200" s="513" t="s">
        <v>467</v>
      </c>
      <c r="E200" s="1497"/>
      <c r="F200" s="1497"/>
      <c r="G200" s="306" t="s">
        <v>365</v>
      </c>
      <c r="H200" s="306" t="s">
        <v>466</v>
      </c>
      <c r="I200" s="306" t="s">
        <v>468</v>
      </c>
      <c r="J200" s="1497"/>
      <c r="K200" s="1497"/>
      <c r="L200" s="1498"/>
    </row>
    <row r="201" spans="1:13">
      <c r="A201" s="342"/>
      <c r="B201" s="307">
        <v>1</v>
      </c>
      <c r="C201" s="307">
        <v>2</v>
      </c>
      <c r="D201" s="307">
        <v>3</v>
      </c>
      <c r="E201" s="307">
        <v>4</v>
      </c>
      <c r="F201" s="307">
        <v>5</v>
      </c>
      <c r="G201" s="307">
        <v>6</v>
      </c>
      <c r="H201" s="360">
        <v>7</v>
      </c>
      <c r="I201" s="309">
        <v>8</v>
      </c>
      <c r="J201" s="310">
        <v>9</v>
      </c>
      <c r="K201" s="307">
        <v>10</v>
      </c>
      <c r="L201" s="343">
        <v>11</v>
      </c>
    </row>
    <row r="202" spans="1:13">
      <c r="A202" s="344"/>
      <c r="B202" s="312"/>
      <c r="C202" s="312"/>
      <c r="D202" s="305"/>
      <c r="E202" s="311"/>
      <c r="F202" s="358"/>
      <c r="G202" s="312"/>
      <c r="H202" s="312"/>
      <c r="I202" s="313"/>
      <c r="J202" s="337"/>
      <c r="K202" s="311"/>
      <c r="L202" s="345"/>
    </row>
    <row r="203" spans="1:13">
      <c r="A203" s="344"/>
      <c r="B203" s="406">
        <v>44562</v>
      </c>
      <c r="C203" s="526">
        <v>44592</v>
      </c>
      <c r="D203" s="530">
        <v>31</v>
      </c>
      <c r="E203" s="530">
        <v>1.5</v>
      </c>
      <c r="F203" s="444">
        <v>8</v>
      </c>
      <c r="G203" s="527">
        <v>0</v>
      </c>
      <c r="H203" s="527">
        <v>0</v>
      </c>
      <c r="I203" s="407">
        <v>0</v>
      </c>
      <c r="J203" s="439">
        <v>8</v>
      </c>
      <c r="K203" s="313"/>
      <c r="L203" s="346"/>
    </row>
    <row r="204" spans="1:13">
      <c r="A204" s="344"/>
      <c r="B204" s="312">
        <v>44593</v>
      </c>
      <c r="C204" s="312">
        <v>44620</v>
      </c>
      <c r="D204" s="305">
        <v>28</v>
      </c>
      <c r="E204" s="311">
        <v>1.5</v>
      </c>
      <c r="F204" s="358"/>
      <c r="G204" s="312"/>
      <c r="H204" s="312"/>
      <c r="I204" s="313"/>
      <c r="J204" s="1154">
        <f>J203+E204-I204</f>
        <v>9.5</v>
      </c>
      <c r="K204" s="313"/>
      <c r="L204" s="346"/>
    </row>
    <row r="205" spans="1:13" s="8" customFormat="1">
      <c r="A205" s="719"/>
      <c r="B205" s="718">
        <v>44621</v>
      </c>
      <c r="C205" s="718">
        <v>44651</v>
      </c>
      <c r="D205" s="726">
        <v>31</v>
      </c>
      <c r="E205" s="726">
        <v>1.5</v>
      </c>
      <c r="F205" s="722"/>
      <c r="G205" s="721">
        <v>0</v>
      </c>
      <c r="H205" s="721">
        <v>0</v>
      </c>
      <c r="I205" s="723">
        <v>0</v>
      </c>
      <c r="J205" s="724">
        <f>J204+E205-I205</f>
        <v>11</v>
      </c>
      <c r="K205" s="727"/>
      <c r="L205" s="725"/>
      <c r="M205" s="1251"/>
    </row>
    <row r="206" spans="1:13" s="1185" customFormat="1">
      <c r="A206" s="344"/>
      <c r="B206" s="438">
        <v>44652</v>
      </c>
      <c r="C206" s="438">
        <v>44681</v>
      </c>
      <c r="D206" s="359">
        <v>30</v>
      </c>
      <c r="E206" s="359">
        <v>1.5</v>
      </c>
      <c r="F206" s="358"/>
      <c r="G206" s="721">
        <v>0</v>
      </c>
      <c r="H206" s="721">
        <v>0</v>
      </c>
      <c r="I206" s="723">
        <v>0</v>
      </c>
      <c r="J206" s="724">
        <f>J205+E206-I206</f>
        <v>12.5</v>
      </c>
      <c r="K206" s="313"/>
      <c r="L206" s="346"/>
      <c r="M206" s="10">
        <v>6</v>
      </c>
    </row>
    <row r="207" spans="1:13" ht="12" customHeight="1">
      <c r="A207" s="344"/>
      <c r="B207" s="406"/>
      <c r="C207" s="526"/>
      <c r="D207" s="530"/>
      <c r="E207" s="530"/>
      <c r="F207" s="444"/>
      <c r="G207" s="527"/>
      <c r="H207" s="527"/>
      <c r="I207" s="407"/>
      <c r="J207" s="439"/>
      <c r="K207" s="407"/>
      <c r="L207" s="338"/>
    </row>
    <row r="208" spans="1:13">
      <c r="A208" s="344"/>
      <c r="B208" s="406"/>
      <c r="C208" s="526"/>
      <c r="D208" s="530"/>
      <c r="E208" s="530"/>
      <c r="F208" s="444"/>
      <c r="G208" s="527"/>
      <c r="H208" s="527"/>
      <c r="I208" s="407"/>
      <c r="J208" s="439"/>
      <c r="K208" s="407"/>
      <c r="L208" s="359"/>
    </row>
    <row r="209" spans="1:12">
      <c r="B209" s="406"/>
      <c r="C209" s="526"/>
      <c r="D209" s="530"/>
      <c r="E209" s="530"/>
      <c r="F209" s="444"/>
      <c r="G209" s="527"/>
      <c r="H209" s="527"/>
      <c r="I209" s="407"/>
      <c r="J209" s="439"/>
      <c r="K209" s="359"/>
      <c r="L209" s="359"/>
    </row>
    <row r="210" spans="1:12">
      <c r="A210" s="344"/>
      <c r="B210" s="312"/>
      <c r="C210" s="314"/>
      <c r="D210" s="301"/>
      <c r="E210" s="301"/>
      <c r="F210" s="313"/>
      <c r="G210" s="312"/>
      <c r="H210" s="312"/>
      <c r="I210" s="313"/>
      <c r="J210" s="313"/>
      <c r="K210" s="313"/>
      <c r="L210" s="346"/>
    </row>
    <row r="211" spans="1:12">
      <c r="A211" s="523"/>
      <c r="B211" s="338"/>
      <c r="C211" s="338"/>
      <c r="D211" s="338"/>
      <c r="E211" s="338"/>
      <c r="F211" s="338"/>
      <c r="G211" s="338"/>
      <c r="H211" s="338"/>
      <c r="I211" s="338"/>
      <c r="J211" s="338"/>
      <c r="K211" s="338"/>
      <c r="L211" s="14"/>
    </row>
    <row r="212" spans="1:12">
      <c r="A212" s="1493" t="s">
        <v>469</v>
      </c>
      <c r="B212" s="1494"/>
      <c r="C212" s="1494"/>
      <c r="D212" s="1494"/>
      <c r="E212" s="1494"/>
      <c r="F212" s="1494"/>
      <c r="G212" s="1494"/>
      <c r="H212" s="1494"/>
      <c r="I212" s="1494"/>
      <c r="J212" s="1494"/>
      <c r="K212" s="1494"/>
      <c r="L212" s="1495"/>
    </row>
    <row r="213" spans="1:12">
      <c r="A213" s="13"/>
      <c r="B213" s="338"/>
      <c r="C213" s="338"/>
      <c r="D213" s="338"/>
      <c r="E213" s="338"/>
      <c r="F213" s="338"/>
      <c r="G213" s="338"/>
      <c r="H213" s="338"/>
      <c r="I213" s="338"/>
      <c r="J213" s="338"/>
      <c r="K213" s="338"/>
      <c r="L213" s="14"/>
    </row>
    <row r="214" spans="1:12">
      <c r="A214" s="1496"/>
      <c r="B214" s="1499" t="s">
        <v>470</v>
      </c>
      <c r="C214" s="1499"/>
      <c r="D214" s="1499" t="s">
        <v>471</v>
      </c>
      <c r="E214" s="1499"/>
      <c r="F214" s="1499"/>
      <c r="G214" s="1499"/>
      <c r="H214" s="1499"/>
      <c r="I214" s="1499"/>
      <c r="J214" s="1499" t="s">
        <v>472</v>
      </c>
      <c r="K214" s="1499"/>
      <c r="L214" s="1500"/>
    </row>
    <row r="215" spans="1:12">
      <c r="A215" s="1496"/>
      <c r="B215" s="1499"/>
      <c r="C215" s="1499"/>
      <c r="D215" s="1499" t="s">
        <v>473</v>
      </c>
      <c r="E215" s="1499"/>
      <c r="F215" s="1499"/>
      <c r="G215" s="1499" t="s">
        <v>474</v>
      </c>
      <c r="H215" s="1499"/>
      <c r="I215" s="1499"/>
      <c r="J215" s="1499"/>
      <c r="K215" s="1499"/>
      <c r="L215" s="1500"/>
    </row>
    <row r="216" spans="1:12">
      <c r="A216" s="511"/>
      <c r="B216" s="1477">
        <v>1</v>
      </c>
      <c r="C216" s="1477"/>
      <c r="D216" s="1477">
        <v>2</v>
      </c>
      <c r="E216" s="1477"/>
      <c r="F216" s="1477"/>
      <c r="G216" s="1477">
        <v>3</v>
      </c>
      <c r="H216" s="1477"/>
      <c r="I216" s="1477"/>
      <c r="J216" s="1477">
        <v>4</v>
      </c>
      <c r="K216" s="1477"/>
      <c r="L216" s="1478"/>
    </row>
    <row r="217" spans="1:12">
      <c r="A217" s="523"/>
      <c r="B217" s="312"/>
      <c r="C217" s="312"/>
      <c r="D217" s="1479"/>
      <c r="E217" s="1480"/>
      <c r="F217" s="1481"/>
      <c r="G217" s="1479"/>
      <c r="H217" s="1480"/>
      <c r="I217" s="1481"/>
      <c r="J217" s="1479">
        <f>D217-G217</f>
        <v>0</v>
      </c>
      <c r="K217" s="1480"/>
      <c r="L217" s="1482"/>
    </row>
    <row r="218" spans="1:12">
      <c r="A218" s="523"/>
      <c r="B218" s="312"/>
      <c r="C218" s="312"/>
      <c r="D218" s="1479"/>
      <c r="E218" s="1480"/>
      <c r="F218" s="1481"/>
      <c r="G218" s="1479"/>
      <c r="H218" s="1480"/>
      <c r="I218" s="1481"/>
      <c r="J218" s="1479"/>
      <c r="K218" s="1480"/>
      <c r="L218" s="1482"/>
    </row>
    <row r="219" spans="1:12" ht="15.75" thickBot="1">
      <c r="A219" s="347"/>
      <c r="B219" s="348"/>
      <c r="C219" s="348"/>
      <c r="D219" s="1483"/>
      <c r="E219" s="1484"/>
      <c r="F219" s="1485"/>
      <c r="G219" s="1483"/>
      <c r="H219" s="1484"/>
      <c r="I219" s="1485"/>
      <c r="J219" s="1483"/>
      <c r="K219" s="1484"/>
      <c r="L219" s="1486"/>
    </row>
    <row r="221" spans="1:12" ht="15.75" thickBot="1"/>
    <row r="222" spans="1:12" ht="15.75" thickBot="1">
      <c r="A222" s="1501" t="s">
        <v>453</v>
      </c>
      <c r="B222" s="1502"/>
      <c r="C222" s="1502"/>
      <c r="D222" s="1502"/>
      <c r="E222" s="1502"/>
      <c r="F222" s="1502"/>
      <c r="G222" s="1502"/>
      <c r="H222" s="1502"/>
      <c r="I222" s="1502"/>
      <c r="J222" s="1502"/>
      <c r="K222" s="1502"/>
      <c r="L222" s="1503"/>
    </row>
    <row r="223" spans="1:12" ht="15.75" thickBot="1">
      <c r="A223" s="1504" t="s">
        <v>476</v>
      </c>
      <c r="B223" s="1505"/>
      <c r="C223" s="1505"/>
      <c r="D223" s="1505"/>
      <c r="E223" s="1505"/>
      <c r="F223" s="1505"/>
      <c r="G223" s="1505"/>
      <c r="H223" s="1505"/>
      <c r="I223" s="1505"/>
      <c r="J223" s="1505"/>
      <c r="K223" s="1505"/>
      <c r="L223" s="1506"/>
    </row>
    <row r="224" spans="1:12">
      <c r="A224" s="1493" t="s">
        <v>454</v>
      </c>
      <c r="B224" s="1494"/>
      <c r="C224" s="1494"/>
      <c r="D224" s="1494"/>
      <c r="E224" s="1494"/>
      <c r="F224" s="1494"/>
      <c r="G224" s="1494"/>
      <c r="H224" s="1494"/>
      <c r="I224" s="1494"/>
      <c r="J224" s="1494"/>
      <c r="K224" s="1494"/>
      <c r="L224" s="1495"/>
    </row>
    <row r="225" spans="1:13">
      <c r="A225" s="13"/>
      <c r="B225" s="338"/>
      <c r="C225" s="338"/>
      <c r="D225" s="338"/>
      <c r="E225" s="338"/>
      <c r="F225" s="338"/>
      <c r="G225" s="338"/>
      <c r="H225" s="338"/>
      <c r="I225" s="338"/>
      <c r="J225" s="338"/>
      <c r="K225" s="338"/>
      <c r="L225" s="14"/>
    </row>
    <row r="226" spans="1:13">
      <c r="A226" s="511">
        <v>1</v>
      </c>
      <c r="B226" s="338" t="s">
        <v>455</v>
      </c>
      <c r="C226" s="338"/>
      <c r="D226" s="338"/>
      <c r="E226" s="338"/>
      <c r="F226" s="524" t="str">
        <f>'04-22Master'!A22</f>
        <v>BITS-592</v>
      </c>
      <c r="G226" s="512">
        <v>2</v>
      </c>
      <c r="H226" s="338" t="s">
        <v>456</v>
      </c>
      <c r="I226" s="338"/>
      <c r="J226" s="338"/>
      <c r="K226" s="340">
        <f>'04-22Master'!I22</f>
        <v>44368</v>
      </c>
      <c r="L226" s="14"/>
    </row>
    <row r="227" spans="1:13">
      <c r="A227" s="511"/>
      <c r="B227" s="338"/>
      <c r="C227" s="338"/>
      <c r="D227" s="338"/>
      <c r="E227" s="338"/>
      <c r="F227" s="338"/>
      <c r="G227" s="512"/>
      <c r="H227" s="338"/>
      <c r="I227" s="338"/>
      <c r="J227" s="338"/>
      <c r="K227" s="338"/>
      <c r="L227" s="14"/>
    </row>
    <row r="228" spans="1:13">
      <c r="A228" s="511">
        <v>3</v>
      </c>
      <c r="B228" s="338" t="s">
        <v>457</v>
      </c>
      <c r="C228" s="338"/>
      <c r="D228" s="397" t="str">
        <f>'04-22Master'!B22</f>
        <v>Sachin</v>
      </c>
      <c r="E228" s="338"/>
      <c r="F228" s="338"/>
      <c r="G228" s="512">
        <v>4</v>
      </c>
      <c r="H228" s="338" t="s">
        <v>458</v>
      </c>
      <c r="I228" s="338"/>
      <c r="J228" s="303" t="str">
        <f>'04-22Master'!E22</f>
        <v xml:space="preserve">POONAM SACHIN MESHRAM </v>
      </c>
      <c r="K228" s="338"/>
      <c r="L228" s="14"/>
    </row>
    <row r="229" spans="1:13">
      <c r="A229" s="511"/>
      <c r="B229" s="338"/>
      <c r="C229" s="338"/>
      <c r="D229" s="338"/>
      <c r="E229" s="338"/>
      <c r="F229" s="338"/>
      <c r="G229" s="341"/>
      <c r="H229" s="338"/>
      <c r="I229" s="338"/>
      <c r="J229" s="338"/>
      <c r="K229" s="338"/>
      <c r="L229" s="14"/>
    </row>
    <row r="230" spans="1:13">
      <c r="A230" s="1493" t="s">
        <v>459</v>
      </c>
      <c r="B230" s="1494"/>
      <c r="C230" s="1494"/>
      <c r="D230" s="1494"/>
      <c r="E230" s="1494"/>
      <c r="F230" s="1494"/>
      <c r="G230" s="1494"/>
      <c r="H230" s="1494"/>
      <c r="I230" s="1494"/>
      <c r="J230" s="1494"/>
      <c r="K230" s="1494"/>
      <c r="L230" s="1495"/>
    </row>
    <row r="231" spans="1:13">
      <c r="A231" s="13"/>
      <c r="B231" s="338"/>
      <c r="C231" s="338"/>
      <c r="D231" s="338"/>
      <c r="E231" s="338"/>
      <c r="F231" s="338"/>
      <c r="G231" s="338"/>
      <c r="H231" s="338"/>
      <c r="I231" s="338"/>
      <c r="J231" s="338"/>
      <c r="K231" s="338"/>
      <c r="L231" s="14"/>
    </row>
    <row r="232" spans="1:13">
      <c r="A232" s="1496"/>
      <c r="B232" s="1497" t="s">
        <v>460</v>
      </c>
      <c r="C232" s="1497"/>
      <c r="D232" s="1497"/>
      <c r="E232" s="1497" t="s">
        <v>461</v>
      </c>
      <c r="F232" s="1497" t="s">
        <v>462</v>
      </c>
      <c r="G232" s="1497" t="s">
        <v>463</v>
      </c>
      <c r="H232" s="1497"/>
      <c r="I232" s="1497"/>
      <c r="J232" s="1497" t="s">
        <v>464</v>
      </c>
      <c r="K232" s="1497" t="s">
        <v>465</v>
      </c>
      <c r="L232" s="1498" t="s">
        <v>37</v>
      </c>
    </row>
    <row r="233" spans="1:13" ht="30">
      <c r="A233" s="1496"/>
      <c r="B233" s="513" t="s">
        <v>365</v>
      </c>
      <c r="C233" s="513" t="s">
        <v>466</v>
      </c>
      <c r="D233" s="513" t="s">
        <v>467</v>
      </c>
      <c r="E233" s="1497"/>
      <c r="F233" s="1497"/>
      <c r="G233" s="306" t="s">
        <v>365</v>
      </c>
      <c r="H233" s="306" t="s">
        <v>466</v>
      </c>
      <c r="I233" s="306" t="s">
        <v>468</v>
      </c>
      <c r="J233" s="1497"/>
      <c r="K233" s="1497"/>
      <c r="L233" s="1498"/>
    </row>
    <row r="234" spans="1:13">
      <c r="A234" s="342"/>
      <c r="B234" s="307">
        <v>1</v>
      </c>
      <c r="C234" s="307">
        <v>2</v>
      </c>
      <c r="D234" s="307">
        <v>3</v>
      </c>
      <c r="E234" s="307">
        <v>4</v>
      </c>
      <c r="F234" s="307">
        <v>5</v>
      </c>
      <c r="G234" s="307">
        <v>6</v>
      </c>
      <c r="H234" s="360">
        <v>7</v>
      </c>
      <c r="I234" s="309">
        <v>8</v>
      </c>
      <c r="J234" s="310">
        <v>9</v>
      </c>
      <c r="K234" s="307">
        <v>10</v>
      </c>
      <c r="L234" s="343">
        <v>11</v>
      </c>
    </row>
    <row r="235" spans="1:13">
      <c r="A235" s="344"/>
      <c r="B235" s="312"/>
      <c r="C235" s="312"/>
      <c r="D235" s="305"/>
      <c r="E235" s="311"/>
      <c r="F235" s="358"/>
      <c r="G235" s="312"/>
      <c r="H235" s="312"/>
      <c r="I235" s="313"/>
      <c r="J235" s="337"/>
      <c r="K235" s="311"/>
      <c r="L235" s="345"/>
    </row>
    <row r="236" spans="1:13">
      <c r="A236" s="344"/>
      <c r="B236" s="406">
        <v>44562</v>
      </c>
      <c r="C236" s="526">
        <v>44592</v>
      </c>
      <c r="D236" s="530">
        <v>31</v>
      </c>
      <c r="E236" s="530">
        <v>1.5</v>
      </c>
      <c r="F236" s="444">
        <v>9.5</v>
      </c>
      <c r="G236" s="527">
        <v>0</v>
      </c>
      <c r="H236" s="527">
        <v>0</v>
      </c>
      <c r="I236" s="407">
        <v>0</v>
      </c>
      <c r="J236" s="439">
        <v>9.5</v>
      </c>
      <c r="K236" s="313"/>
      <c r="L236" s="346"/>
    </row>
    <row r="237" spans="1:13">
      <c r="A237" s="344"/>
      <c r="B237" s="312">
        <v>44593</v>
      </c>
      <c r="C237" s="312">
        <v>44620</v>
      </c>
      <c r="D237" s="305">
        <v>28</v>
      </c>
      <c r="E237" s="311">
        <v>1.5</v>
      </c>
      <c r="F237" s="358">
        <v>11</v>
      </c>
      <c r="G237" s="312"/>
      <c r="H237" s="312"/>
      <c r="I237" s="313"/>
      <c r="J237" s="1154">
        <f>J236+E237-I237</f>
        <v>11</v>
      </c>
      <c r="K237" s="313"/>
      <c r="L237" s="346"/>
    </row>
    <row r="238" spans="1:13" s="8" customFormat="1">
      <c r="A238" s="719"/>
      <c r="B238" s="718">
        <v>44621</v>
      </c>
      <c r="C238" s="718">
        <v>44651</v>
      </c>
      <c r="D238" s="726">
        <v>31</v>
      </c>
      <c r="E238" s="726">
        <v>1.5</v>
      </c>
      <c r="F238" s="722">
        <v>12.5</v>
      </c>
      <c r="G238" s="721">
        <v>0</v>
      </c>
      <c r="H238" s="721">
        <v>0</v>
      </c>
      <c r="I238" s="723">
        <v>0</v>
      </c>
      <c r="J238" s="724">
        <f>J237+E238-I238</f>
        <v>12.5</v>
      </c>
      <c r="K238" s="727"/>
      <c r="L238" s="725"/>
      <c r="M238" s="1251"/>
    </row>
    <row r="239" spans="1:13" s="1185" customFormat="1">
      <c r="A239" s="344"/>
      <c r="B239" s="438">
        <v>44652</v>
      </c>
      <c r="C239" s="438">
        <v>44664</v>
      </c>
      <c r="D239" s="359">
        <v>30</v>
      </c>
      <c r="E239" s="359">
        <v>0</v>
      </c>
      <c r="F239" s="358"/>
      <c r="G239" s="305">
        <v>0</v>
      </c>
      <c r="H239" s="305">
        <v>0</v>
      </c>
      <c r="I239" s="313">
        <v>0</v>
      </c>
      <c r="J239" s="337">
        <f>J238+E239-H239</f>
        <v>12.5</v>
      </c>
      <c r="K239" s="313" t="s">
        <v>787</v>
      </c>
      <c r="L239" s="346"/>
      <c r="M239" s="10">
        <v>7</v>
      </c>
    </row>
    <row r="240" spans="1:13">
      <c r="A240" s="344"/>
      <c r="B240" s="406"/>
      <c r="C240" s="526"/>
      <c r="D240" s="530"/>
      <c r="E240" s="530"/>
      <c r="F240" s="444"/>
      <c r="G240" s="527"/>
      <c r="H240" s="527"/>
      <c r="I240" s="407"/>
      <c r="J240" s="439"/>
      <c r="K240" s="313"/>
      <c r="L240" s="346"/>
    </row>
    <row r="241" spans="1:12" ht="12" customHeight="1">
      <c r="A241" s="344"/>
      <c r="B241" s="406"/>
      <c r="C241" s="526"/>
      <c r="D241" s="530"/>
      <c r="E241" s="530"/>
      <c r="F241" s="444"/>
      <c r="G241" s="621"/>
      <c r="H241" s="621"/>
      <c r="I241" s="407"/>
      <c r="J241" s="439"/>
      <c r="K241" s="407"/>
      <c r="L241" s="338"/>
    </row>
    <row r="242" spans="1:12">
      <c r="A242" s="344"/>
      <c r="B242" s="406"/>
      <c r="C242" s="526"/>
      <c r="D242" s="530"/>
      <c r="E242" s="530"/>
      <c r="F242" s="444"/>
      <c r="G242" s="527"/>
      <c r="H242" s="527"/>
      <c r="I242" s="407"/>
      <c r="J242" s="439"/>
      <c r="K242" s="407"/>
      <c r="L242" s="359"/>
    </row>
    <row r="243" spans="1:12">
      <c r="B243" s="406"/>
      <c r="C243" s="526"/>
      <c r="D243" s="530"/>
      <c r="E243" s="530"/>
      <c r="F243" s="444"/>
      <c r="G243" s="527"/>
      <c r="H243" s="527"/>
      <c r="I243" s="407"/>
      <c r="J243" s="439"/>
      <c r="K243" s="359"/>
      <c r="L243" s="359"/>
    </row>
    <row r="244" spans="1:12">
      <c r="A244" s="523"/>
      <c r="B244" s="338"/>
      <c r="C244" s="338"/>
      <c r="D244" s="338"/>
      <c r="E244" s="338"/>
      <c r="F244" s="338"/>
      <c r="G244" s="338"/>
      <c r="H244" s="338"/>
      <c r="I244" s="338"/>
      <c r="J244" s="338"/>
      <c r="K244" s="338"/>
      <c r="L244" s="14"/>
    </row>
    <row r="245" spans="1:12">
      <c r="A245" s="1493" t="s">
        <v>469</v>
      </c>
      <c r="B245" s="1494"/>
      <c r="C245" s="1494"/>
      <c r="D245" s="1494"/>
      <c r="E245" s="1494"/>
      <c r="F245" s="1494"/>
      <c r="G245" s="1494"/>
      <c r="H245" s="1494"/>
      <c r="I245" s="1494"/>
      <c r="J245" s="1494"/>
      <c r="K245" s="1494"/>
      <c r="L245" s="1495"/>
    </row>
    <row r="246" spans="1:12">
      <c r="A246" s="13"/>
      <c r="B246" s="338"/>
      <c r="C246" s="338"/>
      <c r="D246" s="338"/>
      <c r="E246" s="338"/>
      <c r="F246" s="338"/>
      <c r="G246" s="338"/>
      <c r="H246" s="338"/>
      <c r="I246" s="338"/>
      <c r="J246" s="338"/>
      <c r="K246" s="338"/>
      <c r="L246" s="14"/>
    </row>
    <row r="247" spans="1:12">
      <c r="A247" s="1496"/>
      <c r="B247" s="1499" t="s">
        <v>470</v>
      </c>
      <c r="C247" s="1499"/>
      <c r="D247" s="1499" t="s">
        <v>471</v>
      </c>
      <c r="E247" s="1499"/>
      <c r="F247" s="1499"/>
      <c r="G247" s="1499"/>
      <c r="H247" s="1499"/>
      <c r="I247" s="1499"/>
      <c r="J247" s="1499" t="s">
        <v>472</v>
      </c>
      <c r="K247" s="1499"/>
      <c r="L247" s="1500"/>
    </row>
    <row r="248" spans="1:12">
      <c r="A248" s="1496"/>
      <c r="B248" s="1499"/>
      <c r="C248" s="1499"/>
      <c r="D248" s="1499" t="s">
        <v>473</v>
      </c>
      <c r="E248" s="1499"/>
      <c r="F248" s="1499"/>
      <c r="G248" s="1499" t="s">
        <v>474</v>
      </c>
      <c r="H248" s="1499"/>
      <c r="I248" s="1499"/>
      <c r="J248" s="1499"/>
      <c r="K248" s="1499"/>
      <c r="L248" s="1500"/>
    </row>
    <row r="249" spans="1:12">
      <c r="A249" s="511"/>
      <c r="B249" s="1477">
        <v>1</v>
      </c>
      <c r="C249" s="1477"/>
      <c r="D249" s="1477">
        <v>2</v>
      </c>
      <c r="E249" s="1477"/>
      <c r="F249" s="1477"/>
      <c r="G249" s="1477">
        <v>3</v>
      </c>
      <c r="H249" s="1477"/>
      <c r="I249" s="1477"/>
      <c r="J249" s="1477">
        <v>4</v>
      </c>
      <c r="K249" s="1477"/>
      <c r="L249" s="1478"/>
    </row>
    <row r="250" spans="1:12">
      <c r="A250" s="523"/>
      <c r="B250" s="312"/>
      <c r="C250" s="312"/>
      <c r="D250" s="1479"/>
      <c r="E250" s="1480"/>
      <c r="F250" s="1481"/>
      <c r="G250" s="1479"/>
      <c r="H250" s="1480"/>
      <c r="I250" s="1481"/>
      <c r="J250" s="1479">
        <f>D250-G250</f>
        <v>0</v>
      </c>
      <c r="K250" s="1480"/>
      <c r="L250" s="1482"/>
    </row>
    <row r="251" spans="1:12">
      <c r="A251" s="523"/>
      <c r="B251" s="312"/>
      <c r="C251" s="312"/>
      <c r="D251" s="1479"/>
      <c r="E251" s="1480"/>
      <c r="F251" s="1481"/>
      <c r="G251" s="1479"/>
      <c r="H251" s="1480"/>
      <c r="I251" s="1481"/>
      <c r="J251" s="1479"/>
      <c r="K251" s="1480"/>
      <c r="L251" s="1482"/>
    </row>
    <row r="252" spans="1:12" ht="15.75" thickBot="1">
      <c r="A252" s="347"/>
      <c r="B252" s="348"/>
      <c r="C252" s="348"/>
      <c r="D252" s="1483"/>
      <c r="E252" s="1484"/>
      <c r="F252" s="1485"/>
      <c r="G252" s="1483"/>
      <c r="H252" s="1484"/>
      <c r="I252" s="1485"/>
      <c r="J252" s="1483"/>
      <c r="K252" s="1484"/>
      <c r="L252" s="1486"/>
    </row>
    <row r="254" spans="1:12" ht="15.75" thickBot="1"/>
    <row r="255" spans="1:12" ht="15.75" thickBot="1">
      <c r="A255" s="1501" t="s">
        <v>453</v>
      </c>
      <c r="B255" s="1502"/>
      <c r="C255" s="1502"/>
      <c r="D255" s="1502"/>
      <c r="E255" s="1502"/>
      <c r="F255" s="1502"/>
      <c r="G255" s="1502"/>
      <c r="H255" s="1502"/>
      <c r="I255" s="1502"/>
      <c r="J255" s="1502"/>
      <c r="K255" s="1502"/>
      <c r="L255" s="1503"/>
    </row>
    <row r="256" spans="1:12" ht="15.75" thickBot="1">
      <c r="A256" s="1504" t="s">
        <v>476</v>
      </c>
      <c r="B256" s="1505"/>
      <c r="C256" s="1505"/>
      <c r="D256" s="1505"/>
      <c r="E256" s="1505"/>
      <c r="F256" s="1505"/>
      <c r="G256" s="1505"/>
      <c r="H256" s="1505"/>
      <c r="I256" s="1505"/>
      <c r="J256" s="1505"/>
      <c r="K256" s="1505"/>
      <c r="L256" s="1506"/>
    </row>
    <row r="257" spans="1:13">
      <c r="A257" s="1493" t="s">
        <v>454</v>
      </c>
      <c r="B257" s="1494"/>
      <c r="C257" s="1494"/>
      <c r="D257" s="1494"/>
      <c r="E257" s="1494"/>
      <c r="F257" s="1494"/>
      <c r="G257" s="1494"/>
      <c r="H257" s="1494"/>
      <c r="I257" s="1494"/>
      <c r="J257" s="1494"/>
      <c r="K257" s="1494"/>
      <c r="L257" s="1495"/>
    </row>
    <row r="258" spans="1:13">
      <c r="A258" s="13"/>
      <c r="B258" s="338"/>
      <c r="C258" s="338"/>
      <c r="D258" s="338"/>
      <c r="E258" s="338"/>
      <c r="F258" s="338"/>
      <c r="G258" s="338"/>
      <c r="H258" s="338"/>
      <c r="I258" s="338"/>
      <c r="J258" s="338"/>
      <c r="K258" s="338"/>
      <c r="L258" s="14"/>
    </row>
    <row r="259" spans="1:13">
      <c r="A259" s="511">
        <v>1</v>
      </c>
      <c r="B259" s="338" t="s">
        <v>455</v>
      </c>
      <c r="C259" s="338"/>
      <c r="D259" s="338"/>
      <c r="E259" s="338"/>
      <c r="F259" s="524" t="str">
        <f>'04-22Master'!A23</f>
        <v>BITS-606</v>
      </c>
      <c r="G259" s="512">
        <v>2</v>
      </c>
      <c r="H259" s="338" t="s">
        <v>456</v>
      </c>
      <c r="I259" s="338"/>
      <c r="J259" s="338"/>
      <c r="K259" s="340">
        <f>'04-22Master'!I23</f>
        <v>44396</v>
      </c>
      <c r="L259" s="14"/>
    </row>
    <row r="260" spans="1:13">
      <c r="A260" s="511"/>
      <c r="B260" s="338"/>
      <c r="C260" s="338"/>
      <c r="D260" s="338"/>
      <c r="E260" s="338"/>
      <c r="F260" s="338"/>
      <c r="G260" s="512"/>
      <c r="H260" s="338"/>
      <c r="I260" s="338"/>
      <c r="J260" s="338"/>
      <c r="K260" s="338"/>
      <c r="L260" s="14"/>
    </row>
    <row r="261" spans="1:13">
      <c r="A261" s="511">
        <v>3</v>
      </c>
      <c r="B261" s="338" t="s">
        <v>457</v>
      </c>
      <c r="C261" s="338"/>
      <c r="D261" s="397" t="str">
        <f>'04-22Master'!B23</f>
        <v>Barathiyar A</v>
      </c>
      <c r="E261" s="338"/>
      <c r="F261" s="338"/>
      <c r="G261" s="512">
        <v>4</v>
      </c>
      <c r="H261" s="338" t="s">
        <v>458</v>
      </c>
      <c r="I261" s="338"/>
      <c r="J261" s="303" t="str">
        <f>'04-22Master'!E23</f>
        <v>Arumugam</v>
      </c>
      <c r="K261" s="338"/>
      <c r="L261" s="14"/>
    </row>
    <row r="262" spans="1:13">
      <c r="A262" s="511"/>
      <c r="B262" s="338"/>
      <c r="C262" s="338"/>
      <c r="D262" s="338"/>
      <c r="E262" s="338"/>
      <c r="F262" s="338"/>
      <c r="G262" s="341"/>
      <c r="H262" s="338"/>
      <c r="I262" s="338"/>
      <c r="J262" s="338"/>
      <c r="K262" s="338"/>
      <c r="L262" s="14"/>
    </row>
    <row r="263" spans="1:13">
      <c r="A263" s="1493" t="s">
        <v>459</v>
      </c>
      <c r="B263" s="1494"/>
      <c r="C263" s="1494"/>
      <c r="D263" s="1494"/>
      <c r="E263" s="1494"/>
      <c r="F263" s="1494"/>
      <c r="G263" s="1494"/>
      <c r="H263" s="1494"/>
      <c r="I263" s="1494"/>
      <c r="J263" s="1494"/>
      <c r="K263" s="1494"/>
      <c r="L263" s="1495"/>
    </row>
    <row r="264" spans="1:13">
      <c r="A264" s="13"/>
      <c r="B264" s="338"/>
      <c r="C264" s="338"/>
      <c r="D264" s="338"/>
      <c r="E264" s="338"/>
      <c r="F264" s="338"/>
      <c r="G264" s="338"/>
      <c r="H264" s="338"/>
      <c r="I264" s="338"/>
      <c r="J264" s="338"/>
      <c r="K264" s="338"/>
      <c r="L264" s="14"/>
    </row>
    <row r="265" spans="1:13">
      <c r="A265" s="1496"/>
      <c r="B265" s="1497" t="s">
        <v>460</v>
      </c>
      <c r="C265" s="1497"/>
      <c r="D265" s="1497"/>
      <c r="E265" s="1497" t="s">
        <v>461</v>
      </c>
      <c r="F265" s="1497" t="s">
        <v>462</v>
      </c>
      <c r="G265" s="1497" t="s">
        <v>463</v>
      </c>
      <c r="H265" s="1497"/>
      <c r="I265" s="1497"/>
      <c r="J265" s="1497" t="s">
        <v>464</v>
      </c>
      <c r="K265" s="1497" t="s">
        <v>465</v>
      </c>
      <c r="L265" s="1498" t="s">
        <v>37</v>
      </c>
    </row>
    <row r="266" spans="1:13" ht="30">
      <c r="A266" s="1496"/>
      <c r="B266" s="513" t="s">
        <v>365</v>
      </c>
      <c r="C266" s="513" t="s">
        <v>466</v>
      </c>
      <c r="D266" s="513" t="s">
        <v>467</v>
      </c>
      <c r="E266" s="1497"/>
      <c r="F266" s="1497"/>
      <c r="G266" s="306" t="s">
        <v>365</v>
      </c>
      <c r="H266" s="306" t="s">
        <v>466</v>
      </c>
      <c r="I266" s="306" t="s">
        <v>468</v>
      </c>
      <c r="J266" s="1497"/>
      <c r="K266" s="1497"/>
      <c r="L266" s="1498"/>
    </row>
    <row r="267" spans="1:13">
      <c r="A267" s="342"/>
      <c r="B267" s="307">
        <v>1</v>
      </c>
      <c r="C267" s="307">
        <v>2</v>
      </c>
      <c r="D267" s="307">
        <v>3</v>
      </c>
      <c r="E267" s="307">
        <v>4</v>
      </c>
      <c r="F267" s="307">
        <v>5</v>
      </c>
      <c r="G267" s="307">
        <v>6</v>
      </c>
      <c r="H267" s="360">
        <v>7</v>
      </c>
      <c r="I267" s="309">
        <v>8</v>
      </c>
      <c r="J267" s="310">
        <v>9</v>
      </c>
      <c r="K267" s="307">
        <v>10</v>
      </c>
      <c r="L267" s="343">
        <v>11</v>
      </c>
    </row>
    <row r="268" spans="1:13">
      <c r="A268" s="344"/>
      <c r="B268" s="312"/>
      <c r="C268" s="312"/>
      <c r="D268" s="305"/>
      <c r="E268" s="311"/>
      <c r="F268" s="358"/>
      <c r="G268" s="312"/>
      <c r="H268" s="312"/>
      <c r="I268" s="313"/>
      <c r="J268" s="337"/>
      <c r="K268" s="311"/>
      <c r="L268" s="345"/>
    </row>
    <row r="269" spans="1:13">
      <c r="A269" s="344"/>
      <c r="B269" s="406">
        <v>44562</v>
      </c>
      <c r="C269" s="526">
        <v>44592</v>
      </c>
      <c r="D269" s="530">
        <v>31</v>
      </c>
      <c r="E269" s="530">
        <v>1.5</v>
      </c>
      <c r="F269" s="444">
        <v>7</v>
      </c>
      <c r="G269" s="527">
        <v>0</v>
      </c>
      <c r="H269" s="527">
        <v>0</v>
      </c>
      <c r="I269" s="407">
        <v>0</v>
      </c>
      <c r="J269" s="439">
        <v>7</v>
      </c>
      <c r="K269" s="407"/>
      <c r="L269" s="346"/>
    </row>
    <row r="270" spans="1:13">
      <c r="A270" s="344"/>
      <c r="B270" s="312">
        <v>44593</v>
      </c>
      <c r="C270" s="312">
        <v>44620</v>
      </c>
      <c r="D270" s="305">
        <v>28</v>
      </c>
      <c r="E270" s="311">
        <v>1.5</v>
      </c>
      <c r="F270" s="358"/>
      <c r="G270" s="312"/>
      <c r="H270" s="312"/>
      <c r="I270" s="313"/>
      <c r="J270" s="1154">
        <f>J269+E270-I270</f>
        <v>8.5</v>
      </c>
      <c r="K270" s="313"/>
      <c r="L270" s="346"/>
    </row>
    <row r="271" spans="1:13" s="8" customFormat="1">
      <c r="A271" s="719"/>
      <c r="B271" s="718">
        <v>44621</v>
      </c>
      <c r="C271" s="718">
        <v>44651</v>
      </c>
      <c r="D271" s="726">
        <v>31</v>
      </c>
      <c r="E271" s="726">
        <v>1.5</v>
      </c>
      <c r="F271" s="722"/>
      <c r="G271" s="721">
        <v>0</v>
      </c>
      <c r="H271" s="721">
        <v>0</v>
      </c>
      <c r="I271" s="723">
        <v>0</v>
      </c>
      <c r="J271" s="724">
        <f>J270+E271-I271</f>
        <v>10</v>
      </c>
      <c r="K271" s="727"/>
      <c r="L271" s="725"/>
      <c r="M271" s="1251"/>
    </row>
    <row r="272" spans="1:13" s="1185" customFormat="1">
      <c r="A272" s="344"/>
      <c r="B272" s="438">
        <v>44652</v>
      </c>
      <c r="C272" s="438">
        <v>44664</v>
      </c>
      <c r="D272" s="359">
        <v>30</v>
      </c>
      <c r="E272" s="359">
        <v>0</v>
      </c>
      <c r="F272" s="358"/>
      <c r="G272" s="312">
        <v>44664</v>
      </c>
      <c r="H272" s="312">
        <v>44664</v>
      </c>
      <c r="I272" s="313">
        <v>1</v>
      </c>
      <c r="J272" s="724">
        <f>J271+E272-I272</f>
        <v>9</v>
      </c>
      <c r="K272" s="313" t="s">
        <v>787</v>
      </c>
      <c r="L272" s="346"/>
      <c r="M272" s="10">
        <v>8</v>
      </c>
    </row>
    <row r="273" spans="1:12" ht="12.6" customHeight="1">
      <c r="A273" s="344"/>
      <c r="B273" s="406"/>
      <c r="C273" s="526"/>
      <c r="D273" s="530"/>
      <c r="E273" s="530"/>
      <c r="F273" s="444"/>
      <c r="G273" s="621"/>
      <c r="H273" s="621"/>
      <c r="I273" s="407"/>
      <c r="J273" s="439"/>
      <c r="K273" s="407"/>
      <c r="L273" s="338"/>
    </row>
    <row r="274" spans="1:12">
      <c r="A274" s="344"/>
      <c r="B274" s="406"/>
      <c r="C274" s="526"/>
      <c r="D274" s="530"/>
      <c r="E274" s="530"/>
      <c r="F274" s="444"/>
      <c r="G274" s="527"/>
      <c r="H274" s="527"/>
      <c r="I274" s="407"/>
      <c r="J274" s="439"/>
      <c r="K274" s="407"/>
      <c r="L274" s="359"/>
    </row>
    <row r="275" spans="1:12">
      <c r="B275" s="406"/>
      <c r="C275" s="526"/>
      <c r="D275" s="530"/>
      <c r="E275" s="530"/>
      <c r="F275" s="444"/>
      <c r="G275" s="527"/>
      <c r="H275" s="527"/>
      <c r="I275" s="407"/>
      <c r="J275" s="439"/>
      <c r="K275" s="359"/>
      <c r="L275" s="359"/>
    </row>
    <row r="276" spans="1:12">
      <c r="A276" s="344"/>
      <c r="B276" s="312"/>
      <c r="C276" s="314"/>
      <c r="D276" s="301"/>
      <c r="E276" s="301"/>
      <c r="F276" s="313"/>
      <c r="G276" s="312"/>
      <c r="H276" s="312"/>
      <c r="I276" s="313"/>
      <c r="J276" s="313"/>
      <c r="K276" s="313"/>
      <c r="L276" s="346"/>
    </row>
    <row r="277" spans="1:12">
      <c r="A277" s="523"/>
      <c r="B277" s="338"/>
      <c r="C277" s="338"/>
      <c r="D277" s="338"/>
      <c r="E277" s="338"/>
      <c r="F277" s="338"/>
      <c r="G277" s="338"/>
      <c r="H277" s="338"/>
      <c r="I277" s="338"/>
      <c r="J277" s="338"/>
      <c r="K277" s="338"/>
      <c r="L277" s="14"/>
    </row>
    <row r="278" spans="1:12">
      <c r="A278" s="1493" t="s">
        <v>469</v>
      </c>
      <c r="B278" s="1494"/>
      <c r="C278" s="1494"/>
      <c r="D278" s="1494"/>
      <c r="E278" s="1494"/>
      <c r="F278" s="1494"/>
      <c r="G278" s="1494"/>
      <c r="H278" s="1494"/>
      <c r="I278" s="1494"/>
      <c r="J278" s="1494"/>
      <c r="K278" s="1494"/>
      <c r="L278" s="1495"/>
    </row>
    <row r="279" spans="1:12">
      <c r="A279" s="13"/>
      <c r="B279" s="338"/>
      <c r="C279" s="338"/>
      <c r="D279" s="338"/>
      <c r="E279" s="338"/>
      <c r="F279" s="338"/>
      <c r="G279" s="338"/>
      <c r="H279" s="338"/>
      <c r="I279" s="338"/>
      <c r="J279" s="338"/>
      <c r="K279" s="338"/>
      <c r="L279" s="14"/>
    </row>
    <row r="280" spans="1:12">
      <c r="A280" s="1496"/>
      <c r="B280" s="1499" t="s">
        <v>470</v>
      </c>
      <c r="C280" s="1499"/>
      <c r="D280" s="1499" t="s">
        <v>471</v>
      </c>
      <c r="E280" s="1499"/>
      <c r="F280" s="1499"/>
      <c r="G280" s="1499"/>
      <c r="H280" s="1499"/>
      <c r="I280" s="1499"/>
      <c r="J280" s="1499" t="s">
        <v>472</v>
      </c>
      <c r="K280" s="1499"/>
      <c r="L280" s="1500"/>
    </row>
    <row r="281" spans="1:12">
      <c r="A281" s="1496"/>
      <c r="B281" s="1499"/>
      <c r="C281" s="1499"/>
      <c r="D281" s="1499" t="s">
        <v>473</v>
      </c>
      <c r="E281" s="1499"/>
      <c r="F281" s="1499"/>
      <c r="G281" s="1499" t="s">
        <v>474</v>
      </c>
      <c r="H281" s="1499"/>
      <c r="I281" s="1499"/>
      <c r="J281" s="1499"/>
      <c r="K281" s="1499"/>
      <c r="L281" s="1500"/>
    </row>
    <row r="282" spans="1:12">
      <c r="A282" s="511"/>
      <c r="B282" s="1477">
        <v>1</v>
      </c>
      <c r="C282" s="1477"/>
      <c r="D282" s="1477">
        <v>2</v>
      </c>
      <c r="E282" s="1477"/>
      <c r="F282" s="1477"/>
      <c r="G282" s="1477">
        <v>3</v>
      </c>
      <c r="H282" s="1477"/>
      <c r="I282" s="1477"/>
      <c r="J282" s="1477">
        <v>4</v>
      </c>
      <c r="K282" s="1477"/>
      <c r="L282" s="1478"/>
    </row>
    <row r="283" spans="1:12">
      <c r="A283" s="523"/>
      <c r="B283" s="312"/>
      <c r="C283" s="312"/>
      <c r="D283" s="1479"/>
      <c r="E283" s="1480"/>
      <c r="F283" s="1481"/>
      <c r="G283" s="1479"/>
      <c r="H283" s="1480"/>
      <c r="I283" s="1481"/>
      <c r="J283" s="1479">
        <f>D283-G283</f>
        <v>0</v>
      </c>
      <c r="K283" s="1480"/>
      <c r="L283" s="1482"/>
    </row>
    <row r="284" spans="1:12">
      <c r="A284" s="523"/>
      <c r="B284" s="312"/>
      <c r="C284" s="312"/>
      <c r="D284" s="1479"/>
      <c r="E284" s="1480"/>
      <c r="F284" s="1481"/>
      <c r="G284" s="1479"/>
      <c r="H284" s="1480"/>
      <c r="I284" s="1481"/>
      <c r="J284" s="1479"/>
      <c r="K284" s="1480"/>
      <c r="L284" s="1482"/>
    </row>
    <row r="285" spans="1:12" ht="15.75" thickBot="1">
      <c r="A285" s="347"/>
      <c r="B285" s="348"/>
      <c r="C285" s="348"/>
      <c r="D285" s="1483"/>
      <c r="E285" s="1484"/>
      <c r="F285" s="1485"/>
      <c r="G285" s="1483"/>
      <c r="H285" s="1484"/>
      <c r="I285" s="1485"/>
      <c r="J285" s="1483"/>
      <c r="K285" s="1484"/>
      <c r="L285" s="1486"/>
    </row>
    <row r="287" spans="1:12" ht="15.75" thickBot="1"/>
    <row r="288" spans="1:12" ht="15.75" thickBot="1">
      <c r="A288" s="1501" t="s">
        <v>453</v>
      </c>
      <c r="B288" s="1502"/>
      <c r="C288" s="1502"/>
      <c r="D288" s="1502"/>
      <c r="E288" s="1502"/>
      <c r="F288" s="1502"/>
      <c r="G288" s="1502"/>
      <c r="H288" s="1502"/>
      <c r="I288" s="1502"/>
      <c r="J288" s="1502"/>
      <c r="K288" s="1502"/>
      <c r="L288" s="1503"/>
    </row>
    <row r="289" spans="1:13" ht="15.75" thickBot="1">
      <c r="A289" s="1504" t="s">
        <v>476</v>
      </c>
      <c r="B289" s="1505"/>
      <c r="C289" s="1505"/>
      <c r="D289" s="1505"/>
      <c r="E289" s="1505"/>
      <c r="F289" s="1505"/>
      <c r="G289" s="1505"/>
      <c r="H289" s="1505"/>
      <c r="I289" s="1505"/>
      <c r="J289" s="1505"/>
      <c r="K289" s="1505"/>
      <c r="L289" s="1506"/>
    </row>
    <row r="290" spans="1:13">
      <c r="A290" s="1493" t="s">
        <v>454</v>
      </c>
      <c r="B290" s="1494"/>
      <c r="C290" s="1494"/>
      <c r="D290" s="1494"/>
      <c r="E290" s="1494"/>
      <c r="F290" s="1494"/>
      <c r="G290" s="1494"/>
      <c r="H290" s="1494"/>
      <c r="I290" s="1494"/>
      <c r="J290" s="1494"/>
      <c r="K290" s="1494"/>
      <c r="L290" s="1495"/>
    </row>
    <row r="291" spans="1:13">
      <c r="A291" s="13"/>
      <c r="B291" s="338"/>
      <c r="C291" s="338"/>
      <c r="D291" s="338"/>
      <c r="E291" s="338"/>
      <c r="F291" s="338"/>
      <c r="G291" s="338"/>
      <c r="H291" s="338"/>
      <c r="I291" s="338"/>
      <c r="J291" s="338"/>
      <c r="K291" s="338"/>
      <c r="L291" s="14"/>
    </row>
    <row r="292" spans="1:13">
      <c r="A292" s="511">
        <v>1</v>
      </c>
      <c r="B292" s="338" t="s">
        <v>455</v>
      </c>
      <c r="C292" s="338"/>
      <c r="D292" s="338"/>
      <c r="E292" s="338"/>
      <c r="F292" s="524" t="str">
        <f>'04-22Master'!A24</f>
        <v>BITS-607</v>
      </c>
      <c r="G292" s="512">
        <v>2</v>
      </c>
      <c r="H292" s="338" t="s">
        <v>456</v>
      </c>
      <c r="I292" s="338"/>
      <c r="J292" s="338"/>
      <c r="K292" s="340">
        <f>'04-22Master'!I24</f>
        <v>44396</v>
      </c>
      <c r="L292" s="14"/>
    </row>
    <row r="293" spans="1:13">
      <c r="A293" s="511"/>
      <c r="B293" s="338"/>
      <c r="C293" s="338"/>
      <c r="D293" s="338"/>
      <c r="E293" s="338"/>
      <c r="F293" s="338"/>
      <c r="G293" s="512"/>
      <c r="H293" s="338"/>
      <c r="I293" s="338"/>
      <c r="J293" s="338"/>
      <c r="K293" s="338"/>
      <c r="L293" s="14"/>
    </row>
    <row r="294" spans="1:13">
      <c r="A294" s="511">
        <v>3</v>
      </c>
      <c r="B294" s="338" t="s">
        <v>457</v>
      </c>
      <c r="C294" s="338"/>
      <c r="D294" s="397" t="str">
        <f>'04-22Master'!B24</f>
        <v>Kumaravel M</v>
      </c>
      <c r="E294" s="338"/>
      <c r="F294" s="338"/>
      <c r="G294" s="512">
        <v>4</v>
      </c>
      <c r="H294" s="338" t="s">
        <v>458</v>
      </c>
      <c r="I294" s="338"/>
      <c r="J294" s="303" t="str">
        <f>'04-22Master'!E24</f>
        <v>Madhavaraj</v>
      </c>
      <c r="K294" s="338"/>
      <c r="L294" s="14"/>
    </row>
    <row r="295" spans="1:13">
      <c r="A295" s="511"/>
      <c r="B295" s="338"/>
      <c r="C295" s="338"/>
      <c r="D295" s="338"/>
      <c r="E295" s="338"/>
      <c r="F295" s="338"/>
      <c r="G295" s="341"/>
      <c r="H295" s="338"/>
      <c r="I295" s="338"/>
      <c r="J295" s="338"/>
      <c r="K295" s="338"/>
      <c r="L295" s="14"/>
    </row>
    <row r="296" spans="1:13">
      <c r="A296" s="1493" t="s">
        <v>459</v>
      </c>
      <c r="B296" s="1494"/>
      <c r="C296" s="1494"/>
      <c r="D296" s="1494"/>
      <c r="E296" s="1494"/>
      <c r="F296" s="1494"/>
      <c r="G296" s="1494"/>
      <c r="H296" s="1494"/>
      <c r="I296" s="1494"/>
      <c r="J296" s="1494"/>
      <c r="K296" s="1494"/>
      <c r="L296" s="1495"/>
    </row>
    <row r="297" spans="1:13">
      <c r="A297" s="13"/>
      <c r="B297" s="338"/>
      <c r="C297" s="338"/>
      <c r="D297" s="338"/>
      <c r="E297" s="338"/>
      <c r="F297" s="338"/>
      <c r="G297" s="338"/>
      <c r="H297" s="338"/>
      <c r="I297" s="338"/>
      <c r="J297" s="338"/>
      <c r="K297" s="338"/>
      <c r="L297" s="14"/>
    </row>
    <row r="298" spans="1:13">
      <c r="A298" s="1496"/>
      <c r="B298" s="1497" t="s">
        <v>460</v>
      </c>
      <c r="C298" s="1497"/>
      <c r="D298" s="1497"/>
      <c r="E298" s="1497" t="s">
        <v>461</v>
      </c>
      <c r="F298" s="1497" t="s">
        <v>462</v>
      </c>
      <c r="G298" s="1497" t="s">
        <v>463</v>
      </c>
      <c r="H298" s="1497"/>
      <c r="I298" s="1497"/>
      <c r="J298" s="1497" t="s">
        <v>464</v>
      </c>
      <c r="K298" s="1497" t="s">
        <v>465</v>
      </c>
      <c r="L298" s="1498" t="s">
        <v>37</v>
      </c>
    </row>
    <row r="299" spans="1:13" ht="30">
      <c r="A299" s="1496"/>
      <c r="B299" s="513" t="s">
        <v>365</v>
      </c>
      <c r="C299" s="513" t="s">
        <v>466</v>
      </c>
      <c r="D299" s="513" t="s">
        <v>467</v>
      </c>
      <c r="E299" s="1497"/>
      <c r="F299" s="1497"/>
      <c r="G299" s="306" t="s">
        <v>365</v>
      </c>
      <c r="H299" s="306" t="s">
        <v>466</v>
      </c>
      <c r="I299" s="306" t="s">
        <v>468</v>
      </c>
      <c r="J299" s="1497"/>
      <c r="K299" s="1497"/>
      <c r="L299" s="1498"/>
    </row>
    <row r="300" spans="1:13">
      <c r="A300" s="342"/>
      <c r="B300" s="307">
        <v>1</v>
      </c>
      <c r="C300" s="307">
        <v>2</v>
      </c>
      <c r="D300" s="307">
        <v>3</v>
      </c>
      <c r="E300" s="307">
        <v>4</v>
      </c>
      <c r="F300" s="307">
        <v>5</v>
      </c>
      <c r="G300" s="307">
        <v>6</v>
      </c>
      <c r="H300" s="360">
        <v>7</v>
      </c>
      <c r="I300" s="309">
        <v>8</v>
      </c>
      <c r="J300" s="310">
        <v>9</v>
      </c>
      <c r="K300" s="307">
        <v>10</v>
      </c>
      <c r="L300" s="343">
        <v>11</v>
      </c>
    </row>
    <row r="301" spans="1:13">
      <c r="A301" s="344"/>
      <c r="B301" s="312"/>
      <c r="C301" s="312"/>
      <c r="D301" s="305"/>
      <c r="E301" s="311"/>
      <c r="F301" s="358"/>
      <c r="G301" s="312"/>
      <c r="H301" s="312"/>
      <c r="I301" s="313"/>
      <c r="J301" s="337"/>
      <c r="K301" s="311"/>
      <c r="L301" s="345"/>
    </row>
    <row r="302" spans="1:13">
      <c r="A302" s="344"/>
      <c r="B302" s="406">
        <v>44562</v>
      </c>
      <c r="C302" s="526">
        <v>44592</v>
      </c>
      <c r="D302" s="530">
        <v>31</v>
      </c>
      <c r="E302" s="530">
        <v>1.5</v>
      </c>
      <c r="F302" s="444">
        <v>1.5</v>
      </c>
      <c r="G302" s="621">
        <v>44592</v>
      </c>
      <c r="H302" s="621">
        <v>44592</v>
      </c>
      <c r="I302" s="407">
        <v>1</v>
      </c>
      <c r="J302" s="439">
        <v>0.5</v>
      </c>
      <c r="K302" s="407"/>
      <c r="L302" s="346"/>
    </row>
    <row r="303" spans="1:13">
      <c r="A303" s="344"/>
      <c r="B303" s="312">
        <v>44593</v>
      </c>
      <c r="C303" s="312">
        <v>44620</v>
      </c>
      <c r="D303" s="305">
        <v>28</v>
      </c>
      <c r="E303" s="311">
        <v>1.5</v>
      </c>
      <c r="F303" s="358">
        <v>2</v>
      </c>
      <c r="G303" s="312"/>
      <c r="H303" s="312"/>
      <c r="I303" s="313"/>
      <c r="J303" s="1154">
        <f>J302+E303-I303</f>
        <v>2</v>
      </c>
      <c r="K303" s="313"/>
      <c r="L303" s="346"/>
    </row>
    <row r="304" spans="1:13" s="8" customFormat="1">
      <c r="A304" s="719"/>
      <c r="B304" s="718">
        <v>44621</v>
      </c>
      <c r="C304" s="718">
        <v>44651</v>
      </c>
      <c r="D304" s="726">
        <v>31</v>
      </c>
      <c r="E304" s="726">
        <v>1.5</v>
      </c>
      <c r="F304" s="722">
        <v>3.5</v>
      </c>
      <c r="G304" s="721">
        <v>0</v>
      </c>
      <c r="H304" s="721">
        <v>0</v>
      </c>
      <c r="I304" s="723">
        <v>0</v>
      </c>
      <c r="J304" s="724">
        <f>J303+E304-I304</f>
        <v>3.5</v>
      </c>
      <c r="K304" s="727"/>
      <c r="L304" s="726"/>
      <c r="M304" s="1251"/>
    </row>
    <row r="305" spans="1:13" s="1185" customFormat="1">
      <c r="A305" s="344"/>
      <c r="B305" s="438">
        <v>44652</v>
      </c>
      <c r="C305" s="438">
        <v>44681</v>
      </c>
      <c r="D305" s="359">
        <v>30</v>
      </c>
      <c r="E305" s="359">
        <v>1.5</v>
      </c>
      <c r="F305" s="358">
        <v>5</v>
      </c>
      <c r="G305" s="312">
        <v>44669</v>
      </c>
      <c r="H305" s="312">
        <v>44669</v>
      </c>
      <c r="I305" s="723">
        <v>1</v>
      </c>
      <c r="J305" s="724">
        <f>J304+E305-I305</f>
        <v>4</v>
      </c>
      <c r="K305" s="313"/>
      <c r="L305" s="346"/>
      <c r="M305" s="10">
        <v>9</v>
      </c>
    </row>
    <row r="306" spans="1:13" ht="12.6" customHeight="1">
      <c r="A306" s="344"/>
      <c r="B306" s="406"/>
      <c r="C306" s="526"/>
      <c r="D306" s="530"/>
      <c r="E306" s="530"/>
      <c r="F306" s="444"/>
      <c r="G306" s="527"/>
      <c r="H306" s="527"/>
      <c r="I306" s="407"/>
      <c r="J306" s="439"/>
      <c r="K306" s="407"/>
      <c r="L306" s="359"/>
    </row>
    <row r="307" spans="1:13">
      <c r="A307" s="344"/>
      <c r="B307" s="406"/>
      <c r="C307" s="526"/>
      <c r="D307" s="530"/>
      <c r="E307" s="530"/>
      <c r="F307" s="444"/>
      <c r="G307" s="621"/>
      <c r="H307" s="621"/>
      <c r="I307" s="407"/>
      <c r="J307" s="439"/>
      <c r="K307" s="407"/>
      <c r="L307" s="359"/>
    </row>
    <row r="308" spans="1:13">
      <c r="B308" s="406"/>
      <c r="C308" s="526"/>
      <c r="D308" s="530"/>
      <c r="E308" s="530"/>
      <c r="F308" s="444"/>
      <c r="G308" s="621"/>
      <c r="H308" s="621"/>
      <c r="I308" s="407"/>
      <c r="J308" s="439"/>
      <c r="K308" s="359"/>
      <c r="L308" s="359"/>
    </row>
    <row r="309" spans="1:13">
      <c r="B309" s="406"/>
      <c r="C309" s="526"/>
      <c r="D309" s="530"/>
      <c r="E309" s="530"/>
      <c r="F309" s="444"/>
      <c r="G309" s="527"/>
      <c r="H309" s="527"/>
      <c r="I309" s="407"/>
      <c r="J309" s="439"/>
      <c r="K309" s="359"/>
      <c r="L309" s="359"/>
    </row>
    <row r="310" spans="1:13">
      <c r="B310" s="406"/>
      <c r="C310" s="526"/>
      <c r="D310" s="530"/>
      <c r="E310" s="530"/>
      <c r="F310" s="444"/>
      <c r="G310" s="527"/>
      <c r="H310" s="527"/>
      <c r="I310" s="407"/>
      <c r="J310" s="439"/>
      <c r="K310" s="359"/>
      <c r="L310" s="359"/>
    </row>
    <row r="311" spans="1:13">
      <c r="B311" s="406"/>
      <c r="C311" s="526"/>
      <c r="D311" s="530"/>
      <c r="E311" s="530"/>
      <c r="F311" s="444"/>
      <c r="G311" s="527"/>
      <c r="H311" s="527"/>
      <c r="I311" s="407"/>
      <c r="J311" s="439"/>
      <c r="K311" s="359"/>
      <c r="L311" s="359"/>
    </row>
    <row r="312" spans="1:13">
      <c r="A312" s="344"/>
      <c r="B312" s="312"/>
      <c r="C312" s="314"/>
      <c r="D312" s="301"/>
      <c r="E312" s="301"/>
      <c r="F312" s="313"/>
      <c r="G312" s="312"/>
      <c r="H312" s="312"/>
      <c r="I312" s="313"/>
      <c r="J312" s="313"/>
      <c r="K312" s="313"/>
      <c r="L312" s="346"/>
    </row>
    <row r="313" spans="1:13">
      <c r="A313" s="523"/>
      <c r="B313" s="338"/>
      <c r="C313" s="338"/>
      <c r="D313" s="338"/>
      <c r="E313" s="338"/>
      <c r="F313" s="338"/>
      <c r="G313" s="338"/>
      <c r="H313" s="338"/>
      <c r="I313" s="338"/>
      <c r="J313" s="338"/>
      <c r="K313" s="338"/>
      <c r="L313" s="14"/>
    </row>
    <row r="314" spans="1:13">
      <c r="A314" s="1493" t="s">
        <v>469</v>
      </c>
      <c r="B314" s="1494"/>
      <c r="C314" s="1494"/>
      <c r="D314" s="1494"/>
      <c r="E314" s="1494"/>
      <c r="F314" s="1494"/>
      <c r="G314" s="1494"/>
      <c r="H314" s="1494"/>
      <c r="I314" s="1494"/>
      <c r="J314" s="1494"/>
      <c r="K314" s="1494"/>
      <c r="L314" s="1495"/>
    </row>
    <row r="315" spans="1:13">
      <c r="A315" s="13"/>
      <c r="B315" s="338"/>
      <c r="C315" s="338"/>
      <c r="D315" s="338"/>
      <c r="E315" s="338"/>
      <c r="F315" s="338"/>
      <c r="G315" s="338"/>
      <c r="H315" s="338"/>
      <c r="I315" s="338"/>
      <c r="J315" s="338"/>
      <c r="K315" s="338"/>
      <c r="L315" s="14"/>
    </row>
    <row r="316" spans="1:13">
      <c r="A316" s="1496"/>
      <c r="B316" s="1499" t="s">
        <v>470</v>
      </c>
      <c r="C316" s="1499"/>
      <c r="D316" s="1499" t="s">
        <v>471</v>
      </c>
      <c r="E316" s="1499"/>
      <c r="F316" s="1499"/>
      <c r="G316" s="1499"/>
      <c r="H316" s="1499"/>
      <c r="I316" s="1499"/>
      <c r="J316" s="1499" t="s">
        <v>472</v>
      </c>
      <c r="K316" s="1499"/>
      <c r="L316" s="1500"/>
    </row>
    <row r="317" spans="1:13">
      <c r="A317" s="1496"/>
      <c r="B317" s="1499"/>
      <c r="C317" s="1499"/>
      <c r="D317" s="1499" t="s">
        <v>473</v>
      </c>
      <c r="E317" s="1499"/>
      <c r="F317" s="1499"/>
      <c r="G317" s="1499" t="s">
        <v>474</v>
      </c>
      <c r="H317" s="1499"/>
      <c r="I317" s="1499"/>
      <c r="J317" s="1499"/>
      <c r="K317" s="1499"/>
      <c r="L317" s="1500"/>
    </row>
    <row r="318" spans="1:13">
      <c r="A318" s="511"/>
      <c r="B318" s="1477">
        <v>1</v>
      </c>
      <c r="C318" s="1477"/>
      <c r="D318" s="1477">
        <v>2</v>
      </c>
      <c r="E318" s="1477"/>
      <c r="F318" s="1477"/>
      <c r="G318" s="1477">
        <v>3</v>
      </c>
      <c r="H318" s="1477"/>
      <c r="I318" s="1477"/>
      <c r="J318" s="1477">
        <v>4</v>
      </c>
      <c r="K318" s="1477"/>
      <c r="L318" s="1478"/>
    </row>
    <row r="319" spans="1:13">
      <c r="A319" s="523"/>
      <c r="B319" s="312"/>
      <c r="C319" s="312"/>
      <c r="D319" s="1479"/>
      <c r="E319" s="1480"/>
      <c r="F319" s="1481"/>
      <c r="G319" s="1479"/>
      <c r="H319" s="1480"/>
      <c r="I319" s="1481"/>
      <c r="J319" s="1479">
        <f>D319-G319</f>
        <v>0</v>
      </c>
      <c r="K319" s="1480"/>
      <c r="L319" s="1482"/>
    </row>
    <row r="320" spans="1:13">
      <c r="A320" s="523"/>
      <c r="B320" s="312"/>
      <c r="C320" s="312"/>
      <c r="D320" s="1479"/>
      <c r="E320" s="1480"/>
      <c r="F320" s="1481"/>
      <c r="G320" s="1479"/>
      <c r="H320" s="1480"/>
      <c r="I320" s="1481"/>
      <c r="J320" s="1479"/>
      <c r="K320" s="1480"/>
      <c r="L320" s="1482"/>
    </row>
    <row r="321" spans="1:12" ht="15.75" thickBot="1">
      <c r="A321" s="347"/>
      <c r="B321" s="348"/>
      <c r="C321" s="348"/>
      <c r="D321" s="1483"/>
      <c r="E321" s="1484"/>
      <c r="F321" s="1485"/>
      <c r="G321" s="1483"/>
      <c r="H321" s="1484"/>
      <c r="I321" s="1485"/>
      <c r="J321" s="1483"/>
      <c r="K321" s="1484"/>
      <c r="L321" s="1486"/>
    </row>
    <row r="323" spans="1:12" ht="15.75" thickBot="1"/>
    <row r="324" spans="1:12" ht="15.75" thickBot="1">
      <c r="A324" s="1501" t="s">
        <v>453</v>
      </c>
      <c r="B324" s="1502"/>
      <c r="C324" s="1502"/>
      <c r="D324" s="1502"/>
      <c r="E324" s="1502"/>
      <c r="F324" s="1502"/>
      <c r="G324" s="1502"/>
      <c r="H324" s="1502"/>
      <c r="I324" s="1502"/>
      <c r="J324" s="1502"/>
      <c r="K324" s="1502"/>
      <c r="L324" s="1503"/>
    </row>
    <row r="325" spans="1:12" ht="15.75" thickBot="1">
      <c r="A325" s="1504" t="s">
        <v>476</v>
      </c>
      <c r="B325" s="1505"/>
      <c r="C325" s="1505"/>
      <c r="D325" s="1505"/>
      <c r="E325" s="1505"/>
      <c r="F325" s="1505"/>
      <c r="G325" s="1505"/>
      <c r="H325" s="1505"/>
      <c r="I325" s="1505"/>
      <c r="J325" s="1505"/>
      <c r="K325" s="1505"/>
      <c r="L325" s="1506"/>
    </row>
    <row r="326" spans="1:12">
      <c r="A326" s="1493" t="s">
        <v>454</v>
      </c>
      <c r="B326" s="1494"/>
      <c r="C326" s="1494"/>
      <c r="D326" s="1494"/>
      <c r="E326" s="1494"/>
      <c r="F326" s="1494"/>
      <c r="G326" s="1494"/>
      <c r="H326" s="1494"/>
      <c r="I326" s="1494"/>
      <c r="J326" s="1494"/>
      <c r="K326" s="1494"/>
      <c r="L326" s="1495"/>
    </row>
    <row r="327" spans="1:12">
      <c r="A327" s="13"/>
      <c r="B327" s="338"/>
      <c r="C327" s="338"/>
      <c r="D327" s="338"/>
      <c r="E327" s="338"/>
      <c r="F327" s="338"/>
      <c r="G327" s="338"/>
      <c r="H327" s="338"/>
      <c r="I327" s="338"/>
      <c r="J327" s="338"/>
      <c r="K327" s="338"/>
      <c r="L327" s="14"/>
    </row>
    <row r="328" spans="1:12">
      <c r="A328" s="511">
        <v>1</v>
      </c>
      <c r="B328" s="338" t="s">
        <v>455</v>
      </c>
      <c r="C328" s="338"/>
      <c r="D328" s="338"/>
      <c r="E328" s="338"/>
      <c r="F328" s="524" t="str">
        <f>'04-22Master'!A25</f>
        <v>BITS-609</v>
      </c>
      <c r="G328" s="512">
        <v>2</v>
      </c>
      <c r="H328" s="338" t="s">
        <v>456</v>
      </c>
      <c r="I328" s="338"/>
      <c r="J328" s="338"/>
      <c r="K328" s="340">
        <f>'04-22Master'!I25</f>
        <v>44396</v>
      </c>
      <c r="L328" s="14"/>
    </row>
    <row r="329" spans="1:12">
      <c r="A329" s="511"/>
      <c r="B329" s="338"/>
      <c r="C329" s="338"/>
      <c r="D329" s="338"/>
      <c r="E329" s="338"/>
      <c r="F329" s="338"/>
      <c r="G329" s="512"/>
      <c r="H329" s="338"/>
      <c r="I329" s="338"/>
      <c r="J329" s="338"/>
      <c r="K329" s="338"/>
      <c r="L329" s="14"/>
    </row>
    <row r="330" spans="1:12">
      <c r="A330" s="511">
        <v>3</v>
      </c>
      <c r="B330" s="338" t="s">
        <v>457</v>
      </c>
      <c r="C330" s="338"/>
      <c r="D330" s="397" t="str">
        <f>'04-22Master'!B25</f>
        <v>CHANDRASEHARAN GERORGE</v>
      </c>
      <c r="E330" s="338"/>
      <c r="F330" s="338"/>
      <c r="G330" s="512">
        <v>4</v>
      </c>
      <c r="H330" s="338" t="s">
        <v>458</v>
      </c>
      <c r="I330" s="338"/>
      <c r="J330" s="303" t="str">
        <f>'04-22Master'!E25</f>
        <v>George</v>
      </c>
      <c r="K330" s="338"/>
      <c r="L330" s="14"/>
    </row>
    <row r="331" spans="1:12">
      <c r="A331" s="511"/>
      <c r="B331" s="338"/>
      <c r="C331" s="338"/>
      <c r="D331" s="338"/>
      <c r="E331" s="338"/>
      <c r="F331" s="338"/>
      <c r="G331" s="341"/>
      <c r="H331" s="338"/>
      <c r="I331" s="338"/>
      <c r="J331" s="338"/>
      <c r="K331" s="338"/>
      <c r="L331" s="14"/>
    </row>
    <row r="332" spans="1:12">
      <c r="A332" s="1493" t="s">
        <v>459</v>
      </c>
      <c r="B332" s="1494"/>
      <c r="C332" s="1494"/>
      <c r="D332" s="1494"/>
      <c r="E332" s="1494"/>
      <c r="F332" s="1494"/>
      <c r="G332" s="1494"/>
      <c r="H332" s="1494"/>
      <c r="I332" s="1494"/>
      <c r="J332" s="1494"/>
      <c r="K332" s="1494"/>
      <c r="L332" s="1495"/>
    </row>
    <row r="333" spans="1:12">
      <c r="A333" s="13"/>
      <c r="B333" s="338"/>
      <c r="C333" s="338"/>
      <c r="D333" s="338"/>
      <c r="E333" s="338"/>
      <c r="F333" s="338"/>
      <c r="G333" s="338"/>
      <c r="H333" s="338"/>
      <c r="I333" s="338"/>
      <c r="J333" s="338"/>
      <c r="K333" s="338"/>
      <c r="L333" s="14"/>
    </row>
    <row r="334" spans="1:12">
      <c r="A334" s="1496"/>
      <c r="B334" s="1497" t="s">
        <v>460</v>
      </c>
      <c r="C334" s="1497"/>
      <c r="D334" s="1497"/>
      <c r="E334" s="1497" t="s">
        <v>461</v>
      </c>
      <c r="F334" s="1497" t="s">
        <v>462</v>
      </c>
      <c r="G334" s="1497" t="s">
        <v>463</v>
      </c>
      <c r="H334" s="1497"/>
      <c r="I334" s="1497"/>
      <c r="J334" s="1497" t="s">
        <v>464</v>
      </c>
      <c r="K334" s="1497" t="s">
        <v>465</v>
      </c>
      <c r="L334" s="1498" t="s">
        <v>37</v>
      </c>
    </row>
    <row r="335" spans="1:12" ht="30">
      <c r="A335" s="1496"/>
      <c r="B335" s="513" t="s">
        <v>365</v>
      </c>
      <c r="C335" s="513" t="s">
        <v>466</v>
      </c>
      <c r="D335" s="513" t="s">
        <v>467</v>
      </c>
      <c r="E335" s="1497"/>
      <c r="F335" s="1497"/>
      <c r="G335" s="306" t="s">
        <v>365</v>
      </c>
      <c r="H335" s="306" t="s">
        <v>466</v>
      </c>
      <c r="I335" s="306" t="s">
        <v>468</v>
      </c>
      <c r="J335" s="1497"/>
      <c r="K335" s="1497"/>
      <c r="L335" s="1498"/>
    </row>
    <row r="336" spans="1:12">
      <c r="A336" s="342"/>
      <c r="B336" s="307">
        <v>1</v>
      </c>
      <c r="C336" s="307">
        <v>2</v>
      </c>
      <c r="D336" s="307">
        <v>3</v>
      </c>
      <c r="E336" s="307">
        <v>4</v>
      </c>
      <c r="F336" s="307">
        <v>5</v>
      </c>
      <c r="G336" s="307">
        <v>6</v>
      </c>
      <c r="H336" s="360">
        <v>7</v>
      </c>
      <c r="I336" s="309">
        <v>8</v>
      </c>
      <c r="J336" s="310">
        <v>9</v>
      </c>
      <c r="K336" s="307">
        <v>10</v>
      </c>
      <c r="L336" s="343">
        <v>11</v>
      </c>
    </row>
    <row r="337" spans="1:13">
      <c r="A337" s="344"/>
      <c r="B337" s="312"/>
      <c r="C337" s="312"/>
      <c r="D337" s="305"/>
      <c r="E337" s="311"/>
      <c r="F337" s="358"/>
      <c r="G337" s="312"/>
      <c r="H337" s="312"/>
      <c r="I337" s="313"/>
      <c r="J337" s="337"/>
      <c r="K337" s="311"/>
      <c r="L337" s="345"/>
    </row>
    <row r="338" spans="1:13">
      <c r="A338" s="344"/>
      <c r="B338" s="406">
        <v>44562</v>
      </c>
      <c r="C338" s="526">
        <v>44592</v>
      </c>
      <c r="D338" s="530">
        <v>31</v>
      </c>
      <c r="E338" s="530">
        <v>1.5</v>
      </c>
      <c r="F338" s="444">
        <v>6</v>
      </c>
      <c r="G338" s="527">
        <v>0</v>
      </c>
      <c r="H338" s="527">
        <v>0</v>
      </c>
      <c r="I338" s="407">
        <v>0</v>
      </c>
      <c r="J338" s="439">
        <v>6</v>
      </c>
      <c r="K338" s="407"/>
      <c r="L338" s="346"/>
    </row>
    <row r="339" spans="1:13">
      <c r="A339" s="344"/>
      <c r="B339" s="312">
        <v>44593</v>
      </c>
      <c r="C339" s="312">
        <v>44620</v>
      </c>
      <c r="D339" s="305">
        <v>28</v>
      </c>
      <c r="E339" s="311">
        <v>1.5</v>
      </c>
      <c r="F339" s="358">
        <v>7.5</v>
      </c>
      <c r="G339" s="312"/>
      <c r="H339" s="312"/>
      <c r="I339" s="313"/>
      <c r="J339" s="1154">
        <f>J338+E339-I339</f>
        <v>7.5</v>
      </c>
      <c r="K339" s="313"/>
      <c r="L339" s="346"/>
    </row>
    <row r="340" spans="1:13" s="8" customFormat="1">
      <c r="A340" s="719"/>
      <c r="B340" s="718">
        <v>44621</v>
      </c>
      <c r="C340" s="718">
        <v>44651</v>
      </c>
      <c r="D340" s="726">
        <v>31</v>
      </c>
      <c r="E340" s="726">
        <v>1.5</v>
      </c>
      <c r="F340" s="722">
        <v>9</v>
      </c>
      <c r="G340" s="721">
        <v>0</v>
      </c>
      <c r="H340" s="721">
        <v>0</v>
      </c>
      <c r="I340" s="723">
        <v>0</v>
      </c>
      <c r="J340" s="724">
        <f>J339+E340-I340</f>
        <v>9</v>
      </c>
      <c r="K340" s="727"/>
      <c r="L340" s="725"/>
      <c r="M340" s="1251"/>
    </row>
    <row r="341" spans="1:13" s="1185" customFormat="1">
      <c r="A341" s="344"/>
      <c r="B341" s="438">
        <v>44652</v>
      </c>
      <c r="C341" s="438">
        <v>44666</v>
      </c>
      <c r="D341" s="359">
        <v>30</v>
      </c>
      <c r="E341" s="359">
        <v>0</v>
      </c>
      <c r="F341" s="358"/>
      <c r="G341" s="305">
        <v>0</v>
      </c>
      <c r="H341" s="305">
        <v>0</v>
      </c>
      <c r="I341" s="313">
        <v>0</v>
      </c>
      <c r="J341" s="337">
        <f>J340+E341-H341</f>
        <v>9</v>
      </c>
      <c r="K341" s="313" t="s">
        <v>787</v>
      </c>
      <c r="L341" s="346"/>
      <c r="M341" s="10">
        <v>10</v>
      </c>
    </row>
    <row r="342" spans="1:13" ht="12.6" customHeight="1">
      <c r="A342" s="344"/>
      <c r="B342" s="406"/>
      <c r="C342" s="526"/>
      <c r="D342" s="530"/>
      <c r="E342" s="530"/>
      <c r="F342" s="444"/>
      <c r="G342" s="621"/>
      <c r="H342" s="621"/>
      <c r="I342" s="407"/>
      <c r="J342" s="439"/>
      <c r="K342" s="407"/>
      <c r="L342" s="338"/>
    </row>
    <row r="343" spans="1:13">
      <c r="A343" s="344"/>
      <c r="B343" s="406"/>
      <c r="C343" s="526"/>
      <c r="D343" s="530"/>
      <c r="E343" s="530"/>
      <c r="F343" s="444"/>
      <c r="G343" s="527"/>
      <c r="H343" s="527"/>
      <c r="I343" s="407"/>
      <c r="J343" s="439"/>
      <c r="K343" s="407"/>
      <c r="L343" s="359"/>
    </row>
    <row r="344" spans="1:13">
      <c r="B344" s="406"/>
      <c r="C344" s="526"/>
      <c r="D344" s="530"/>
      <c r="E344" s="530"/>
      <c r="F344" s="444"/>
      <c r="G344" s="527"/>
      <c r="H344" s="527"/>
      <c r="I344" s="407"/>
      <c r="J344" s="439"/>
      <c r="K344" s="359"/>
      <c r="L344" s="359"/>
    </row>
    <row r="345" spans="1:13">
      <c r="A345" s="344"/>
      <c r="B345" s="312"/>
      <c r="C345" s="314"/>
      <c r="D345" s="301"/>
      <c r="E345" s="301"/>
      <c r="F345" s="313"/>
      <c r="G345" s="312"/>
      <c r="H345" s="312"/>
      <c r="I345" s="313"/>
      <c r="J345" s="313"/>
      <c r="K345" s="313"/>
      <c r="L345" s="346"/>
    </row>
    <row r="346" spans="1:13">
      <c r="A346" s="523"/>
      <c r="B346" s="338"/>
      <c r="C346" s="338"/>
      <c r="D346" s="338"/>
      <c r="E346" s="338"/>
      <c r="F346" s="338"/>
      <c r="G346" s="338"/>
      <c r="H346" s="338"/>
      <c r="I346" s="338"/>
      <c r="J346" s="338"/>
      <c r="K346" s="338"/>
      <c r="L346" s="14"/>
    </row>
    <row r="347" spans="1:13">
      <c r="A347" s="1493" t="s">
        <v>469</v>
      </c>
      <c r="B347" s="1494"/>
      <c r="C347" s="1494"/>
      <c r="D347" s="1494"/>
      <c r="E347" s="1494"/>
      <c r="F347" s="1494"/>
      <c r="G347" s="1494"/>
      <c r="H347" s="1494"/>
      <c r="I347" s="1494"/>
      <c r="J347" s="1494"/>
      <c r="K347" s="1494"/>
      <c r="L347" s="1495"/>
    </row>
    <row r="348" spans="1:13">
      <c r="A348" s="13"/>
      <c r="B348" s="338"/>
      <c r="C348" s="338"/>
      <c r="D348" s="338"/>
      <c r="E348" s="338"/>
      <c r="F348" s="338"/>
      <c r="G348" s="338"/>
      <c r="H348" s="338"/>
      <c r="I348" s="338"/>
      <c r="J348" s="338"/>
      <c r="K348" s="338"/>
      <c r="L348" s="14"/>
    </row>
    <row r="349" spans="1:13">
      <c r="A349" s="1496"/>
      <c r="B349" s="1499" t="s">
        <v>470</v>
      </c>
      <c r="C349" s="1499"/>
      <c r="D349" s="1499" t="s">
        <v>471</v>
      </c>
      <c r="E349" s="1499"/>
      <c r="F349" s="1499"/>
      <c r="G349" s="1499"/>
      <c r="H349" s="1499"/>
      <c r="I349" s="1499"/>
      <c r="J349" s="1499" t="s">
        <v>472</v>
      </c>
      <c r="K349" s="1499"/>
      <c r="L349" s="1500"/>
    </row>
    <row r="350" spans="1:13">
      <c r="A350" s="1496"/>
      <c r="B350" s="1499"/>
      <c r="C350" s="1499"/>
      <c r="D350" s="1499" t="s">
        <v>473</v>
      </c>
      <c r="E350" s="1499"/>
      <c r="F350" s="1499"/>
      <c r="G350" s="1499" t="s">
        <v>474</v>
      </c>
      <c r="H350" s="1499"/>
      <c r="I350" s="1499"/>
      <c r="J350" s="1499"/>
      <c r="K350" s="1499"/>
      <c r="L350" s="1500"/>
    </row>
    <row r="351" spans="1:13">
      <c r="A351" s="511"/>
      <c r="B351" s="1477">
        <v>1</v>
      </c>
      <c r="C351" s="1477"/>
      <c r="D351" s="1477">
        <v>2</v>
      </c>
      <c r="E351" s="1477"/>
      <c r="F351" s="1477"/>
      <c r="G351" s="1477">
        <v>3</v>
      </c>
      <c r="H351" s="1477"/>
      <c r="I351" s="1477"/>
      <c r="J351" s="1477">
        <v>4</v>
      </c>
      <c r="K351" s="1477"/>
      <c r="L351" s="1478"/>
    </row>
    <row r="352" spans="1:13">
      <c r="A352" s="523"/>
      <c r="B352" s="312"/>
      <c r="C352" s="312"/>
      <c r="D352" s="1479"/>
      <c r="E352" s="1480"/>
      <c r="F352" s="1481"/>
      <c r="G352" s="1479"/>
      <c r="H352" s="1480"/>
      <c r="I352" s="1481"/>
      <c r="J352" s="1479">
        <f>D352-G352</f>
        <v>0</v>
      </c>
      <c r="K352" s="1480"/>
      <c r="L352" s="1482"/>
    </row>
    <row r="353" spans="1:12">
      <c r="A353" s="523"/>
      <c r="B353" s="312"/>
      <c r="C353" s="312"/>
      <c r="D353" s="1479"/>
      <c r="E353" s="1480"/>
      <c r="F353" s="1481"/>
      <c r="G353" s="1479"/>
      <c r="H353" s="1480"/>
      <c r="I353" s="1481"/>
      <c r="J353" s="1479"/>
      <c r="K353" s="1480"/>
      <c r="L353" s="1482"/>
    </row>
    <row r="354" spans="1:12" ht="15.75" thickBot="1">
      <c r="A354" s="347"/>
      <c r="B354" s="348"/>
      <c r="C354" s="348"/>
      <c r="D354" s="1483"/>
      <c r="E354" s="1484"/>
      <c r="F354" s="1485"/>
      <c r="G354" s="1483"/>
      <c r="H354" s="1484"/>
      <c r="I354" s="1485"/>
      <c r="J354" s="1483"/>
      <c r="K354" s="1484"/>
      <c r="L354" s="1486"/>
    </row>
    <row r="357" spans="1:12" ht="15.75" thickBot="1"/>
    <row r="358" spans="1:12" ht="15.75" thickBot="1">
      <c r="A358" s="1501" t="s">
        <v>453</v>
      </c>
      <c r="B358" s="1502"/>
      <c r="C358" s="1502"/>
      <c r="D358" s="1502"/>
      <c r="E358" s="1502"/>
      <c r="F358" s="1502"/>
      <c r="G358" s="1502"/>
      <c r="H358" s="1502"/>
      <c r="I358" s="1502"/>
      <c r="J358" s="1502"/>
      <c r="K358" s="1502"/>
      <c r="L358" s="1503"/>
    </row>
    <row r="359" spans="1:12" ht="15.75" thickBot="1">
      <c r="A359" s="1504" t="s">
        <v>476</v>
      </c>
      <c r="B359" s="1505"/>
      <c r="C359" s="1505"/>
      <c r="D359" s="1505"/>
      <c r="E359" s="1505"/>
      <c r="F359" s="1505"/>
      <c r="G359" s="1505"/>
      <c r="H359" s="1505"/>
      <c r="I359" s="1505"/>
      <c r="J359" s="1505"/>
      <c r="K359" s="1505"/>
      <c r="L359" s="1506"/>
    </row>
    <row r="360" spans="1:12">
      <c r="A360" s="1493" t="s">
        <v>454</v>
      </c>
      <c r="B360" s="1494"/>
      <c r="C360" s="1494"/>
      <c r="D360" s="1494"/>
      <c r="E360" s="1494"/>
      <c r="F360" s="1494"/>
      <c r="G360" s="1494"/>
      <c r="H360" s="1494"/>
      <c r="I360" s="1494"/>
      <c r="J360" s="1494"/>
      <c r="K360" s="1494"/>
      <c r="L360" s="1495"/>
    </row>
    <row r="361" spans="1:12">
      <c r="A361" s="13"/>
      <c r="B361" s="338"/>
      <c r="C361" s="338"/>
      <c r="D361" s="338"/>
      <c r="E361" s="338"/>
      <c r="F361" s="338"/>
      <c r="G361" s="338"/>
      <c r="H361" s="338"/>
      <c r="I361" s="338"/>
      <c r="J361" s="338"/>
      <c r="K361" s="338"/>
      <c r="L361" s="14"/>
    </row>
    <row r="362" spans="1:12">
      <c r="A362" s="599">
        <v>1</v>
      </c>
      <c r="B362" s="338" t="s">
        <v>455</v>
      </c>
      <c r="C362" s="338"/>
      <c r="D362" s="338"/>
      <c r="E362" s="338"/>
      <c r="F362" s="611" t="str">
        <f>'04-22Master'!A26</f>
        <v>BITS-611</v>
      </c>
      <c r="G362" s="600">
        <v>2</v>
      </c>
      <c r="H362" s="338" t="s">
        <v>456</v>
      </c>
      <c r="I362" s="338"/>
      <c r="J362" s="338"/>
      <c r="K362" s="340">
        <f>'04-22Master'!I26</f>
        <v>44396</v>
      </c>
      <c r="L362" s="14"/>
    </row>
    <row r="363" spans="1:12">
      <c r="A363" s="599"/>
      <c r="B363" s="338"/>
      <c r="C363" s="338"/>
      <c r="D363" s="338"/>
      <c r="E363" s="338"/>
      <c r="F363" s="338"/>
      <c r="G363" s="600"/>
      <c r="H363" s="338"/>
      <c r="I363" s="338"/>
      <c r="J363" s="338"/>
      <c r="K363" s="338"/>
      <c r="L363" s="14"/>
    </row>
    <row r="364" spans="1:12">
      <c r="A364" s="599">
        <v>3</v>
      </c>
      <c r="B364" s="338" t="s">
        <v>457</v>
      </c>
      <c r="C364" s="338"/>
      <c r="D364" s="397" t="str">
        <f>'04-22Master'!B26</f>
        <v>VISHNUPRASATH T</v>
      </c>
      <c r="E364" s="338"/>
      <c r="F364" s="338"/>
      <c r="G364" s="600">
        <v>4</v>
      </c>
      <c r="H364" s="338" t="s">
        <v>458</v>
      </c>
      <c r="I364" s="338"/>
      <c r="J364" s="303" t="str">
        <f>'04-22Master'!E26</f>
        <v>Thavamani</v>
      </c>
      <c r="K364" s="338"/>
      <c r="L364" s="14"/>
    </row>
    <row r="365" spans="1:12">
      <c r="A365" s="599"/>
      <c r="B365" s="338"/>
      <c r="C365" s="338"/>
      <c r="D365" s="338"/>
      <c r="E365" s="338"/>
      <c r="F365" s="338"/>
      <c r="G365" s="341"/>
      <c r="H365" s="338"/>
      <c r="I365" s="338"/>
      <c r="J365" s="338"/>
      <c r="K365" s="338"/>
      <c r="L365" s="14"/>
    </row>
    <row r="366" spans="1:12">
      <c r="A366" s="1493" t="s">
        <v>459</v>
      </c>
      <c r="B366" s="1494"/>
      <c r="C366" s="1494"/>
      <c r="D366" s="1494"/>
      <c r="E366" s="1494"/>
      <c r="F366" s="1494"/>
      <c r="G366" s="1494"/>
      <c r="H366" s="1494"/>
      <c r="I366" s="1494"/>
      <c r="J366" s="1494"/>
      <c r="K366" s="1494"/>
      <c r="L366" s="1495"/>
    </row>
    <row r="367" spans="1:12">
      <c r="A367" s="13"/>
      <c r="B367" s="338"/>
      <c r="C367" s="338"/>
      <c r="D367" s="338"/>
      <c r="E367" s="338"/>
      <c r="F367" s="338"/>
      <c r="G367" s="338"/>
      <c r="H367" s="338"/>
      <c r="I367" s="338"/>
      <c r="J367" s="338"/>
      <c r="K367" s="338"/>
      <c r="L367" s="14"/>
    </row>
    <row r="368" spans="1:12">
      <c r="A368" s="1496"/>
      <c r="B368" s="1497" t="s">
        <v>460</v>
      </c>
      <c r="C368" s="1497"/>
      <c r="D368" s="1497"/>
      <c r="E368" s="1497" t="s">
        <v>461</v>
      </c>
      <c r="F368" s="1497" t="s">
        <v>462</v>
      </c>
      <c r="G368" s="1497" t="s">
        <v>463</v>
      </c>
      <c r="H368" s="1497"/>
      <c r="I368" s="1497"/>
      <c r="J368" s="1497" t="s">
        <v>464</v>
      </c>
      <c r="K368" s="1497" t="s">
        <v>465</v>
      </c>
      <c r="L368" s="1498" t="s">
        <v>37</v>
      </c>
    </row>
    <row r="369" spans="1:13" ht="30">
      <c r="A369" s="1496"/>
      <c r="B369" s="601" t="s">
        <v>365</v>
      </c>
      <c r="C369" s="601" t="s">
        <v>466</v>
      </c>
      <c r="D369" s="601" t="s">
        <v>467</v>
      </c>
      <c r="E369" s="1497"/>
      <c r="F369" s="1497"/>
      <c r="G369" s="306" t="s">
        <v>365</v>
      </c>
      <c r="H369" s="306" t="s">
        <v>466</v>
      </c>
      <c r="I369" s="306" t="s">
        <v>468</v>
      </c>
      <c r="J369" s="1497"/>
      <c r="K369" s="1497"/>
      <c r="L369" s="1498"/>
    </row>
    <row r="370" spans="1:13">
      <c r="A370" s="342"/>
      <c r="B370" s="307">
        <v>1</v>
      </c>
      <c r="C370" s="307">
        <v>2</v>
      </c>
      <c r="D370" s="307">
        <v>3</v>
      </c>
      <c r="E370" s="307">
        <v>4</v>
      </c>
      <c r="F370" s="307">
        <v>5</v>
      </c>
      <c r="G370" s="307">
        <v>6</v>
      </c>
      <c r="H370" s="360">
        <v>7</v>
      </c>
      <c r="I370" s="309">
        <v>8</v>
      </c>
      <c r="J370" s="310">
        <v>9</v>
      </c>
      <c r="K370" s="307">
        <v>10</v>
      </c>
      <c r="L370" s="343">
        <v>11</v>
      </c>
    </row>
    <row r="371" spans="1:13">
      <c r="A371" s="344"/>
      <c r="B371" s="312"/>
      <c r="C371" s="312"/>
      <c r="D371" s="305"/>
      <c r="E371" s="311"/>
      <c r="F371" s="358"/>
      <c r="G371" s="312"/>
      <c r="H371" s="312"/>
      <c r="I371" s="313"/>
      <c r="J371" s="337"/>
      <c r="K371" s="311"/>
      <c r="L371" s="345"/>
    </row>
    <row r="372" spans="1:13">
      <c r="A372" s="344"/>
      <c r="B372" s="406">
        <v>44562</v>
      </c>
      <c r="C372" s="526">
        <v>44592</v>
      </c>
      <c r="D372" s="530">
        <v>31</v>
      </c>
      <c r="E372" s="530">
        <v>1.5</v>
      </c>
      <c r="F372" s="444">
        <v>7</v>
      </c>
      <c r="G372" s="527">
        <v>0</v>
      </c>
      <c r="H372" s="527">
        <v>0</v>
      </c>
      <c r="I372" s="407">
        <v>0</v>
      </c>
      <c r="J372" s="439">
        <v>7</v>
      </c>
      <c r="K372" s="407"/>
      <c r="L372" s="346"/>
    </row>
    <row r="373" spans="1:13">
      <c r="A373" s="344"/>
      <c r="B373" s="312">
        <v>44593</v>
      </c>
      <c r="C373" s="312">
        <v>44620</v>
      </c>
      <c r="D373" s="305">
        <v>28</v>
      </c>
      <c r="E373" s="311">
        <v>1.5</v>
      </c>
      <c r="F373" s="358"/>
      <c r="G373" s="312">
        <v>52</v>
      </c>
      <c r="H373" s="312">
        <v>44613</v>
      </c>
      <c r="I373" s="313">
        <v>1</v>
      </c>
      <c r="J373" s="1154">
        <f>J372+E373-I373</f>
        <v>7.5</v>
      </c>
      <c r="K373" s="313"/>
      <c r="L373" s="346"/>
    </row>
    <row r="374" spans="1:13" s="8" customFormat="1">
      <c r="A374" s="719"/>
      <c r="B374" s="718">
        <v>44621</v>
      </c>
      <c r="C374" s="718">
        <v>44651</v>
      </c>
      <c r="D374" s="726">
        <v>31</v>
      </c>
      <c r="E374" s="726">
        <v>1.5</v>
      </c>
      <c r="F374" s="722"/>
      <c r="G374" s="721">
        <v>0</v>
      </c>
      <c r="H374" s="721">
        <v>0</v>
      </c>
      <c r="I374" s="723">
        <v>0</v>
      </c>
      <c r="J374" s="724">
        <f>J373+E374-I374</f>
        <v>9</v>
      </c>
      <c r="K374" s="727"/>
      <c r="L374" s="725"/>
      <c r="M374" s="1251"/>
    </row>
    <row r="375" spans="1:13" s="1185" customFormat="1">
      <c r="A375" s="344"/>
      <c r="B375" s="438">
        <v>44652</v>
      </c>
      <c r="C375" s="438">
        <v>44681</v>
      </c>
      <c r="D375" s="359">
        <v>30</v>
      </c>
      <c r="E375" s="359">
        <v>1.5</v>
      </c>
      <c r="F375" s="358"/>
      <c r="G375" s="312">
        <v>44676</v>
      </c>
      <c r="H375" s="312">
        <v>44676</v>
      </c>
      <c r="I375" s="313">
        <v>1</v>
      </c>
      <c r="J375" s="724">
        <f>J374+E375-I375</f>
        <v>9.5</v>
      </c>
      <c r="K375" s="313"/>
      <c r="L375" s="346"/>
      <c r="M375" s="10">
        <v>11</v>
      </c>
    </row>
    <row r="376" spans="1:13" ht="12.6" customHeight="1">
      <c r="A376" s="344"/>
      <c r="B376" s="406"/>
      <c r="C376" s="526"/>
      <c r="D376" s="530"/>
      <c r="E376" s="530"/>
      <c r="F376" s="444"/>
      <c r="G376" s="621"/>
      <c r="H376" s="621"/>
      <c r="I376" s="407"/>
      <c r="J376" s="439"/>
      <c r="K376" s="407"/>
      <c r="L376" s="338"/>
    </row>
    <row r="377" spans="1:13">
      <c r="A377" s="344"/>
      <c r="B377" s="406"/>
      <c r="C377" s="526"/>
      <c r="D377" s="530"/>
      <c r="E377" s="530"/>
      <c r="F377" s="444"/>
      <c r="G377" s="621"/>
      <c r="H377" s="621"/>
      <c r="I377" s="407"/>
      <c r="J377" s="439"/>
      <c r="K377" s="407"/>
      <c r="L377" s="359"/>
    </row>
    <row r="378" spans="1:13">
      <c r="B378" s="406"/>
      <c r="C378" s="526"/>
      <c r="D378" s="530"/>
      <c r="E378" s="530"/>
      <c r="F378" s="444"/>
      <c r="G378" s="527"/>
      <c r="H378" s="527"/>
      <c r="I378" s="407"/>
      <c r="J378" s="439"/>
      <c r="K378" s="359"/>
      <c r="L378" s="359"/>
    </row>
    <row r="379" spans="1:13">
      <c r="A379" s="344"/>
      <c r="B379" s="312"/>
      <c r="C379" s="314"/>
      <c r="D379" s="301"/>
      <c r="E379" s="301"/>
      <c r="F379" s="313"/>
      <c r="G379" s="312"/>
      <c r="H379" s="312"/>
      <c r="I379" s="313"/>
      <c r="J379" s="313"/>
      <c r="K379" s="313"/>
      <c r="L379" s="346"/>
    </row>
    <row r="380" spans="1:13">
      <c r="A380" s="610"/>
      <c r="B380" s="338"/>
      <c r="C380" s="338"/>
      <c r="D380" s="338"/>
      <c r="E380" s="338"/>
      <c r="F380" s="338"/>
      <c r="G380" s="338"/>
      <c r="H380" s="338"/>
      <c r="I380" s="338"/>
      <c r="J380" s="338"/>
      <c r="K380" s="338"/>
      <c r="L380" s="14"/>
    </row>
    <row r="381" spans="1:13">
      <c r="A381" s="1493" t="s">
        <v>469</v>
      </c>
      <c r="B381" s="1494"/>
      <c r="C381" s="1494"/>
      <c r="D381" s="1494"/>
      <c r="E381" s="1494"/>
      <c r="F381" s="1494"/>
      <c r="G381" s="1494"/>
      <c r="H381" s="1494"/>
      <c r="I381" s="1494"/>
      <c r="J381" s="1494"/>
      <c r="K381" s="1494"/>
      <c r="L381" s="1495"/>
    </row>
    <row r="382" spans="1:13">
      <c r="A382" s="13"/>
      <c r="B382" s="338"/>
      <c r="C382" s="338"/>
      <c r="D382" s="338"/>
      <c r="E382" s="338"/>
      <c r="F382" s="338"/>
      <c r="G382" s="338"/>
      <c r="H382" s="338"/>
      <c r="I382" s="338"/>
      <c r="J382" s="338"/>
      <c r="K382" s="338"/>
      <c r="L382" s="14"/>
    </row>
    <row r="383" spans="1:13">
      <c r="A383" s="1496"/>
      <c r="B383" s="1499" t="s">
        <v>470</v>
      </c>
      <c r="C383" s="1499"/>
      <c r="D383" s="1499" t="s">
        <v>471</v>
      </c>
      <c r="E383" s="1499"/>
      <c r="F383" s="1499"/>
      <c r="G383" s="1499"/>
      <c r="H383" s="1499"/>
      <c r="I383" s="1499"/>
      <c r="J383" s="1499" t="s">
        <v>472</v>
      </c>
      <c r="K383" s="1499"/>
      <c r="L383" s="1500"/>
    </row>
    <row r="384" spans="1:13">
      <c r="A384" s="1496"/>
      <c r="B384" s="1499"/>
      <c r="C384" s="1499"/>
      <c r="D384" s="1499" t="s">
        <v>473</v>
      </c>
      <c r="E384" s="1499"/>
      <c r="F384" s="1499"/>
      <c r="G384" s="1499" t="s">
        <v>474</v>
      </c>
      <c r="H384" s="1499"/>
      <c r="I384" s="1499"/>
      <c r="J384" s="1499"/>
      <c r="K384" s="1499"/>
      <c r="L384" s="1500"/>
    </row>
    <row r="385" spans="1:12">
      <c r="A385" s="599"/>
      <c r="B385" s="1477">
        <v>1</v>
      </c>
      <c r="C385" s="1477"/>
      <c r="D385" s="1477">
        <v>2</v>
      </c>
      <c r="E385" s="1477"/>
      <c r="F385" s="1477"/>
      <c r="G385" s="1477">
        <v>3</v>
      </c>
      <c r="H385" s="1477"/>
      <c r="I385" s="1477"/>
      <c r="J385" s="1477">
        <v>4</v>
      </c>
      <c r="K385" s="1477"/>
      <c r="L385" s="1478"/>
    </row>
    <row r="386" spans="1:12">
      <c r="A386" s="610"/>
      <c r="B386" s="312"/>
      <c r="C386" s="312"/>
      <c r="D386" s="1479"/>
      <c r="E386" s="1480"/>
      <c r="F386" s="1481"/>
      <c r="G386" s="1479"/>
      <c r="H386" s="1480"/>
      <c r="I386" s="1481"/>
      <c r="J386" s="1479">
        <f>D386-G386</f>
        <v>0</v>
      </c>
      <c r="K386" s="1480"/>
      <c r="L386" s="1482"/>
    </row>
    <row r="387" spans="1:12">
      <c r="A387" s="610"/>
      <c r="B387" s="312"/>
      <c r="C387" s="312"/>
      <c r="D387" s="1479"/>
      <c r="E387" s="1480"/>
      <c r="F387" s="1481"/>
      <c r="G387" s="1479"/>
      <c r="H387" s="1480"/>
      <c r="I387" s="1481"/>
      <c r="J387" s="1479"/>
      <c r="K387" s="1480"/>
      <c r="L387" s="1482"/>
    </row>
    <row r="388" spans="1:12" ht="15.75" thickBot="1">
      <c r="A388" s="347"/>
      <c r="B388" s="348"/>
      <c r="C388" s="348"/>
      <c r="D388" s="1483"/>
      <c r="E388" s="1484"/>
      <c r="F388" s="1485"/>
      <c r="G388" s="1483"/>
      <c r="H388" s="1484"/>
      <c r="I388" s="1485"/>
      <c r="J388" s="1483"/>
      <c r="K388" s="1484"/>
      <c r="L388" s="1486"/>
    </row>
    <row r="390" spans="1:12" ht="15.75" thickBot="1"/>
    <row r="391" spans="1:12" ht="15.75" thickBot="1">
      <c r="A391" s="1501" t="s">
        <v>453</v>
      </c>
      <c r="B391" s="1502"/>
      <c r="C391" s="1502"/>
      <c r="D391" s="1502"/>
      <c r="E391" s="1502"/>
      <c r="F391" s="1502"/>
      <c r="G391" s="1502"/>
      <c r="H391" s="1502"/>
      <c r="I391" s="1502"/>
      <c r="J391" s="1502"/>
      <c r="K391" s="1502"/>
      <c r="L391" s="1503"/>
    </row>
    <row r="392" spans="1:12" ht="15.75" thickBot="1">
      <c r="A392" s="1504" t="s">
        <v>476</v>
      </c>
      <c r="B392" s="1505"/>
      <c r="C392" s="1505"/>
      <c r="D392" s="1505"/>
      <c r="E392" s="1505"/>
      <c r="F392" s="1505"/>
      <c r="G392" s="1505"/>
      <c r="H392" s="1505"/>
      <c r="I392" s="1505"/>
      <c r="J392" s="1505"/>
      <c r="K392" s="1505"/>
      <c r="L392" s="1506"/>
    </row>
    <row r="393" spans="1:12">
      <c r="A393" s="1493" t="s">
        <v>454</v>
      </c>
      <c r="B393" s="1494"/>
      <c r="C393" s="1494"/>
      <c r="D393" s="1494"/>
      <c r="E393" s="1494"/>
      <c r="F393" s="1494"/>
      <c r="G393" s="1494"/>
      <c r="H393" s="1494"/>
      <c r="I393" s="1494"/>
      <c r="J393" s="1494"/>
      <c r="K393" s="1494"/>
      <c r="L393" s="1495"/>
    </row>
    <row r="394" spans="1:12">
      <c r="A394" s="13"/>
      <c r="B394" s="338"/>
      <c r="C394" s="338"/>
      <c r="D394" s="338"/>
      <c r="E394" s="338"/>
      <c r="F394" s="338"/>
      <c r="G394" s="338"/>
      <c r="H394" s="338"/>
      <c r="I394" s="338"/>
      <c r="J394" s="338"/>
      <c r="K394" s="338"/>
      <c r="L394" s="14"/>
    </row>
    <row r="395" spans="1:12">
      <c r="A395" s="599">
        <v>1</v>
      </c>
      <c r="B395" s="338" t="s">
        <v>455</v>
      </c>
      <c r="C395" s="338"/>
      <c r="D395" s="338"/>
      <c r="E395" s="338"/>
      <c r="F395" s="611" t="str">
        <f>'04-22Master'!A27</f>
        <v>BITS-612</v>
      </c>
      <c r="G395" s="600">
        <v>2</v>
      </c>
      <c r="H395" s="338" t="s">
        <v>456</v>
      </c>
      <c r="I395" s="338"/>
      <c r="J395" s="338"/>
      <c r="K395" s="340">
        <f>'04-22Master'!I27</f>
        <v>44396</v>
      </c>
      <c r="L395" s="14"/>
    </row>
    <row r="396" spans="1:12">
      <c r="A396" s="599"/>
      <c r="B396" s="338"/>
      <c r="C396" s="338"/>
      <c r="D396" s="338"/>
      <c r="E396" s="338"/>
      <c r="F396" s="338"/>
      <c r="G396" s="600"/>
      <c r="H396" s="338"/>
      <c r="I396" s="338"/>
      <c r="J396" s="338"/>
      <c r="K396" s="338"/>
      <c r="L396" s="14"/>
    </row>
    <row r="397" spans="1:12">
      <c r="A397" s="599">
        <v>3</v>
      </c>
      <c r="B397" s="338" t="s">
        <v>457</v>
      </c>
      <c r="C397" s="338"/>
      <c r="D397" s="397" t="str">
        <f>'04-22Master'!B27</f>
        <v>Nagaranjan S</v>
      </c>
      <c r="E397" s="338"/>
      <c r="F397" s="338"/>
      <c r="G397" s="600">
        <v>4</v>
      </c>
      <c r="H397" s="338" t="s">
        <v>458</v>
      </c>
      <c r="I397" s="338"/>
      <c r="J397" s="303" t="str">
        <f>'04-22Master'!E27</f>
        <v>SUBBIAH G</v>
      </c>
      <c r="K397" s="338"/>
      <c r="L397" s="14"/>
    </row>
    <row r="398" spans="1:12">
      <c r="A398" s="599"/>
      <c r="B398" s="338"/>
      <c r="C398" s="338"/>
      <c r="D398" s="338"/>
      <c r="E398" s="338"/>
      <c r="F398" s="338"/>
      <c r="G398" s="341"/>
      <c r="H398" s="338"/>
      <c r="I398" s="338"/>
      <c r="J398" s="338"/>
      <c r="K398" s="338"/>
      <c r="L398" s="14"/>
    </row>
    <row r="399" spans="1:12">
      <c r="A399" s="1493" t="s">
        <v>459</v>
      </c>
      <c r="B399" s="1494"/>
      <c r="C399" s="1494"/>
      <c r="D399" s="1494"/>
      <c r="E399" s="1494"/>
      <c r="F399" s="1494"/>
      <c r="G399" s="1494"/>
      <c r="H399" s="1494"/>
      <c r="I399" s="1494"/>
      <c r="J399" s="1494"/>
      <c r="K399" s="1494"/>
      <c r="L399" s="1495"/>
    </row>
    <row r="400" spans="1:12">
      <c r="A400" s="13"/>
      <c r="B400" s="338"/>
      <c r="C400" s="338"/>
      <c r="D400" s="338"/>
      <c r="E400" s="338"/>
      <c r="F400" s="338"/>
      <c r="G400" s="338"/>
      <c r="H400" s="338"/>
      <c r="I400" s="338"/>
      <c r="J400" s="338"/>
      <c r="K400" s="338"/>
      <c r="L400" s="14"/>
    </row>
    <row r="401" spans="1:13">
      <c r="A401" s="1496"/>
      <c r="B401" s="1497" t="s">
        <v>460</v>
      </c>
      <c r="C401" s="1497"/>
      <c r="D401" s="1497"/>
      <c r="E401" s="1497" t="s">
        <v>461</v>
      </c>
      <c r="F401" s="1497" t="s">
        <v>462</v>
      </c>
      <c r="G401" s="1497" t="s">
        <v>463</v>
      </c>
      <c r="H401" s="1497"/>
      <c r="I401" s="1497"/>
      <c r="J401" s="1497" t="s">
        <v>464</v>
      </c>
      <c r="K401" s="1497" t="s">
        <v>465</v>
      </c>
      <c r="L401" s="1498" t="s">
        <v>37</v>
      </c>
    </row>
    <row r="402" spans="1:13" ht="30">
      <c r="A402" s="1496"/>
      <c r="B402" s="601" t="s">
        <v>365</v>
      </c>
      <c r="C402" s="601" t="s">
        <v>466</v>
      </c>
      <c r="D402" s="601" t="s">
        <v>467</v>
      </c>
      <c r="E402" s="1497"/>
      <c r="F402" s="1497"/>
      <c r="G402" s="306" t="s">
        <v>365</v>
      </c>
      <c r="H402" s="306" t="s">
        <v>466</v>
      </c>
      <c r="I402" s="306" t="s">
        <v>468</v>
      </c>
      <c r="J402" s="1497"/>
      <c r="K402" s="1497"/>
      <c r="L402" s="1498"/>
    </row>
    <row r="403" spans="1:13">
      <c r="A403" s="342"/>
      <c r="B403" s="307">
        <v>1</v>
      </c>
      <c r="C403" s="307">
        <v>2</v>
      </c>
      <c r="D403" s="307">
        <v>3</v>
      </c>
      <c r="E403" s="307">
        <v>4</v>
      </c>
      <c r="F403" s="307">
        <v>5</v>
      </c>
      <c r="G403" s="307">
        <v>6</v>
      </c>
      <c r="H403" s="360">
        <v>7</v>
      </c>
      <c r="I403" s="309">
        <v>8</v>
      </c>
      <c r="J403" s="310">
        <v>9</v>
      </c>
      <c r="K403" s="307">
        <v>10</v>
      </c>
      <c r="L403" s="343">
        <v>11</v>
      </c>
    </row>
    <row r="404" spans="1:13">
      <c r="A404" s="344"/>
      <c r="B404" s="312"/>
      <c r="C404" s="312"/>
      <c r="D404" s="305"/>
      <c r="E404" s="311"/>
      <c r="F404" s="358"/>
      <c r="G404" s="312"/>
      <c r="H404" s="312"/>
      <c r="I404" s="313"/>
      <c r="J404" s="337"/>
      <c r="K404" s="311"/>
      <c r="L404" s="345"/>
    </row>
    <row r="405" spans="1:13">
      <c r="A405" s="344"/>
      <c r="B405" s="406">
        <v>44562</v>
      </c>
      <c r="C405" s="526">
        <v>44592</v>
      </c>
      <c r="D405" s="530">
        <v>31</v>
      </c>
      <c r="E405" s="530">
        <v>1.5</v>
      </c>
      <c r="F405" s="444">
        <v>1.5</v>
      </c>
      <c r="G405" s="621">
        <v>44571</v>
      </c>
      <c r="H405" s="621">
        <v>44571</v>
      </c>
      <c r="I405" s="407">
        <v>1</v>
      </c>
      <c r="J405" s="439">
        <v>0.5</v>
      </c>
      <c r="K405" s="407"/>
      <c r="L405" s="346"/>
    </row>
    <row r="406" spans="1:13">
      <c r="A406" s="344"/>
      <c r="B406" s="312">
        <v>44593</v>
      </c>
      <c r="C406" s="312">
        <v>44620</v>
      </c>
      <c r="D406" s="305">
        <v>28</v>
      </c>
      <c r="E406" s="311">
        <v>1.5</v>
      </c>
      <c r="F406" s="358">
        <v>2</v>
      </c>
      <c r="G406" s="312"/>
      <c r="H406" s="312"/>
      <c r="I406" s="313"/>
      <c r="J406" s="1154">
        <f>J405+E406-I406</f>
        <v>2</v>
      </c>
      <c r="K406" s="313"/>
      <c r="L406" s="346"/>
    </row>
    <row r="407" spans="1:13" s="8" customFormat="1">
      <c r="A407" s="719"/>
      <c r="B407" s="718">
        <v>44621</v>
      </c>
      <c r="C407" s="718">
        <v>44651</v>
      </c>
      <c r="D407" s="726">
        <v>31</v>
      </c>
      <c r="E407" s="726">
        <v>1.5</v>
      </c>
      <c r="F407" s="722">
        <v>3.5</v>
      </c>
      <c r="G407" s="720">
        <v>44641</v>
      </c>
      <c r="H407" s="720">
        <v>44641</v>
      </c>
      <c r="I407" s="723">
        <v>1</v>
      </c>
      <c r="J407" s="1154">
        <f>J406+E407-I407</f>
        <v>2.5</v>
      </c>
      <c r="K407" s="727"/>
      <c r="L407" s="725"/>
      <c r="M407" s="1251"/>
    </row>
    <row r="408" spans="1:13" s="1185" customFormat="1">
      <c r="A408" s="344"/>
      <c r="B408" s="438">
        <v>44652</v>
      </c>
      <c r="C408" s="438">
        <v>44681</v>
      </c>
      <c r="D408" s="359">
        <v>30</v>
      </c>
      <c r="E408" s="359">
        <v>1.5</v>
      </c>
      <c r="F408" s="358"/>
      <c r="G408" s="305">
        <v>0</v>
      </c>
      <c r="H408" s="305">
        <v>0</v>
      </c>
      <c r="I408" s="313">
        <v>0</v>
      </c>
      <c r="J408" s="337">
        <f>J407+E408-H408</f>
        <v>4</v>
      </c>
      <c r="K408" s="313"/>
      <c r="L408" s="346"/>
      <c r="M408" s="10">
        <v>12</v>
      </c>
    </row>
    <row r="409" spans="1:13" ht="12.6" customHeight="1">
      <c r="A409" s="344"/>
      <c r="B409" s="406"/>
      <c r="C409" s="526"/>
      <c r="D409" s="530"/>
      <c r="E409" s="530"/>
      <c r="F409" s="444"/>
      <c r="G409" s="527"/>
      <c r="H409" s="527"/>
      <c r="I409" s="407"/>
      <c r="J409" s="439"/>
      <c r="K409" s="407"/>
      <c r="L409" s="338"/>
    </row>
    <row r="410" spans="1:13">
      <c r="A410" s="344"/>
      <c r="B410" s="406"/>
      <c r="C410" s="526"/>
      <c r="D410" s="530"/>
      <c r="E410" s="530"/>
      <c r="F410" s="444"/>
      <c r="G410" s="621"/>
      <c r="H410" s="621"/>
      <c r="I410" s="407"/>
      <c r="J410" s="439"/>
      <c r="K410" s="407"/>
      <c r="L410" s="359"/>
    </row>
    <row r="411" spans="1:13">
      <c r="B411" s="406"/>
      <c r="C411" s="526"/>
      <c r="D411" s="530"/>
      <c r="E411" s="530"/>
      <c r="F411" s="444"/>
      <c r="G411" s="621"/>
      <c r="H411" s="621"/>
      <c r="I411" s="407"/>
      <c r="J411" s="439"/>
      <c r="K411" s="359"/>
      <c r="L411" s="359"/>
    </row>
    <row r="412" spans="1:13">
      <c r="A412" s="344"/>
      <c r="B412" s="312"/>
      <c r="C412" s="314"/>
      <c r="D412" s="301"/>
      <c r="E412" s="301"/>
      <c r="F412" s="313"/>
      <c r="G412" s="312"/>
      <c r="H412" s="312"/>
      <c r="I412" s="313"/>
      <c r="J412" s="313"/>
      <c r="K412" s="313"/>
      <c r="L412" s="346"/>
    </row>
    <row r="413" spans="1:13">
      <c r="A413" s="610"/>
      <c r="B413" s="338"/>
      <c r="C413" s="338"/>
      <c r="D413" s="338"/>
      <c r="E413" s="338"/>
      <c r="F413" s="338"/>
      <c r="G413" s="338"/>
      <c r="H413" s="338"/>
      <c r="I413" s="338"/>
      <c r="J413" s="338"/>
      <c r="K413" s="338"/>
      <c r="L413" s="14"/>
    </row>
    <row r="414" spans="1:13">
      <c r="A414" s="1493" t="s">
        <v>469</v>
      </c>
      <c r="B414" s="1494"/>
      <c r="C414" s="1494"/>
      <c r="D414" s="1494"/>
      <c r="E414" s="1494"/>
      <c r="F414" s="1494"/>
      <c r="G414" s="1494"/>
      <c r="H414" s="1494"/>
      <c r="I414" s="1494"/>
      <c r="J414" s="1494"/>
      <c r="K414" s="1494"/>
      <c r="L414" s="1495"/>
    </row>
    <row r="415" spans="1:13">
      <c r="A415" s="13"/>
      <c r="B415" s="338"/>
      <c r="C415" s="338"/>
      <c r="D415" s="338"/>
      <c r="E415" s="338"/>
      <c r="F415" s="338"/>
      <c r="G415" s="338"/>
      <c r="H415" s="338"/>
      <c r="I415" s="338"/>
      <c r="J415" s="338"/>
      <c r="K415" s="338"/>
      <c r="L415" s="14"/>
    </row>
    <row r="416" spans="1:13">
      <c r="A416" s="1496"/>
      <c r="B416" s="1499" t="s">
        <v>470</v>
      </c>
      <c r="C416" s="1499"/>
      <c r="D416" s="1499" t="s">
        <v>471</v>
      </c>
      <c r="E416" s="1499"/>
      <c r="F416" s="1499"/>
      <c r="G416" s="1499"/>
      <c r="H416" s="1499"/>
      <c r="I416" s="1499"/>
      <c r="J416" s="1499" t="s">
        <v>472</v>
      </c>
      <c r="K416" s="1499"/>
      <c r="L416" s="1500"/>
    </row>
    <row r="417" spans="1:12">
      <c r="A417" s="1496"/>
      <c r="B417" s="1499"/>
      <c r="C417" s="1499"/>
      <c r="D417" s="1499" t="s">
        <v>473</v>
      </c>
      <c r="E417" s="1499"/>
      <c r="F417" s="1499"/>
      <c r="G417" s="1499" t="s">
        <v>474</v>
      </c>
      <c r="H417" s="1499"/>
      <c r="I417" s="1499"/>
      <c r="J417" s="1499"/>
      <c r="K417" s="1499"/>
      <c r="L417" s="1500"/>
    </row>
    <row r="418" spans="1:12">
      <c r="A418" s="599"/>
      <c r="B418" s="1477">
        <v>1</v>
      </c>
      <c r="C418" s="1477"/>
      <c r="D418" s="1477">
        <v>2</v>
      </c>
      <c r="E418" s="1477"/>
      <c r="F418" s="1477"/>
      <c r="G418" s="1477">
        <v>3</v>
      </c>
      <c r="H418" s="1477"/>
      <c r="I418" s="1477"/>
      <c r="J418" s="1477">
        <v>4</v>
      </c>
      <c r="K418" s="1477"/>
      <c r="L418" s="1478"/>
    </row>
    <row r="419" spans="1:12">
      <c r="A419" s="610"/>
      <c r="B419" s="312"/>
      <c r="C419" s="312"/>
      <c r="D419" s="1479"/>
      <c r="E419" s="1480"/>
      <c r="F419" s="1481"/>
      <c r="G419" s="1479"/>
      <c r="H419" s="1480"/>
      <c r="I419" s="1481"/>
      <c r="J419" s="1479">
        <f>D419-G419</f>
        <v>0</v>
      </c>
      <c r="K419" s="1480"/>
      <c r="L419" s="1482"/>
    </row>
    <row r="420" spans="1:12">
      <c r="A420" s="610"/>
      <c r="B420" s="312"/>
      <c r="C420" s="312"/>
      <c r="D420" s="1479"/>
      <c r="E420" s="1480"/>
      <c r="F420" s="1481"/>
      <c r="G420" s="1479"/>
      <c r="H420" s="1480"/>
      <c r="I420" s="1481"/>
      <c r="J420" s="1479"/>
      <c r="K420" s="1480"/>
      <c r="L420" s="1482"/>
    </row>
    <row r="421" spans="1:12" ht="15.75" thickBot="1">
      <c r="A421" s="347"/>
      <c r="B421" s="348"/>
      <c r="C421" s="348"/>
      <c r="D421" s="1483"/>
      <c r="E421" s="1484"/>
      <c r="F421" s="1485"/>
      <c r="G421" s="1483"/>
      <c r="H421" s="1484"/>
      <c r="I421" s="1485"/>
      <c r="J421" s="1483"/>
      <c r="K421" s="1484"/>
      <c r="L421" s="1486"/>
    </row>
    <row r="423" spans="1:12" ht="15.75" thickBot="1"/>
    <row r="424" spans="1:12" ht="15.75" thickBot="1">
      <c r="A424" s="1501" t="s">
        <v>453</v>
      </c>
      <c r="B424" s="1502"/>
      <c r="C424" s="1502"/>
      <c r="D424" s="1502"/>
      <c r="E424" s="1502"/>
      <c r="F424" s="1502"/>
      <c r="G424" s="1502"/>
      <c r="H424" s="1502"/>
      <c r="I424" s="1502"/>
      <c r="J424" s="1502"/>
      <c r="K424" s="1502"/>
      <c r="L424" s="1503"/>
    </row>
    <row r="425" spans="1:12" ht="15.75" thickBot="1">
      <c r="A425" s="1504" t="s">
        <v>476</v>
      </c>
      <c r="B425" s="1505"/>
      <c r="C425" s="1505"/>
      <c r="D425" s="1505"/>
      <c r="E425" s="1505"/>
      <c r="F425" s="1505"/>
      <c r="G425" s="1505"/>
      <c r="H425" s="1505"/>
      <c r="I425" s="1505"/>
      <c r="J425" s="1505"/>
      <c r="K425" s="1505"/>
      <c r="L425" s="1506"/>
    </row>
    <row r="426" spans="1:12">
      <c r="A426" s="1493" t="s">
        <v>454</v>
      </c>
      <c r="B426" s="1494"/>
      <c r="C426" s="1494"/>
      <c r="D426" s="1494"/>
      <c r="E426" s="1494"/>
      <c r="F426" s="1494"/>
      <c r="G426" s="1494"/>
      <c r="H426" s="1494"/>
      <c r="I426" s="1494"/>
      <c r="J426" s="1494"/>
      <c r="K426" s="1494"/>
      <c r="L426" s="1495"/>
    </row>
    <row r="427" spans="1:12">
      <c r="A427" s="13"/>
      <c r="B427" s="338"/>
      <c r="C427" s="338"/>
      <c r="D427" s="338"/>
      <c r="E427" s="338"/>
      <c r="F427" s="338"/>
      <c r="G427" s="338"/>
      <c r="H427" s="338"/>
      <c r="I427" s="338"/>
      <c r="J427" s="338"/>
      <c r="K427" s="338"/>
      <c r="L427" s="14"/>
    </row>
    <row r="428" spans="1:12">
      <c r="A428" s="599">
        <v>1</v>
      </c>
      <c r="B428" s="338" t="s">
        <v>455</v>
      </c>
      <c r="C428" s="338"/>
      <c r="D428" s="338"/>
      <c r="E428" s="338"/>
      <c r="F428" s="611" t="str">
        <f>'04-22Master'!A28</f>
        <v>BITS-613</v>
      </c>
      <c r="G428" s="600">
        <v>2</v>
      </c>
      <c r="H428" s="338" t="s">
        <v>456</v>
      </c>
      <c r="I428" s="338"/>
      <c r="J428" s="338"/>
      <c r="K428" s="340">
        <f>'04-22Master'!I27</f>
        <v>44396</v>
      </c>
      <c r="L428" s="14"/>
    </row>
    <row r="429" spans="1:12">
      <c r="A429" s="599"/>
      <c r="B429" s="338"/>
      <c r="C429" s="338"/>
      <c r="D429" s="338"/>
      <c r="E429" s="338"/>
      <c r="F429" s="338"/>
      <c r="G429" s="600"/>
      <c r="H429" s="338"/>
      <c r="I429" s="338"/>
      <c r="J429" s="338"/>
      <c r="K429" s="338"/>
      <c r="L429" s="14"/>
    </row>
    <row r="430" spans="1:12">
      <c r="A430" s="599">
        <v>3</v>
      </c>
      <c r="B430" s="338" t="s">
        <v>457</v>
      </c>
      <c r="C430" s="338"/>
      <c r="D430" s="397" t="str">
        <f>'04-22Master'!B28</f>
        <v>ELAMPARITHI SB</v>
      </c>
      <c r="E430" s="338"/>
      <c r="F430" s="338"/>
      <c r="G430" s="600">
        <v>4</v>
      </c>
      <c r="H430" s="338" t="s">
        <v>458</v>
      </c>
      <c r="I430" s="338"/>
      <c r="J430" s="303" t="str">
        <f>'04-22Master'!E28</f>
        <v>Balasubramanian.S</v>
      </c>
      <c r="K430" s="338"/>
      <c r="L430" s="14"/>
    </row>
    <row r="431" spans="1:12">
      <c r="A431" s="599"/>
      <c r="B431" s="338"/>
      <c r="C431" s="338"/>
      <c r="D431" s="338"/>
      <c r="E431" s="338"/>
      <c r="F431" s="338"/>
      <c r="G431" s="341"/>
      <c r="H431" s="338"/>
      <c r="I431" s="338"/>
      <c r="J431" s="338"/>
      <c r="K431" s="338"/>
      <c r="L431" s="14"/>
    </row>
    <row r="432" spans="1:12">
      <c r="A432" s="1493" t="s">
        <v>459</v>
      </c>
      <c r="B432" s="1494"/>
      <c r="C432" s="1494"/>
      <c r="D432" s="1494"/>
      <c r="E432" s="1494"/>
      <c r="F432" s="1494"/>
      <c r="G432" s="1494"/>
      <c r="H432" s="1494"/>
      <c r="I432" s="1494"/>
      <c r="J432" s="1494"/>
      <c r="K432" s="1494"/>
      <c r="L432" s="1495"/>
    </row>
    <row r="433" spans="1:13">
      <c r="A433" s="13"/>
      <c r="B433" s="338"/>
      <c r="C433" s="338"/>
      <c r="D433" s="338"/>
      <c r="E433" s="338"/>
      <c r="F433" s="338"/>
      <c r="G433" s="338"/>
      <c r="H433" s="338"/>
      <c r="I433" s="338"/>
      <c r="J433" s="338"/>
      <c r="K433" s="338"/>
      <c r="L433" s="14"/>
    </row>
    <row r="434" spans="1:13">
      <c r="A434" s="1496"/>
      <c r="B434" s="1497" t="s">
        <v>460</v>
      </c>
      <c r="C434" s="1497"/>
      <c r="D434" s="1497"/>
      <c r="E434" s="1497" t="s">
        <v>461</v>
      </c>
      <c r="F434" s="1497" t="s">
        <v>462</v>
      </c>
      <c r="G434" s="1497" t="s">
        <v>463</v>
      </c>
      <c r="H434" s="1497"/>
      <c r="I434" s="1497"/>
      <c r="J434" s="1497" t="s">
        <v>464</v>
      </c>
      <c r="K434" s="1497" t="s">
        <v>465</v>
      </c>
      <c r="L434" s="1498" t="s">
        <v>37</v>
      </c>
    </row>
    <row r="435" spans="1:13" ht="30">
      <c r="A435" s="1496"/>
      <c r="B435" s="601" t="s">
        <v>365</v>
      </c>
      <c r="C435" s="601" t="s">
        <v>466</v>
      </c>
      <c r="D435" s="601" t="s">
        <v>467</v>
      </c>
      <c r="E435" s="1497"/>
      <c r="F435" s="1497"/>
      <c r="G435" s="306" t="s">
        <v>365</v>
      </c>
      <c r="H435" s="306" t="s">
        <v>466</v>
      </c>
      <c r="I435" s="306" t="s">
        <v>468</v>
      </c>
      <c r="J435" s="1497"/>
      <c r="K435" s="1497"/>
      <c r="L435" s="1498"/>
    </row>
    <row r="436" spans="1:13">
      <c r="A436" s="342"/>
      <c r="B436" s="307">
        <v>1</v>
      </c>
      <c r="C436" s="307">
        <v>2</v>
      </c>
      <c r="D436" s="307">
        <v>3</v>
      </c>
      <c r="E436" s="307">
        <v>4</v>
      </c>
      <c r="F436" s="307">
        <v>5</v>
      </c>
      <c r="G436" s="307">
        <v>6</v>
      </c>
      <c r="H436" s="360">
        <v>7</v>
      </c>
      <c r="I436" s="309">
        <v>8</v>
      </c>
      <c r="J436" s="310">
        <v>9</v>
      </c>
      <c r="K436" s="307">
        <v>10</v>
      </c>
      <c r="L436" s="343">
        <v>11</v>
      </c>
    </row>
    <row r="437" spans="1:13">
      <c r="A437" s="344"/>
      <c r="B437" s="312"/>
      <c r="C437" s="312"/>
      <c r="D437" s="305"/>
      <c r="E437" s="311"/>
      <c r="F437" s="358"/>
      <c r="G437" s="312"/>
      <c r="H437" s="312"/>
      <c r="I437" s="313"/>
      <c r="J437" s="337"/>
      <c r="K437" s="311"/>
      <c r="L437" s="345"/>
    </row>
    <row r="438" spans="1:13">
      <c r="A438" s="344"/>
      <c r="B438" s="406">
        <v>44562</v>
      </c>
      <c r="C438" s="526">
        <v>44592</v>
      </c>
      <c r="D438" s="530">
        <v>31</v>
      </c>
      <c r="E438" s="530">
        <v>1.5</v>
      </c>
      <c r="F438" s="444">
        <v>8</v>
      </c>
      <c r="G438" s="527">
        <v>0</v>
      </c>
      <c r="H438" s="527">
        <v>0</v>
      </c>
      <c r="I438" s="407">
        <v>0</v>
      </c>
      <c r="J438" s="439">
        <v>8</v>
      </c>
      <c r="K438" s="407"/>
      <c r="L438" s="346"/>
    </row>
    <row r="439" spans="1:13">
      <c r="A439" s="344"/>
      <c r="B439" s="312">
        <v>44593</v>
      </c>
      <c r="C439" s="312">
        <v>44620</v>
      </c>
      <c r="D439" s="305">
        <v>28</v>
      </c>
      <c r="E439" s="311">
        <v>1.5</v>
      </c>
      <c r="F439" s="358">
        <v>9.5</v>
      </c>
      <c r="G439" s="312"/>
      <c r="H439" s="312"/>
      <c r="I439" s="313"/>
      <c r="J439" s="1154">
        <f>J438+E439-I439</f>
        <v>9.5</v>
      </c>
      <c r="K439" s="313"/>
      <c r="L439" s="346"/>
    </row>
    <row r="440" spans="1:13" s="8" customFormat="1">
      <c r="A440" s="719"/>
      <c r="B440" s="718">
        <v>44621</v>
      </c>
      <c r="C440" s="718">
        <v>44651</v>
      </c>
      <c r="D440" s="726">
        <v>31</v>
      </c>
      <c r="E440" s="726">
        <v>1.5</v>
      </c>
      <c r="F440" s="722">
        <v>11</v>
      </c>
      <c r="G440" s="721">
        <v>0</v>
      </c>
      <c r="H440" s="721">
        <v>0</v>
      </c>
      <c r="I440" s="723">
        <v>0</v>
      </c>
      <c r="J440" s="724">
        <f>J439+E440-I440</f>
        <v>11</v>
      </c>
      <c r="K440" s="727"/>
      <c r="L440" s="725"/>
      <c r="M440" s="1251"/>
    </row>
    <row r="441" spans="1:13" s="1185" customFormat="1">
      <c r="A441" s="344"/>
      <c r="B441" s="438">
        <v>44652</v>
      </c>
      <c r="C441" s="438">
        <v>44671</v>
      </c>
      <c r="D441" s="359">
        <v>30</v>
      </c>
      <c r="E441" s="359">
        <v>1.5</v>
      </c>
      <c r="F441" s="358"/>
      <c r="G441" s="305">
        <v>0</v>
      </c>
      <c r="H441" s="305">
        <v>0</v>
      </c>
      <c r="I441" s="313">
        <v>0</v>
      </c>
      <c r="J441" s="337">
        <f>J440+E441-H441</f>
        <v>12.5</v>
      </c>
      <c r="K441" s="313"/>
      <c r="L441" s="346"/>
      <c r="M441" s="10">
        <v>13</v>
      </c>
    </row>
    <row r="442" spans="1:13" ht="12.6" customHeight="1">
      <c r="A442" s="344"/>
      <c r="B442" s="406"/>
      <c r="C442" s="526"/>
      <c r="D442" s="530"/>
      <c r="E442" s="530"/>
      <c r="F442" s="444"/>
      <c r="G442" s="527"/>
      <c r="H442" s="527"/>
      <c r="I442" s="407"/>
      <c r="J442" s="439"/>
      <c r="K442" s="407"/>
      <c r="L442" s="338"/>
    </row>
    <row r="443" spans="1:13">
      <c r="A443" s="344"/>
      <c r="B443" s="406"/>
      <c r="C443" s="526"/>
      <c r="D443" s="530"/>
      <c r="E443" s="530"/>
      <c r="F443" s="444"/>
      <c r="G443" s="621"/>
      <c r="H443" s="621"/>
      <c r="I443" s="407"/>
      <c r="J443" s="439"/>
      <c r="K443" s="407"/>
      <c r="L443" s="359"/>
    </row>
    <row r="444" spans="1:13">
      <c r="B444" s="406"/>
      <c r="C444" s="526"/>
      <c r="D444" s="530"/>
      <c r="E444" s="530"/>
      <c r="F444" s="444"/>
      <c r="G444" s="527"/>
      <c r="H444" s="527"/>
      <c r="I444" s="407"/>
      <c r="J444" s="439"/>
      <c r="K444" s="359"/>
      <c r="L444" s="359"/>
    </row>
    <row r="445" spans="1:13">
      <c r="A445" s="344"/>
      <c r="B445" s="312"/>
      <c r="C445" s="314"/>
      <c r="D445" s="301"/>
      <c r="E445" s="301"/>
      <c r="F445" s="313"/>
      <c r="G445" s="312"/>
      <c r="H445" s="312"/>
      <c r="I445" s="313"/>
      <c r="J445" s="313"/>
      <c r="K445" s="313"/>
      <c r="L445" s="346"/>
    </row>
    <row r="446" spans="1:13">
      <c r="A446" s="610"/>
      <c r="B446" s="338"/>
      <c r="C446" s="338"/>
      <c r="D446" s="338"/>
      <c r="E446" s="338"/>
      <c r="F446" s="338"/>
      <c r="G446" s="338"/>
      <c r="H446" s="338"/>
      <c r="I446" s="338"/>
      <c r="J446" s="338"/>
      <c r="K446" s="338"/>
      <c r="L446" s="14"/>
    </row>
    <row r="447" spans="1:13">
      <c r="A447" s="1493" t="s">
        <v>469</v>
      </c>
      <c r="B447" s="1494"/>
      <c r="C447" s="1494"/>
      <c r="D447" s="1494"/>
      <c r="E447" s="1494"/>
      <c r="F447" s="1494"/>
      <c r="G447" s="1494"/>
      <c r="H447" s="1494"/>
      <c r="I447" s="1494"/>
      <c r="J447" s="1494"/>
      <c r="K447" s="1494"/>
      <c r="L447" s="1495"/>
    </row>
    <row r="448" spans="1:13">
      <c r="A448" s="13"/>
      <c r="B448" s="338"/>
      <c r="C448" s="338"/>
      <c r="D448" s="338"/>
      <c r="E448" s="338"/>
      <c r="F448" s="338"/>
      <c r="G448" s="338"/>
      <c r="H448" s="338"/>
      <c r="I448" s="338"/>
      <c r="J448" s="338"/>
      <c r="K448" s="338"/>
      <c r="L448" s="14"/>
    </row>
    <row r="449" spans="1:12">
      <c r="A449" s="1496"/>
      <c r="B449" s="1499" t="s">
        <v>470</v>
      </c>
      <c r="C449" s="1499"/>
      <c r="D449" s="1499" t="s">
        <v>471</v>
      </c>
      <c r="E449" s="1499"/>
      <c r="F449" s="1499"/>
      <c r="G449" s="1499"/>
      <c r="H449" s="1499"/>
      <c r="I449" s="1499"/>
      <c r="J449" s="1499" t="s">
        <v>472</v>
      </c>
      <c r="K449" s="1499"/>
      <c r="L449" s="1500"/>
    </row>
    <row r="450" spans="1:12">
      <c r="A450" s="1496"/>
      <c r="B450" s="1499"/>
      <c r="C450" s="1499"/>
      <c r="D450" s="1499" t="s">
        <v>473</v>
      </c>
      <c r="E450" s="1499"/>
      <c r="F450" s="1499"/>
      <c r="G450" s="1499" t="s">
        <v>474</v>
      </c>
      <c r="H450" s="1499"/>
      <c r="I450" s="1499"/>
      <c r="J450" s="1499"/>
      <c r="K450" s="1499"/>
      <c r="L450" s="1500"/>
    </row>
    <row r="451" spans="1:12">
      <c r="A451" s="599"/>
      <c r="B451" s="1477">
        <v>1</v>
      </c>
      <c r="C451" s="1477"/>
      <c r="D451" s="1477">
        <v>2</v>
      </c>
      <c r="E451" s="1477"/>
      <c r="F451" s="1477"/>
      <c r="G451" s="1477">
        <v>3</v>
      </c>
      <c r="H451" s="1477"/>
      <c r="I451" s="1477"/>
      <c r="J451" s="1477">
        <v>4</v>
      </c>
      <c r="K451" s="1477"/>
      <c r="L451" s="1478"/>
    </row>
    <row r="452" spans="1:12">
      <c r="A452" s="610"/>
      <c r="B452" s="312"/>
      <c r="C452" s="312"/>
      <c r="D452" s="1479"/>
      <c r="E452" s="1480"/>
      <c r="F452" s="1481"/>
      <c r="G452" s="1479"/>
      <c r="H452" s="1480"/>
      <c r="I452" s="1481"/>
      <c r="J452" s="1479">
        <f>D452-G452</f>
        <v>0</v>
      </c>
      <c r="K452" s="1480"/>
      <c r="L452" s="1482"/>
    </row>
    <row r="453" spans="1:12">
      <c r="A453" s="610"/>
      <c r="B453" s="312"/>
      <c r="C453" s="312"/>
      <c r="D453" s="1479"/>
      <c r="E453" s="1480"/>
      <c r="F453" s="1481"/>
      <c r="G453" s="1479"/>
      <c r="H453" s="1480"/>
      <c r="I453" s="1481"/>
      <c r="J453" s="1479"/>
      <c r="K453" s="1480"/>
      <c r="L453" s="1482"/>
    </row>
    <row r="454" spans="1:12" ht="15.75" thickBot="1">
      <c r="A454" s="347"/>
      <c r="B454" s="348"/>
      <c r="C454" s="348"/>
      <c r="D454" s="1483"/>
      <c r="E454" s="1484"/>
      <c r="F454" s="1485"/>
      <c r="G454" s="1483"/>
      <c r="H454" s="1484"/>
      <c r="I454" s="1485"/>
      <c r="J454" s="1483"/>
      <c r="K454" s="1484"/>
      <c r="L454" s="1486"/>
    </row>
    <row r="456" spans="1:12" ht="15.75" thickBot="1"/>
    <row r="457" spans="1:12" ht="15.75" thickBot="1">
      <c r="A457" s="1501" t="s">
        <v>453</v>
      </c>
      <c r="B457" s="1502"/>
      <c r="C457" s="1502"/>
      <c r="D457" s="1502"/>
      <c r="E457" s="1502"/>
      <c r="F457" s="1502"/>
      <c r="G457" s="1502"/>
      <c r="H457" s="1502"/>
      <c r="I457" s="1502"/>
      <c r="J457" s="1502"/>
      <c r="K457" s="1502"/>
      <c r="L457" s="1503"/>
    </row>
    <row r="458" spans="1:12" ht="15.75" thickBot="1">
      <c r="A458" s="1504" t="s">
        <v>476</v>
      </c>
      <c r="B458" s="1505"/>
      <c r="C458" s="1505"/>
      <c r="D458" s="1505"/>
      <c r="E458" s="1505"/>
      <c r="F458" s="1505"/>
      <c r="G458" s="1505"/>
      <c r="H458" s="1505"/>
      <c r="I458" s="1505"/>
      <c r="J458" s="1505"/>
      <c r="K458" s="1505"/>
      <c r="L458" s="1506"/>
    </row>
    <row r="459" spans="1:12">
      <c r="A459" s="1493" t="s">
        <v>454</v>
      </c>
      <c r="B459" s="1494"/>
      <c r="C459" s="1494"/>
      <c r="D459" s="1494"/>
      <c r="E459" s="1494"/>
      <c r="F459" s="1494"/>
      <c r="G459" s="1494"/>
      <c r="H459" s="1494"/>
      <c r="I459" s="1494"/>
      <c r="J459" s="1494"/>
      <c r="K459" s="1494"/>
      <c r="L459" s="1495"/>
    </row>
    <row r="460" spans="1:12">
      <c r="A460" s="13"/>
      <c r="B460" s="338"/>
      <c r="C460" s="338"/>
      <c r="D460" s="338"/>
      <c r="E460" s="338"/>
      <c r="F460" s="338"/>
      <c r="G460" s="338"/>
      <c r="H460" s="338"/>
      <c r="I460" s="338"/>
      <c r="J460" s="338"/>
      <c r="K460" s="338"/>
      <c r="L460" s="14"/>
    </row>
    <row r="461" spans="1:12">
      <c r="A461" s="599">
        <v>1</v>
      </c>
      <c r="B461" s="338" t="s">
        <v>455</v>
      </c>
      <c r="C461" s="338"/>
      <c r="D461" s="338"/>
      <c r="E461" s="338"/>
      <c r="F461" s="508" t="str">
        <f>'04-22Master'!A29</f>
        <v>BITS-624</v>
      </c>
      <c r="G461" s="600">
        <v>2</v>
      </c>
      <c r="H461" s="338" t="s">
        <v>456</v>
      </c>
      <c r="I461" s="338"/>
      <c r="J461" s="338"/>
      <c r="K461" s="1516">
        <f>'04-22Master'!I29</f>
        <v>44419</v>
      </c>
      <c r="L461" s="1517"/>
    </row>
    <row r="462" spans="1:12">
      <c r="A462" s="599"/>
      <c r="B462" s="338"/>
      <c r="C462" s="338"/>
      <c r="D462" s="338"/>
      <c r="E462" s="338"/>
      <c r="F462" s="338"/>
      <c r="G462" s="600"/>
      <c r="H462" s="338"/>
      <c r="I462" s="338"/>
      <c r="J462" s="338"/>
      <c r="K462" s="338"/>
      <c r="L462" s="14"/>
    </row>
    <row r="463" spans="1:12">
      <c r="A463" s="599">
        <v>3</v>
      </c>
      <c r="B463" s="338" t="s">
        <v>457</v>
      </c>
      <c r="C463" s="338"/>
      <c r="D463" s="397" t="str">
        <f>'04-22Master'!B29</f>
        <v>Karthick G</v>
      </c>
      <c r="E463" s="338"/>
      <c r="F463" s="338"/>
      <c r="G463" s="600">
        <v>4</v>
      </c>
      <c r="H463" s="338" t="s">
        <v>458</v>
      </c>
      <c r="I463" s="338"/>
      <c r="J463" s="303" t="str">
        <f>'04-22Master'!E29</f>
        <v>Ganesan</v>
      </c>
      <c r="K463" s="338"/>
      <c r="L463" s="14"/>
    </row>
    <row r="464" spans="1:12">
      <c r="A464" s="599"/>
      <c r="B464" s="338"/>
      <c r="C464" s="338"/>
      <c r="D464" s="338"/>
      <c r="E464" s="338"/>
      <c r="F464" s="338"/>
      <c r="G464" s="341"/>
      <c r="H464" s="338"/>
      <c r="I464" s="338"/>
      <c r="J464" s="338"/>
      <c r="K464" s="338"/>
      <c r="L464" s="14"/>
    </row>
    <row r="465" spans="1:13">
      <c r="A465" s="1493" t="s">
        <v>459</v>
      </c>
      <c r="B465" s="1494"/>
      <c r="C465" s="1494"/>
      <c r="D465" s="1494"/>
      <c r="E465" s="1494"/>
      <c r="F465" s="1494"/>
      <c r="G465" s="1494"/>
      <c r="H465" s="1494"/>
      <c r="I465" s="1494"/>
      <c r="J465" s="1494"/>
      <c r="K465" s="1494"/>
      <c r="L465" s="1495"/>
    </row>
    <row r="466" spans="1:13">
      <c r="A466" s="13"/>
      <c r="B466" s="338"/>
      <c r="C466" s="338"/>
      <c r="D466" s="338"/>
      <c r="E466" s="338"/>
      <c r="F466" s="338"/>
      <c r="G466" s="338"/>
      <c r="H466" s="338"/>
      <c r="I466" s="338"/>
      <c r="J466" s="338"/>
      <c r="K466" s="338"/>
      <c r="L466" s="14"/>
    </row>
    <row r="467" spans="1:13">
      <c r="A467" s="1496"/>
      <c r="B467" s="1497" t="s">
        <v>460</v>
      </c>
      <c r="C467" s="1497"/>
      <c r="D467" s="1497"/>
      <c r="E467" s="1497" t="s">
        <v>461</v>
      </c>
      <c r="F467" s="1497" t="s">
        <v>462</v>
      </c>
      <c r="G467" s="1497" t="s">
        <v>463</v>
      </c>
      <c r="H467" s="1497"/>
      <c r="I467" s="1497"/>
      <c r="J467" s="1497" t="s">
        <v>464</v>
      </c>
      <c r="K467" s="1497" t="s">
        <v>465</v>
      </c>
      <c r="L467" s="1498" t="s">
        <v>37</v>
      </c>
    </row>
    <row r="468" spans="1:13" ht="30">
      <c r="A468" s="1496"/>
      <c r="B468" s="601" t="s">
        <v>365</v>
      </c>
      <c r="C468" s="601" t="s">
        <v>466</v>
      </c>
      <c r="D468" s="601" t="s">
        <v>467</v>
      </c>
      <c r="E468" s="1497"/>
      <c r="F468" s="1497"/>
      <c r="G468" s="306" t="s">
        <v>365</v>
      </c>
      <c r="H468" s="306" t="s">
        <v>466</v>
      </c>
      <c r="I468" s="306" t="s">
        <v>468</v>
      </c>
      <c r="J468" s="1497"/>
      <c r="K468" s="1497"/>
      <c r="L468" s="1498"/>
    </row>
    <row r="469" spans="1:13">
      <c r="A469" s="342"/>
      <c r="B469" s="307">
        <v>1</v>
      </c>
      <c r="C469" s="307">
        <v>2</v>
      </c>
      <c r="D469" s="307">
        <v>3</v>
      </c>
      <c r="E469" s="307">
        <v>4</v>
      </c>
      <c r="F469" s="307">
        <v>5</v>
      </c>
      <c r="G469" s="307">
        <v>6</v>
      </c>
      <c r="H469" s="360">
        <v>7</v>
      </c>
      <c r="I469" s="309">
        <v>8</v>
      </c>
      <c r="J469" s="310">
        <v>9</v>
      </c>
      <c r="K469" s="307">
        <v>10</v>
      </c>
      <c r="L469" s="343">
        <v>11</v>
      </c>
    </row>
    <row r="470" spans="1:13">
      <c r="A470" s="344"/>
      <c r="B470" s="312"/>
      <c r="C470" s="312"/>
      <c r="D470" s="305"/>
      <c r="E470" s="311"/>
      <c r="F470" s="358"/>
      <c r="G470" s="312"/>
      <c r="H470" s="312"/>
      <c r="I470" s="313"/>
      <c r="J470" s="337"/>
      <c r="K470" s="311"/>
      <c r="L470" s="345"/>
    </row>
    <row r="471" spans="1:13">
      <c r="A471" s="344"/>
      <c r="B471" s="406">
        <v>44562</v>
      </c>
      <c r="C471" s="526">
        <v>44592</v>
      </c>
      <c r="D471" s="530">
        <v>31</v>
      </c>
      <c r="E471" s="530">
        <v>1.5</v>
      </c>
      <c r="F471" s="444">
        <v>8</v>
      </c>
      <c r="G471" s="527">
        <v>0</v>
      </c>
      <c r="H471" s="527">
        <v>0</v>
      </c>
      <c r="I471" s="407">
        <v>0</v>
      </c>
      <c r="J471" s="439">
        <v>8</v>
      </c>
      <c r="K471" s="313"/>
      <c r="L471" s="346"/>
    </row>
    <row r="472" spans="1:13">
      <c r="A472" s="344"/>
      <c r="B472" s="312">
        <v>44593</v>
      </c>
      <c r="C472" s="312">
        <v>44620</v>
      </c>
      <c r="D472" s="305">
        <v>28</v>
      </c>
      <c r="E472" s="311">
        <v>1.5</v>
      </c>
      <c r="F472" s="358">
        <v>9.5</v>
      </c>
      <c r="G472" s="312"/>
      <c r="H472" s="312"/>
      <c r="I472" s="313"/>
      <c r="J472" s="1154">
        <f>J471+E472-I472</f>
        <v>9.5</v>
      </c>
      <c r="K472" s="313"/>
      <c r="L472" s="346"/>
    </row>
    <row r="473" spans="1:13" s="8" customFormat="1">
      <c r="A473" s="719"/>
      <c r="B473" s="718">
        <v>44621</v>
      </c>
      <c r="C473" s="718">
        <v>44651</v>
      </c>
      <c r="D473" s="726">
        <v>31</v>
      </c>
      <c r="E473" s="726">
        <v>1.5</v>
      </c>
      <c r="F473" s="722">
        <v>11</v>
      </c>
      <c r="G473" s="721">
        <v>0</v>
      </c>
      <c r="H473" s="721">
        <v>0</v>
      </c>
      <c r="I473" s="723">
        <v>0</v>
      </c>
      <c r="J473" s="724">
        <f>J472+E473-I473</f>
        <v>11</v>
      </c>
      <c r="K473" s="727"/>
      <c r="L473" s="725"/>
      <c r="M473" s="1251"/>
    </row>
    <row r="474" spans="1:13" s="1185" customFormat="1">
      <c r="A474" s="344"/>
      <c r="B474" s="438">
        <v>44652</v>
      </c>
      <c r="C474" s="438">
        <v>44681</v>
      </c>
      <c r="D474" s="359">
        <v>30</v>
      </c>
      <c r="E474" s="359">
        <v>1.5</v>
      </c>
      <c r="F474" s="358">
        <v>12.5</v>
      </c>
      <c r="G474" s="305">
        <v>0</v>
      </c>
      <c r="H474" s="305">
        <v>0</v>
      </c>
      <c r="I474" s="313">
        <v>0</v>
      </c>
      <c r="J474" s="337">
        <f>J473+E474-H474</f>
        <v>12.5</v>
      </c>
      <c r="K474" s="313"/>
      <c r="L474" s="346"/>
      <c r="M474" s="10">
        <v>14</v>
      </c>
    </row>
    <row r="475" spans="1:13">
      <c r="A475" s="344"/>
      <c r="B475" s="406"/>
      <c r="C475" s="526"/>
      <c r="D475" s="530"/>
      <c r="E475" s="530"/>
      <c r="F475" s="444"/>
      <c r="G475" s="527"/>
      <c r="H475" s="527"/>
      <c r="I475" s="407"/>
      <c r="J475" s="439"/>
      <c r="K475" s="407"/>
      <c r="L475" s="359"/>
    </row>
    <row r="476" spans="1:13" ht="14.25" customHeight="1">
      <c r="B476" s="406"/>
      <c r="C476" s="526"/>
      <c r="D476" s="530"/>
      <c r="E476" s="530"/>
      <c r="F476" s="444"/>
      <c r="G476" s="527"/>
      <c r="H476" s="527"/>
      <c r="I476" s="407"/>
      <c r="J476" s="439"/>
      <c r="K476" s="359"/>
      <c r="L476" s="359"/>
    </row>
    <row r="477" spans="1:13">
      <c r="A477" s="344"/>
      <c r="B477" s="312"/>
      <c r="C477" s="314"/>
      <c r="D477" s="301"/>
      <c r="E477" s="301"/>
      <c r="F477" s="313"/>
      <c r="G477" s="312"/>
      <c r="H477" s="312"/>
      <c r="I477" s="313"/>
      <c r="J477" s="313"/>
      <c r="K477" s="313"/>
      <c r="L477" s="346"/>
    </row>
    <row r="478" spans="1:13">
      <c r="A478" s="344"/>
      <c r="B478" s="312"/>
      <c r="C478" s="314"/>
      <c r="D478" s="301"/>
      <c r="E478" s="301"/>
      <c r="F478" s="313"/>
      <c r="G478" s="312"/>
      <c r="H478" s="312"/>
      <c r="I478" s="313"/>
      <c r="J478" s="313"/>
      <c r="K478" s="313"/>
      <c r="L478" s="346"/>
    </row>
    <row r="479" spans="1:13">
      <c r="A479" s="610"/>
      <c r="B479" s="338"/>
      <c r="C479" s="338"/>
      <c r="D479" s="338"/>
      <c r="E479" s="338"/>
      <c r="F479" s="338"/>
      <c r="G479" s="338"/>
      <c r="H479" s="338"/>
      <c r="I479" s="338"/>
      <c r="J479" s="338"/>
      <c r="K479" s="338"/>
      <c r="L479" s="14"/>
    </row>
    <row r="480" spans="1:13">
      <c r="A480" s="1493" t="s">
        <v>469</v>
      </c>
      <c r="B480" s="1494"/>
      <c r="C480" s="1494"/>
      <c r="D480" s="1494"/>
      <c r="E480" s="1494"/>
      <c r="F480" s="1494"/>
      <c r="G480" s="1494"/>
      <c r="H480" s="1494"/>
      <c r="I480" s="1494"/>
      <c r="J480" s="1494"/>
      <c r="K480" s="1494"/>
      <c r="L480" s="1495"/>
    </row>
    <row r="481" spans="1:12">
      <c r="A481" s="13"/>
      <c r="B481" s="338"/>
      <c r="C481" s="338"/>
      <c r="D481" s="338"/>
      <c r="E481" s="338"/>
      <c r="F481" s="338"/>
      <c r="G481" s="338"/>
      <c r="H481" s="338"/>
      <c r="I481" s="338"/>
      <c r="J481" s="338"/>
      <c r="K481" s="338"/>
      <c r="L481" s="14"/>
    </row>
    <row r="482" spans="1:12">
      <c r="A482" s="1496"/>
      <c r="B482" s="1499" t="s">
        <v>470</v>
      </c>
      <c r="C482" s="1499"/>
      <c r="D482" s="1499" t="s">
        <v>471</v>
      </c>
      <c r="E482" s="1499"/>
      <c r="F482" s="1499"/>
      <c r="G482" s="1499"/>
      <c r="H482" s="1499"/>
      <c r="I482" s="1499"/>
      <c r="J482" s="1499" t="s">
        <v>472</v>
      </c>
      <c r="K482" s="1499"/>
      <c r="L482" s="1500"/>
    </row>
    <row r="483" spans="1:12">
      <c r="A483" s="1496"/>
      <c r="B483" s="1499"/>
      <c r="C483" s="1499"/>
      <c r="D483" s="1499" t="s">
        <v>473</v>
      </c>
      <c r="E483" s="1499"/>
      <c r="F483" s="1499"/>
      <c r="G483" s="1499" t="s">
        <v>474</v>
      </c>
      <c r="H483" s="1499"/>
      <c r="I483" s="1499"/>
      <c r="J483" s="1499"/>
      <c r="K483" s="1499"/>
      <c r="L483" s="1500"/>
    </row>
    <row r="484" spans="1:12">
      <c r="A484" s="599"/>
      <c r="B484" s="1477">
        <v>1</v>
      </c>
      <c r="C484" s="1477"/>
      <c r="D484" s="1477">
        <v>2</v>
      </c>
      <c r="E484" s="1477"/>
      <c r="F484" s="1477"/>
      <c r="G484" s="1477">
        <v>3</v>
      </c>
      <c r="H484" s="1477"/>
      <c r="I484" s="1477"/>
      <c r="J484" s="1477">
        <v>4</v>
      </c>
      <c r="K484" s="1477"/>
      <c r="L484" s="1478"/>
    </row>
    <row r="485" spans="1:12">
      <c r="A485" s="610"/>
      <c r="B485" s="312"/>
      <c r="C485" s="312"/>
      <c r="D485" s="1479"/>
      <c r="E485" s="1480"/>
      <c r="F485" s="1481"/>
      <c r="G485" s="1479"/>
      <c r="H485" s="1480"/>
      <c r="I485" s="1481"/>
      <c r="J485" s="1479">
        <f>D485-G485</f>
        <v>0</v>
      </c>
      <c r="K485" s="1480"/>
      <c r="L485" s="1482"/>
    </row>
    <row r="486" spans="1:12">
      <c r="A486" s="610"/>
      <c r="B486" s="312"/>
      <c r="C486" s="312"/>
      <c r="D486" s="1479"/>
      <c r="E486" s="1480"/>
      <c r="F486" s="1481"/>
      <c r="G486" s="1479"/>
      <c r="H486" s="1480"/>
      <c r="I486" s="1481"/>
      <c r="J486" s="1479"/>
      <c r="K486" s="1480"/>
      <c r="L486" s="1482"/>
    </row>
    <row r="487" spans="1:12" ht="15.75" thickBot="1">
      <c r="A487" s="347"/>
      <c r="B487" s="348"/>
      <c r="C487" s="348"/>
      <c r="D487" s="1483"/>
      <c r="E487" s="1484"/>
      <c r="F487" s="1485"/>
      <c r="G487" s="1483"/>
      <c r="H487" s="1484"/>
      <c r="I487" s="1485"/>
      <c r="J487" s="1483"/>
      <c r="K487" s="1484"/>
      <c r="L487" s="1486"/>
    </row>
    <row r="489" spans="1:12" ht="15.75" thickBot="1"/>
    <row r="490" spans="1:12" ht="15.75" thickBot="1">
      <c r="A490" s="1501" t="s">
        <v>453</v>
      </c>
      <c r="B490" s="1502"/>
      <c r="C490" s="1502"/>
      <c r="D490" s="1502"/>
      <c r="E490" s="1502"/>
      <c r="F490" s="1502"/>
      <c r="G490" s="1502"/>
      <c r="H490" s="1502"/>
      <c r="I490" s="1502"/>
      <c r="J490" s="1502"/>
      <c r="K490" s="1502"/>
      <c r="L490" s="1503"/>
    </row>
    <row r="491" spans="1:12" ht="15.75" thickBot="1">
      <c r="A491" s="1504" t="s">
        <v>476</v>
      </c>
      <c r="B491" s="1505"/>
      <c r="C491" s="1505"/>
      <c r="D491" s="1505"/>
      <c r="E491" s="1505"/>
      <c r="F491" s="1505"/>
      <c r="G491" s="1505"/>
      <c r="H491" s="1505"/>
      <c r="I491" s="1505"/>
      <c r="J491" s="1505"/>
      <c r="K491" s="1505"/>
      <c r="L491" s="1506"/>
    </row>
    <row r="492" spans="1:12">
      <c r="A492" s="1493" t="s">
        <v>454</v>
      </c>
      <c r="B492" s="1494"/>
      <c r="C492" s="1494"/>
      <c r="D492" s="1494"/>
      <c r="E492" s="1494"/>
      <c r="F492" s="1494"/>
      <c r="G492" s="1494"/>
      <c r="H492" s="1494"/>
      <c r="I492" s="1494"/>
      <c r="J492" s="1494"/>
      <c r="K492" s="1494"/>
      <c r="L492" s="1495"/>
    </row>
    <row r="493" spans="1:12">
      <c r="A493" s="13"/>
      <c r="B493" s="338"/>
      <c r="C493" s="338"/>
      <c r="D493" s="338"/>
      <c r="E493" s="338"/>
      <c r="F493" s="338"/>
      <c r="G493" s="338"/>
      <c r="H493" s="338"/>
      <c r="I493" s="338"/>
      <c r="J493" s="338"/>
      <c r="K493" s="338"/>
      <c r="L493" s="14"/>
    </row>
    <row r="494" spans="1:12">
      <c r="A494" s="623">
        <v>1</v>
      </c>
      <c r="B494" s="338" t="s">
        <v>455</v>
      </c>
      <c r="C494" s="338"/>
      <c r="D494" s="338"/>
      <c r="E494" s="338"/>
      <c r="F494" s="635">
        <f>'BGLR STP APRIL 22-WM Reg'!A78</f>
        <v>65</v>
      </c>
      <c r="G494" s="624">
        <v>2</v>
      </c>
      <c r="H494" s="338" t="s">
        <v>456</v>
      </c>
      <c r="I494" s="338"/>
      <c r="J494" s="338"/>
      <c r="K494" s="340">
        <f>'04-22Master'!I30</f>
        <v>44446</v>
      </c>
      <c r="L494" s="14"/>
    </row>
    <row r="495" spans="1:12">
      <c r="A495" s="623"/>
      <c r="B495" s="338"/>
      <c r="C495" s="338"/>
      <c r="D495" s="338"/>
      <c r="E495" s="338"/>
      <c r="F495" s="338"/>
      <c r="G495" s="624"/>
      <c r="H495" s="338"/>
      <c r="I495" s="338"/>
      <c r="J495" s="338"/>
      <c r="K495" s="338"/>
      <c r="L495" s="14"/>
    </row>
    <row r="496" spans="1:12">
      <c r="A496" s="623">
        <v>3</v>
      </c>
      <c r="B496" s="338" t="s">
        <v>457</v>
      </c>
      <c r="C496" s="338"/>
      <c r="D496" s="397" t="str">
        <f>'04-22Master'!B30</f>
        <v>K V Kannan</v>
      </c>
      <c r="E496" s="338"/>
      <c r="F496" s="338"/>
      <c r="G496" s="624">
        <v>4</v>
      </c>
      <c r="H496" s="338" t="s">
        <v>458</v>
      </c>
      <c r="I496" s="338"/>
      <c r="J496" s="303" t="str">
        <f>'04-22Master'!E30</f>
        <v>K C Venkata Kumar</v>
      </c>
      <c r="K496" s="338"/>
      <c r="L496" s="14"/>
    </row>
    <row r="497" spans="1:13">
      <c r="A497" s="623"/>
      <c r="B497" s="338"/>
      <c r="C497" s="338"/>
      <c r="D497" s="338"/>
      <c r="E497" s="338"/>
      <c r="F497" s="338"/>
      <c r="G497" s="341"/>
      <c r="H497" s="338"/>
      <c r="I497" s="338"/>
      <c r="J497" s="338"/>
      <c r="K497" s="338"/>
      <c r="L497" s="14"/>
    </row>
    <row r="498" spans="1:13">
      <c r="A498" s="1493" t="s">
        <v>459</v>
      </c>
      <c r="B498" s="1494"/>
      <c r="C498" s="1494"/>
      <c r="D498" s="1494"/>
      <c r="E498" s="1494"/>
      <c r="F498" s="1494"/>
      <c r="G498" s="1494"/>
      <c r="H498" s="1494"/>
      <c r="I498" s="1494"/>
      <c r="J498" s="1494"/>
      <c r="K498" s="1494"/>
      <c r="L498" s="1495"/>
    </row>
    <row r="499" spans="1:13">
      <c r="A499" s="13"/>
      <c r="B499" s="338"/>
      <c r="C499" s="338"/>
      <c r="D499" s="338"/>
      <c r="E499" s="338"/>
      <c r="F499" s="338"/>
      <c r="G499" s="338"/>
      <c r="H499" s="338"/>
      <c r="I499" s="338"/>
      <c r="J499" s="338"/>
      <c r="K499" s="338"/>
      <c r="L499" s="14"/>
    </row>
    <row r="500" spans="1:13">
      <c r="A500" s="1496"/>
      <c r="B500" s="1497" t="s">
        <v>460</v>
      </c>
      <c r="C500" s="1497"/>
      <c r="D500" s="1497"/>
      <c r="E500" s="1497" t="s">
        <v>461</v>
      </c>
      <c r="F500" s="1497" t="s">
        <v>462</v>
      </c>
      <c r="G500" s="1497" t="s">
        <v>463</v>
      </c>
      <c r="H500" s="1497"/>
      <c r="I500" s="1497"/>
      <c r="J500" s="1497" t="s">
        <v>464</v>
      </c>
      <c r="K500" s="1497" t="s">
        <v>465</v>
      </c>
      <c r="L500" s="1498" t="s">
        <v>37</v>
      </c>
    </row>
    <row r="501" spans="1:13" ht="30">
      <c r="A501" s="1496"/>
      <c r="B501" s="625" t="s">
        <v>365</v>
      </c>
      <c r="C501" s="625" t="s">
        <v>466</v>
      </c>
      <c r="D501" s="625" t="s">
        <v>467</v>
      </c>
      <c r="E501" s="1497"/>
      <c r="F501" s="1497"/>
      <c r="G501" s="306" t="s">
        <v>365</v>
      </c>
      <c r="H501" s="306" t="s">
        <v>466</v>
      </c>
      <c r="I501" s="306" t="s">
        <v>468</v>
      </c>
      <c r="J501" s="1497"/>
      <c r="K501" s="1497"/>
      <c r="L501" s="1498"/>
    </row>
    <row r="502" spans="1:13">
      <c r="A502" s="342"/>
      <c r="B502" s="307">
        <v>1</v>
      </c>
      <c r="C502" s="307">
        <v>2</v>
      </c>
      <c r="D502" s="307">
        <v>3</v>
      </c>
      <c r="E502" s="307">
        <v>4</v>
      </c>
      <c r="F502" s="307">
        <v>5</v>
      </c>
      <c r="G502" s="307">
        <v>6</v>
      </c>
      <c r="H502" s="360">
        <v>7</v>
      </c>
      <c r="I502" s="309">
        <v>8</v>
      </c>
      <c r="J502" s="310">
        <v>9</v>
      </c>
      <c r="K502" s="307">
        <v>10</v>
      </c>
      <c r="L502" s="343">
        <v>11</v>
      </c>
    </row>
    <row r="503" spans="1:13">
      <c r="A503" s="344"/>
      <c r="B503" s="312"/>
      <c r="C503" s="312"/>
      <c r="D503" s="305"/>
      <c r="E503" s="311"/>
      <c r="F503" s="358"/>
      <c r="G503" s="312"/>
      <c r="H503" s="312"/>
      <c r="I503" s="313"/>
      <c r="J503" s="337"/>
      <c r="K503" s="311"/>
      <c r="L503" s="345"/>
    </row>
    <row r="504" spans="1:13">
      <c r="A504" s="344"/>
      <c r="B504" s="406">
        <v>44562</v>
      </c>
      <c r="C504" s="526">
        <v>44592</v>
      </c>
      <c r="D504" s="530">
        <v>31</v>
      </c>
      <c r="E504" s="530">
        <v>1.5</v>
      </c>
      <c r="F504" s="444">
        <v>1.5</v>
      </c>
      <c r="G504" s="1111">
        <v>0</v>
      </c>
      <c r="H504" s="1111">
        <v>0</v>
      </c>
      <c r="I504" s="1111">
        <v>0</v>
      </c>
      <c r="J504" s="439">
        <v>1.5</v>
      </c>
      <c r="K504" s="313"/>
      <c r="L504" s="346"/>
    </row>
    <row r="505" spans="1:13">
      <c r="A505" s="344"/>
      <c r="B505" s="312">
        <v>44593</v>
      </c>
      <c r="C505" s="312">
        <v>44620</v>
      </c>
      <c r="D505" s="305">
        <v>28</v>
      </c>
      <c r="E505" s="311">
        <v>1.5</v>
      </c>
      <c r="F505" s="358">
        <v>3</v>
      </c>
      <c r="G505" s="312">
        <v>44603</v>
      </c>
      <c r="H505" s="312">
        <v>44603</v>
      </c>
      <c r="I505" s="313">
        <v>1</v>
      </c>
      <c r="J505" s="1154">
        <f>J504+E505-I505</f>
        <v>2</v>
      </c>
      <c r="K505" s="313"/>
      <c r="L505" s="346"/>
    </row>
    <row r="506" spans="1:13" s="8" customFormat="1">
      <c r="A506" s="719"/>
      <c r="B506" s="718">
        <v>44621</v>
      </c>
      <c r="C506" s="718">
        <v>44651</v>
      </c>
      <c r="D506" s="726">
        <v>31</v>
      </c>
      <c r="E506" s="726">
        <v>1.5</v>
      </c>
      <c r="F506" s="8">
        <v>3.5</v>
      </c>
      <c r="G506" s="1252">
        <v>44634</v>
      </c>
      <c r="H506" s="1252">
        <v>44634</v>
      </c>
      <c r="I506" s="723">
        <v>1</v>
      </c>
      <c r="J506" s="1154">
        <f>J505+E506-I506</f>
        <v>2.5</v>
      </c>
      <c r="K506" s="727"/>
      <c r="L506" s="725"/>
      <c r="M506" s="1251"/>
    </row>
    <row r="507" spans="1:13" s="1185" customFormat="1">
      <c r="A507" s="344"/>
      <c r="B507" s="438">
        <v>44652</v>
      </c>
      <c r="C507" s="438">
        <v>44681</v>
      </c>
      <c r="D507" s="359">
        <v>30</v>
      </c>
      <c r="E507" s="359">
        <v>1.5</v>
      </c>
      <c r="F507" s="358"/>
      <c r="G507" s="312">
        <v>44680</v>
      </c>
      <c r="H507" s="312">
        <v>44680</v>
      </c>
      <c r="I507" s="313">
        <v>1</v>
      </c>
      <c r="J507" s="1154">
        <f>J506+E507-I507</f>
        <v>3</v>
      </c>
      <c r="K507" s="313"/>
      <c r="L507" s="346"/>
      <c r="M507" s="10">
        <v>15</v>
      </c>
    </row>
    <row r="508" spans="1:13" ht="14.25" customHeight="1">
      <c r="B508" s="406"/>
      <c r="C508" s="526"/>
      <c r="D508" s="530"/>
      <c r="E508" s="530"/>
      <c r="F508" s="444"/>
      <c r="G508" s="527"/>
      <c r="H508" s="527"/>
      <c r="I508" s="407"/>
      <c r="J508" s="439"/>
      <c r="K508" s="359"/>
      <c r="L508" s="359"/>
    </row>
    <row r="509" spans="1:13">
      <c r="A509" s="344"/>
      <c r="B509" s="312"/>
      <c r="C509" s="312"/>
      <c r="D509" s="301"/>
      <c r="E509" s="301"/>
      <c r="F509" s="313"/>
      <c r="G509" s="301"/>
      <c r="H509" s="301"/>
      <c r="I509" s="313"/>
      <c r="J509" s="313"/>
      <c r="K509" s="313"/>
      <c r="L509" s="346"/>
    </row>
    <row r="510" spans="1:13">
      <c r="A510" s="344"/>
      <c r="B510" s="312"/>
      <c r="C510" s="314"/>
      <c r="D510" s="301"/>
      <c r="E510" s="301"/>
      <c r="F510" s="313"/>
      <c r="G510" s="312"/>
      <c r="H510" s="312"/>
      <c r="I510" s="313"/>
      <c r="J510" s="313"/>
      <c r="K510" s="313"/>
      <c r="L510" s="346"/>
    </row>
    <row r="511" spans="1:13">
      <c r="A511" s="344"/>
      <c r="B511" s="312"/>
      <c r="C511" s="314"/>
      <c r="D511" s="301"/>
      <c r="E511" s="301"/>
      <c r="F511" s="313"/>
      <c r="G511" s="312"/>
      <c r="H511" s="312"/>
      <c r="I511" s="313"/>
      <c r="J511" s="313"/>
      <c r="K511" s="313"/>
      <c r="L511" s="346"/>
    </row>
    <row r="512" spans="1:13">
      <c r="A512" s="634"/>
      <c r="B512" s="338"/>
      <c r="C512" s="338"/>
      <c r="D512" s="338"/>
      <c r="E512" s="338"/>
      <c r="F512" s="338"/>
      <c r="G512" s="338"/>
      <c r="H512" s="338"/>
      <c r="I512" s="338"/>
      <c r="J512" s="338"/>
      <c r="K512" s="338"/>
      <c r="L512" s="14"/>
    </row>
    <row r="513" spans="1:12">
      <c r="A513" s="1493" t="s">
        <v>469</v>
      </c>
      <c r="B513" s="1494"/>
      <c r="C513" s="1494"/>
      <c r="D513" s="1494"/>
      <c r="E513" s="1494"/>
      <c r="F513" s="1494"/>
      <c r="G513" s="1494"/>
      <c r="H513" s="1494"/>
      <c r="I513" s="1494"/>
      <c r="J513" s="1494"/>
      <c r="K513" s="1494"/>
      <c r="L513" s="1495"/>
    </row>
    <row r="514" spans="1:12">
      <c r="A514" s="13"/>
      <c r="B514" s="338"/>
      <c r="C514" s="338"/>
      <c r="D514" s="338"/>
      <c r="E514" s="338"/>
      <c r="F514" s="338"/>
      <c r="G514" s="338"/>
      <c r="H514" s="338"/>
      <c r="I514" s="338"/>
      <c r="J514" s="338"/>
      <c r="K514" s="338"/>
      <c r="L514" s="14"/>
    </row>
    <row r="515" spans="1:12">
      <c r="A515" s="1496"/>
      <c r="B515" s="1499" t="s">
        <v>470</v>
      </c>
      <c r="C515" s="1499"/>
      <c r="D515" s="1499" t="s">
        <v>471</v>
      </c>
      <c r="E515" s="1499"/>
      <c r="F515" s="1499"/>
      <c r="G515" s="1499"/>
      <c r="H515" s="1499"/>
      <c r="I515" s="1499"/>
      <c r="J515" s="1499" t="s">
        <v>472</v>
      </c>
      <c r="K515" s="1499"/>
      <c r="L515" s="1500"/>
    </row>
    <row r="516" spans="1:12">
      <c r="A516" s="1496"/>
      <c r="B516" s="1499"/>
      <c r="C516" s="1499"/>
      <c r="D516" s="1499" t="s">
        <v>473</v>
      </c>
      <c r="E516" s="1499"/>
      <c r="F516" s="1499"/>
      <c r="G516" s="1499" t="s">
        <v>474</v>
      </c>
      <c r="H516" s="1499"/>
      <c r="I516" s="1499"/>
      <c r="J516" s="1499"/>
      <c r="K516" s="1499"/>
      <c r="L516" s="1500"/>
    </row>
    <row r="517" spans="1:12">
      <c r="A517" s="623"/>
      <c r="B517" s="1477">
        <v>1</v>
      </c>
      <c r="C517" s="1477"/>
      <c r="D517" s="1477">
        <v>2</v>
      </c>
      <c r="E517" s="1477"/>
      <c r="F517" s="1477"/>
      <c r="G517" s="1477">
        <v>3</v>
      </c>
      <c r="H517" s="1477"/>
      <c r="I517" s="1477"/>
      <c r="J517" s="1477">
        <v>4</v>
      </c>
      <c r="K517" s="1477"/>
      <c r="L517" s="1478"/>
    </row>
    <row r="518" spans="1:12">
      <c r="A518" s="634"/>
      <c r="B518" s="312"/>
      <c r="C518" s="312"/>
      <c r="D518" s="1479"/>
      <c r="E518" s="1480"/>
      <c r="F518" s="1481"/>
      <c r="G518" s="1479"/>
      <c r="H518" s="1480"/>
      <c r="I518" s="1481"/>
      <c r="J518" s="1479">
        <f>D518-G518</f>
        <v>0</v>
      </c>
      <c r="K518" s="1480"/>
      <c r="L518" s="1482"/>
    </row>
    <row r="519" spans="1:12">
      <c r="A519" s="634"/>
      <c r="B519" s="312"/>
      <c r="C519" s="312"/>
      <c r="D519" s="1479"/>
      <c r="E519" s="1480"/>
      <c r="F519" s="1481"/>
      <c r="G519" s="1479"/>
      <c r="H519" s="1480"/>
      <c r="I519" s="1481"/>
      <c r="J519" s="1479"/>
      <c r="K519" s="1480"/>
      <c r="L519" s="1482"/>
    </row>
    <row r="520" spans="1:12" ht="15.75" thickBot="1">
      <c r="A520" s="347"/>
      <c r="B520" s="348"/>
      <c r="C520" s="348"/>
      <c r="D520" s="1483"/>
      <c r="E520" s="1484"/>
      <c r="F520" s="1485"/>
      <c r="G520" s="1483"/>
      <c r="H520" s="1484"/>
      <c r="I520" s="1485"/>
      <c r="J520" s="1483"/>
      <c r="K520" s="1484"/>
      <c r="L520" s="1486"/>
    </row>
    <row r="522" spans="1:12" ht="15.75" thickBot="1"/>
    <row r="523" spans="1:12" ht="15.75" thickBot="1">
      <c r="A523" s="1501" t="s">
        <v>453</v>
      </c>
      <c r="B523" s="1502"/>
      <c r="C523" s="1502"/>
      <c r="D523" s="1502"/>
      <c r="E523" s="1502"/>
      <c r="F523" s="1502"/>
      <c r="G523" s="1502"/>
      <c r="H523" s="1502"/>
      <c r="I523" s="1502"/>
      <c r="J523" s="1502"/>
      <c r="K523" s="1502"/>
      <c r="L523" s="1503"/>
    </row>
    <row r="524" spans="1:12" ht="15.75" thickBot="1">
      <c r="A524" s="1504" t="s">
        <v>476</v>
      </c>
      <c r="B524" s="1505"/>
      <c r="C524" s="1505"/>
      <c r="D524" s="1505"/>
      <c r="E524" s="1505"/>
      <c r="F524" s="1505"/>
      <c r="G524" s="1505"/>
      <c r="H524" s="1505"/>
      <c r="I524" s="1505"/>
      <c r="J524" s="1505"/>
      <c r="K524" s="1505"/>
      <c r="L524" s="1506"/>
    </row>
    <row r="525" spans="1:12">
      <c r="A525" s="1493" t="s">
        <v>454</v>
      </c>
      <c r="B525" s="1494"/>
      <c r="C525" s="1494"/>
      <c r="D525" s="1494"/>
      <c r="E525" s="1494"/>
      <c r="F525" s="1494"/>
      <c r="G525" s="1494"/>
      <c r="H525" s="1494"/>
      <c r="I525" s="1494"/>
      <c r="J525" s="1494"/>
      <c r="K525" s="1494"/>
      <c r="L525" s="1495"/>
    </row>
    <row r="526" spans="1:12">
      <c r="A526" s="13"/>
      <c r="B526" s="338"/>
      <c r="C526" s="338"/>
      <c r="D526" s="338"/>
      <c r="E526" s="338"/>
      <c r="F526" s="338"/>
      <c r="G526" s="338"/>
      <c r="H526" s="338"/>
      <c r="I526" s="338"/>
      <c r="J526" s="338"/>
      <c r="K526" s="338"/>
      <c r="L526" s="14"/>
    </row>
    <row r="527" spans="1:12">
      <c r="A527" s="623">
        <v>1</v>
      </c>
      <c r="B527" s="338" t="s">
        <v>455</v>
      </c>
      <c r="C527" s="338"/>
      <c r="D527" s="338"/>
      <c r="E527" s="338"/>
      <c r="F527" s="635">
        <f>'BGLR STP APRIL 22-WM Reg'!A79</f>
        <v>66</v>
      </c>
      <c r="G527" s="624">
        <v>2</v>
      </c>
      <c r="H527" s="338" t="s">
        <v>456</v>
      </c>
      <c r="I527" s="338"/>
      <c r="J527" s="338"/>
      <c r="K527" s="340">
        <f>'04-22Master'!I31</f>
        <v>44446</v>
      </c>
      <c r="L527" s="14"/>
    </row>
    <row r="528" spans="1:12">
      <c r="A528" s="623"/>
      <c r="B528" s="338"/>
      <c r="C528" s="338"/>
      <c r="D528" s="338"/>
      <c r="E528" s="338"/>
      <c r="F528" s="338"/>
      <c r="G528" s="624"/>
      <c r="H528" s="338"/>
      <c r="I528" s="338"/>
      <c r="J528" s="338"/>
      <c r="K528" s="338"/>
      <c r="L528" s="14"/>
    </row>
    <row r="529" spans="1:13">
      <c r="A529" s="623">
        <v>3</v>
      </c>
      <c r="B529" s="338" t="s">
        <v>457</v>
      </c>
      <c r="C529" s="338"/>
      <c r="D529" s="397" t="str">
        <f>'04-22Master'!B31</f>
        <v>Thanigaivel.J</v>
      </c>
      <c r="E529" s="338"/>
      <c r="F529" s="338"/>
      <c r="G529" s="624">
        <v>4</v>
      </c>
      <c r="H529" s="338" t="s">
        <v>458</v>
      </c>
      <c r="I529" s="338"/>
      <c r="J529" s="303" t="str">
        <f>'04-22Master'!E31</f>
        <v>Jayavelu</v>
      </c>
      <c r="K529" s="338"/>
      <c r="L529" s="14"/>
    </row>
    <row r="530" spans="1:13">
      <c r="A530" s="623"/>
      <c r="B530" s="338"/>
      <c r="C530" s="338"/>
      <c r="D530" s="338"/>
      <c r="E530" s="338"/>
      <c r="F530" s="338"/>
      <c r="G530" s="341"/>
      <c r="H530" s="338"/>
      <c r="I530" s="338"/>
      <c r="J530" s="338"/>
      <c r="K530" s="338"/>
      <c r="L530" s="14"/>
    </row>
    <row r="531" spans="1:13">
      <c r="A531" s="1493" t="s">
        <v>459</v>
      </c>
      <c r="B531" s="1494"/>
      <c r="C531" s="1494"/>
      <c r="D531" s="1494"/>
      <c r="E531" s="1494"/>
      <c r="F531" s="1494"/>
      <c r="G531" s="1494"/>
      <c r="H531" s="1494"/>
      <c r="I531" s="1494"/>
      <c r="J531" s="1494"/>
      <c r="K531" s="1494"/>
      <c r="L531" s="1495"/>
    </row>
    <row r="532" spans="1:13">
      <c r="A532" s="13"/>
      <c r="B532" s="338"/>
      <c r="C532" s="338"/>
      <c r="D532" s="338"/>
      <c r="E532" s="338"/>
      <c r="F532" s="338"/>
      <c r="G532" s="338"/>
      <c r="H532" s="338"/>
      <c r="I532" s="338"/>
      <c r="J532" s="338"/>
      <c r="K532" s="338"/>
      <c r="L532" s="14"/>
    </row>
    <row r="533" spans="1:13">
      <c r="A533" s="1496"/>
      <c r="B533" s="1497" t="s">
        <v>460</v>
      </c>
      <c r="C533" s="1497"/>
      <c r="D533" s="1497"/>
      <c r="E533" s="1497" t="s">
        <v>461</v>
      </c>
      <c r="F533" s="1497" t="s">
        <v>462</v>
      </c>
      <c r="G533" s="1497" t="s">
        <v>463</v>
      </c>
      <c r="H533" s="1497"/>
      <c r="I533" s="1497"/>
      <c r="J533" s="1497" t="s">
        <v>464</v>
      </c>
      <c r="K533" s="1497" t="s">
        <v>465</v>
      </c>
      <c r="L533" s="1498" t="s">
        <v>37</v>
      </c>
    </row>
    <row r="534" spans="1:13" ht="30">
      <c r="A534" s="1496"/>
      <c r="B534" s="625" t="s">
        <v>365</v>
      </c>
      <c r="C534" s="625" t="s">
        <v>466</v>
      </c>
      <c r="D534" s="625" t="s">
        <v>467</v>
      </c>
      <c r="E534" s="1497"/>
      <c r="F534" s="1497"/>
      <c r="G534" s="306" t="s">
        <v>365</v>
      </c>
      <c r="H534" s="306" t="s">
        <v>466</v>
      </c>
      <c r="I534" s="306" t="s">
        <v>468</v>
      </c>
      <c r="J534" s="1497"/>
      <c r="K534" s="1497"/>
      <c r="L534" s="1498"/>
    </row>
    <row r="535" spans="1:13">
      <c r="A535" s="342"/>
      <c r="B535" s="307">
        <v>1</v>
      </c>
      <c r="C535" s="307">
        <v>2</v>
      </c>
      <c r="D535" s="307">
        <v>3</v>
      </c>
      <c r="E535" s="307">
        <v>4</v>
      </c>
      <c r="F535" s="307">
        <v>5</v>
      </c>
      <c r="G535" s="307">
        <v>6</v>
      </c>
      <c r="H535" s="360">
        <v>7</v>
      </c>
      <c r="I535" s="309">
        <v>8</v>
      </c>
      <c r="J535" s="310">
        <v>9</v>
      </c>
      <c r="K535" s="307">
        <v>10</v>
      </c>
      <c r="L535" s="343">
        <v>11</v>
      </c>
    </row>
    <row r="536" spans="1:13">
      <c r="A536" s="344"/>
      <c r="B536" s="312"/>
      <c r="C536" s="312"/>
      <c r="D536" s="305"/>
      <c r="E536" s="311"/>
      <c r="F536" s="358"/>
      <c r="G536" s="312"/>
      <c r="H536" s="312"/>
      <c r="I536" s="313"/>
      <c r="J536" s="337"/>
      <c r="K536" s="311"/>
      <c r="L536" s="345"/>
    </row>
    <row r="537" spans="1:13">
      <c r="A537" s="344"/>
      <c r="B537" s="406">
        <v>44562</v>
      </c>
      <c r="C537" s="526">
        <v>44592</v>
      </c>
      <c r="D537" s="530">
        <v>31</v>
      </c>
      <c r="E537" s="530">
        <v>1.5</v>
      </c>
      <c r="F537" s="444">
        <v>7.5</v>
      </c>
      <c r="G537" s="621">
        <v>44592</v>
      </c>
      <c r="H537" s="621">
        <v>44592</v>
      </c>
      <c r="I537" s="407">
        <v>1</v>
      </c>
      <c r="J537" s="439">
        <v>6.5</v>
      </c>
      <c r="K537" s="313"/>
      <c r="L537" s="346"/>
    </row>
    <row r="538" spans="1:13">
      <c r="A538" s="344"/>
      <c r="B538" s="312">
        <v>44593</v>
      </c>
      <c r="C538" s="312">
        <v>44620</v>
      </c>
      <c r="D538" s="305">
        <v>28</v>
      </c>
      <c r="E538" s="311">
        <v>1.5</v>
      </c>
      <c r="F538" s="358">
        <v>8</v>
      </c>
      <c r="G538" s="721">
        <v>0</v>
      </c>
      <c r="H538" s="721">
        <v>0</v>
      </c>
      <c r="I538" s="721">
        <v>0</v>
      </c>
      <c r="J538" s="1154">
        <f>J537+E538-I538</f>
        <v>8</v>
      </c>
      <c r="K538" s="313"/>
      <c r="L538" s="346"/>
    </row>
    <row r="539" spans="1:13" s="8" customFormat="1">
      <c r="A539" s="719"/>
      <c r="B539" s="718">
        <v>44621</v>
      </c>
      <c r="C539" s="718">
        <v>44651</v>
      </c>
      <c r="D539" s="726">
        <v>31</v>
      </c>
      <c r="E539" s="726">
        <v>1.5</v>
      </c>
      <c r="F539" s="722">
        <v>9.5</v>
      </c>
      <c r="G539" s="721">
        <v>0</v>
      </c>
      <c r="H539" s="721">
        <v>0</v>
      </c>
      <c r="I539" s="721">
        <v>0</v>
      </c>
      <c r="J539" s="724">
        <f>J538+E539-I539</f>
        <v>9.5</v>
      </c>
      <c r="K539" s="727"/>
      <c r="L539" s="725"/>
      <c r="M539" s="1251"/>
    </row>
    <row r="540" spans="1:13" s="1185" customFormat="1">
      <c r="A540" s="344"/>
      <c r="B540" s="438">
        <v>44652</v>
      </c>
      <c r="C540" s="438">
        <v>44681</v>
      </c>
      <c r="D540" s="359">
        <v>30</v>
      </c>
      <c r="E540" s="359">
        <v>1.5</v>
      </c>
      <c r="F540" s="358">
        <v>11</v>
      </c>
      <c r="G540" s="305">
        <v>0</v>
      </c>
      <c r="H540" s="305">
        <v>0</v>
      </c>
      <c r="I540" s="313">
        <v>0</v>
      </c>
      <c r="J540" s="337">
        <f>J539+E540-H540</f>
        <v>11</v>
      </c>
      <c r="K540" s="313"/>
      <c r="L540" s="346"/>
      <c r="M540" s="10">
        <v>16</v>
      </c>
    </row>
    <row r="541" spans="1:13" ht="14.25" customHeight="1">
      <c r="B541" s="406"/>
      <c r="C541" s="526"/>
      <c r="D541" s="530"/>
      <c r="E541" s="530"/>
      <c r="F541" s="444"/>
      <c r="G541" s="621"/>
      <c r="H541" s="621"/>
      <c r="I541" s="407"/>
      <c r="J541" s="439"/>
      <c r="K541" s="359"/>
      <c r="L541" s="359"/>
    </row>
    <row r="542" spans="1:13">
      <c r="A542" s="344"/>
      <c r="B542" s="312"/>
      <c r="C542" s="312"/>
      <c r="D542" s="301"/>
      <c r="E542" s="301"/>
      <c r="F542" s="313"/>
      <c r="G542" s="301"/>
      <c r="H542" s="301"/>
      <c r="I542" s="313"/>
      <c r="J542" s="313"/>
      <c r="K542" s="313"/>
      <c r="L542" s="346"/>
    </row>
    <row r="543" spans="1:13">
      <c r="A543" s="344"/>
      <c r="B543" s="312"/>
      <c r="C543" s="314"/>
      <c r="D543" s="301"/>
      <c r="E543" s="301"/>
      <c r="F543" s="313"/>
      <c r="G543" s="312"/>
      <c r="H543" s="312"/>
      <c r="I543" s="313"/>
      <c r="J543" s="313"/>
      <c r="K543" s="313"/>
      <c r="L543" s="346"/>
    </row>
    <row r="544" spans="1:13">
      <c r="A544" s="344"/>
      <c r="B544" s="312"/>
      <c r="C544" s="314"/>
      <c r="D544" s="301"/>
      <c r="E544" s="301"/>
      <c r="F544" s="313"/>
      <c r="G544" s="312"/>
      <c r="H544" s="312"/>
      <c r="I544" s="313"/>
      <c r="J544" s="313"/>
      <c r="K544" s="313"/>
      <c r="L544" s="346"/>
    </row>
    <row r="545" spans="1:12">
      <c r="A545" s="634"/>
      <c r="B545" s="338"/>
      <c r="C545" s="338"/>
      <c r="D545" s="338"/>
      <c r="E545" s="338"/>
      <c r="F545" s="338"/>
      <c r="G545" s="338"/>
      <c r="H545" s="338"/>
      <c r="I545" s="338"/>
      <c r="J545" s="338"/>
      <c r="K545" s="338"/>
      <c r="L545" s="14"/>
    </row>
    <row r="546" spans="1:12">
      <c r="A546" s="1493" t="s">
        <v>469</v>
      </c>
      <c r="B546" s="1494"/>
      <c r="C546" s="1494"/>
      <c r="D546" s="1494"/>
      <c r="E546" s="1494"/>
      <c r="F546" s="1494"/>
      <c r="G546" s="1494"/>
      <c r="H546" s="1494"/>
      <c r="I546" s="1494"/>
      <c r="J546" s="1494"/>
      <c r="K546" s="1494"/>
      <c r="L546" s="1495"/>
    </row>
    <row r="547" spans="1:12">
      <c r="A547" s="13"/>
      <c r="B547" s="338"/>
      <c r="C547" s="338"/>
      <c r="D547" s="338"/>
      <c r="E547" s="338"/>
      <c r="F547" s="338"/>
      <c r="G547" s="338"/>
      <c r="H547" s="338"/>
      <c r="I547" s="338"/>
      <c r="J547" s="338"/>
      <c r="K547" s="338"/>
      <c r="L547" s="14"/>
    </row>
    <row r="548" spans="1:12">
      <c r="A548" s="1496"/>
      <c r="B548" s="1499" t="s">
        <v>470</v>
      </c>
      <c r="C548" s="1499"/>
      <c r="D548" s="1499" t="s">
        <v>471</v>
      </c>
      <c r="E548" s="1499"/>
      <c r="F548" s="1499"/>
      <c r="G548" s="1499"/>
      <c r="H548" s="1499"/>
      <c r="I548" s="1499"/>
      <c r="J548" s="1499" t="s">
        <v>472</v>
      </c>
      <c r="K548" s="1499"/>
      <c r="L548" s="1500"/>
    </row>
    <row r="549" spans="1:12">
      <c r="A549" s="1496"/>
      <c r="B549" s="1499"/>
      <c r="C549" s="1499"/>
      <c r="D549" s="1499" t="s">
        <v>473</v>
      </c>
      <c r="E549" s="1499"/>
      <c r="F549" s="1499"/>
      <c r="G549" s="1499" t="s">
        <v>474</v>
      </c>
      <c r="H549" s="1499"/>
      <c r="I549" s="1499"/>
      <c r="J549" s="1499"/>
      <c r="K549" s="1499"/>
      <c r="L549" s="1500"/>
    </row>
    <row r="550" spans="1:12">
      <c r="A550" s="623"/>
      <c r="B550" s="1477">
        <v>1</v>
      </c>
      <c r="C550" s="1477"/>
      <c r="D550" s="1477">
        <v>2</v>
      </c>
      <c r="E550" s="1477"/>
      <c r="F550" s="1477"/>
      <c r="G550" s="1477">
        <v>3</v>
      </c>
      <c r="H550" s="1477"/>
      <c r="I550" s="1477"/>
      <c r="J550" s="1477">
        <v>4</v>
      </c>
      <c r="K550" s="1477"/>
      <c r="L550" s="1478"/>
    </row>
    <row r="551" spans="1:12">
      <c r="A551" s="634"/>
      <c r="B551" s="312"/>
      <c r="C551" s="312"/>
      <c r="D551" s="1479"/>
      <c r="E551" s="1480"/>
      <c r="F551" s="1481"/>
      <c r="G551" s="1479"/>
      <c r="H551" s="1480"/>
      <c r="I551" s="1481"/>
      <c r="J551" s="1479">
        <f>D551-G551</f>
        <v>0</v>
      </c>
      <c r="K551" s="1480"/>
      <c r="L551" s="1482"/>
    </row>
    <row r="552" spans="1:12">
      <c r="A552" s="634"/>
      <c r="B552" s="312"/>
      <c r="C552" s="312"/>
      <c r="D552" s="1479"/>
      <c r="E552" s="1480"/>
      <c r="F552" s="1481"/>
      <c r="G552" s="1479"/>
      <c r="H552" s="1480"/>
      <c r="I552" s="1481"/>
      <c r="J552" s="1479"/>
      <c r="K552" s="1480"/>
      <c r="L552" s="1482"/>
    </row>
    <row r="553" spans="1:12" ht="15.75" thickBot="1">
      <c r="A553" s="347"/>
      <c r="B553" s="348"/>
      <c r="C553" s="348"/>
      <c r="D553" s="1483"/>
      <c r="E553" s="1484"/>
      <c r="F553" s="1485"/>
      <c r="G553" s="1483"/>
      <c r="H553" s="1484"/>
      <c r="I553" s="1485"/>
      <c r="J553" s="1483"/>
      <c r="K553" s="1484"/>
      <c r="L553" s="1486"/>
    </row>
    <row r="555" spans="1:12" ht="15.75" thickBot="1"/>
    <row r="556" spans="1:12" ht="15.75" thickBot="1">
      <c r="A556" s="1501" t="s">
        <v>453</v>
      </c>
      <c r="B556" s="1502"/>
      <c r="C556" s="1502"/>
      <c r="D556" s="1502"/>
      <c r="E556" s="1502"/>
      <c r="F556" s="1502"/>
      <c r="G556" s="1502"/>
      <c r="H556" s="1502"/>
      <c r="I556" s="1502"/>
      <c r="J556" s="1502"/>
      <c r="K556" s="1502"/>
      <c r="L556" s="1503"/>
    </row>
    <row r="557" spans="1:12" ht="15.75" thickBot="1">
      <c r="A557" s="1504" t="s">
        <v>476</v>
      </c>
      <c r="B557" s="1505"/>
      <c r="C557" s="1505"/>
      <c r="D557" s="1505"/>
      <c r="E557" s="1505"/>
      <c r="F557" s="1505"/>
      <c r="G557" s="1505"/>
      <c r="H557" s="1505"/>
      <c r="I557" s="1505"/>
      <c r="J557" s="1505"/>
      <c r="K557" s="1505"/>
      <c r="L557" s="1506"/>
    </row>
    <row r="558" spans="1:12">
      <c r="A558" s="1493" t="s">
        <v>454</v>
      </c>
      <c r="B558" s="1494"/>
      <c r="C558" s="1494"/>
      <c r="D558" s="1494"/>
      <c r="E558" s="1494"/>
      <c r="F558" s="1494"/>
      <c r="G558" s="1494"/>
      <c r="H558" s="1494"/>
      <c r="I558" s="1494"/>
      <c r="J558" s="1494"/>
      <c r="K558" s="1494"/>
      <c r="L558" s="1495"/>
    </row>
    <row r="559" spans="1:12">
      <c r="A559" s="13"/>
      <c r="B559" s="338"/>
      <c r="C559" s="338"/>
      <c r="D559" s="338"/>
      <c r="E559" s="338"/>
      <c r="F559" s="338"/>
      <c r="G559" s="338"/>
      <c r="H559" s="338"/>
      <c r="I559" s="338"/>
      <c r="J559" s="338"/>
      <c r="K559" s="338"/>
      <c r="L559" s="14"/>
    </row>
    <row r="560" spans="1:12">
      <c r="A560" s="623">
        <v>1</v>
      </c>
      <c r="B560" s="338" t="s">
        <v>455</v>
      </c>
      <c r="C560" s="338"/>
      <c r="D560" s="338"/>
      <c r="E560" s="338"/>
      <c r="F560" s="635" t="str">
        <f>'04-22Master'!A32</f>
        <v>BITS-659</v>
      </c>
      <c r="G560" s="624">
        <v>2</v>
      </c>
      <c r="H560" s="338" t="s">
        <v>456</v>
      </c>
      <c r="I560" s="338"/>
      <c r="J560" s="338"/>
      <c r="K560" s="340">
        <f>'04-22Master'!I32</f>
        <v>44487</v>
      </c>
      <c r="L560" s="14"/>
    </row>
    <row r="561" spans="1:13">
      <c r="A561" s="623"/>
      <c r="B561" s="338"/>
      <c r="C561" s="338"/>
      <c r="D561" s="338"/>
      <c r="E561" s="338"/>
      <c r="F561" s="338"/>
      <c r="G561" s="624"/>
      <c r="H561" s="338"/>
      <c r="I561" s="338"/>
      <c r="J561" s="338"/>
      <c r="K561" s="338"/>
      <c r="L561" s="14"/>
    </row>
    <row r="562" spans="1:13">
      <c r="A562" s="623">
        <v>3</v>
      </c>
      <c r="B562" s="338" t="s">
        <v>457</v>
      </c>
      <c r="C562" s="338"/>
      <c r="D562" s="397" t="str">
        <f>'04-22Master'!B32</f>
        <v>Manzoor Ahamed</v>
      </c>
      <c r="E562" s="338"/>
      <c r="F562" s="338"/>
      <c r="G562" s="624">
        <v>4</v>
      </c>
      <c r="H562" s="338" t="s">
        <v>458</v>
      </c>
      <c r="I562" s="338"/>
      <c r="J562" s="303" t="str">
        <f>'04-22Master'!E32</f>
        <v>Syed Rahim</v>
      </c>
      <c r="K562" s="338"/>
      <c r="L562" s="14"/>
    </row>
    <row r="563" spans="1:13">
      <c r="A563" s="623"/>
      <c r="B563" s="338"/>
      <c r="C563" s="338"/>
      <c r="D563" s="338"/>
      <c r="E563" s="338"/>
      <c r="F563" s="338"/>
      <c r="G563" s="341"/>
      <c r="H563" s="338"/>
      <c r="I563" s="338"/>
      <c r="J563" s="338"/>
      <c r="K563" s="338"/>
      <c r="L563" s="14"/>
    </row>
    <row r="564" spans="1:13">
      <c r="A564" s="1493" t="s">
        <v>459</v>
      </c>
      <c r="B564" s="1494"/>
      <c r="C564" s="1494"/>
      <c r="D564" s="1494"/>
      <c r="E564" s="1494"/>
      <c r="F564" s="1494"/>
      <c r="G564" s="1494"/>
      <c r="H564" s="1494"/>
      <c r="I564" s="1494"/>
      <c r="J564" s="1494"/>
      <c r="K564" s="1494"/>
      <c r="L564" s="1495"/>
    </row>
    <row r="565" spans="1:13">
      <c r="A565" s="13"/>
      <c r="B565" s="338"/>
      <c r="C565" s="338"/>
      <c r="D565" s="338"/>
      <c r="E565" s="338"/>
      <c r="F565" s="338"/>
      <c r="G565" s="338"/>
      <c r="H565" s="338"/>
      <c r="I565" s="338"/>
      <c r="J565" s="338"/>
      <c r="K565" s="338"/>
      <c r="L565" s="14"/>
    </row>
    <row r="566" spans="1:13">
      <c r="A566" s="1496"/>
      <c r="B566" s="1497" t="s">
        <v>460</v>
      </c>
      <c r="C566" s="1497"/>
      <c r="D566" s="1497"/>
      <c r="E566" s="1497" t="s">
        <v>461</v>
      </c>
      <c r="F566" s="1497" t="s">
        <v>462</v>
      </c>
      <c r="G566" s="1497" t="s">
        <v>463</v>
      </c>
      <c r="H566" s="1497"/>
      <c r="I566" s="1497"/>
      <c r="J566" s="1497" t="s">
        <v>464</v>
      </c>
      <c r="K566" s="1497" t="s">
        <v>465</v>
      </c>
      <c r="L566" s="1498" t="s">
        <v>37</v>
      </c>
    </row>
    <row r="567" spans="1:13" ht="30">
      <c r="A567" s="1496"/>
      <c r="B567" s="625" t="s">
        <v>365</v>
      </c>
      <c r="C567" s="625" t="s">
        <v>466</v>
      </c>
      <c r="D567" s="625" t="s">
        <v>467</v>
      </c>
      <c r="E567" s="1497"/>
      <c r="F567" s="1497"/>
      <c r="G567" s="306" t="s">
        <v>365</v>
      </c>
      <c r="H567" s="306" t="s">
        <v>466</v>
      </c>
      <c r="I567" s="306" t="s">
        <v>468</v>
      </c>
      <c r="J567" s="1497"/>
      <c r="K567" s="1497"/>
      <c r="L567" s="1498"/>
    </row>
    <row r="568" spans="1:13">
      <c r="A568" s="342"/>
      <c r="B568" s="307">
        <v>1</v>
      </c>
      <c r="C568" s="307">
        <v>2</v>
      </c>
      <c r="D568" s="307">
        <v>3</v>
      </c>
      <c r="E568" s="307">
        <v>4</v>
      </c>
      <c r="F568" s="307">
        <v>5</v>
      </c>
      <c r="G568" s="307">
        <v>6</v>
      </c>
      <c r="H568" s="360">
        <v>7</v>
      </c>
      <c r="I568" s="309">
        <v>8</v>
      </c>
      <c r="J568" s="310">
        <v>9</v>
      </c>
      <c r="K568" s="307">
        <v>10</v>
      </c>
      <c r="L568" s="343">
        <v>11</v>
      </c>
    </row>
    <row r="569" spans="1:13">
      <c r="A569" s="344"/>
      <c r="B569" s="312"/>
      <c r="C569" s="312"/>
      <c r="D569" s="305"/>
      <c r="E569" s="311"/>
      <c r="F569" s="358"/>
      <c r="G569" s="312"/>
      <c r="H569" s="312"/>
      <c r="I569" s="313"/>
      <c r="J569" s="337"/>
      <c r="K569" s="311"/>
      <c r="L569" s="345"/>
    </row>
    <row r="570" spans="1:13">
      <c r="A570" s="344"/>
      <c r="B570" s="406">
        <v>44562</v>
      </c>
      <c r="C570" s="526">
        <v>44592</v>
      </c>
      <c r="D570" s="530">
        <v>31</v>
      </c>
      <c r="E570" s="530">
        <v>1.5</v>
      </c>
      <c r="F570" s="444">
        <v>3.5</v>
      </c>
      <c r="G570" s="527">
        <v>0</v>
      </c>
      <c r="H570" s="527">
        <v>0</v>
      </c>
      <c r="I570" s="407">
        <v>0</v>
      </c>
      <c r="J570" s="439">
        <v>3.5</v>
      </c>
      <c r="K570" s="313"/>
      <c r="L570" s="346"/>
    </row>
    <row r="571" spans="1:13">
      <c r="A571" s="344"/>
      <c r="B571" s="312">
        <v>44593</v>
      </c>
      <c r="C571" s="312">
        <v>44620</v>
      </c>
      <c r="D571" s="305">
        <v>28</v>
      </c>
      <c r="E571" s="311">
        <v>1.5</v>
      </c>
      <c r="F571" s="358">
        <v>5</v>
      </c>
      <c r="G571" s="527">
        <v>0</v>
      </c>
      <c r="H571" s="527">
        <v>0</v>
      </c>
      <c r="I571" s="407">
        <v>0</v>
      </c>
      <c r="J571" s="1154">
        <f>J570+E571-I571</f>
        <v>5</v>
      </c>
      <c r="K571" s="313"/>
      <c r="L571" s="346"/>
    </row>
    <row r="572" spans="1:13" s="8" customFormat="1">
      <c r="A572" s="719"/>
      <c r="B572" s="718">
        <v>44621</v>
      </c>
      <c r="C572" s="718">
        <v>44651</v>
      </c>
      <c r="D572" s="726">
        <v>31</v>
      </c>
      <c r="E572" s="726">
        <v>1.5</v>
      </c>
      <c r="F572" s="722">
        <v>6.5</v>
      </c>
      <c r="G572" s="721">
        <v>0</v>
      </c>
      <c r="H572" s="721">
        <v>0</v>
      </c>
      <c r="I572" s="723">
        <v>0</v>
      </c>
      <c r="J572" s="724">
        <f>J571+E572-I572</f>
        <v>6.5</v>
      </c>
      <c r="K572" s="727"/>
      <c r="L572" s="725"/>
      <c r="M572" s="1251"/>
    </row>
    <row r="573" spans="1:13">
      <c r="B573" s="359"/>
      <c r="C573" s="359"/>
      <c r="D573" s="359"/>
      <c r="E573" s="359"/>
      <c r="F573" s="359"/>
      <c r="G573" s="359"/>
      <c r="H573" s="359"/>
      <c r="I573" s="359"/>
      <c r="J573" s="359"/>
      <c r="K573" s="359"/>
      <c r="L573" s="359"/>
    </row>
    <row r="574" spans="1:13">
      <c r="A574" s="344"/>
      <c r="B574" s="312"/>
      <c r="C574" s="312"/>
      <c r="D574" s="301"/>
      <c r="E574" s="301"/>
      <c r="F574" s="336"/>
      <c r="G574" s="312"/>
      <c r="H574" s="312"/>
      <c r="I574" s="313"/>
      <c r="J574" s="337"/>
      <c r="K574" s="313"/>
      <c r="L574" s="346"/>
    </row>
    <row r="575" spans="1:13">
      <c r="A575" s="344"/>
      <c r="B575" s="312"/>
      <c r="C575" s="312"/>
      <c r="D575" s="301"/>
      <c r="E575" s="301"/>
      <c r="F575" s="313"/>
      <c r="G575" s="301"/>
      <c r="H575" s="301"/>
      <c r="I575" s="313"/>
      <c r="J575" s="313"/>
      <c r="K575" s="313"/>
      <c r="L575" s="346"/>
    </row>
    <row r="576" spans="1:13">
      <c r="A576" s="344"/>
      <c r="B576" s="312"/>
      <c r="C576" s="314"/>
      <c r="D576" s="301"/>
      <c r="E576" s="301"/>
      <c r="F576" s="313"/>
      <c r="G576" s="312"/>
      <c r="H576" s="312"/>
      <c r="I576" s="313"/>
      <c r="J576" s="313"/>
      <c r="K576" s="313"/>
      <c r="L576" s="346"/>
    </row>
    <row r="577" spans="1:12">
      <c r="A577" s="344"/>
      <c r="B577" s="312"/>
      <c r="C577" s="314"/>
      <c r="D577" s="301"/>
      <c r="E577" s="301"/>
      <c r="F577" s="313"/>
      <c r="G577" s="312"/>
      <c r="H577" s="312"/>
      <c r="I577" s="313"/>
      <c r="J577" s="313"/>
      <c r="K577" s="313"/>
      <c r="L577" s="346"/>
    </row>
    <row r="578" spans="1:12">
      <c r="A578" s="634"/>
      <c r="B578" s="338"/>
      <c r="C578" s="338"/>
      <c r="D578" s="338"/>
      <c r="E578" s="338"/>
      <c r="F578" s="338"/>
      <c r="G578" s="338"/>
      <c r="H578" s="338"/>
      <c r="I578" s="338"/>
      <c r="J578" s="338"/>
      <c r="K578" s="338"/>
      <c r="L578" s="14"/>
    </row>
    <row r="579" spans="1:12">
      <c r="A579" s="1493" t="s">
        <v>469</v>
      </c>
      <c r="B579" s="1494"/>
      <c r="C579" s="1494"/>
      <c r="D579" s="1494"/>
      <c r="E579" s="1494"/>
      <c r="F579" s="1494"/>
      <c r="G579" s="1494"/>
      <c r="H579" s="1494"/>
      <c r="I579" s="1494"/>
      <c r="J579" s="1494"/>
      <c r="K579" s="1494"/>
      <c r="L579" s="1495"/>
    </row>
    <row r="580" spans="1:12">
      <c r="A580" s="13"/>
      <c r="B580" s="338"/>
      <c r="C580" s="338"/>
      <c r="D580" s="338"/>
      <c r="E580" s="338"/>
      <c r="F580" s="338"/>
      <c r="G580" s="338"/>
      <c r="H580" s="338"/>
      <c r="I580" s="338"/>
      <c r="J580" s="338"/>
      <c r="K580" s="338"/>
      <c r="L580" s="14"/>
    </row>
    <row r="581" spans="1:12">
      <c r="A581" s="1496"/>
      <c r="B581" s="1499" t="s">
        <v>470</v>
      </c>
      <c r="C581" s="1499"/>
      <c r="D581" s="1499" t="s">
        <v>471</v>
      </c>
      <c r="E581" s="1499"/>
      <c r="F581" s="1499"/>
      <c r="G581" s="1499"/>
      <c r="H581" s="1499"/>
      <c r="I581" s="1499"/>
      <c r="J581" s="1499" t="s">
        <v>472</v>
      </c>
      <c r="K581" s="1499"/>
      <c r="L581" s="1500"/>
    </row>
    <row r="582" spans="1:12">
      <c r="A582" s="1496"/>
      <c r="B582" s="1499"/>
      <c r="C582" s="1499"/>
      <c r="D582" s="1499" t="s">
        <v>473</v>
      </c>
      <c r="E582" s="1499"/>
      <c r="F582" s="1499"/>
      <c r="G582" s="1499" t="s">
        <v>474</v>
      </c>
      <c r="H582" s="1499"/>
      <c r="I582" s="1499"/>
      <c r="J582" s="1499"/>
      <c r="K582" s="1499"/>
      <c r="L582" s="1500"/>
    </row>
    <row r="583" spans="1:12">
      <c r="A583" s="623"/>
      <c r="B583" s="1477">
        <v>1</v>
      </c>
      <c r="C583" s="1477"/>
      <c r="D583" s="1477">
        <v>2</v>
      </c>
      <c r="E583" s="1477"/>
      <c r="F583" s="1477"/>
      <c r="G583" s="1477">
        <v>3</v>
      </c>
      <c r="H583" s="1477"/>
      <c r="I583" s="1477"/>
      <c r="J583" s="1477">
        <v>4</v>
      </c>
      <c r="K583" s="1477"/>
      <c r="L583" s="1478"/>
    </row>
    <row r="584" spans="1:12">
      <c r="A584" s="634"/>
      <c r="B584" s="312"/>
      <c r="C584" s="312"/>
      <c r="D584" s="1479"/>
      <c r="E584" s="1480"/>
      <c r="F584" s="1481"/>
      <c r="G584" s="1479"/>
      <c r="H584" s="1480"/>
      <c r="I584" s="1481"/>
      <c r="J584" s="1479">
        <f>D584-G584</f>
        <v>0</v>
      </c>
      <c r="K584" s="1480"/>
      <c r="L584" s="1482"/>
    </row>
    <row r="585" spans="1:12">
      <c r="A585" s="634"/>
      <c r="B585" s="312"/>
      <c r="C585" s="312"/>
      <c r="D585" s="1479"/>
      <c r="E585" s="1480"/>
      <c r="F585" s="1481"/>
      <c r="G585" s="1479"/>
      <c r="H585" s="1480"/>
      <c r="I585" s="1481"/>
      <c r="J585" s="1479"/>
      <c r="K585" s="1480"/>
      <c r="L585" s="1482"/>
    </row>
    <row r="586" spans="1:12" ht="15.75" thickBot="1">
      <c r="A586" s="347"/>
      <c r="B586" s="348"/>
      <c r="C586" s="348"/>
      <c r="D586" s="1483"/>
      <c r="E586" s="1484"/>
      <c r="F586" s="1485"/>
      <c r="G586" s="1483"/>
      <c r="H586" s="1484"/>
      <c r="I586" s="1485"/>
      <c r="J586" s="1483"/>
      <c r="K586" s="1484"/>
      <c r="L586" s="1486"/>
    </row>
    <row r="588" spans="1:12" ht="15.75" thickBot="1"/>
    <row r="589" spans="1:12" ht="15.75" thickBot="1">
      <c r="A589" s="1501" t="s">
        <v>453</v>
      </c>
      <c r="B589" s="1502"/>
      <c r="C589" s="1502"/>
      <c r="D589" s="1502"/>
      <c r="E589" s="1502"/>
      <c r="F589" s="1502"/>
      <c r="G589" s="1502"/>
      <c r="H589" s="1502"/>
      <c r="I589" s="1502"/>
      <c r="J589" s="1502"/>
      <c r="K589" s="1502"/>
      <c r="L589" s="1503"/>
    </row>
    <row r="590" spans="1:12" ht="15.75" thickBot="1">
      <c r="A590" s="1504" t="s">
        <v>476</v>
      </c>
      <c r="B590" s="1505"/>
      <c r="C590" s="1505"/>
      <c r="D590" s="1505"/>
      <c r="E590" s="1505"/>
      <c r="F590" s="1505"/>
      <c r="G590" s="1505"/>
      <c r="H590" s="1505"/>
      <c r="I590" s="1505"/>
      <c r="J590" s="1505"/>
      <c r="K590" s="1505"/>
      <c r="L590" s="1506"/>
    </row>
    <row r="591" spans="1:12">
      <c r="A591" s="1493" t="s">
        <v>454</v>
      </c>
      <c r="B591" s="1494"/>
      <c r="C591" s="1494"/>
      <c r="D591" s="1494"/>
      <c r="E591" s="1494"/>
      <c r="F591" s="1494"/>
      <c r="G591" s="1494"/>
      <c r="H591" s="1494"/>
      <c r="I591" s="1494"/>
      <c r="J591" s="1494"/>
      <c r="K591" s="1494"/>
      <c r="L591" s="1495"/>
    </row>
    <row r="592" spans="1:12">
      <c r="A592" s="13"/>
      <c r="B592" s="338"/>
      <c r="C592" s="338"/>
      <c r="D592" s="338"/>
      <c r="E592" s="338"/>
      <c r="F592" s="338"/>
      <c r="G592" s="338"/>
      <c r="H592" s="338"/>
      <c r="I592" s="338"/>
      <c r="J592" s="338"/>
      <c r="K592" s="338"/>
      <c r="L592" s="14"/>
    </row>
    <row r="593" spans="1:13">
      <c r="A593" s="623">
        <v>1</v>
      </c>
      <c r="B593" s="338" t="s">
        <v>455</v>
      </c>
      <c r="C593" s="338"/>
      <c r="D593" s="338"/>
      <c r="E593" s="338"/>
      <c r="F593" s="635">
        <f>'BGLR STP APRIL 22-WM Reg'!A84</f>
        <v>71</v>
      </c>
      <c r="G593" s="624">
        <v>2</v>
      </c>
      <c r="H593" s="338" t="s">
        <v>456</v>
      </c>
      <c r="I593" s="338"/>
      <c r="J593" s="338"/>
      <c r="K593" s="340">
        <f>'04-22Master'!I33</f>
        <v>44512</v>
      </c>
      <c r="L593" s="14"/>
    </row>
    <row r="594" spans="1:13">
      <c r="A594" s="623"/>
      <c r="B594" s="338"/>
      <c r="C594" s="338"/>
      <c r="D594" s="338"/>
      <c r="E594" s="338"/>
      <c r="F594" s="338"/>
      <c r="G594" s="624"/>
      <c r="H594" s="338"/>
      <c r="I594" s="338"/>
      <c r="J594" s="338"/>
      <c r="K594" s="338"/>
      <c r="L594" s="14"/>
    </row>
    <row r="595" spans="1:13">
      <c r="A595" s="623">
        <v>3</v>
      </c>
      <c r="B595" s="338" t="s">
        <v>457</v>
      </c>
      <c r="C595" s="338"/>
      <c r="D595" s="397" t="str">
        <f>'04-22Master'!B33</f>
        <v>Ramakrishna J Reddy</v>
      </c>
      <c r="E595" s="338"/>
      <c r="F595" s="338"/>
      <c r="G595" s="624">
        <v>4</v>
      </c>
      <c r="H595" s="338" t="s">
        <v>458</v>
      </c>
      <c r="I595" s="338"/>
      <c r="J595" s="303" t="str">
        <f>'04-22Master'!E33</f>
        <v>Satyanarayana  Reddy</v>
      </c>
      <c r="K595" s="338"/>
      <c r="L595" s="14"/>
    </row>
    <row r="596" spans="1:13">
      <c r="A596" s="623"/>
      <c r="B596" s="338"/>
      <c r="C596" s="338"/>
      <c r="D596" s="338"/>
      <c r="E596" s="338"/>
      <c r="F596" s="338"/>
      <c r="G596" s="341"/>
      <c r="H596" s="338"/>
      <c r="I596" s="338"/>
      <c r="J596" s="338"/>
      <c r="K596" s="338"/>
      <c r="L596" s="14"/>
    </row>
    <row r="597" spans="1:13">
      <c r="A597" s="1493" t="s">
        <v>459</v>
      </c>
      <c r="B597" s="1494"/>
      <c r="C597" s="1494"/>
      <c r="D597" s="1494"/>
      <c r="E597" s="1494"/>
      <c r="F597" s="1494"/>
      <c r="G597" s="1494"/>
      <c r="H597" s="1494"/>
      <c r="I597" s="1494"/>
      <c r="J597" s="1494"/>
      <c r="K597" s="1494"/>
      <c r="L597" s="1495"/>
    </row>
    <row r="598" spans="1:13">
      <c r="A598" s="13"/>
      <c r="B598" s="338"/>
      <c r="C598" s="338"/>
      <c r="D598" s="338"/>
      <c r="E598" s="338"/>
      <c r="F598" s="338"/>
      <c r="G598" s="338"/>
      <c r="H598" s="338"/>
      <c r="I598" s="338"/>
      <c r="J598" s="338"/>
      <c r="K598" s="338"/>
      <c r="L598" s="14"/>
    </row>
    <row r="599" spans="1:13">
      <c r="A599" s="1496"/>
      <c r="B599" s="1497" t="s">
        <v>460</v>
      </c>
      <c r="C599" s="1497"/>
      <c r="D599" s="1497"/>
      <c r="E599" s="1497" t="s">
        <v>461</v>
      </c>
      <c r="F599" s="1497" t="s">
        <v>462</v>
      </c>
      <c r="G599" s="1497" t="s">
        <v>463</v>
      </c>
      <c r="H599" s="1497"/>
      <c r="I599" s="1497"/>
      <c r="J599" s="1497" t="s">
        <v>464</v>
      </c>
      <c r="K599" s="1497" t="s">
        <v>465</v>
      </c>
      <c r="L599" s="1498" t="s">
        <v>37</v>
      </c>
    </row>
    <row r="600" spans="1:13" ht="30">
      <c r="A600" s="1496"/>
      <c r="B600" s="625" t="s">
        <v>365</v>
      </c>
      <c r="C600" s="625" t="s">
        <v>466</v>
      </c>
      <c r="D600" s="625" t="s">
        <v>467</v>
      </c>
      <c r="E600" s="1497"/>
      <c r="F600" s="1497"/>
      <c r="G600" s="306" t="s">
        <v>365</v>
      </c>
      <c r="H600" s="306" t="s">
        <v>466</v>
      </c>
      <c r="I600" s="306" t="s">
        <v>468</v>
      </c>
      <c r="J600" s="1497"/>
      <c r="K600" s="1497"/>
      <c r="L600" s="1498"/>
    </row>
    <row r="601" spans="1:13">
      <c r="A601" s="342"/>
      <c r="B601" s="307">
        <v>1</v>
      </c>
      <c r="C601" s="307">
        <v>2</v>
      </c>
      <c r="D601" s="307">
        <v>3</v>
      </c>
      <c r="E601" s="307">
        <v>4</v>
      </c>
      <c r="F601" s="307">
        <v>5</v>
      </c>
      <c r="G601" s="307">
        <v>6</v>
      </c>
      <c r="H601" s="360">
        <v>7</v>
      </c>
      <c r="I601" s="309">
        <v>8</v>
      </c>
      <c r="J601" s="310">
        <v>9</v>
      </c>
      <c r="K601" s="307">
        <v>10</v>
      </c>
      <c r="L601" s="343">
        <v>11</v>
      </c>
    </row>
    <row r="602" spans="1:13">
      <c r="A602" s="344"/>
      <c r="B602" s="312"/>
      <c r="C602" s="312"/>
      <c r="D602" s="305"/>
      <c r="E602" s="311"/>
      <c r="F602" s="358"/>
      <c r="G602" s="312"/>
      <c r="H602" s="312"/>
      <c r="I602" s="313"/>
      <c r="J602" s="337"/>
      <c r="K602" s="311"/>
      <c r="L602" s="345"/>
    </row>
    <row r="603" spans="1:13" ht="12.6" customHeight="1">
      <c r="A603" s="344"/>
      <c r="B603" s="406">
        <v>44562</v>
      </c>
      <c r="C603" s="526">
        <v>44592</v>
      </c>
      <c r="D603" s="530">
        <v>31</v>
      </c>
      <c r="E603" s="530">
        <v>1.5</v>
      </c>
      <c r="F603" s="444">
        <v>1.5</v>
      </c>
      <c r="G603" s="621">
        <v>44585</v>
      </c>
      <c r="H603" s="621">
        <v>44585</v>
      </c>
      <c r="I603" s="407">
        <v>1</v>
      </c>
      <c r="J603" s="439">
        <v>0.5</v>
      </c>
      <c r="K603" s="407"/>
      <c r="L603" s="338"/>
    </row>
    <row r="604" spans="1:13">
      <c r="A604" s="344"/>
      <c r="B604" s="312">
        <v>44593</v>
      </c>
      <c r="C604" s="312">
        <v>44620</v>
      </c>
      <c r="D604" s="305">
        <v>28</v>
      </c>
      <c r="E604" s="311">
        <v>1.5</v>
      </c>
      <c r="F604" s="358">
        <v>2</v>
      </c>
      <c r="G604" s="721">
        <v>0</v>
      </c>
      <c r="H604" s="721">
        <v>0</v>
      </c>
      <c r="I604" s="721">
        <v>0</v>
      </c>
      <c r="J604" s="1154">
        <f>J603+E604-I604</f>
        <v>2</v>
      </c>
      <c r="K604" s="313"/>
      <c r="L604" s="346"/>
    </row>
    <row r="605" spans="1:13" s="8" customFormat="1">
      <c r="A605" s="719"/>
      <c r="B605" s="718">
        <v>44621</v>
      </c>
      <c r="C605" s="718">
        <v>44651</v>
      </c>
      <c r="D605" s="726">
        <v>31</v>
      </c>
      <c r="E605" s="726">
        <v>1.5</v>
      </c>
      <c r="F605" s="722">
        <v>3.5</v>
      </c>
      <c r="G605" s="721">
        <v>0</v>
      </c>
      <c r="H605" s="721">
        <v>0</v>
      </c>
      <c r="I605" s="721">
        <v>0</v>
      </c>
      <c r="J605" s="724">
        <f>J604+E605-I605</f>
        <v>3.5</v>
      </c>
      <c r="K605" s="727"/>
      <c r="L605" s="725"/>
      <c r="M605" s="1251"/>
    </row>
    <row r="606" spans="1:13" s="1185" customFormat="1">
      <c r="A606" s="344"/>
      <c r="B606" s="438">
        <v>44652</v>
      </c>
      <c r="C606" s="438">
        <v>44681</v>
      </c>
      <c r="D606" s="359">
        <v>30</v>
      </c>
      <c r="E606" s="359">
        <v>1.5</v>
      </c>
      <c r="F606" s="358">
        <v>5</v>
      </c>
      <c r="G606" s="312">
        <v>44676</v>
      </c>
      <c r="H606" s="312">
        <v>44676</v>
      </c>
      <c r="I606" s="313">
        <v>1</v>
      </c>
      <c r="J606" s="724">
        <f>J605+E606-I606</f>
        <v>4</v>
      </c>
      <c r="K606" s="313"/>
      <c r="L606" s="346"/>
      <c r="M606" s="10">
        <v>18</v>
      </c>
    </row>
    <row r="607" spans="1:13">
      <c r="A607" s="344"/>
      <c r="B607" s="312"/>
      <c r="C607" s="312"/>
      <c r="D607" s="301"/>
      <c r="E607" s="301"/>
      <c r="F607" s="336"/>
      <c r="G607" s="312"/>
      <c r="H607" s="312"/>
      <c r="I607" s="313"/>
      <c r="J607" s="337"/>
      <c r="K607" s="313"/>
      <c r="L607" s="346"/>
    </row>
    <row r="608" spans="1:13">
      <c r="A608" s="344"/>
      <c r="B608" s="312"/>
      <c r="C608" s="312"/>
      <c r="D608" s="301"/>
      <c r="E608" s="301"/>
      <c r="F608" s="313"/>
      <c r="G608" s="301"/>
      <c r="H608" s="301"/>
      <c r="I608" s="313"/>
      <c r="J608" s="313"/>
      <c r="K608" s="313"/>
      <c r="L608" s="346"/>
    </row>
    <row r="609" spans="1:12">
      <c r="A609" s="344"/>
      <c r="B609" s="312"/>
      <c r="C609" s="314"/>
      <c r="D609" s="301"/>
      <c r="E609" s="301"/>
      <c r="F609" s="313"/>
      <c r="G609" s="312"/>
      <c r="H609" s="312"/>
      <c r="I609" s="313"/>
      <c r="J609" s="313"/>
      <c r="K609" s="313"/>
      <c r="L609" s="346"/>
    </row>
    <row r="610" spans="1:12">
      <c r="A610" s="344"/>
      <c r="B610" s="312"/>
      <c r="C610" s="314"/>
      <c r="D610" s="301"/>
      <c r="E610" s="301"/>
      <c r="F610" s="313"/>
      <c r="G610" s="312"/>
      <c r="H610" s="312"/>
      <c r="I610" s="313"/>
      <c r="J610" s="313"/>
      <c r="K610" s="313"/>
      <c r="L610" s="346"/>
    </row>
    <row r="611" spans="1:12">
      <c r="A611" s="634"/>
      <c r="B611" s="338"/>
      <c r="C611" s="338"/>
      <c r="D611" s="338"/>
      <c r="E611" s="338"/>
      <c r="F611" s="338"/>
      <c r="G611" s="338"/>
      <c r="H611" s="338"/>
      <c r="I611" s="338"/>
      <c r="J611" s="338"/>
      <c r="K611" s="338"/>
      <c r="L611" s="14"/>
    </row>
    <row r="612" spans="1:12">
      <c r="A612" s="1493" t="s">
        <v>469</v>
      </c>
      <c r="B612" s="1494"/>
      <c r="C612" s="1494"/>
      <c r="D612" s="1494"/>
      <c r="E612" s="1494"/>
      <c r="F612" s="1494"/>
      <c r="G612" s="1494"/>
      <c r="H612" s="1494"/>
      <c r="I612" s="1494"/>
      <c r="J612" s="1494"/>
      <c r="K612" s="1494"/>
      <c r="L612" s="1495"/>
    </row>
    <row r="613" spans="1:12">
      <c r="A613" s="13"/>
      <c r="B613" s="338"/>
      <c r="C613" s="338"/>
      <c r="D613" s="338"/>
      <c r="E613" s="338"/>
      <c r="F613" s="338"/>
      <c r="G613" s="338"/>
      <c r="H613" s="338"/>
      <c r="I613" s="338"/>
      <c r="J613" s="338"/>
      <c r="K613" s="338"/>
      <c r="L613" s="14"/>
    </row>
    <row r="614" spans="1:12">
      <c r="A614" s="1496"/>
      <c r="B614" s="1499" t="s">
        <v>470</v>
      </c>
      <c r="C614" s="1499"/>
      <c r="D614" s="1499" t="s">
        <v>471</v>
      </c>
      <c r="E614" s="1499"/>
      <c r="F614" s="1499"/>
      <c r="G614" s="1499"/>
      <c r="H614" s="1499"/>
      <c r="I614" s="1499"/>
      <c r="J614" s="1499" t="s">
        <v>472</v>
      </c>
      <c r="K614" s="1499"/>
      <c r="L614" s="1500"/>
    </row>
    <row r="615" spans="1:12">
      <c r="A615" s="1496"/>
      <c r="B615" s="1499"/>
      <c r="C615" s="1499"/>
      <c r="D615" s="1499" t="s">
        <v>473</v>
      </c>
      <c r="E615" s="1499"/>
      <c r="F615" s="1499"/>
      <c r="G615" s="1499" t="s">
        <v>474</v>
      </c>
      <c r="H615" s="1499"/>
      <c r="I615" s="1499"/>
      <c r="J615" s="1499"/>
      <c r="K615" s="1499"/>
      <c r="L615" s="1500"/>
    </row>
    <row r="616" spans="1:12">
      <c r="A616" s="623"/>
      <c r="B616" s="1477">
        <v>1</v>
      </c>
      <c r="C616" s="1477"/>
      <c r="D616" s="1477">
        <v>2</v>
      </c>
      <c r="E616" s="1477"/>
      <c r="F616" s="1477"/>
      <c r="G616" s="1477">
        <v>3</v>
      </c>
      <c r="H616" s="1477"/>
      <c r="I616" s="1477"/>
      <c r="J616" s="1477">
        <v>4</v>
      </c>
      <c r="K616" s="1477"/>
      <c r="L616" s="1478"/>
    </row>
    <row r="617" spans="1:12">
      <c r="A617" s="634"/>
      <c r="B617" s="312"/>
      <c r="C617" s="312"/>
      <c r="D617" s="1479"/>
      <c r="E617" s="1480"/>
      <c r="F617" s="1481"/>
      <c r="G617" s="1479"/>
      <c r="H617" s="1480"/>
      <c r="I617" s="1481"/>
      <c r="J617" s="1479">
        <f>D617-G617</f>
        <v>0</v>
      </c>
      <c r="K617" s="1480"/>
      <c r="L617" s="1482"/>
    </row>
    <row r="618" spans="1:12">
      <c r="A618" s="634"/>
      <c r="B618" s="312"/>
      <c r="C618" s="312"/>
      <c r="D618" s="1479"/>
      <c r="E618" s="1480"/>
      <c r="F618" s="1481"/>
      <c r="G618" s="1479"/>
      <c r="H618" s="1480"/>
      <c r="I618" s="1481"/>
      <c r="J618" s="1479"/>
      <c r="K618" s="1480"/>
      <c r="L618" s="1482"/>
    </row>
    <row r="619" spans="1:12" ht="15.75" thickBot="1">
      <c r="A619" s="347"/>
      <c r="B619" s="348"/>
      <c r="C619" s="348"/>
      <c r="D619" s="1483"/>
      <c r="E619" s="1484"/>
      <c r="F619" s="1485"/>
      <c r="G619" s="1483"/>
      <c r="H619" s="1484"/>
      <c r="I619" s="1485"/>
      <c r="J619" s="1483"/>
      <c r="K619" s="1484"/>
      <c r="L619" s="1486"/>
    </row>
    <row r="621" spans="1:12" ht="15.75" thickBot="1"/>
    <row r="622" spans="1:12" ht="15.75" thickBot="1">
      <c r="A622" s="1501" t="s">
        <v>453</v>
      </c>
      <c r="B622" s="1502"/>
      <c r="C622" s="1502"/>
      <c r="D622" s="1502"/>
      <c r="E622" s="1502"/>
      <c r="F622" s="1502"/>
      <c r="G622" s="1502"/>
      <c r="H622" s="1502"/>
      <c r="I622" s="1502"/>
      <c r="J622" s="1502"/>
      <c r="K622" s="1502"/>
      <c r="L622" s="1503"/>
    </row>
    <row r="623" spans="1:12" ht="15.75" thickBot="1">
      <c r="A623" s="1504" t="s">
        <v>476</v>
      </c>
      <c r="B623" s="1505"/>
      <c r="C623" s="1505"/>
      <c r="D623" s="1505"/>
      <c r="E623" s="1505"/>
      <c r="F623" s="1505"/>
      <c r="G623" s="1505"/>
      <c r="H623" s="1505"/>
      <c r="I623" s="1505"/>
      <c r="J623" s="1505"/>
      <c r="K623" s="1505"/>
      <c r="L623" s="1506"/>
    </row>
    <row r="624" spans="1:12">
      <c r="A624" s="1493" t="s">
        <v>454</v>
      </c>
      <c r="B624" s="1494"/>
      <c r="C624" s="1494"/>
      <c r="D624" s="1494"/>
      <c r="E624" s="1494"/>
      <c r="F624" s="1494"/>
      <c r="G624" s="1494"/>
      <c r="H624" s="1494"/>
      <c r="I624" s="1494"/>
      <c r="J624" s="1494"/>
      <c r="K624" s="1494"/>
      <c r="L624" s="1495"/>
    </row>
    <row r="625" spans="1:13">
      <c r="A625" s="13"/>
      <c r="B625" s="338"/>
      <c r="C625" s="338"/>
      <c r="D625" s="338"/>
      <c r="E625" s="338"/>
      <c r="F625" s="338"/>
      <c r="G625" s="338"/>
      <c r="H625" s="338"/>
      <c r="I625" s="338"/>
      <c r="J625" s="338"/>
      <c r="K625" s="338"/>
      <c r="L625" s="14"/>
    </row>
    <row r="626" spans="1:13">
      <c r="A626" s="623">
        <v>1</v>
      </c>
      <c r="B626" s="338" t="s">
        <v>455</v>
      </c>
      <c r="C626" s="338"/>
      <c r="D626" s="338"/>
      <c r="E626" s="338"/>
      <c r="F626" s="635">
        <f>'BGLR STP APRIL 22-WM Reg'!A81</f>
        <v>68</v>
      </c>
      <c r="G626" s="624">
        <v>2</v>
      </c>
      <c r="H626" s="338" t="s">
        <v>456</v>
      </c>
      <c r="I626" s="338"/>
      <c r="J626" s="338"/>
      <c r="K626" s="340">
        <f>'04-22Master'!I34</f>
        <v>44459</v>
      </c>
      <c r="L626" s="14"/>
    </row>
    <row r="627" spans="1:13">
      <c r="A627" s="623"/>
      <c r="B627" s="338"/>
      <c r="C627" s="338"/>
      <c r="D627" s="338"/>
      <c r="E627" s="338"/>
      <c r="F627" s="338"/>
      <c r="G627" s="624"/>
      <c r="H627" s="338"/>
      <c r="I627" s="338"/>
      <c r="J627" s="338"/>
      <c r="K627" s="338"/>
      <c r="L627" s="14"/>
    </row>
    <row r="628" spans="1:13" ht="15.75">
      <c r="A628" s="623">
        <v>3</v>
      </c>
      <c r="B628" s="338" t="s">
        <v>457</v>
      </c>
      <c r="C628" s="338"/>
      <c r="D628" s="823" t="str">
        <f>'04-22Master'!B34</f>
        <v>Anil kumar Reddy kusam</v>
      </c>
      <c r="E628" s="338"/>
      <c r="F628" s="338"/>
      <c r="G628" s="624">
        <v>4</v>
      </c>
      <c r="H628" s="338" t="s">
        <v>458</v>
      </c>
      <c r="I628" s="338"/>
      <c r="J628" s="303" t="str">
        <f>'04-22Master'!E34</f>
        <v>Pulla Reddy</v>
      </c>
      <c r="K628" s="338"/>
      <c r="L628" s="14"/>
    </row>
    <row r="629" spans="1:13">
      <c r="A629" s="623"/>
      <c r="B629" s="338"/>
      <c r="C629" s="338"/>
      <c r="D629" s="338"/>
      <c r="E629" s="338"/>
      <c r="F629" s="338"/>
      <c r="G629" s="341"/>
      <c r="H629" s="338"/>
      <c r="I629" s="338"/>
      <c r="J629" s="338"/>
      <c r="K629" s="338"/>
      <c r="L629" s="14"/>
    </row>
    <row r="630" spans="1:13" ht="15" customHeight="1">
      <c r="A630" s="1493" t="s">
        <v>459</v>
      </c>
      <c r="B630" s="1494"/>
      <c r="C630" s="1494"/>
      <c r="D630" s="1494"/>
      <c r="E630" s="1494"/>
      <c r="F630" s="1494"/>
      <c r="G630" s="1494"/>
      <c r="H630" s="1494"/>
      <c r="I630" s="1494"/>
      <c r="J630" s="1494"/>
      <c r="K630" s="1494"/>
      <c r="L630" s="1495"/>
      <c r="M630" s="1155"/>
    </row>
    <row r="631" spans="1:13" ht="15" customHeight="1">
      <c r="A631" s="13"/>
      <c r="B631" s="338"/>
      <c r="C631" s="338"/>
      <c r="D631" s="338"/>
      <c r="E631" s="338"/>
      <c r="F631" s="338"/>
      <c r="G631" s="338"/>
      <c r="H631" s="338"/>
      <c r="I631" s="338"/>
      <c r="J631" s="338"/>
      <c r="K631" s="338"/>
      <c r="L631" s="14"/>
      <c r="M631" s="1155"/>
    </row>
    <row r="632" spans="1:13" ht="15" customHeight="1">
      <c r="A632" s="1496"/>
      <c r="B632" s="1497" t="s">
        <v>460</v>
      </c>
      <c r="C632" s="1497"/>
      <c r="D632" s="1497"/>
      <c r="E632" s="1497" t="s">
        <v>461</v>
      </c>
      <c r="F632" s="1497" t="s">
        <v>462</v>
      </c>
      <c r="G632" s="1497" t="s">
        <v>463</v>
      </c>
      <c r="H632" s="1497"/>
      <c r="I632" s="1497"/>
      <c r="J632" s="1497" t="s">
        <v>464</v>
      </c>
      <c r="K632" s="1497" t="s">
        <v>465</v>
      </c>
      <c r="L632" s="1498" t="s">
        <v>37</v>
      </c>
      <c r="M632" s="1155"/>
    </row>
    <row r="633" spans="1:13" ht="30">
      <c r="A633" s="1496"/>
      <c r="B633" s="625" t="s">
        <v>365</v>
      </c>
      <c r="C633" s="625" t="s">
        <v>466</v>
      </c>
      <c r="D633" s="625" t="s">
        <v>467</v>
      </c>
      <c r="E633" s="1497"/>
      <c r="F633" s="1497"/>
      <c r="G633" s="306" t="s">
        <v>365</v>
      </c>
      <c r="H633" s="306" t="s">
        <v>466</v>
      </c>
      <c r="I633" s="306" t="s">
        <v>468</v>
      </c>
      <c r="J633" s="1497"/>
      <c r="K633" s="1497"/>
      <c r="L633" s="1498"/>
      <c r="M633" s="1155"/>
    </row>
    <row r="634" spans="1:13" ht="15" customHeight="1">
      <c r="A634" s="342"/>
      <c r="B634" s="307">
        <v>1</v>
      </c>
      <c r="C634" s="307">
        <v>2</v>
      </c>
      <c r="D634" s="307">
        <v>3</v>
      </c>
      <c r="E634" s="307">
        <v>4</v>
      </c>
      <c r="F634" s="307">
        <v>5</v>
      </c>
      <c r="G634" s="307">
        <v>6</v>
      </c>
      <c r="H634" s="360">
        <v>7</v>
      </c>
      <c r="I634" s="309">
        <v>8</v>
      </c>
      <c r="J634" s="310">
        <v>9</v>
      </c>
      <c r="K634" s="307">
        <v>10</v>
      </c>
      <c r="L634" s="343">
        <v>11</v>
      </c>
      <c r="M634" s="1155"/>
    </row>
    <row r="635" spans="1:13" ht="15" customHeight="1">
      <c r="A635" s="344"/>
      <c r="B635" s="312"/>
      <c r="C635" s="312"/>
      <c r="D635" s="305"/>
      <c r="E635" s="311"/>
      <c r="F635" s="358"/>
      <c r="G635" s="312"/>
      <c r="H635" s="312"/>
      <c r="I635" s="313"/>
      <c r="J635" s="337"/>
      <c r="K635" s="311"/>
      <c r="L635" s="345"/>
      <c r="M635" s="1155"/>
    </row>
    <row r="636" spans="1:13" ht="15" customHeight="1">
      <c r="B636" s="406">
        <v>44562</v>
      </c>
      <c r="C636" s="406">
        <v>44592</v>
      </c>
      <c r="D636" s="359">
        <v>31</v>
      </c>
      <c r="E636" s="359">
        <v>1.5</v>
      </c>
      <c r="F636" s="359">
        <v>3.5</v>
      </c>
      <c r="G636" s="406">
        <v>44568</v>
      </c>
      <c r="H636" s="406">
        <v>44568</v>
      </c>
      <c r="I636" s="359">
        <v>1</v>
      </c>
      <c r="J636" s="359">
        <v>2.5</v>
      </c>
      <c r="K636" s="359"/>
      <c r="L636" s="359"/>
      <c r="M636" s="1155"/>
    </row>
    <row r="637" spans="1:13" ht="15" customHeight="1">
      <c r="A637" s="344"/>
      <c r="B637" s="312">
        <v>44593</v>
      </c>
      <c r="C637" s="312">
        <v>44620</v>
      </c>
      <c r="D637" s="305">
        <v>28</v>
      </c>
      <c r="E637" s="311">
        <v>1.5</v>
      </c>
      <c r="F637" s="358">
        <v>4</v>
      </c>
      <c r="G637" s="312"/>
      <c r="H637" s="312"/>
      <c r="I637" s="313"/>
      <c r="J637" s="1154">
        <f>J636+E637-I637</f>
        <v>4</v>
      </c>
      <c r="K637" s="313"/>
      <c r="L637" s="346"/>
      <c r="M637" s="1155"/>
    </row>
    <row r="638" spans="1:13" s="8" customFormat="1">
      <c r="A638" s="719"/>
      <c r="B638" s="718">
        <v>44621</v>
      </c>
      <c r="C638" s="718">
        <v>44651</v>
      </c>
      <c r="D638" s="726">
        <v>31</v>
      </c>
      <c r="E638" s="726">
        <v>1.5</v>
      </c>
      <c r="F638" s="722">
        <v>5.5</v>
      </c>
      <c r="G638" s="721">
        <v>0</v>
      </c>
      <c r="H638" s="721">
        <v>0</v>
      </c>
      <c r="I638" s="723">
        <v>0</v>
      </c>
      <c r="J638" s="724">
        <f>J637+E638-I638</f>
        <v>5.5</v>
      </c>
      <c r="K638" s="727"/>
      <c r="L638" s="725"/>
      <c r="M638" s="1251"/>
    </row>
    <row r="639" spans="1:13" s="1185" customFormat="1">
      <c r="A639" s="344"/>
      <c r="B639" s="438">
        <v>44652</v>
      </c>
      <c r="C639" s="438">
        <v>44681</v>
      </c>
      <c r="D639" s="359">
        <v>30</v>
      </c>
      <c r="E639" s="359">
        <v>1.5</v>
      </c>
      <c r="F639" s="358">
        <v>7</v>
      </c>
      <c r="G639" s="305">
        <v>0</v>
      </c>
      <c r="H639" s="305">
        <v>0</v>
      </c>
      <c r="I639" s="313">
        <v>0</v>
      </c>
      <c r="J639" s="337">
        <f>J638+E639-I639</f>
        <v>7</v>
      </c>
      <c r="K639" s="313"/>
      <c r="L639" s="346"/>
      <c r="M639" s="10">
        <v>19</v>
      </c>
    </row>
    <row r="640" spans="1:13">
      <c r="A640" s="344"/>
      <c r="B640" s="406"/>
      <c r="C640" s="526"/>
      <c r="D640" s="530"/>
      <c r="E640" s="530"/>
      <c r="F640" s="444"/>
      <c r="G640" s="621"/>
      <c r="H640" s="621"/>
      <c r="I640" s="407"/>
      <c r="J640" s="439"/>
      <c r="K640" s="407"/>
      <c r="L640" s="359"/>
    </row>
    <row r="641" spans="1:13" ht="14.25" customHeight="1">
      <c r="B641" s="406"/>
      <c r="C641" s="526"/>
      <c r="D641" s="530"/>
      <c r="E641" s="530"/>
      <c r="F641" s="444"/>
      <c r="G641" s="621"/>
      <c r="H641" s="621"/>
      <c r="I641" s="407"/>
      <c r="J641" s="439"/>
      <c r="K641" s="359"/>
      <c r="L641" s="359"/>
    </row>
    <row r="642" spans="1:13">
      <c r="A642" s="344"/>
      <c r="B642" s="312"/>
      <c r="C642" s="314"/>
      <c r="D642" s="301"/>
      <c r="E642" s="301"/>
      <c r="F642" s="313"/>
      <c r="G642" s="312"/>
      <c r="H642" s="312"/>
      <c r="I642" s="313"/>
      <c r="J642" s="313"/>
      <c r="K642" s="313"/>
      <c r="L642" s="346"/>
    </row>
    <row r="643" spans="1:13">
      <c r="A643" s="344"/>
      <c r="B643" s="312"/>
      <c r="C643" s="314"/>
      <c r="D643" s="301"/>
      <c r="E643" s="301"/>
      <c r="F643" s="313"/>
      <c r="G643" s="312"/>
      <c r="H643" s="312"/>
      <c r="I643" s="313"/>
      <c r="J643" s="313"/>
      <c r="K643" s="313"/>
      <c r="L643" s="346"/>
    </row>
    <row r="644" spans="1:13">
      <c r="A644" s="634"/>
      <c r="B644" s="338"/>
      <c r="C644" s="338"/>
      <c r="D644" s="338"/>
      <c r="E644" s="338"/>
      <c r="F644" s="338"/>
      <c r="G644" s="338"/>
      <c r="H644" s="338"/>
      <c r="I644" s="338"/>
      <c r="J644" s="338"/>
      <c r="K644" s="338"/>
      <c r="L644" s="14"/>
    </row>
    <row r="645" spans="1:13">
      <c r="A645" s="1493" t="s">
        <v>469</v>
      </c>
      <c r="B645" s="1494"/>
      <c r="C645" s="1494"/>
      <c r="D645" s="1494"/>
      <c r="E645" s="1494"/>
      <c r="F645" s="1494"/>
      <c r="G645" s="1494"/>
      <c r="H645" s="1494"/>
      <c r="I645" s="1494"/>
      <c r="J645" s="1494"/>
      <c r="K645" s="1494"/>
      <c r="L645" s="1495"/>
    </row>
    <row r="646" spans="1:13">
      <c r="A646" s="13"/>
      <c r="B646" s="338"/>
      <c r="C646" s="338"/>
      <c r="D646" s="338"/>
      <c r="E646" s="338"/>
      <c r="F646" s="338"/>
      <c r="G646" s="338"/>
      <c r="H646" s="338"/>
      <c r="I646" s="338"/>
      <c r="J646" s="338"/>
      <c r="K646" s="338"/>
      <c r="L646" s="14"/>
    </row>
    <row r="647" spans="1:13">
      <c r="A647" s="1496"/>
      <c r="B647" s="1499" t="s">
        <v>470</v>
      </c>
      <c r="C647" s="1499"/>
      <c r="D647" s="1499" t="s">
        <v>471</v>
      </c>
      <c r="E647" s="1499"/>
      <c r="F647" s="1499"/>
      <c r="G647" s="1499"/>
      <c r="H647" s="1499"/>
      <c r="I647" s="1499"/>
      <c r="J647" s="1499" t="s">
        <v>472</v>
      </c>
      <c r="K647" s="1499"/>
      <c r="L647" s="1500"/>
    </row>
    <row r="648" spans="1:13">
      <c r="A648" s="1496"/>
      <c r="B648" s="1499"/>
      <c r="C648" s="1499"/>
      <c r="D648" s="1499" t="s">
        <v>473</v>
      </c>
      <c r="E648" s="1499"/>
      <c r="F648" s="1499"/>
      <c r="G648" s="1499" t="s">
        <v>474</v>
      </c>
      <c r="H648" s="1499"/>
      <c r="I648" s="1499"/>
      <c r="J648" s="1499"/>
      <c r="K648" s="1499"/>
      <c r="L648" s="1500"/>
    </row>
    <row r="649" spans="1:13">
      <c r="A649" s="623"/>
      <c r="B649" s="1477">
        <v>1</v>
      </c>
      <c r="C649" s="1477"/>
      <c r="D649" s="1477">
        <v>2</v>
      </c>
      <c r="E649" s="1477"/>
      <c r="F649" s="1477"/>
      <c r="G649" s="1477">
        <v>3</v>
      </c>
      <c r="H649" s="1477"/>
      <c r="I649" s="1477"/>
      <c r="J649" s="1477">
        <v>4</v>
      </c>
      <c r="K649" s="1477"/>
      <c r="L649" s="1478"/>
    </row>
    <row r="650" spans="1:13">
      <c r="A650" s="634"/>
      <c r="B650" s="312"/>
      <c r="C650" s="312"/>
      <c r="D650" s="1479"/>
      <c r="E650" s="1480"/>
      <c r="F650" s="1481"/>
      <c r="G650" s="1479"/>
      <c r="H650" s="1480"/>
      <c r="I650" s="1481"/>
      <c r="J650" s="1479">
        <f>D650-G650</f>
        <v>0</v>
      </c>
      <c r="K650" s="1480"/>
      <c r="L650" s="1482"/>
    </row>
    <row r="651" spans="1:13">
      <c r="A651" s="634"/>
      <c r="B651" s="312"/>
      <c r="C651" s="312"/>
      <c r="D651" s="1479"/>
      <c r="E651" s="1480"/>
      <c r="F651" s="1481"/>
      <c r="G651" s="1479"/>
      <c r="H651" s="1480"/>
      <c r="I651" s="1481"/>
      <c r="J651" s="1479"/>
      <c r="K651" s="1480"/>
      <c r="L651" s="1482"/>
    </row>
    <row r="652" spans="1:13" ht="15.75" thickBot="1">
      <c r="A652" s="347"/>
      <c r="B652" s="348"/>
      <c r="C652" s="348"/>
      <c r="D652" s="1483"/>
      <c r="E652" s="1484"/>
      <c r="F652" s="1485"/>
      <c r="G652" s="1483"/>
      <c r="H652" s="1484"/>
      <c r="I652" s="1485"/>
      <c r="J652" s="1483"/>
      <c r="K652" s="1484"/>
      <c r="L652" s="1486"/>
    </row>
    <row r="653" spans="1:13" s="9" customFormat="1">
      <c r="M653" s="854"/>
    </row>
    <row r="654" spans="1:13" s="9" customFormat="1" ht="15.75" thickBot="1">
      <c r="M654" s="854"/>
    </row>
    <row r="655" spans="1:13" ht="15.75" thickBot="1">
      <c r="A655" s="1501" t="s">
        <v>453</v>
      </c>
      <c r="B655" s="1502"/>
      <c r="C655" s="1502"/>
      <c r="D655" s="1502"/>
      <c r="E655" s="1502"/>
      <c r="F655" s="1502"/>
      <c r="G655" s="1502"/>
      <c r="H655" s="1502"/>
      <c r="I655" s="1502"/>
      <c r="J655" s="1502"/>
      <c r="K655" s="1502"/>
      <c r="L655" s="1503"/>
    </row>
    <row r="656" spans="1:13" ht="15.75" thickBot="1">
      <c r="A656" s="1504" t="s">
        <v>476</v>
      </c>
      <c r="B656" s="1505"/>
      <c r="C656" s="1505"/>
      <c r="D656" s="1505"/>
      <c r="E656" s="1505"/>
      <c r="F656" s="1505"/>
      <c r="G656" s="1505"/>
      <c r="H656" s="1505"/>
      <c r="I656" s="1505"/>
      <c r="J656" s="1505"/>
      <c r="K656" s="1505"/>
      <c r="L656" s="1506"/>
    </row>
    <row r="657" spans="1:13">
      <c r="A657" s="1493" t="s">
        <v>454</v>
      </c>
      <c r="B657" s="1494"/>
      <c r="C657" s="1494"/>
      <c r="D657" s="1494"/>
      <c r="E657" s="1494"/>
      <c r="F657" s="1494"/>
      <c r="G657" s="1494"/>
      <c r="H657" s="1494"/>
      <c r="I657" s="1494"/>
      <c r="J657" s="1494"/>
      <c r="K657" s="1494"/>
      <c r="L657" s="1495"/>
    </row>
    <row r="658" spans="1:13">
      <c r="A658" s="13"/>
      <c r="B658" s="338"/>
      <c r="C658" s="338"/>
      <c r="D658" s="338"/>
      <c r="E658" s="338"/>
      <c r="F658" s="338"/>
      <c r="G658" s="338"/>
      <c r="H658" s="338"/>
      <c r="I658" s="338"/>
      <c r="J658" s="338"/>
      <c r="K658" s="338"/>
      <c r="L658" s="14"/>
    </row>
    <row r="659" spans="1:13">
      <c r="A659" s="623">
        <v>1</v>
      </c>
      <c r="B659" s="338" t="s">
        <v>455</v>
      </c>
      <c r="C659" s="338"/>
      <c r="D659" s="338"/>
      <c r="E659" s="338"/>
      <c r="F659" s="635">
        <f>'BGLR STP APRIL 22-WM Reg'!A85</f>
        <v>72</v>
      </c>
      <c r="G659" s="624">
        <v>2</v>
      </c>
      <c r="H659" s="338" t="s">
        <v>456</v>
      </c>
      <c r="I659" s="338"/>
      <c r="J659" s="338"/>
      <c r="K659" s="340">
        <f>'04-22Master'!I35</f>
        <v>44536</v>
      </c>
      <c r="L659" s="14"/>
    </row>
    <row r="660" spans="1:13">
      <c r="A660" s="623"/>
      <c r="B660" s="338"/>
      <c r="C660" s="338"/>
      <c r="D660" s="338"/>
      <c r="E660" s="338"/>
      <c r="F660" s="338"/>
      <c r="G660" s="624"/>
      <c r="H660" s="338"/>
      <c r="I660" s="338"/>
      <c r="J660" s="338"/>
      <c r="K660" s="338"/>
      <c r="L660" s="14"/>
    </row>
    <row r="661" spans="1:13">
      <c r="A661" s="623">
        <v>3</v>
      </c>
      <c r="B661" s="338" t="s">
        <v>457</v>
      </c>
      <c r="C661" s="338"/>
      <c r="D661" s="397" t="str">
        <f>'04-22Master'!B35</f>
        <v>Praveen Kumar Tandra</v>
      </c>
      <c r="E661" s="338"/>
      <c r="F661" s="338"/>
      <c r="G661" s="624">
        <v>4</v>
      </c>
      <c r="H661" s="338" t="s">
        <v>458</v>
      </c>
      <c r="I661" s="338"/>
      <c r="J661" s="853" t="str">
        <f>'04-22Master'!E35</f>
        <v>Ram reddy Tandra</v>
      </c>
      <c r="K661" s="338"/>
      <c r="L661" s="14"/>
    </row>
    <row r="662" spans="1:13">
      <c r="A662" s="623"/>
      <c r="B662" s="338"/>
      <c r="C662" s="338"/>
      <c r="D662" s="338"/>
      <c r="E662" s="338"/>
      <c r="F662" s="338"/>
      <c r="G662" s="341"/>
      <c r="H662" s="338"/>
      <c r="I662" s="338"/>
      <c r="J662" s="338"/>
      <c r="K662" s="338"/>
      <c r="L662" s="14"/>
    </row>
    <row r="663" spans="1:13">
      <c r="A663" s="1493" t="s">
        <v>459</v>
      </c>
      <c r="B663" s="1494"/>
      <c r="C663" s="1494"/>
      <c r="D663" s="1494"/>
      <c r="E663" s="1494"/>
      <c r="F663" s="1494"/>
      <c r="G663" s="1494"/>
      <c r="H663" s="1494"/>
      <c r="I663" s="1494"/>
      <c r="J663" s="1494"/>
      <c r="K663" s="1494"/>
      <c r="L663" s="1495"/>
    </row>
    <row r="664" spans="1:13">
      <c r="A664" s="13"/>
      <c r="B664" s="338"/>
      <c r="C664" s="338"/>
      <c r="D664" s="338"/>
      <c r="E664" s="338"/>
      <c r="F664" s="338"/>
      <c r="G664" s="338"/>
      <c r="H664" s="338"/>
      <c r="I664" s="338"/>
      <c r="J664" s="338"/>
      <c r="K664" s="338"/>
      <c r="L664" s="14"/>
    </row>
    <row r="665" spans="1:13">
      <c r="A665" s="1496"/>
      <c r="B665" s="1497" t="s">
        <v>460</v>
      </c>
      <c r="C665" s="1497"/>
      <c r="D665" s="1497"/>
      <c r="E665" s="1497" t="s">
        <v>461</v>
      </c>
      <c r="F665" s="1497" t="s">
        <v>462</v>
      </c>
      <c r="G665" s="1497" t="s">
        <v>463</v>
      </c>
      <c r="H665" s="1497"/>
      <c r="I665" s="1497"/>
      <c r="J665" s="1497" t="s">
        <v>464</v>
      </c>
      <c r="K665" s="1497" t="s">
        <v>465</v>
      </c>
      <c r="L665" s="1498" t="s">
        <v>37</v>
      </c>
    </row>
    <row r="666" spans="1:13" ht="30">
      <c r="A666" s="1496"/>
      <c r="B666" s="625" t="s">
        <v>365</v>
      </c>
      <c r="C666" s="625" t="s">
        <v>466</v>
      </c>
      <c r="D666" s="625" t="s">
        <v>467</v>
      </c>
      <c r="E666" s="1497"/>
      <c r="F666" s="1497"/>
      <c r="G666" s="306" t="s">
        <v>365</v>
      </c>
      <c r="H666" s="306" t="s">
        <v>466</v>
      </c>
      <c r="I666" s="306" t="s">
        <v>468</v>
      </c>
      <c r="J666" s="1497"/>
      <c r="K666" s="1497"/>
      <c r="L666" s="1498"/>
    </row>
    <row r="667" spans="1:13">
      <c r="A667" s="342"/>
      <c r="B667" s="307">
        <v>1</v>
      </c>
      <c r="C667" s="307">
        <v>2</v>
      </c>
      <c r="D667" s="307">
        <v>3</v>
      </c>
      <c r="E667" s="307">
        <v>4</v>
      </c>
      <c r="F667" s="307">
        <v>5</v>
      </c>
      <c r="G667" s="307">
        <v>6</v>
      </c>
      <c r="H667" s="360">
        <v>7</v>
      </c>
      <c r="I667" s="309">
        <v>8</v>
      </c>
      <c r="J667" s="310">
        <v>9</v>
      </c>
      <c r="K667" s="307">
        <v>10</v>
      </c>
      <c r="L667" s="343">
        <v>11</v>
      </c>
    </row>
    <row r="668" spans="1:13">
      <c r="A668" s="344"/>
      <c r="B668" s="312"/>
      <c r="C668" s="312"/>
      <c r="D668" s="305"/>
      <c r="E668" s="311"/>
      <c r="F668" s="358"/>
      <c r="G668" s="312"/>
      <c r="H668" s="312"/>
      <c r="I668" s="313"/>
      <c r="J668" s="337"/>
      <c r="K668" s="311"/>
      <c r="L668" s="345"/>
    </row>
    <row r="669" spans="1:13">
      <c r="A669" s="344"/>
      <c r="B669" s="406">
        <v>44562</v>
      </c>
      <c r="C669" s="526">
        <v>44592</v>
      </c>
      <c r="D669" s="530">
        <v>31</v>
      </c>
      <c r="E669" s="530">
        <v>1.5</v>
      </c>
      <c r="F669" s="444">
        <v>3</v>
      </c>
      <c r="G669" s="527">
        <v>0</v>
      </c>
      <c r="H669" s="527">
        <v>0</v>
      </c>
      <c r="I669" s="407">
        <v>0</v>
      </c>
      <c r="J669" s="439">
        <v>3</v>
      </c>
      <c r="K669" s="407"/>
      <c r="L669" s="359"/>
    </row>
    <row r="670" spans="1:13" ht="15" customHeight="1">
      <c r="A670" s="344"/>
      <c r="B670" s="312">
        <v>44593</v>
      </c>
      <c r="C670" s="312">
        <v>44620</v>
      </c>
      <c r="D670" s="305">
        <v>28</v>
      </c>
      <c r="E670" s="311">
        <v>1.5</v>
      </c>
      <c r="F670" s="358">
        <v>4.5</v>
      </c>
      <c r="G670" s="527">
        <v>0</v>
      </c>
      <c r="H670" s="527">
        <v>0</v>
      </c>
      <c r="I670" s="407">
        <v>0</v>
      </c>
      <c r="J670" s="1154">
        <f>J669+E670-I670</f>
        <v>4.5</v>
      </c>
      <c r="K670" s="313"/>
      <c r="L670" s="346"/>
      <c r="M670" s="1155"/>
    </row>
    <row r="671" spans="1:13" s="8" customFormat="1">
      <c r="A671" s="719"/>
      <c r="B671" s="718">
        <v>44621</v>
      </c>
      <c r="C671" s="718">
        <v>44651</v>
      </c>
      <c r="D671" s="726">
        <v>31</v>
      </c>
      <c r="E671" s="726">
        <v>1.5</v>
      </c>
      <c r="F671" s="722">
        <v>6</v>
      </c>
      <c r="G671" s="721">
        <v>0</v>
      </c>
      <c r="H671" s="721">
        <v>0</v>
      </c>
      <c r="I671" s="723">
        <v>0</v>
      </c>
      <c r="J671" s="724">
        <f>J670+E671-I671</f>
        <v>6</v>
      </c>
      <c r="K671" s="727"/>
      <c r="L671" s="725"/>
      <c r="M671" s="1251"/>
    </row>
    <row r="672" spans="1:13" s="1185" customFormat="1">
      <c r="A672" s="344"/>
      <c r="B672" s="438">
        <v>44652</v>
      </c>
      <c r="C672" s="438">
        <v>44681</v>
      </c>
      <c r="D672" s="359">
        <v>30</v>
      </c>
      <c r="E672" s="359">
        <v>1.5</v>
      </c>
      <c r="F672" s="358">
        <v>7.5</v>
      </c>
      <c r="G672" s="305">
        <v>0</v>
      </c>
      <c r="H672" s="305">
        <v>0</v>
      </c>
      <c r="I672" s="313">
        <v>0</v>
      </c>
      <c r="J672" s="337">
        <f>J671+E672-I672</f>
        <v>7.5</v>
      </c>
      <c r="K672" s="313"/>
      <c r="L672" s="346"/>
      <c r="M672" s="10">
        <v>20</v>
      </c>
    </row>
    <row r="673" spans="1:12">
      <c r="A673" s="344"/>
      <c r="B673" s="312"/>
      <c r="C673" s="312"/>
      <c r="D673" s="301"/>
      <c r="E673" s="301"/>
      <c r="F673" s="336"/>
      <c r="G673" s="312"/>
      <c r="H673" s="312"/>
      <c r="I673" s="313"/>
      <c r="J673" s="337"/>
      <c r="K673" s="313"/>
      <c r="L673" s="346"/>
    </row>
    <row r="674" spans="1:12">
      <c r="A674" s="344"/>
      <c r="B674" s="312"/>
      <c r="C674" s="312"/>
      <c r="D674" s="301"/>
      <c r="E674" s="301"/>
      <c r="F674" s="313"/>
      <c r="G674" s="301"/>
      <c r="H674" s="301"/>
      <c r="I674" s="313"/>
      <c r="J674" s="313"/>
      <c r="K674" s="313"/>
      <c r="L674" s="346"/>
    </row>
    <row r="675" spans="1:12">
      <c r="A675" s="344"/>
      <c r="B675" s="312"/>
      <c r="C675" s="314"/>
      <c r="D675" s="301"/>
      <c r="E675" s="301"/>
      <c r="F675" s="313"/>
      <c r="G675" s="312"/>
      <c r="H675" s="312"/>
      <c r="I675" s="313"/>
      <c r="J675" s="313"/>
      <c r="K675" s="313"/>
      <c r="L675" s="346"/>
    </row>
    <row r="676" spans="1:12">
      <c r="A676" s="344"/>
      <c r="B676" s="312"/>
      <c r="C676" s="314"/>
      <c r="D676" s="301"/>
      <c r="E676" s="301"/>
      <c r="F676" s="313"/>
      <c r="G676" s="312"/>
      <c r="H676" s="312"/>
      <c r="I676" s="313"/>
      <c r="J676" s="313"/>
      <c r="K676" s="313"/>
      <c r="L676" s="346"/>
    </row>
    <row r="677" spans="1:12">
      <c r="A677" s="634"/>
      <c r="B677" s="338"/>
      <c r="C677" s="338"/>
      <c r="D677" s="338"/>
      <c r="E677" s="338"/>
      <c r="F677" s="338"/>
      <c r="G677" s="338"/>
      <c r="H677" s="338"/>
      <c r="I677" s="338"/>
      <c r="J677" s="338"/>
      <c r="K677" s="338"/>
      <c r="L677" s="14"/>
    </row>
    <row r="678" spans="1:12">
      <c r="A678" s="1493" t="s">
        <v>469</v>
      </c>
      <c r="B678" s="1494"/>
      <c r="C678" s="1494"/>
      <c r="D678" s="1494"/>
      <c r="E678" s="1494"/>
      <c r="F678" s="1494"/>
      <c r="G678" s="1494"/>
      <c r="H678" s="1494"/>
      <c r="I678" s="1494"/>
      <c r="J678" s="1494"/>
      <c r="K678" s="1494"/>
      <c r="L678" s="1495"/>
    </row>
    <row r="679" spans="1:12">
      <c r="A679" s="13"/>
      <c r="B679" s="338"/>
      <c r="C679" s="338"/>
      <c r="D679" s="338"/>
      <c r="E679" s="338"/>
      <c r="F679" s="338"/>
      <c r="G679" s="338"/>
      <c r="H679" s="338"/>
      <c r="I679" s="338"/>
      <c r="J679" s="338"/>
      <c r="K679" s="338"/>
      <c r="L679" s="14"/>
    </row>
    <row r="680" spans="1:12">
      <c r="A680" s="1496"/>
      <c r="B680" s="1499" t="s">
        <v>470</v>
      </c>
      <c r="C680" s="1499"/>
      <c r="D680" s="1499" t="s">
        <v>471</v>
      </c>
      <c r="E680" s="1499"/>
      <c r="F680" s="1499"/>
      <c r="G680" s="1499"/>
      <c r="H680" s="1499"/>
      <c r="I680" s="1499"/>
      <c r="J680" s="1499" t="s">
        <v>472</v>
      </c>
      <c r="K680" s="1499"/>
      <c r="L680" s="1500"/>
    </row>
    <row r="681" spans="1:12">
      <c r="A681" s="1496"/>
      <c r="B681" s="1499"/>
      <c r="C681" s="1499"/>
      <c r="D681" s="1499" t="s">
        <v>473</v>
      </c>
      <c r="E681" s="1499"/>
      <c r="F681" s="1499"/>
      <c r="G681" s="1499" t="s">
        <v>474</v>
      </c>
      <c r="H681" s="1499"/>
      <c r="I681" s="1499"/>
      <c r="J681" s="1499"/>
      <c r="K681" s="1499"/>
      <c r="L681" s="1500"/>
    </row>
    <row r="682" spans="1:12">
      <c r="A682" s="623"/>
      <c r="B682" s="1477">
        <v>1</v>
      </c>
      <c r="C682" s="1477"/>
      <c r="D682" s="1477">
        <v>2</v>
      </c>
      <c r="E682" s="1477"/>
      <c r="F682" s="1477"/>
      <c r="G682" s="1477">
        <v>3</v>
      </c>
      <c r="H682" s="1477"/>
      <c r="I682" s="1477"/>
      <c r="J682" s="1477">
        <v>4</v>
      </c>
      <c r="K682" s="1477"/>
      <c r="L682" s="1478"/>
    </row>
    <row r="683" spans="1:12">
      <c r="A683" s="634"/>
      <c r="B683" s="312"/>
      <c r="C683" s="312"/>
      <c r="D683" s="1479"/>
      <c r="E683" s="1480"/>
      <c r="F683" s="1481"/>
      <c r="G683" s="1479"/>
      <c r="H683" s="1480"/>
      <c r="I683" s="1481"/>
      <c r="J683" s="1479">
        <f>D683-G683</f>
        <v>0</v>
      </c>
      <c r="K683" s="1480"/>
      <c r="L683" s="1482"/>
    </row>
    <row r="684" spans="1:12">
      <c r="A684" s="634"/>
      <c r="B684" s="312"/>
      <c r="C684" s="312"/>
      <c r="D684" s="1479"/>
      <c r="E684" s="1480"/>
      <c r="F684" s="1481"/>
      <c r="G684" s="1479"/>
      <c r="H684" s="1480"/>
      <c r="I684" s="1481"/>
      <c r="J684" s="1479"/>
      <c r="K684" s="1480"/>
      <c r="L684" s="1482"/>
    </row>
    <row r="685" spans="1:12" ht="15.75" thickBot="1">
      <c r="A685" s="347"/>
      <c r="B685" s="348"/>
      <c r="C685" s="348"/>
      <c r="D685" s="1483"/>
      <c r="E685" s="1484"/>
      <c r="F685" s="1485"/>
      <c r="G685" s="1483"/>
      <c r="H685" s="1484"/>
      <c r="I685" s="1485"/>
      <c r="J685" s="1483"/>
      <c r="K685" s="1484"/>
      <c r="L685" s="1486"/>
    </row>
    <row r="687" spans="1:12" ht="15.75" thickBot="1"/>
    <row r="688" spans="1:12" ht="15.75" thickBot="1">
      <c r="A688" s="1507" t="s">
        <v>453</v>
      </c>
      <c r="B688" s="1508"/>
      <c r="C688" s="1508"/>
      <c r="D688" s="1508"/>
      <c r="E688" s="1508"/>
      <c r="F688" s="1508"/>
      <c r="G688" s="1508"/>
      <c r="H688" s="1508"/>
      <c r="I688" s="1508"/>
      <c r="J688" s="1508"/>
      <c r="K688" s="1508"/>
      <c r="L688" s="1509"/>
    </row>
    <row r="689" spans="1:13" ht="15.75" thickBot="1">
      <c r="A689" s="1510" t="s">
        <v>476</v>
      </c>
      <c r="B689" s="1511"/>
      <c r="C689" s="1511"/>
      <c r="D689" s="1511"/>
      <c r="E689" s="1511"/>
      <c r="F689" s="1511"/>
      <c r="G689" s="1511"/>
      <c r="H689" s="1511"/>
      <c r="I689" s="1511"/>
      <c r="J689" s="1511"/>
      <c r="K689" s="1511"/>
      <c r="L689" s="1512"/>
    </row>
    <row r="690" spans="1:13">
      <c r="A690" s="1493" t="s">
        <v>454</v>
      </c>
      <c r="B690" s="1494"/>
      <c r="C690" s="1494"/>
      <c r="D690" s="1494"/>
      <c r="E690" s="1494"/>
      <c r="F690" s="1494"/>
      <c r="G690" s="1494"/>
      <c r="H690" s="1494"/>
      <c r="I690" s="1494"/>
      <c r="J690" s="1494"/>
      <c r="K690" s="1494"/>
      <c r="L690" s="1495"/>
    </row>
    <row r="691" spans="1:13">
      <c r="A691" s="13"/>
      <c r="B691" s="338"/>
      <c r="C691" s="338"/>
      <c r="D691" s="338"/>
      <c r="E691" s="338"/>
      <c r="F691" s="338"/>
      <c r="G691" s="338"/>
      <c r="H691" s="338"/>
      <c r="I691" s="338"/>
      <c r="J691" s="338"/>
      <c r="K691" s="338"/>
      <c r="L691" s="14"/>
    </row>
    <row r="692" spans="1:13">
      <c r="A692" s="670">
        <v>1</v>
      </c>
      <c r="B692" s="338" t="s">
        <v>455</v>
      </c>
      <c r="C692" s="338"/>
      <c r="D692" s="338"/>
      <c r="E692" s="338"/>
      <c r="F692" s="678">
        <v>74</v>
      </c>
      <c r="G692" s="671">
        <v>2</v>
      </c>
      <c r="H692" s="338" t="s">
        <v>456</v>
      </c>
      <c r="I692" s="338"/>
      <c r="J692" s="338"/>
      <c r="K692" s="340">
        <f>'04-22Master'!I36</f>
        <v>44564</v>
      </c>
      <c r="L692" s="14"/>
    </row>
    <row r="693" spans="1:13">
      <c r="A693" s="670"/>
      <c r="B693" s="338"/>
      <c r="C693" s="338"/>
      <c r="D693" s="338"/>
      <c r="E693" s="338"/>
      <c r="F693" s="338"/>
      <c r="G693" s="671"/>
      <c r="H693" s="338"/>
      <c r="I693" s="338"/>
      <c r="J693" s="338"/>
      <c r="K693" s="338"/>
      <c r="L693" s="14"/>
    </row>
    <row r="694" spans="1:13">
      <c r="A694" s="670">
        <v>3</v>
      </c>
      <c r="B694" s="338" t="s">
        <v>457</v>
      </c>
      <c r="C694" s="338"/>
      <c r="D694" s="397" t="str">
        <f>'04-22Master'!B36</f>
        <v>Nagarjun KV</v>
      </c>
      <c r="E694" s="338"/>
      <c r="F694" s="338"/>
      <c r="G694" s="671">
        <v>4</v>
      </c>
      <c r="H694" s="338" t="s">
        <v>458</v>
      </c>
      <c r="I694" s="338"/>
      <c r="J694" s="303" t="str">
        <f>'04-22Master'!E36</f>
        <v>Arpitha R</v>
      </c>
      <c r="K694" s="338"/>
      <c r="L694" s="14"/>
    </row>
    <row r="695" spans="1:13">
      <c r="A695" s="670"/>
      <c r="B695" s="338"/>
      <c r="C695" s="338"/>
      <c r="D695" s="338"/>
      <c r="E695" s="338"/>
      <c r="F695" s="338"/>
      <c r="G695" s="677"/>
      <c r="H695" s="338"/>
      <c r="I695" s="338"/>
      <c r="J695" s="338"/>
      <c r="K695" s="338"/>
      <c r="L695" s="14"/>
    </row>
    <row r="696" spans="1:13">
      <c r="A696" s="1493" t="s">
        <v>459</v>
      </c>
      <c r="B696" s="1494"/>
      <c r="C696" s="1494"/>
      <c r="D696" s="1494"/>
      <c r="E696" s="1494"/>
      <c r="F696" s="1494"/>
      <c r="G696" s="1494"/>
      <c r="H696" s="1494"/>
      <c r="I696" s="1494"/>
      <c r="J696" s="1494"/>
      <c r="K696" s="1494"/>
      <c r="L696" s="1495"/>
    </row>
    <row r="697" spans="1:13">
      <c r="A697" s="13"/>
      <c r="B697" s="338"/>
      <c r="C697" s="338"/>
      <c r="D697" s="338"/>
      <c r="E697" s="338"/>
      <c r="F697" s="338"/>
      <c r="G697" s="338"/>
      <c r="H697" s="338"/>
      <c r="I697" s="338"/>
      <c r="J697" s="338"/>
      <c r="K697" s="338"/>
      <c r="L697" s="14"/>
    </row>
    <row r="698" spans="1:13">
      <c r="A698" s="1496"/>
      <c r="B698" s="1497" t="s">
        <v>460</v>
      </c>
      <c r="C698" s="1497"/>
      <c r="D698" s="1497"/>
      <c r="E698" s="1497" t="s">
        <v>461</v>
      </c>
      <c r="F698" s="1497" t="s">
        <v>462</v>
      </c>
      <c r="G698" s="1497" t="s">
        <v>463</v>
      </c>
      <c r="H698" s="1497"/>
      <c r="I698" s="1497"/>
      <c r="J698" s="1497" t="s">
        <v>464</v>
      </c>
      <c r="K698" s="1497" t="s">
        <v>465</v>
      </c>
      <c r="L698" s="1498" t="s">
        <v>37</v>
      </c>
    </row>
    <row r="699" spans="1:13" ht="30">
      <c r="A699" s="1496"/>
      <c r="B699" s="672" t="s">
        <v>365</v>
      </c>
      <c r="C699" s="672" t="s">
        <v>466</v>
      </c>
      <c r="D699" s="672" t="s">
        <v>467</v>
      </c>
      <c r="E699" s="1497"/>
      <c r="F699" s="1497"/>
      <c r="G699" s="306" t="s">
        <v>365</v>
      </c>
      <c r="H699" s="306" t="s">
        <v>466</v>
      </c>
      <c r="I699" s="306" t="s">
        <v>468</v>
      </c>
      <c r="J699" s="1497"/>
      <c r="K699" s="1497"/>
      <c r="L699" s="1498"/>
    </row>
    <row r="700" spans="1:13">
      <c r="A700" s="342"/>
      <c r="B700" s="307">
        <v>1</v>
      </c>
      <c r="C700" s="307">
        <v>2</v>
      </c>
      <c r="D700" s="307">
        <v>3</v>
      </c>
      <c r="E700" s="307">
        <v>4</v>
      </c>
      <c r="F700" s="307">
        <v>5</v>
      </c>
      <c r="G700" s="307">
        <v>6</v>
      </c>
      <c r="H700" s="360">
        <v>7</v>
      </c>
      <c r="I700" s="309">
        <v>8</v>
      </c>
      <c r="J700" s="310">
        <v>9</v>
      </c>
      <c r="K700" s="307">
        <v>10</v>
      </c>
      <c r="L700" s="343">
        <v>11</v>
      </c>
    </row>
    <row r="701" spans="1:13">
      <c r="A701" s="344"/>
      <c r="B701" s="312"/>
      <c r="C701" s="312"/>
      <c r="D701" s="305"/>
      <c r="E701" s="311"/>
      <c r="F701" s="358"/>
      <c r="G701" s="312"/>
      <c r="H701" s="312"/>
      <c r="I701" s="313"/>
      <c r="J701" s="337"/>
      <c r="K701" s="311"/>
      <c r="L701" s="345"/>
    </row>
    <row r="702" spans="1:13" ht="14.25" customHeight="1">
      <c r="B702" s="406">
        <v>44564</v>
      </c>
      <c r="C702" s="526">
        <v>44592</v>
      </c>
      <c r="D702" s="530">
        <v>29</v>
      </c>
      <c r="E702" s="530">
        <v>1.5</v>
      </c>
      <c r="F702" s="444">
        <v>1.5</v>
      </c>
      <c r="G702" s="527">
        <v>0</v>
      </c>
      <c r="H702" s="527">
        <v>0</v>
      </c>
      <c r="I702" s="407">
        <v>0</v>
      </c>
      <c r="J702" s="439">
        <f>F702-I702</f>
        <v>1.5</v>
      </c>
      <c r="K702" s="359"/>
      <c r="L702" s="359"/>
    </row>
    <row r="703" spans="1:13" ht="15" customHeight="1">
      <c r="A703" s="344"/>
      <c r="B703" s="312">
        <v>44593</v>
      </c>
      <c r="C703" s="312">
        <v>44620</v>
      </c>
      <c r="D703" s="305">
        <v>28</v>
      </c>
      <c r="E703" s="311">
        <v>1.5</v>
      </c>
      <c r="F703" s="358">
        <v>3</v>
      </c>
      <c r="G703" s="312">
        <v>44599</v>
      </c>
      <c r="H703" s="312">
        <v>44599</v>
      </c>
      <c r="I703" s="313">
        <v>1</v>
      </c>
      <c r="J703" s="1154">
        <f>J702+E703-I703</f>
        <v>2</v>
      </c>
      <c r="K703" s="313"/>
      <c r="L703" s="346"/>
      <c r="M703" s="1155"/>
    </row>
    <row r="704" spans="1:13" s="8" customFormat="1">
      <c r="A704" s="719"/>
      <c r="B704" s="718">
        <v>44621</v>
      </c>
      <c r="C704" s="718">
        <v>44651</v>
      </c>
      <c r="D704" s="726">
        <v>31</v>
      </c>
      <c r="E704" s="726">
        <v>1.5</v>
      </c>
      <c r="F704" s="722">
        <v>3.5</v>
      </c>
      <c r="G704" s="721">
        <v>0</v>
      </c>
      <c r="H704" s="721">
        <v>0</v>
      </c>
      <c r="I704" s="723">
        <v>0</v>
      </c>
      <c r="J704" s="724">
        <f>J703+E704-I704</f>
        <v>3.5</v>
      </c>
      <c r="K704" s="727"/>
      <c r="L704" s="725"/>
      <c r="M704" s="1251"/>
    </row>
    <row r="705" spans="1:13" s="1185" customFormat="1">
      <c r="A705" s="344"/>
      <c r="B705" s="438">
        <v>44652</v>
      </c>
      <c r="C705" s="438">
        <v>44681</v>
      </c>
      <c r="D705" s="359">
        <v>30</v>
      </c>
      <c r="E705" s="359">
        <v>1.5</v>
      </c>
      <c r="F705" s="358">
        <v>5</v>
      </c>
      <c r="G705" s="305">
        <v>0</v>
      </c>
      <c r="H705" s="305">
        <v>0</v>
      </c>
      <c r="I705" s="313">
        <v>0</v>
      </c>
      <c r="J705" s="337">
        <f>J704+E705-I705</f>
        <v>5</v>
      </c>
      <c r="K705" s="313"/>
      <c r="L705" s="346"/>
      <c r="M705" s="10">
        <v>21</v>
      </c>
    </row>
    <row r="706" spans="1:13">
      <c r="A706" s="344"/>
      <c r="B706" s="312"/>
      <c r="C706" s="312"/>
      <c r="D706" s="301"/>
      <c r="E706" s="301"/>
      <c r="F706" s="336"/>
      <c r="G706" s="312"/>
      <c r="H706" s="312"/>
      <c r="I706" s="313"/>
      <c r="J706" s="337"/>
      <c r="K706" s="313"/>
      <c r="L706" s="346"/>
    </row>
    <row r="707" spans="1:13">
      <c r="A707" s="344"/>
      <c r="B707" s="312"/>
      <c r="C707" s="312"/>
      <c r="D707" s="301"/>
      <c r="E707" s="301"/>
      <c r="F707" s="313"/>
      <c r="G707" s="301"/>
      <c r="H707" s="301"/>
      <c r="I707" s="313"/>
      <c r="J707" s="313"/>
      <c r="K707" s="313"/>
      <c r="L707" s="346"/>
    </row>
    <row r="708" spans="1:13">
      <c r="A708" s="344"/>
      <c r="B708" s="312"/>
      <c r="C708" s="314"/>
      <c r="D708" s="301"/>
      <c r="E708" s="301"/>
      <c r="F708" s="313"/>
      <c r="G708" s="312"/>
      <c r="H708" s="312"/>
      <c r="I708" s="313"/>
      <c r="J708" s="313"/>
      <c r="K708" s="313"/>
      <c r="L708" s="346"/>
    </row>
    <row r="709" spans="1:13">
      <c r="A709" s="344"/>
      <c r="B709" s="312"/>
      <c r="C709" s="314"/>
      <c r="D709" s="301"/>
      <c r="E709" s="301"/>
      <c r="F709" s="313"/>
      <c r="G709" s="312"/>
      <c r="H709" s="312"/>
      <c r="I709" s="313"/>
      <c r="J709" s="313"/>
      <c r="K709" s="313"/>
      <c r="L709" s="346"/>
    </row>
    <row r="710" spans="1:13">
      <c r="A710" s="676"/>
      <c r="B710" s="338"/>
      <c r="C710" s="338"/>
      <c r="D710" s="338"/>
      <c r="E710" s="338"/>
      <c r="F710" s="338"/>
      <c r="G710" s="338"/>
      <c r="H710" s="338"/>
      <c r="I710" s="338"/>
      <c r="J710" s="338"/>
      <c r="K710" s="338"/>
      <c r="L710" s="14"/>
    </row>
    <row r="711" spans="1:13">
      <c r="A711" s="1493" t="s">
        <v>469</v>
      </c>
      <c r="B711" s="1494"/>
      <c r="C711" s="1494"/>
      <c r="D711" s="1494"/>
      <c r="E711" s="1494"/>
      <c r="F711" s="1494"/>
      <c r="G711" s="1494"/>
      <c r="H711" s="1494"/>
      <c r="I711" s="1494"/>
      <c r="J711" s="1494"/>
      <c r="K711" s="1494"/>
      <c r="L711" s="1495"/>
    </row>
    <row r="712" spans="1:13">
      <c r="A712" s="13"/>
      <c r="B712" s="338"/>
      <c r="C712" s="338"/>
      <c r="D712" s="338"/>
      <c r="E712" s="338"/>
      <c r="F712" s="338"/>
      <c r="G712" s="338"/>
      <c r="H712" s="338"/>
      <c r="I712" s="338"/>
      <c r="J712" s="338"/>
      <c r="K712" s="338"/>
      <c r="L712" s="14"/>
    </row>
    <row r="713" spans="1:13">
      <c r="A713" s="1496"/>
      <c r="B713" s="1499" t="s">
        <v>470</v>
      </c>
      <c r="C713" s="1499"/>
      <c r="D713" s="1499" t="s">
        <v>471</v>
      </c>
      <c r="E713" s="1499"/>
      <c r="F713" s="1499"/>
      <c r="G713" s="1499"/>
      <c r="H713" s="1499"/>
      <c r="I713" s="1499"/>
      <c r="J713" s="1499" t="s">
        <v>472</v>
      </c>
      <c r="K713" s="1499"/>
      <c r="L713" s="1500"/>
    </row>
    <row r="714" spans="1:13">
      <c r="A714" s="1496"/>
      <c r="B714" s="1499"/>
      <c r="C714" s="1499"/>
      <c r="D714" s="1499" t="s">
        <v>473</v>
      </c>
      <c r="E714" s="1499"/>
      <c r="F714" s="1499"/>
      <c r="G714" s="1499" t="s">
        <v>474</v>
      </c>
      <c r="H714" s="1499"/>
      <c r="I714" s="1499"/>
      <c r="J714" s="1499"/>
      <c r="K714" s="1499"/>
      <c r="L714" s="1500"/>
    </row>
    <row r="715" spans="1:13">
      <c r="A715" s="670"/>
      <c r="B715" s="1477">
        <v>1</v>
      </c>
      <c r="C715" s="1477"/>
      <c r="D715" s="1477">
        <v>2</v>
      </c>
      <c r="E715" s="1477"/>
      <c r="F715" s="1477"/>
      <c r="G715" s="1477">
        <v>3</v>
      </c>
      <c r="H715" s="1477"/>
      <c r="I715" s="1477"/>
      <c r="J715" s="1477">
        <v>4</v>
      </c>
      <c r="K715" s="1477"/>
      <c r="L715" s="1478"/>
    </row>
    <row r="716" spans="1:13">
      <c r="A716" s="676"/>
      <c r="B716" s="312"/>
      <c r="C716" s="312"/>
      <c r="D716" s="1479"/>
      <c r="E716" s="1480"/>
      <c r="F716" s="1481"/>
      <c r="G716" s="1479"/>
      <c r="H716" s="1480"/>
      <c r="I716" s="1481"/>
      <c r="J716" s="1479">
        <f>D716-G716</f>
        <v>0</v>
      </c>
      <c r="K716" s="1480"/>
      <c r="L716" s="1482"/>
    </row>
    <row r="717" spans="1:13">
      <c r="A717" s="676"/>
      <c r="B717" s="312"/>
      <c r="C717" s="312"/>
      <c r="D717" s="1479"/>
      <c r="E717" s="1480"/>
      <c r="F717" s="1481"/>
      <c r="G717" s="1479"/>
      <c r="H717" s="1480"/>
      <c r="I717" s="1481"/>
      <c r="J717" s="1479"/>
      <c r="K717" s="1480"/>
      <c r="L717" s="1482"/>
    </row>
    <row r="718" spans="1:13" ht="15.75" thickBot="1">
      <c r="A718" s="347"/>
      <c r="B718" s="348"/>
      <c r="C718" s="348"/>
      <c r="D718" s="1483"/>
      <c r="E718" s="1484"/>
      <c r="F718" s="1485"/>
      <c r="G718" s="1483"/>
      <c r="H718" s="1484"/>
      <c r="I718" s="1485"/>
      <c r="J718" s="1483"/>
      <c r="K718" s="1484"/>
      <c r="L718" s="1486"/>
    </row>
    <row r="720" spans="1:13" ht="15.75" thickBot="1"/>
    <row r="721" spans="1:13" ht="15.75" thickBot="1">
      <c r="A721" s="1501" t="s">
        <v>453</v>
      </c>
      <c r="B721" s="1502"/>
      <c r="C721" s="1502"/>
      <c r="D721" s="1502"/>
      <c r="E721" s="1502"/>
      <c r="F721" s="1502"/>
      <c r="G721" s="1502"/>
      <c r="H721" s="1502"/>
      <c r="I721" s="1502"/>
      <c r="J721" s="1502"/>
      <c r="K721" s="1502"/>
      <c r="L721" s="1503"/>
    </row>
    <row r="722" spans="1:13" ht="15.75" thickBot="1">
      <c r="A722" s="1504" t="s">
        <v>476</v>
      </c>
      <c r="B722" s="1505"/>
      <c r="C722" s="1505"/>
      <c r="D722" s="1505"/>
      <c r="E722" s="1505"/>
      <c r="F722" s="1505"/>
      <c r="G722" s="1505"/>
      <c r="H722" s="1505"/>
      <c r="I722" s="1505"/>
      <c r="J722" s="1505"/>
      <c r="K722" s="1505"/>
      <c r="L722" s="1506"/>
    </row>
    <row r="723" spans="1:13">
      <c r="A723" s="1493" t="s">
        <v>454</v>
      </c>
      <c r="B723" s="1494"/>
      <c r="C723" s="1494"/>
      <c r="D723" s="1494"/>
      <c r="E723" s="1494"/>
      <c r="F723" s="1494"/>
      <c r="G723" s="1494"/>
      <c r="H723" s="1494"/>
      <c r="I723" s="1494"/>
      <c r="J723" s="1494"/>
      <c r="K723" s="1494"/>
      <c r="L723" s="1495"/>
    </row>
    <row r="724" spans="1:13">
      <c r="A724" s="13"/>
      <c r="B724" s="338"/>
      <c r="C724" s="338"/>
      <c r="D724" s="338"/>
      <c r="E724" s="338"/>
      <c r="F724" s="338"/>
      <c r="G724" s="338"/>
      <c r="H724" s="338"/>
      <c r="I724" s="338"/>
      <c r="J724" s="338"/>
      <c r="K724" s="338"/>
      <c r="L724" s="14"/>
    </row>
    <row r="725" spans="1:13">
      <c r="A725" s="670">
        <v>1</v>
      </c>
      <c r="B725" s="338" t="s">
        <v>455</v>
      </c>
      <c r="C725" s="338"/>
      <c r="D725" s="338"/>
      <c r="E725" s="338"/>
      <c r="F725" s="678">
        <v>75</v>
      </c>
      <c r="G725" s="671">
        <v>2</v>
      </c>
      <c r="H725" s="338" t="s">
        <v>456</v>
      </c>
      <c r="I725" s="338"/>
      <c r="J725" s="338"/>
      <c r="K725" s="340">
        <v>44564</v>
      </c>
      <c r="L725" s="14"/>
    </row>
    <row r="726" spans="1:13">
      <c r="A726" s="670"/>
      <c r="B726" s="338"/>
      <c r="C726" s="338"/>
      <c r="D726" s="338"/>
      <c r="E726" s="338"/>
      <c r="F726" s="338"/>
      <c r="G726" s="671"/>
      <c r="H726" s="338"/>
      <c r="I726" s="338"/>
      <c r="J726" s="338"/>
      <c r="K726" s="338"/>
      <c r="L726" s="14"/>
    </row>
    <row r="727" spans="1:13">
      <c r="A727" s="670">
        <v>3</v>
      </c>
      <c r="B727" s="338" t="s">
        <v>457</v>
      </c>
      <c r="C727" s="338"/>
      <c r="D727" s="397" t="str">
        <f>'04-22Master'!B37</f>
        <v xml:space="preserve">Boopathi Palani </v>
      </c>
      <c r="E727" s="338"/>
      <c r="F727" s="338"/>
      <c r="G727" s="671">
        <v>4</v>
      </c>
      <c r="H727" s="338" t="s">
        <v>458</v>
      </c>
      <c r="I727" s="338"/>
      <c r="J727" s="303" t="str">
        <f>'04-22Master'!E37</f>
        <v>M.Palani</v>
      </c>
      <c r="K727" s="338"/>
      <c r="L727" s="14"/>
    </row>
    <row r="728" spans="1:13">
      <c r="A728" s="670"/>
      <c r="B728" s="338"/>
      <c r="C728" s="338"/>
      <c r="D728" s="338"/>
      <c r="E728" s="338"/>
      <c r="F728" s="338"/>
      <c r="G728" s="677"/>
      <c r="H728" s="338"/>
      <c r="I728" s="338"/>
      <c r="J728" s="338"/>
      <c r="K728" s="338"/>
      <c r="L728" s="14"/>
    </row>
    <row r="729" spans="1:13">
      <c r="A729" s="1493" t="s">
        <v>459</v>
      </c>
      <c r="B729" s="1494"/>
      <c r="C729" s="1494"/>
      <c r="D729" s="1494"/>
      <c r="E729" s="1494"/>
      <c r="F729" s="1494"/>
      <c r="G729" s="1494"/>
      <c r="H729" s="1494"/>
      <c r="I729" s="1494"/>
      <c r="J729" s="1494"/>
      <c r="K729" s="1494"/>
      <c r="L729" s="1495"/>
    </row>
    <row r="730" spans="1:13">
      <c r="A730" s="13"/>
      <c r="B730" s="338"/>
      <c r="C730" s="338"/>
      <c r="D730" s="338"/>
      <c r="E730" s="338"/>
      <c r="F730" s="338"/>
      <c r="G730" s="338"/>
      <c r="H730" s="338"/>
      <c r="I730" s="338"/>
      <c r="J730" s="338"/>
      <c r="K730" s="338"/>
      <c r="L730" s="14"/>
    </row>
    <row r="731" spans="1:13">
      <c r="A731" s="1496"/>
      <c r="B731" s="1497" t="s">
        <v>460</v>
      </c>
      <c r="C731" s="1497"/>
      <c r="D731" s="1497"/>
      <c r="E731" s="1497" t="s">
        <v>461</v>
      </c>
      <c r="F731" s="1497" t="s">
        <v>462</v>
      </c>
      <c r="G731" s="1497" t="s">
        <v>463</v>
      </c>
      <c r="H731" s="1497"/>
      <c r="I731" s="1497"/>
      <c r="J731" s="1497" t="s">
        <v>464</v>
      </c>
      <c r="K731" s="1497" t="s">
        <v>465</v>
      </c>
      <c r="L731" s="1498" t="s">
        <v>37</v>
      </c>
    </row>
    <row r="732" spans="1:13" ht="30">
      <c r="A732" s="1496"/>
      <c r="B732" s="672" t="s">
        <v>365</v>
      </c>
      <c r="C732" s="672" t="s">
        <v>466</v>
      </c>
      <c r="D732" s="672" t="s">
        <v>467</v>
      </c>
      <c r="E732" s="1497"/>
      <c r="F732" s="1497"/>
      <c r="G732" s="306" t="s">
        <v>365</v>
      </c>
      <c r="H732" s="306" t="s">
        <v>466</v>
      </c>
      <c r="I732" s="306" t="s">
        <v>468</v>
      </c>
      <c r="J732" s="1497"/>
      <c r="K732" s="1497"/>
      <c r="L732" s="1498"/>
    </row>
    <row r="733" spans="1:13">
      <c r="A733" s="342"/>
      <c r="B733" s="307">
        <v>1</v>
      </c>
      <c r="C733" s="307">
        <v>2</v>
      </c>
      <c r="D733" s="307">
        <v>3</v>
      </c>
      <c r="E733" s="307">
        <v>4</v>
      </c>
      <c r="F733" s="307">
        <v>5</v>
      </c>
      <c r="G733" s="307">
        <v>6</v>
      </c>
      <c r="H733" s="360">
        <v>7</v>
      </c>
      <c r="I733" s="309">
        <v>8</v>
      </c>
      <c r="J733" s="310">
        <v>9</v>
      </c>
      <c r="K733" s="307">
        <v>10</v>
      </c>
      <c r="L733" s="343">
        <v>11</v>
      </c>
    </row>
    <row r="734" spans="1:13">
      <c r="A734" s="344"/>
      <c r="B734" s="312"/>
      <c r="C734" s="312"/>
      <c r="D734" s="305"/>
      <c r="E734" s="311"/>
      <c r="F734" s="358"/>
      <c r="G734" s="312"/>
      <c r="H734" s="312"/>
      <c r="I734" s="313"/>
      <c r="J734" s="337"/>
      <c r="K734" s="311"/>
      <c r="L734" s="345"/>
    </row>
    <row r="735" spans="1:13" ht="14.25" customHeight="1">
      <c r="B735" s="406">
        <v>44564</v>
      </c>
      <c r="C735" s="526">
        <v>44592</v>
      </c>
      <c r="D735" s="530">
        <v>29</v>
      </c>
      <c r="E735" s="530">
        <v>1.5</v>
      </c>
      <c r="F735" s="444">
        <f>J701+E735</f>
        <v>1.5</v>
      </c>
      <c r="G735" s="527">
        <v>0</v>
      </c>
      <c r="H735" s="527">
        <v>0</v>
      </c>
      <c r="I735" s="407">
        <v>0</v>
      </c>
      <c r="J735" s="439">
        <f>F735-I735</f>
        <v>1.5</v>
      </c>
      <c r="K735" s="359"/>
      <c r="L735" s="359"/>
    </row>
    <row r="736" spans="1:13" ht="15" customHeight="1">
      <c r="A736" s="344"/>
      <c r="B736" s="312">
        <v>44593</v>
      </c>
      <c r="C736" s="312">
        <v>44620</v>
      </c>
      <c r="D736" s="305">
        <v>28</v>
      </c>
      <c r="E736" s="311">
        <v>1.5</v>
      </c>
      <c r="F736" s="358">
        <v>3</v>
      </c>
      <c r="G736" s="312">
        <v>44596</v>
      </c>
      <c r="H736" s="312">
        <v>44596</v>
      </c>
      <c r="I736" s="313">
        <v>1</v>
      </c>
      <c r="J736" s="1154">
        <f>J735+E736-I736</f>
        <v>2</v>
      </c>
      <c r="K736" s="313"/>
      <c r="L736" s="346"/>
      <c r="M736" s="1155"/>
    </row>
    <row r="737" spans="1:13" s="8" customFormat="1">
      <c r="A737" s="719"/>
      <c r="B737" s="718">
        <v>44621</v>
      </c>
      <c r="C737" s="718">
        <v>44651</v>
      </c>
      <c r="D737" s="726">
        <v>31</v>
      </c>
      <c r="E737" s="726">
        <v>1.5</v>
      </c>
      <c r="F737" s="8">
        <v>3.5</v>
      </c>
      <c r="G737" s="1252">
        <v>44638</v>
      </c>
      <c r="H737" s="1252">
        <v>44638</v>
      </c>
      <c r="I737" s="723">
        <v>1</v>
      </c>
      <c r="J737" s="1154">
        <f>J736+E737-I737</f>
        <v>2.5</v>
      </c>
      <c r="K737" s="727"/>
      <c r="L737" s="725"/>
      <c r="M737" s="1251"/>
    </row>
    <row r="738" spans="1:13" s="1185" customFormat="1">
      <c r="A738" s="344"/>
      <c r="B738" s="438">
        <v>44652</v>
      </c>
      <c r="C738" s="438">
        <v>44681</v>
      </c>
      <c r="D738" s="359">
        <v>30</v>
      </c>
      <c r="E738" s="359">
        <v>1.5</v>
      </c>
      <c r="F738" s="358">
        <v>4</v>
      </c>
      <c r="G738" s="312">
        <v>44665</v>
      </c>
      <c r="H738" s="312">
        <v>44665</v>
      </c>
      <c r="I738" s="313">
        <v>1</v>
      </c>
      <c r="J738" s="1154">
        <f>J737+E738-I738</f>
        <v>3</v>
      </c>
      <c r="K738" s="313"/>
      <c r="L738" s="346"/>
      <c r="M738" s="10">
        <v>22</v>
      </c>
    </row>
    <row r="739" spans="1:13">
      <c r="A739" s="344"/>
      <c r="B739" s="312"/>
      <c r="C739" s="312"/>
      <c r="D739" s="301"/>
      <c r="E739" s="301"/>
      <c r="F739" s="336"/>
      <c r="G739" s="312"/>
      <c r="H739" s="312"/>
      <c r="I739" s="313"/>
      <c r="J739" s="337"/>
      <c r="K739" s="313"/>
      <c r="L739" s="346"/>
    </row>
    <row r="740" spans="1:13">
      <c r="A740" s="344"/>
      <c r="B740" s="312"/>
      <c r="C740" s="312"/>
      <c r="D740" s="301"/>
      <c r="E740" s="301"/>
      <c r="F740" s="313"/>
      <c r="G740" s="301"/>
      <c r="H740" s="301"/>
      <c r="I740" s="313"/>
      <c r="J740" s="313"/>
      <c r="K740" s="313"/>
      <c r="L740" s="346"/>
    </row>
    <row r="741" spans="1:13">
      <c r="A741" s="344"/>
      <c r="B741" s="312"/>
      <c r="C741" s="314"/>
      <c r="D741" s="301"/>
      <c r="E741" s="301"/>
      <c r="F741" s="313"/>
      <c r="G741" s="312"/>
      <c r="H741" s="312"/>
      <c r="I741" s="313"/>
      <c r="J741" s="313"/>
      <c r="K741" s="313"/>
      <c r="L741" s="346"/>
    </row>
    <row r="742" spans="1:13">
      <c r="A742" s="344"/>
      <c r="B742" s="312"/>
      <c r="C742" s="314"/>
      <c r="D742" s="301"/>
      <c r="E742" s="301"/>
      <c r="F742" s="313"/>
      <c r="G742" s="312"/>
      <c r="H742" s="312"/>
      <c r="I742" s="313"/>
      <c r="J742" s="313"/>
      <c r="K742" s="313"/>
      <c r="L742" s="346"/>
    </row>
    <row r="743" spans="1:13">
      <c r="A743" s="676"/>
      <c r="B743" s="338"/>
      <c r="C743" s="338"/>
      <c r="D743" s="338"/>
      <c r="E743" s="338"/>
      <c r="F743" s="338"/>
      <c r="G743" s="338"/>
      <c r="H743" s="338"/>
      <c r="I743" s="338"/>
      <c r="J743" s="338"/>
      <c r="K743" s="338"/>
      <c r="L743" s="14"/>
    </row>
    <row r="744" spans="1:13">
      <c r="A744" s="1493" t="s">
        <v>469</v>
      </c>
      <c r="B744" s="1494"/>
      <c r="C744" s="1494"/>
      <c r="D744" s="1494"/>
      <c r="E744" s="1494"/>
      <c r="F744" s="1494"/>
      <c r="G744" s="1494"/>
      <c r="H744" s="1494"/>
      <c r="I744" s="1494"/>
      <c r="J744" s="1494"/>
      <c r="K744" s="1494"/>
      <c r="L744" s="1495"/>
    </row>
    <row r="745" spans="1:13">
      <c r="A745" s="13"/>
      <c r="B745" s="338"/>
      <c r="C745" s="338"/>
      <c r="D745" s="338"/>
      <c r="E745" s="338"/>
      <c r="F745" s="338"/>
      <c r="G745" s="338"/>
      <c r="H745" s="338"/>
      <c r="I745" s="338"/>
      <c r="J745" s="338"/>
      <c r="K745" s="338"/>
      <c r="L745" s="14"/>
    </row>
    <row r="746" spans="1:13">
      <c r="A746" s="1496"/>
      <c r="B746" s="1499" t="s">
        <v>470</v>
      </c>
      <c r="C746" s="1499"/>
      <c r="D746" s="1499" t="s">
        <v>471</v>
      </c>
      <c r="E746" s="1499"/>
      <c r="F746" s="1499"/>
      <c r="G746" s="1499"/>
      <c r="H746" s="1499"/>
      <c r="I746" s="1499"/>
      <c r="J746" s="1499" t="s">
        <v>472</v>
      </c>
      <c r="K746" s="1499"/>
      <c r="L746" s="1500"/>
    </row>
    <row r="747" spans="1:13">
      <c r="A747" s="1496"/>
      <c r="B747" s="1499"/>
      <c r="C747" s="1499"/>
      <c r="D747" s="1499" t="s">
        <v>473</v>
      </c>
      <c r="E747" s="1499"/>
      <c r="F747" s="1499"/>
      <c r="G747" s="1499" t="s">
        <v>474</v>
      </c>
      <c r="H747" s="1499"/>
      <c r="I747" s="1499"/>
      <c r="J747" s="1499"/>
      <c r="K747" s="1499"/>
      <c r="L747" s="1500"/>
    </row>
    <row r="748" spans="1:13">
      <c r="A748" s="670"/>
      <c r="B748" s="1477">
        <v>1</v>
      </c>
      <c r="C748" s="1477"/>
      <c r="D748" s="1477">
        <v>2</v>
      </c>
      <c r="E748" s="1477"/>
      <c r="F748" s="1477"/>
      <c r="G748" s="1477">
        <v>3</v>
      </c>
      <c r="H748" s="1477"/>
      <c r="I748" s="1477"/>
      <c r="J748" s="1477">
        <v>4</v>
      </c>
      <c r="K748" s="1477"/>
      <c r="L748" s="1478"/>
    </row>
    <row r="749" spans="1:13">
      <c r="A749" s="676"/>
      <c r="B749" s="312"/>
      <c r="C749" s="312"/>
      <c r="D749" s="1479"/>
      <c r="E749" s="1480"/>
      <c r="F749" s="1481"/>
      <c r="G749" s="1479"/>
      <c r="H749" s="1480"/>
      <c r="I749" s="1481"/>
      <c r="J749" s="1479">
        <f>D749-G749</f>
        <v>0</v>
      </c>
      <c r="K749" s="1480"/>
      <c r="L749" s="1482"/>
    </row>
    <row r="750" spans="1:13">
      <c r="A750" s="676"/>
      <c r="B750" s="312"/>
      <c r="C750" s="312"/>
      <c r="D750" s="1479"/>
      <c r="E750" s="1480"/>
      <c r="F750" s="1481"/>
      <c r="G750" s="1479"/>
      <c r="H750" s="1480"/>
      <c r="I750" s="1481"/>
      <c r="J750" s="1479"/>
      <c r="K750" s="1480"/>
      <c r="L750" s="1482"/>
    </row>
    <row r="751" spans="1:13" ht="15.75" thickBot="1">
      <c r="A751" s="347"/>
      <c r="B751" s="348"/>
      <c r="C751" s="348"/>
      <c r="D751" s="1483"/>
      <c r="E751" s="1484"/>
      <c r="F751" s="1485"/>
      <c r="G751" s="1483"/>
      <c r="H751" s="1484"/>
      <c r="I751" s="1485"/>
      <c r="J751" s="1483"/>
      <c r="K751" s="1484"/>
      <c r="L751" s="1486"/>
    </row>
    <row r="753" spans="1:12" ht="15.75" thickBot="1"/>
    <row r="754" spans="1:12" ht="15.75" thickBot="1">
      <c r="A754" s="1501" t="s">
        <v>453</v>
      </c>
      <c r="B754" s="1502"/>
      <c r="C754" s="1502"/>
      <c r="D754" s="1502"/>
      <c r="E754" s="1502"/>
      <c r="F754" s="1502"/>
      <c r="G754" s="1502"/>
      <c r="H754" s="1502"/>
      <c r="I754" s="1502"/>
      <c r="J754" s="1502"/>
      <c r="K754" s="1502"/>
      <c r="L754" s="1503"/>
    </row>
    <row r="755" spans="1:12" ht="15.75" thickBot="1">
      <c r="A755" s="1504" t="s">
        <v>476</v>
      </c>
      <c r="B755" s="1505"/>
      <c r="C755" s="1505"/>
      <c r="D755" s="1505"/>
      <c r="E755" s="1505"/>
      <c r="F755" s="1505"/>
      <c r="G755" s="1505"/>
      <c r="H755" s="1505"/>
      <c r="I755" s="1505"/>
      <c r="J755" s="1505"/>
      <c r="K755" s="1505"/>
      <c r="L755" s="1506"/>
    </row>
    <row r="756" spans="1:12">
      <c r="A756" s="1493" t="s">
        <v>454</v>
      </c>
      <c r="B756" s="1494"/>
      <c r="C756" s="1494"/>
      <c r="D756" s="1494"/>
      <c r="E756" s="1494"/>
      <c r="F756" s="1494"/>
      <c r="G756" s="1494"/>
      <c r="H756" s="1494"/>
      <c r="I756" s="1494"/>
      <c r="J756" s="1494"/>
      <c r="K756" s="1494"/>
      <c r="L756" s="1495"/>
    </row>
    <row r="757" spans="1:12">
      <c r="A757" s="13"/>
      <c r="B757" s="338"/>
      <c r="C757" s="338"/>
      <c r="D757" s="338"/>
      <c r="E757" s="338"/>
      <c r="F757" s="338"/>
      <c r="G757" s="338"/>
      <c r="H757" s="338"/>
      <c r="I757" s="338"/>
      <c r="J757" s="338"/>
      <c r="K757" s="338"/>
      <c r="L757" s="14"/>
    </row>
    <row r="758" spans="1:12">
      <c r="A758" s="670">
        <v>1</v>
      </c>
      <c r="B758" s="338" t="s">
        <v>455</v>
      </c>
      <c r="C758" s="338"/>
      <c r="D758" s="338"/>
      <c r="E758" s="338"/>
      <c r="F758" s="678">
        <v>76</v>
      </c>
      <c r="G758" s="671">
        <v>2</v>
      </c>
      <c r="H758" s="338" t="s">
        <v>456</v>
      </c>
      <c r="I758" s="338"/>
      <c r="J758" s="338"/>
      <c r="K758" s="340">
        <v>44562</v>
      </c>
      <c r="L758" s="14"/>
    </row>
    <row r="759" spans="1:12">
      <c r="A759" s="670"/>
      <c r="B759" s="338"/>
      <c r="C759" s="338"/>
      <c r="D759" s="338"/>
      <c r="E759" s="338"/>
      <c r="F759" s="338"/>
      <c r="G759" s="671"/>
      <c r="H759" s="338"/>
      <c r="I759" s="338"/>
      <c r="J759" s="338"/>
      <c r="K759" s="338"/>
      <c r="L759" s="14"/>
    </row>
    <row r="760" spans="1:12">
      <c r="A760" s="670">
        <v>3</v>
      </c>
      <c r="B760" s="338" t="s">
        <v>457</v>
      </c>
      <c r="C760" s="338"/>
      <c r="D760" s="397" t="str">
        <f>'04-22Master'!B38</f>
        <v>JNANESWARARAO G</v>
      </c>
      <c r="E760" s="338"/>
      <c r="F760" s="338"/>
      <c r="G760" s="671">
        <v>4</v>
      </c>
      <c r="H760" s="338" t="s">
        <v>458</v>
      </c>
      <c r="I760" s="338"/>
      <c r="J760" s="303" t="str">
        <f>'04-22Master'!E38</f>
        <v>Subba Rao</v>
      </c>
      <c r="K760" s="338"/>
      <c r="L760" s="14"/>
    </row>
    <row r="761" spans="1:12">
      <c r="A761" s="670"/>
      <c r="B761" s="338"/>
      <c r="C761" s="338"/>
      <c r="D761" s="338"/>
      <c r="E761" s="338"/>
      <c r="F761" s="338"/>
      <c r="G761" s="677"/>
      <c r="H761" s="338"/>
      <c r="I761" s="338"/>
      <c r="J761" s="338"/>
      <c r="K761" s="338"/>
      <c r="L761" s="14"/>
    </row>
    <row r="762" spans="1:12">
      <c r="A762" s="1493" t="s">
        <v>459</v>
      </c>
      <c r="B762" s="1494"/>
      <c r="C762" s="1494"/>
      <c r="D762" s="1494"/>
      <c r="E762" s="1494"/>
      <c r="F762" s="1494"/>
      <c r="G762" s="1494"/>
      <c r="H762" s="1494"/>
      <c r="I762" s="1494"/>
      <c r="J762" s="1494"/>
      <c r="K762" s="1494"/>
      <c r="L762" s="1495"/>
    </row>
    <row r="763" spans="1:12">
      <c r="A763" s="13"/>
      <c r="B763" s="338"/>
      <c r="C763" s="338"/>
      <c r="D763" s="338"/>
      <c r="E763" s="338"/>
      <c r="F763" s="338"/>
      <c r="G763" s="338"/>
      <c r="H763" s="338"/>
      <c r="I763" s="338"/>
      <c r="J763" s="338"/>
      <c r="K763" s="338"/>
      <c r="L763" s="14"/>
    </row>
    <row r="764" spans="1:12">
      <c r="A764" s="1496"/>
      <c r="B764" s="1497" t="s">
        <v>460</v>
      </c>
      <c r="C764" s="1497"/>
      <c r="D764" s="1497"/>
      <c r="E764" s="1497" t="s">
        <v>461</v>
      </c>
      <c r="F764" s="1497" t="s">
        <v>462</v>
      </c>
      <c r="G764" s="1497" t="s">
        <v>463</v>
      </c>
      <c r="H764" s="1497"/>
      <c r="I764" s="1497"/>
      <c r="J764" s="1497" t="s">
        <v>464</v>
      </c>
      <c r="K764" s="1497" t="s">
        <v>465</v>
      </c>
      <c r="L764" s="1498" t="s">
        <v>37</v>
      </c>
    </row>
    <row r="765" spans="1:12" ht="30">
      <c r="A765" s="1496"/>
      <c r="B765" s="672" t="s">
        <v>365</v>
      </c>
      <c r="C765" s="672" t="s">
        <v>466</v>
      </c>
      <c r="D765" s="672" t="s">
        <v>467</v>
      </c>
      <c r="E765" s="1497"/>
      <c r="F765" s="1497"/>
      <c r="G765" s="306" t="s">
        <v>365</v>
      </c>
      <c r="H765" s="306" t="s">
        <v>466</v>
      </c>
      <c r="I765" s="306" t="s">
        <v>468</v>
      </c>
      <c r="J765" s="1497"/>
      <c r="K765" s="1497"/>
      <c r="L765" s="1498"/>
    </row>
    <row r="766" spans="1:12">
      <c r="A766" s="342"/>
      <c r="B766" s="307">
        <v>1</v>
      </c>
      <c r="C766" s="307">
        <v>2</v>
      </c>
      <c r="D766" s="307">
        <v>3</v>
      </c>
      <c r="E766" s="307">
        <v>4</v>
      </c>
      <c r="F766" s="307">
        <v>5</v>
      </c>
      <c r="G766" s="307">
        <v>6</v>
      </c>
      <c r="H766" s="360">
        <v>7</v>
      </c>
      <c r="I766" s="309">
        <v>8</v>
      </c>
      <c r="J766" s="310">
        <v>9</v>
      </c>
      <c r="K766" s="307">
        <v>10</v>
      </c>
      <c r="L766" s="343">
        <v>11</v>
      </c>
    </row>
    <row r="767" spans="1:12">
      <c r="A767" s="344"/>
      <c r="B767" s="312"/>
      <c r="C767" s="312"/>
      <c r="D767" s="305"/>
      <c r="E767" s="311"/>
      <c r="F767" s="358"/>
      <c r="G767" s="312"/>
      <c r="H767" s="312"/>
      <c r="I767" s="313"/>
      <c r="J767" s="337"/>
      <c r="K767" s="311"/>
      <c r="L767" s="345"/>
    </row>
    <row r="768" spans="1:12" ht="14.25" customHeight="1">
      <c r="B768" s="406">
        <v>44562</v>
      </c>
      <c r="C768" s="526">
        <v>44592</v>
      </c>
      <c r="D768" s="530">
        <v>31</v>
      </c>
      <c r="E768" s="530">
        <v>1.5</v>
      </c>
      <c r="F768" s="444">
        <f>J767+E768</f>
        <v>1.5</v>
      </c>
      <c r="G768" s="527">
        <v>0</v>
      </c>
      <c r="H768" s="527">
        <v>0</v>
      </c>
      <c r="I768" s="407">
        <v>0</v>
      </c>
      <c r="J768" s="439">
        <f>F768-I768</f>
        <v>1.5</v>
      </c>
      <c r="K768" s="359"/>
      <c r="L768" s="359"/>
    </row>
    <row r="769" spans="1:13" ht="15" customHeight="1">
      <c r="A769" s="344"/>
      <c r="B769" s="312">
        <v>44593</v>
      </c>
      <c r="C769" s="312">
        <v>44620</v>
      </c>
      <c r="D769" s="305">
        <v>28</v>
      </c>
      <c r="E769" s="311">
        <v>1.5</v>
      </c>
      <c r="F769" s="358">
        <v>3</v>
      </c>
      <c r="G769" s="527">
        <v>0</v>
      </c>
      <c r="H769" s="527">
        <v>0</v>
      </c>
      <c r="I769" s="407">
        <v>0</v>
      </c>
      <c r="J769" s="1154">
        <f>J768+E769-I769</f>
        <v>3</v>
      </c>
      <c r="K769" s="313"/>
      <c r="L769" s="346"/>
      <c r="M769" s="1155"/>
    </row>
    <row r="770" spans="1:13" s="8" customFormat="1">
      <c r="A770" s="719"/>
      <c r="B770" s="718">
        <v>44621</v>
      </c>
      <c r="C770" s="718">
        <v>44651</v>
      </c>
      <c r="D770" s="726">
        <v>31</v>
      </c>
      <c r="E770" s="726">
        <v>1.5</v>
      </c>
      <c r="F770" s="8">
        <v>4.5</v>
      </c>
      <c r="G770" s="1252">
        <v>44648</v>
      </c>
      <c r="H770" s="1252">
        <v>44648</v>
      </c>
      <c r="I770" s="723">
        <v>1</v>
      </c>
      <c r="J770" s="1154">
        <f>J769+E770-I770</f>
        <v>3.5</v>
      </c>
      <c r="K770" s="727"/>
      <c r="L770" s="725"/>
      <c r="M770" s="1251"/>
    </row>
    <row r="771" spans="1:13" s="1185" customFormat="1">
      <c r="A771" s="344"/>
      <c r="B771" s="438">
        <v>44652</v>
      </c>
      <c r="C771" s="438">
        <v>44681</v>
      </c>
      <c r="D771" s="359">
        <v>30</v>
      </c>
      <c r="E771" s="359">
        <v>1.5</v>
      </c>
      <c r="F771" s="358">
        <v>5</v>
      </c>
      <c r="G771" s="305">
        <v>0</v>
      </c>
      <c r="H771" s="305">
        <v>0</v>
      </c>
      <c r="I771" s="313">
        <v>0</v>
      </c>
      <c r="J771" s="337">
        <f>J770+E771-I771</f>
        <v>5</v>
      </c>
      <c r="K771" s="313"/>
      <c r="L771" s="346"/>
      <c r="M771" s="10">
        <v>23</v>
      </c>
    </row>
    <row r="772" spans="1:13">
      <c r="A772" s="344"/>
      <c r="B772" s="312"/>
      <c r="C772" s="312"/>
      <c r="D772" s="301"/>
      <c r="E772" s="301"/>
      <c r="F772" s="336"/>
      <c r="G772" s="312"/>
      <c r="H772" s="312"/>
      <c r="I772" s="313"/>
      <c r="J772" s="337"/>
      <c r="K772" s="313"/>
      <c r="L772" s="346"/>
    </row>
    <row r="773" spans="1:13">
      <c r="A773" s="344"/>
      <c r="B773" s="312"/>
      <c r="C773" s="312"/>
      <c r="D773" s="301"/>
      <c r="E773" s="301"/>
      <c r="F773" s="313"/>
      <c r="G773" s="301"/>
      <c r="H773" s="301"/>
      <c r="I773" s="313"/>
      <c r="J773" s="313"/>
      <c r="K773" s="313"/>
      <c r="L773" s="346"/>
    </row>
    <row r="774" spans="1:13">
      <c r="A774" s="344"/>
      <c r="B774" s="312"/>
      <c r="C774" s="314"/>
      <c r="D774" s="301"/>
      <c r="E774" s="301"/>
      <c r="F774" s="313"/>
      <c r="G774" s="312"/>
      <c r="H774" s="312"/>
      <c r="I774" s="313"/>
      <c r="J774" s="313"/>
      <c r="K774" s="313"/>
      <c r="L774" s="346"/>
    </row>
    <row r="775" spans="1:13">
      <c r="A775" s="344"/>
      <c r="B775" s="312"/>
      <c r="C775" s="314"/>
      <c r="D775" s="301"/>
      <c r="E775" s="301"/>
      <c r="F775" s="313"/>
      <c r="G775" s="312"/>
      <c r="H775" s="312"/>
      <c r="I775" s="313"/>
      <c r="J775" s="313"/>
      <c r="K775" s="313"/>
      <c r="L775" s="346"/>
    </row>
    <row r="776" spans="1:13">
      <c r="A776" s="676"/>
      <c r="B776" s="338"/>
      <c r="C776" s="338"/>
      <c r="D776" s="338"/>
      <c r="E776" s="338"/>
      <c r="F776" s="338"/>
      <c r="G776" s="338"/>
      <c r="H776" s="338"/>
      <c r="I776" s="338"/>
      <c r="J776" s="338"/>
      <c r="K776" s="338"/>
      <c r="L776" s="14"/>
    </row>
    <row r="777" spans="1:13">
      <c r="A777" s="1493" t="s">
        <v>469</v>
      </c>
      <c r="B777" s="1494"/>
      <c r="C777" s="1494"/>
      <c r="D777" s="1494"/>
      <c r="E777" s="1494"/>
      <c r="F777" s="1494"/>
      <c r="G777" s="1494"/>
      <c r="H777" s="1494"/>
      <c r="I777" s="1494"/>
      <c r="J777" s="1494"/>
      <c r="K777" s="1494"/>
      <c r="L777" s="1495"/>
    </row>
    <row r="778" spans="1:13">
      <c r="A778" s="13"/>
      <c r="B778" s="338"/>
      <c r="C778" s="338"/>
      <c r="D778" s="338"/>
      <c r="E778" s="338"/>
      <c r="F778" s="338"/>
      <c r="G778" s="338"/>
      <c r="H778" s="338"/>
      <c r="I778" s="338"/>
      <c r="J778" s="338"/>
      <c r="K778" s="338"/>
      <c r="L778" s="14"/>
    </row>
    <row r="779" spans="1:13">
      <c r="A779" s="1496"/>
      <c r="B779" s="1499" t="s">
        <v>470</v>
      </c>
      <c r="C779" s="1499"/>
      <c r="D779" s="1499" t="s">
        <v>471</v>
      </c>
      <c r="E779" s="1499"/>
      <c r="F779" s="1499"/>
      <c r="G779" s="1499"/>
      <c r="H779" s="1499"/>
      <c r="I779" s="1499"/>
      <c r="J779" s="1499" t="s">
        <v>472</v>
      </c>
      <c r="K779" s="1499"/>
      <c r="L779" s="1500"/>
    </row>
    <row r="780" spans="1:13">
      <c r="A780" s="1496"/>
      <c r="B780" s="1499"/>
      <c r="C780" s="1499"/>
      <c r="D780" s="1499" t="s">
        <v>473</v>
      </c>
      <c r="E780" s="1499"/>
      <c r="F780" s="1499"/>
      <c r="G780" s="1499" t="s">
        <v>474</v>
      </c>
      <c r="H780" s="1499"/>
      <c r="I780" s="1499"/>
      <c r="J780" s="1499"/>
      <c r="K780" s="1499"/>
      <c r="L780" s="1500"/>
    </row>
    <row r="781" spans="1:13">
      <c r="A781" s="670"/>
      <c r="B781" s="1477">
        <v>1</v>
      </c>
      <c r="C781" s="1477"/>
      <c r="D781" s="1477">
        <v>2</v>
      </c>
      <c r="E781" s="1477"/>
      <c r="F781" s="1477"/>
      <c r="G781" s="1477">
        <v>3</v>
      </c>
      <c r="H781" s="1477"/>
      <c r="I781" s="1477"/>
      <c r="J781" s="1477">
        <v>4</v>
      </c>
      <c r="K781" s="1477"/>
      <c r="L781" s="1478"/>
    </row>
    <row r="782" spans="1:13">
      <c r="A782" s="676"/>
      <c r="B782" s="312"/>
      <c r="C782" s="312"/>
      <c r="D782" s="1479"/>
      <c r="E782" s="1480"/>
      <c r="F782" s="1481"/>
      <c r="G782" s="1479"/>
      <c r="H782" s="1480"/>
      <c r="I782" s="1481"/>
      <c r="J782" s="1479">
        <f>D782-G782</f>
        <v>0</v>
      </c>
      <c r="K782" s="1480"/>
      <c r="L782" s="1482"/>
    </row>
    <row r="783" spans="1:13">
      <c r="A783" s="676"/>
      <c r="B783" s="312"/>
      <c r="C783" s="312"/>
      <c r="D783" s="1479"/>
      <c r="E783" s="1480"/>
      <c r="F783" s="1481"/>
      <c r="G783" s="1479"/>
      <c r="H783" s="1480"/>
      <c r="I783" s="1481"/>
      <c r="J783" s="1479"/>
      <c r="K783" s="1480"/>
      <c r="L783" s="1482"/>
    </row>
    <row r="784" spans="1:13" ht="15.75" thickBot="1">
      <c r="A784" s="347"/>
      <c r="B784" s="348"/>
      <c r="C784" s="348"/>
      <c r="D784" s="1483"/>
      <c r="E784" s="1484"/>
      <c r="F784" s="1485"/>
      <c r="G784" s="1483"/>
      <c r="H784" s="1484"/>
      <c r="I784" s="1485"/>
      <c r="J784" s="1483"/>
      <c r="K784" s="1484"/>
      <c r="L784" s="1486"/>
    </row>
    <row r="785" spans="1:13" s="9" customFormat="1">
      <c r="M785" s="854"/>
    </row>
    <row r="786" spans="1:13" s="9" customFormat="1" ht="15.75" thickBot="1">
      <c r="M786" s="854"/>
    </row>
    <row r="787" spans="1:13" ht="15.75" thickBot="1">
      <c r="A787" s="1501" t="s">
        <v>453</v>
      </c>
      <c r="B787" s="1502"/>
      <c r="C787" s="1502"/>
      <c r="D787" s="1502"/>
      <c r="E787" s="1502"/>
      <c r="F787" s="1502"/>
      <c r="G787" s="1502"/>
      <c r="H787" s="1502"/>
      <c r="I787" s="1502"/>
      <c r="J787" s="1502"/>
      <c r="K787" s="1502"/>
      <c r="L787" s="1503"/>
    </row>
    <row r="788" spans="1:13" ht="15.75" thickBot="1">
      <c r="A788" s="1504" t="s">
        <v>476</v>
      </c>
      <c r="B788" s="1505"/>
      <c r="C788" s="1505"/>
      <c r="D788" s="1505"/>
      <c r="E788" s="1505"/>
      <c r="F788" s="1505"/>
      <c r="G788" s="1505"/>
      <c r="H788" s="1505"/>
      <c r="I788" s="1505"/>
      <c r="J788" s="1505"/>
      <c r="K788" s="1505"/>
      <c r="L788" s="1506"/>
    </row>
    <row r="789" spans="1:13">
      <c r="A789" s="1493" t="s">
        <v>454</v>
      </c>
      <c r="B789" s="1494"/>
      <c r="C789" s="1494"/>
      <c r="D789" s="1494"/>
      <c r="E789" s="1494"/>
      <c r="F789" s="1494"/>
      <c r="G789" s="1494"/>
      <c r="H789" s="1494"/>
      <c r="I789" s="1494"/>
      <c r="J789" s="1494"/>
      <c r="K789" s="1494"/>
      <c r="L789" s="1495"/>
    </row>
    <row r="790" spans="1:13">
      <c r="A790" s="13"/>
      <c r="B790" s="338"/>
      <c r="C790" s="338"/>
      <c r="D790" s="338"/>
      <c r="E790" s="338"/>
      <c r="F790" s="338"/>
      <c r="G790" s="338"/>
      <c r="H790" s="338"/>
      <c r="I790" s="338"/>
      <c r="J790" s="338"/>
      <c r="K790" s="338"/>
      <c r="L790" s="14"/>
    </row>
    <row r="791" spans="1:13">
      <c r="A791" s="670">
        <v>1</v>
      </c>
      <c r="B791" s="338" t="s">
        <v>455</v>
      </c>
      <c r="C791" s="338"/>
      <c r="D791" s="338"/>
      <c r="E791" s="338"/>
      <c r="F791" s="678">
        <v>77</v>
      </c>
      <c r="G791" s="671">
        <v>2</v>
      </c>
      <c r="H791" s="338" t="s">
        <v>456</v>
      </c>
      <c r="I791" s="338"/>
      <c r="J791" s="338"/>
      <c r="K791" s="340">
        <f>'04-22Master'!I39</f>
        <v>44594</v>
      </c>
      <c r="L791" s="14"/>
    </row>
    <row r="792" spans="1:13">
      <c r="A792" s="670"/>
      <c r="B792" s="338"/>
      <c r="C792" s="338"/>
      <c r="D792" s="338"/>
      <c r="E792" s="338"/>
      <c r="F792" s="338"/>
      <c r="G792" s="671"/>
      <c r="H792" s="338"/>
      <c r="I792" s="338"/>
      <c r="J792" s="338"/>
      <c r="K792" s="338"/>
      <c r="L792" s="14"/>
    </row>
    <row r="793" spans="1:13">
      <c r="A793" s="670">
        <v>3</v>
      </c>
      <c r="B793" s="338" t="s">
        <v>457</v>
      </c>
      <c r="C793" s="338"/>
      <c r="D793" s="397" t="str">
        <f>'04-22Master'!B39</f>
        <v>Shridhar Madlur</v>
      </c>
      <c r="E793" s="338"/>
      <c r="F793" s="338"/>
      <c r="G793" s="671">
        <v>4</v>
      </c>
      <c r="H793" s="338" t="s">
        <v>458</v>
      </c>
      <c r="I793" s="338"/>
      <c r="J793" s="303" t="str">
        <f>'04-22Master'!E39</f>
        <v>Hanamantappa Madlur</v>
      </c>
      <c r="K793" s="338"/>
      <c r="L793" s="14"/>
    </row>
    <row r="794" spans="1:13">
      <c r="A794" s="670"/>
      <c r="B794" s="338"/>
      <c r="C794" s="338"/>
      <c r="D794" s="338"/>
      <c r="E794" s="338"/>
      <c r="F794" s="338"/>
      <c r="G794" s="677"/>
      <c r="H794" s="338"/>
      <c r="I794" s="338"/>
      <c r="J794" s="338"/>
      <c r="K794" s="338"/>
      <c r="L794" s="14"/>
    </row>
    <row r="795" spans="1:13">
      <c r="A795" s="1493" t="s">
        <v>459</v>
      </c>
      <c r="B795" s="1494"/>
      <c r="C795" s="1494"/>
      <c r="D795" s="1494"/>
      <c r="E795" s="1494"/>
      <c r="F795" s="1494"/>
      <c r="G795" s="1494"/>
      <c r="H795" s="1494"/>
      <c r="I795" s="1494"/>
      <c r="J795" s="1494"/>
      <c r="K795" s="1494"/>
      <c r="L795" s="1495"/>
    </row>
    <row r="796" spans="1:13">
      <c r="A796" s="13"/>
      <c r="B796" s="338"/>
      <c r="C796" s="338"/>
      <c r="D796" s="338"/>
      <c r="E796" s="338"/>
      <c r="F796" s="338"/>
      <c r="G796" s="338"/>
      <c r="H796" s="338"/>
      <c r="I796" s="338"/>
      <c r="J796" s="338"/>
      <c r="K796" s="338"/>
      <c r="L796" s="14"/>
    </row>
    <row r="797" spans="1:13">
      <c r="A797" s="1496"/>
      <c r="B797" s="1497" t="s">
        <v>460</v>
      </c>
      <c r="C797" s="1497"/>
      <c r="D797" s="1497"/>
      <c r="E797" s="1497" t="s">
        <v>461</v>
      </c>
      <c r="F797" s="1497" t="s">
        <v>462</v>
      </c>
      <c r="G797" s="1497" t="s">
        <v>463</v>
      </c>
      <c r="H797" s="1497"/>
      <c r="I797" s="1497"/>
      <c r="J797" s="1497" t="s">
        <v>464</v>
      </c>
      <c r="K797" s="1497" t="s">
        <v>465</v>
      </c>
      <c r="L797" s="1498" t="s">
        <v>37</v>
      </c>
    </row>
    <row r="798" spans="1:13" ht="30">
      <c r="A798" s="1496"/>
      <c r="B798" s="672" t="s">
        <v>365</v>
      </c>
      <c r="C798" s="672" t="s">
        <v>466</v>
      </c>
      <c r="D798" s="672" t="s">
        <v>467</v>
      </c>
      <c r="E798" s="1497"/>
      <c r="F798" s="1497"/>
      <c r="G798" s="306" t="s">
        <v>365</v>
      </c>
      <c r="H798" s="306" t="s">
        <v>466</v>
      </c>
      <c r="I798" s="306" t="s">
        <v>468</v>
      </c>
      <c r="J798" s="1497"/>
      <c r="K798" s="1497"/>
      <c r="L798" s="1498"/>
    </row>
    <row r="799" spans="1:13">
      <c r="A799" s="342"/>
      <c r="B799" s="307">
        <v>1</v>
      </c>
      <c r="C799" s="307">
        <v>2</v>
      </c>
      <c r="D799" s="307">
        <v>3</v>
      </c>
      <c r="E799" s="307">
        <v>4</v>
      </c>
      <c r="F799" s="307">
        <v>5</v>
      </c>
      <c r="G799" s="307">
        <v>6</v>
      </c>
      <c r="H799" s="360">
        <v>7</v>
      </c>
      <c r="I799" s="309">
        <v>8</v>
      </c>
      <c r="J799" s="310">
        <v>9</v>
      </c>
      <c r="K799" s="307">
        <v>10</v>
      </c>
      <c r="L799" s="343">
        <v>11</v>
      </c>
    </row>
    <row r="800" spans="1:13">
      <c r="A800" s="344"/>
      <c r="B800" s="312"/>
      <c r="C800" s="312"/>
      <c r="D800" s="305"/>
      <c r="E800" s="311"/>
      <c r="F800" s="358"/>
      <c r="G800" s="312"/>
      <c r="H800" s="312"/>
      <c r="I800" s="313"/>
      <c r="J800" s="337"/>
      <c r="K800" s="311"/>
      <c r="L800" s="345"/>
    </row>
    <row r="801" spans="1:13" ht="14.25" customHeight="1">
      <c r="B801" s="406">
        <v>44594</v>
      </c>
      <c r="C801" s="526">
        <v>44620</v>
      </c>
      <c r="D801" s="530">
        <v>27</v>
      </c>
      <c r="E801" s="530">
        <v>1.5</v>
      </c>
      <c r="F801" s="444">
        <f>J800+E801</f>
        <v>1.5</v>
      </c>
      <c r="G801" s="527">
        <v>0</v>
      </c>
      <c r="H801" s="527">
        <v>0</v>
      </c>
      <c r="I801" s="407">
        <v>0</v>
      </c>
      <c r="J801" s="439">
        <f>F801-I801</f>
        <v>1.5</v>
      </c>
      <c r="K801" s="359"/>
      <c r="L801" s="359"/>
    </row>
    <row r="802" spans="1:13" s="8" customFormat="1">
      <c r="A802" s="719"/>
      <c r="B802" s="718">
        <v>44621</v>
      </c>
      <c r="C802" s="718">
        <v>44651</v>
      </c>
      <c r="D802" s="726">
        <v>31</v>
      </c>
      <c r="E802" s="726">
        <v>1.5</v>
      </c>
      <c r="F802" s="722">
        <v>3</v>
      </c>
      <c r="G802" s="721">
        <v>0</v>
      </c>
      <c r="H802" s="721">
        <v>0</v>
      </c>
      <c r="I802" s="723">
        <v>0</v>
      </c>
      <c r="J802" s="724">
        <f>J801+E802-I802</f>
        <v>3</v>
      </c>
      <c r="K802" s="727"/>
      <c r="L802" s="725"/>
      <c r="M802" s="1251"/>
    </row>
    <row r="803" spans="1:13" s="1185" customFormat="1">
      <c r="A803" s="344"/>
      <c r="B803" s="438">
        <v>44652</v>
      </c>
      <c r="C803" s="438">
        <v>44681</v>
      </c>
      <c r="D803" s="359">
        <v>30</v>
      </c>
      <c r="E803" s="359">
        <v>1.5</v>
      </c>
      <c r="F803" s="358">
        <v>4.5</v>
      </c>
      <c r="G803" s="312">
        <v>44680</v>
      </c>
      <c r="H803" s="312">
        <v>44680</v>
      </c>
      <c r="I803" s="313">
        <v>1</v>
      </c>
      <c r="J803" s="724">
        <f>J802+E803-I803</f>
        <v>3.5</v>
      </c>
      <c r="K803" s="313"/>
      <c r="L803" s="346"/>
      <c r="M803" s="10">
        <v>24</v>
      </c>
    </row>
    <row r="804" spans="1:13">
      <c r="A804" s="344"/>
      <c r="B804" s="312"/>
      <c r="C804" s="312"/>
      <c r="D804" s="301"/>
      <c r="E804" s="301"/>
      <c r="F804" s="336"/>
      <c r="G804" s="359"/>
      <c r="H804" s="359"/>
      <c r="I804" s="313"/>
      <c r="J804" s="337"/>
      <c r="K804" s="313"/>
      <c r="L804" s="346"/>
    </row>
    <row r="805" spans="1:13">
      <c r="A805" s="344"/>
      <c r="B805" s="312"/>
      <c r="C805" s="312"/>
      <c r="D805" s="301"/>
      <c r="E805" s="301"/>
      <c r="F805" s="336"/>
      <c r="G805" s="312"/>
      <c r="H805" s="312"/>
      <c r="I805" s="313"/>
      <c r="J805" s="337"/>
      <c r="K805" s="313"/>
      <c r="L805" s="346"/>
    </row>
    <row r="806" spans="1:13">
      <c r="A806" s="344"/>
      <c r="B806" s="312"/>
      <c r="C806" s="312"/>
      <c r="D806" s="301"/>
      <c r="E806" s="301"/>
      <c r="F806" s="313"/>
      <c r="G806" s="301"/>
      <c r="H806" s="301"/>
      <c r="I806" s="313"/>
      <c r="J806" s="313"/>
      <c r="K806" s="313"/>
      <c r="L806" s="346"/>
    </row>
    <row r="807" spans="1:13">
      <c r="A807" s="344"/>
      <c r="B807" s="312"/>
      <c r="C807" s="314"/>
      <c r="D807" s="301"/>
      <c r="E807" s="301"/>
      <c r="F807" s="313"/>
      <c r="G807" s="312"/>
      <c r="H807" s="312"/>
      <c r="I807" s="313"/>
      <c r="J807" s="313"/>
      <c r="K807" s="313"/>
      <c r="L807" s="346"/>
    </row>
    <row r="808" spans="1:13">
      <c r="A808" s="344"/>
      <c r="B808" s="312"/>
      <c r="C808" s="314"/>
      <c r="D808" s="301"/>
      <c r="E808" s="301"/>
      <c r="F808" s="313"/>
      <c r="G808" s="312"/>
      <c r="H808" s="312"/>
      <c r="I808" s="313"/>
      <c r="J808" s="313"/>
      <c r="K808" s="313"/>
      <c r="L808" s="346"/>
    </row>
    <row r="809" spans="1:13">
      <c r="A809" s="676"/>
      <c r="B809" s="338"/>
      <c r="C809" s="338"/>
      <c r="D809" s="338"/>
      <c r="E809" s="338"/>
      <c r="F809" s="338"/>
      <c r="G809" s="338"/>
      <c r="H809" s="338"/>
      <c r="I809" s="338"/>
      <c r="J809" s="338"/>
      <c r="K809" s="338"/>
      <c r="L809" s="14"/>
    </row>
    <row r="810" spans="1:13">
      <c r="A810" s="1493" t="s">
        <v>469</v>
      </c>
      <c r="B810" s="1494"/>
      <c r="C810" s="1494"/>
      <c r="D810" s="1494"/>
      <c r="E810" s="1494"/>
      <c r="F810" s="1494"/>
      <c r="G810" s="1494"/>
      <c r="H810" s="1494"/>
      <c r="I810" s="1494"/>
      <c r="J810" s="1494"/>
      <c r="K810" s="1494"/>
      <c r="L810" s="1495"/>
    </row>
    <row r="811" spans="1:13">
      <c r="A811" s="13"/>
      <c r="B811" s="338"/>
      <c r="C811" s="338"/>
      <c r="D811" s="338"/>
      <c r="E811" s="338"/>
      <c r="F811" s="338"/>
      <c r="G811" s="338"/>
      <c r="H811" s="338"/>
      <c r="I811" s="338"/>
      <c r="J811" s="338"/>
      <c r="K811" s="338"/>
      <c r="L811" s="14"/>
    </row>
    <row r="812" spans="1:13">
      <c r="A812" s="1496"/>
      <c r="B812" s="1499" t="s">
        <v>470</v>
      </c>
      <c r="C812" s="1499"/>
      <c r="D812" s="1499" t="s">
        <v>471</v>
      </c>
      <c r="E812" s="1499"/>
      <c r="F812" s="1499"/>
      <c r="G812" s="1499"/>
      <c r="H812" s="1499"/>
      <c r="I812" s="1499"/>
      <c r="J812" s="1499" t="s">
        <v>472</v>
      </c>
      <c r="K812" s="1499"/>
      <c r="L812" s="1500"/>
    </row>
    <row r="813" spans="1:13">
      <c r="A813" s="1496"/>
      <c r="B813" s="1499"/>
      <c r="C813" s="1499"/>
      <c r="D813" s="1499" t="s">
        <v>473</v>
      </c>
      <c r="E813" s="1499"/>
      <c r="F813" s="1499"/>
      <c r="G813" s="1499" t="s">
        <v>474</v>
      </c>
      <c r="H813" s="1499"/>
      <c r="I813" s="1499"/>
      <c r="J813" s="1499"/>
      <c r="K813" s="1499"/>
      <c r="L813" s="1500"/>
    </row>
    <row r="814" spans="1:13">
      <c r="A814" s="670"/>
      <c r="B814" s="1477">
        <v>1</v>
      </c>
      <c r="C814" s="1477"/>
      <c r="D814" s="1477">
        <v>2</v>
      </c>
      <c r="E814" s="1477"/>
      <c r="F814" s="1477"/>
      <c r="G814" s="1477">
        <v>3</v>
      </c>
      <c r="H814" s="1477"/>
      <c r="I814" s="1477"/>
      <c r="J814" s="1477">
        <v>4</v>
      </c>
      <c r="K814" s="1477"/>
      <c r="L814" s="1478"/>
    </row>
    <row r="815" spans="1:13">
      <c r="A815" s="676"/>
      <c r="B815" s="312"/>
      <c r="C815" s="312"/>
      <c r="D815" s="1479"/>
      <c r="E815" s="1480"/>
      <c r="F815" s="1481"/>
      <c r="G815" s="1479"/>
      <c r="H815" s="1480"/>
      <c r="I815" s="1481"/>
      <c r="J815" s="1479">
        <f>D815-G815</f>
        <v>0</v>
      </c>
      <c r="K815" s="1480"/>
      <c r="L815" s="1482"/>
    </row>
    <row r="816" spans="1:13">
      <c r="A816" s="676"/>
      <c r="B816" s="312"/>
      <c r="C816" s="312"/>
      <c r="D816" s="1479"/>
      <c r="E816" s="1480"/>
      <c r="F816" s="1481"/>
      <c r="G816" s="1479"/>
      <c r="H816" s="1480"/>
      <c r="I816" s="1481"/>
      <c r="J816" s="1479"/>
      <c r="K816" s="1480"/>
      <c r="L816" s="1482"/>
    </row>
    <row r="817" spans="1:13" ht="15.75" thickBot="1">
      <c r="A817" s="347"/>
      <c r="B817" s="348"/>
      <c r="C817" s="348"/>
      <c r="D817" s="1483"/>
      <c r="E817" s="1484"/>
      <c r="F817" s="1485"/>
      <c r="G817" s="1483"/>
      <c r="H817" s="1484"/>
      <c r="I817" s="1485"/>
      <c r="J817" s="1483"/>
      <c r="K817" s="1484"/>
      <c r="L817" s="1486"/>
    </row>
    <row r="818" spans="1:13">
      <c r="A818" s="1493" t="s">
        <v>454</v>
      </c>
      <c r="B818" s="1494"/>
      <c r="C818" s="1494"/>
      <c r="D818" s="1494"/>
      <c r="E818" s="1494"/>
      <c r="F818" s="1494"/>
      <c r="G818" s="1494"/>
      <c r="H818" s="1494"/>
      <c r="I818" s="1494"/>
      <c r="J818" s="1494"/>
      <c r="K818" s="1494"/>
      <c r="L818" s="1495"/>
    </row>
    <row r="819" spans="1:13">
      <c r="A819" s="13"/>
      <c r="B819" s="338"/>
      <c r="C819" s="338"/>
      <c r="D819" s="338"/>
      <c r="E819" s="338"/>
      <c r="F819" s="338"/>
      <c r="G819" s="338"/>
      <c r="H819" s="338"/>
      <c r="I819" s="338"/>
      <c r="J819" s="338"/>
      <c r="K819" s="338"/>
      <c r="L819" s="14"/>
    </row>
    <row r="820" spans="1:13">
      <c r="A820" s="867">
        <v>1</v>
      </c>
      <c r="B820" s="338" t="s">
        <v>455</v>
      </c>
      <c r="C820" s="338"/>
      <c r="D820" s="338"/>
      <c r="E820" s="338"/>
      <c r="F820" s="871">
        <v>78</v>
      </c>
      <c r="G820" s="868">
        <v>2</v>
      </c>
      <c r="H820" s="338" t="s">
        <v>456</v>
      </c>
      <c r="I820" s="338"/>
      <c r="J820" s="338"/>
      <c r="K820" s="340">
        <f>'04-22Master'!I40</f>
        <v>44594</v>
      </c>
      <c r="L820" s="14"/>
    </row>
    <row r="821" spans="1:13">
      <c r="A821" s="867"/>
      <c r="B821" s="338"/>
      <c r="C821" s="338"/>
      <c r="D821" s="338"/>
      <c r="E821" s="338"/>
      <c r="F821" s="338"/>
      <c r="G821" s="868"/>
      <c r="H821" s="338"/>
      <c r="I821" s="338"/>
      <c r="J821" s="338"/>
      <c r="K821" s="338"/>
      <c r="L821" s="14"/>
    </row>
    <row r="822" spans="1:13">
      <c r="A822" s="867">
        <v>3</v>
      </c>
      <c r="B822" s="338" t="s">
        <v>457</v>
      </c>
      <c r="C822" s="338"/>
      <c r="D822" s="397" t="str">
        <f>'04-22Master'!B40</f>
        <v>Samarjit Saha</v>
      </c>
      <c r="E822" s="338"/>
      <c r="F822" s="338"/>
      <c r="G822" s="868">
        <v>4</v>
      </c>
      <c r="H822" s="338" t="s">
        <v>458</v>
      </c>
      <c r="I822" s="338"/>
      <c r="J822" s="303" t="str">
        <f>'04-22Master'!E40</f>
        <v>Gopal Chandra Saha</v>
      </c>
      <c r="K822" s="338"/>
      <c r="L822" s="14"/>
    </row>
    <row r="823" spans="1:13">
      <c r="A823" s="867"/>
      <c r="B823" s="338"/>
      <c r="C823" s="338"/>
      <c r="D823" s="338"/>
      <c r="E823" s="338"/>
      <c r="F823" s="338"/>
      <c r="G823" s="870"/>
      <c r="H823" s="338"/>
      <c r="I823" s="338"/>
      <c r="J823" s="338"/>
      <c r="K823" s="338"/>
      <c r="L823" s="14"/>
    </row>
    <row r="824" spans="1:13">
      <c r="A824" s="1493" t="s">
        <v>459</v>
      </c>
      <c r="B824" s="1494"/>
      <c r="C824" s="1494"/>
      <c r="D824" s="1494"/>
      <c r="E824" s="1494"/>
      <c r="F824" s="1494"/>
      <c r="G824" s="1494"/>
      <c r="H824" s="1494"/>
      <c r="I824" s="1494"/>
      <c r="J824" s="1494"/>
      <c r="K824" s="1494"/>
      <c r="L824" s="1495"/>
    </row>
    <row r="825" spans="1:13">
      <c r="A825" s="13"/>
      <c r="B825" s="338"/>
      <c r="C825" s="338"/>
      <c r="D825" s="338"/>
      <c r="E825" s="338"/>
      <c r="F825" s="338"/>
      <c r="G825" s="338"/>
      <c r="H825" s="338"/>
      <c r="I825" s="338"/>
      <c r="J825" s="338"/>
      <c r="K825" s="338"/>
      <c r="L825" s="14"/>
    </row>
    <row r="826" spans="1:13">
      <c r="A826" s="1496"/>
      <c r="B826" s="1497" t="s">
        <v>460</v>
      </c>
      <c r="C826" s="1497"/>
      <c r="D826" s="1497"/>
      <c r="E826" s="1497" t="s">
        <v>461</v>
      </c>
      <c r="F826" s="1497" t="s">
        <v>462</v>
      </c>
      <c r="G826" s="1497" t="s">
        <v>463</v>
      </c>
      <c r="H826" s="1497"/>
      <c r="I826" s="1497"/>
      <c r="J826" s="1497" t="s">
        <v>464</v>
      </c>
      <c r="K826" s="1497" t="s">
        <v>465</v>
      </c>
      <c r="L826" s="1498" t="s">
        <v>37</v>
      </c>
    </row>
    <row r="827" spans="1:13" ht="30">
      <c r="A827" s="1496"/>
      <c r="B827" s="866" t="s">
        <v>365</v>
      </c>
      <c r="C827" s="866" t="s">
        <v>466</v>
      </c>
      <c r="D827" s="866" t="s">
        <v>467</v>
      </c>
      <c r="E827" s="1497"/>
      <c r="F827" s="1497"/>
      <c r="G827" s="306" t="s">
        <v>365</v>
      </c>
      <c r="H827" s="306" t="s">
        <v>466</v>
      </c>
      <c r="I827" s="306" t="s">
        <v>468</v>
      </c>
      <c r="J827" s="1497"/>
      <c r="K827" s="1497"/>
      <c r="L827" s="1498"/>
    </row>
    <row r="828" spans="1:13">
      <c r="A828" s="342"/>
      <c r="B828" s="307">
        <v>1</v>
      </c>
      <c r="C828" s="307">
        <v>2</v>
      </c>
      <c r="D828" s="307">
        <v>3</v>
      </c>
      <c r="E828" s="307">
        <v>4</v>
      </c>
      <c r="F828" s="307">
        <v>5</v>
      </c>
      <c r="G828" s="307">
        <v>6</v>
      </c>
      <c r="H828" s="360">
        <v>7</v>
      </c>
      <c r="I828" s="309">
        <v>8</v>
      </c>
      <c r="J828" s="310">
        <v>9</v>
      </c>
      <c r="K828" s="307">
        <v>10</v>
      </c>
      <c r="L828" s="343">
        <v>11</v>
      </c>
    </row>
    <row r="829" spans="1:13" ht="14.25" customHeight="1">
      <c r="B829" s="406">
        <v>44594</v>
      </c>
      <c r="C829" s="526">
        <v>44620</v>
      </c>
      <c r="D829" s="530">
        <v>27</v>
      </c>
      <c r="E829" s="530">
        <v>1.5</v>
      </c>
      <c r="F829" s="444">
        <v>1.5</v>
      </c>
      <c r="G829" s="527">
        <v>0</v>
      </c>
      <c r="H829" s="527">
        <v>0</v>
      </c>
      <c r="I829" s="407">
        <v>0</v>
      </c>
      <c r="J829" s="439">
        <f>E829</f>
        <v>1.5</v>
      </c>
      <c r="K829" s="359"/>
      <c r="L829" s="359"/>
    </row>
    <row r="830" spans="1:13" s="8" customFormat="1">
      <c r="A830" s="719"/>
      <c r="B830" s="718">
        <v>44621</v>
      </c>
      <c r="C830" s="718">
        <v>44651</v>
      </c>
      <c r="D830" s="726">
        <v>31</v>
      </c>
      <c r="E830" s="726">
        <v>1.5</v>
      </c>
      <c r="F830" s="8">
        <v>3</v>
      </c>
      <c r="G830" s="1252">
        <v>44638</v>
      </c>
      <c r="H830" s="1252">
        <v>44638</v>
      </c>
      <c r="I830" s="723">
        <v>1</v>
      </c>
      <c r="J830" s="724">
        <f>J829+E830-I830</f>
        <v>2</v>
      </c>
      <c r="K830" s="727"/>
      <c r="L830" s="725"/>
      <c r="M830" s="1251"/>
    </row>
    <row r="831" spans="1:13" s="1185" customFormat="1">
      <c r="A831" s="344"/>
      <c r="B831" s="438">
        <v>44652</v>
      </c>
      <c r="C831" s="438">
        <v>44681</v>
      </c>
      <c r="D831" s="359">
        <v>30</v>
      </c>
      <c r="E831" s="359">
        <v>1.5</v>
      </c>
      <c r="F831" s="358">
        <v>3.5</v>
      </c>
      <c r="G831" s="305">
        <v>0</v>
      </c>
      <c r="H831" s="305">
        <v>0</v>
      </c>
      <c r="I831" s="313">
        <v>0</v>
      </c>
      <c r="J831" s="337">
        <f>J830+E831-I831</f>
        <v>3.5</v>
      </c>
      <c r="K831" s="313"/>
      <c r="L831" s="346"/>
      <c r="M831" s="10">
        <v>25</v>
      </c>
    </row>
    <row r="832" spans="1:13">
      <c r="A832" s="344"/>
      <c r="B832" s="438"/>
      <c r="C832" s="438"/>
      <c r="D832" s="359"/>
      <c r="E832" s="311"/>
      <c r="F832" s="445"/>
      <c r="G832" s="359"/>
      <c r="H832" s="359"/>
      <c r="I832" s="337"/>
      <c r="J832" s="445"/>
      <c r="K832" s="407"/>
      <c r="L832" s="346"/>
    </row>
    <row r="833" spans="1:12">
      <c r="A833" s="344"/>
      <c r="B833" s="312"/>
      <c r="C833" s="312"/>
      <c r="D833" s="301"/>
      <c r="E833" s="301"/>
      <c r="F833" s="336"/>
      <c r="G833" s="359"/>
      <c r="H833" s="359"/>
      <c r="I833" s="313"/>
      <c r="J833" s="337"/>
      <c r="K833" s="313"/>
      <c r="L833" s="346"/>
    </row>
    <row r="834" spans="1:12">
      <c r="A834" s="344"/>
      <c r="B834" s="312"/>
      <c r="C834" s="312"/>
      <c r="D834" s="301"/>
      <c r="E834" s="301"/>
      <c r="F834" s="336"/>
      <c r="G834" s="312"/>
      <c r="H834" s="312"/>
      <c r="I834" s="313"/>
      <c r="J834" s="337"/>
      <c r="K834" s="313"/>
      <c r="L834" s="346"/>
    </row>
    <row r="835" spans="1:12">
      <c r="A835" s="344"/>
      <c r="B835" s="312"/>
      <c r="C835" s="312"/>
      <c r="D835" s="301"/>
      <c r="E835" s="301"/>
      <c r="F835" s="313"/>
      <c r="G835" s="301"/>
      <c r="H835" s="301"/>
      <c r="I835" s="313"/>
      <c r="J835" s="313"/>
      <c r="K835" s="313"/>
      <c r="L835" s="346"/>
    </row>
    <row r="836" spans="1:12">
      <c r="A836" s="344"/>
      <c r="B836" s="312"/>
      <c r="C836" s="314"/>
      <c r="D836" s="301"/>
      <c r="E836" s="301"/>
      <c r="F836" s="313"/>
      <c r="G836" s="312"/>
      <c r="H836" s="312"/>
      <c r="I836" s="313"/>
      <c r="J836" s="313"/>
      <c r="K836" s="313"/>
      <c r="L836" s="346"/>
    </row>
    <row r="837" spans="1:12">
      <c r="A837" s="344"/>
      <c r="B837" s="312"/>
      <c r="C837" s="314"/>
      <c r="D837" s="301"/>
      <c r="E837" s="301"/>
      <c r="F837" s="313"/>
      <c r="G837" s="312"/>
      <c r="H837" s="312"/>
      <c r="I837" s="313"/>
      <c r="J837" s="313"/>
      <c r="K837" s="313"/>
      <c r="L837" s="346"/>
    </row>
    <row r="838" spans="1:12">
      <c r="A838" s="869"/>
      <c r="B838" s="338"/>
      <c r="C838" s="338"/>
      <c r="D838" s="338"/>
      <c r="E838" s="338"/>
      <c r="F838" s="338"/>
      <c r="G838" s="338"/>
      <c r="H838" s="338"/>
      <c r="I838" s="338"/>
      <c r="J838" s="338"/>
      <c r="K838" s="338"/>
      <c r="L838" s="14"/>
    </row>
    <row r="839" spans="1:12">
      <c r="A839" s="1493" t="s">
        <v>469</v>
      </c>
      <c r="B839" s="1494"/>
      <c r="C839" s="1494"/>
      <c r="D839" s="1494"/>
      <c r="E839" s="1494"/>
      <c r="F839" s="1494"/>
      <c r="G839" s="1494"/>
      <c r="H839" s="1494"/>
      <c r="I839" s="1494"/>
      <c r="J839" s="1494"/>
      <c r="K839" s="1494"/>
      <c r="L839" s="1495"/>
    </row>
    <row r="840" spans="1:12">
      <c r="A840" s="13"/>
      <c r="B840" s="338"/>
      <c r="C840" s="338"/>
      <c r="D840" s="338"/>
      <c r="E840" s="338"/>
      <c r="F840" s="338"/>
      <c r="G840" s="338"/>
      <c r="H840" s="338"/>
      <c r="I840" s="338"/>
      <c r="J840" s="338"/>
      <c r="K840" s="338"/>
      <c r="L840" s="14"/>
    </row>
    <row r="841" spans="1:12">
      <c r="A841" s="1496"/>
      <c r="B841" s="1499" t="s">
        <v>470</v>
      </c>
      <c r="C841" s="1499"/>
      <c r="D841" s="1499" t="s">
        <v>471</v>
      </c>
      <c r="E841" s="1499"/>
      <c r="F841" s="1499"/>
      <c r="G841" s="1499"/>
      <c r="H841" s="1499"/>
      <c r="I841" s="1499"/>
      <c r="J841" s="1499" t="s">
        <v>472</v>
      </c>
      <c r="K841" s="1499"/>
      <c r="L841" s="1500"/>
    </row>
    <row r="842" spans="1:12">
      <c r="A842" s="1496"/>
      <c r="B842" s="1499"/>
      <c r="C842" s="1499"/>
      <c r="D842" s="1499" t="s">
        <v>473</v>
      </c>
      <c r="E842" s="1499"/>
      <c r="F842" s="1499"/>
      <c r="G842" s="1499" t="s">
        <v>474</v>
      </c>
      <c r="H842" s="1499"/>
      <c r="I842" s="1499"/>
      <c r="J842" s="1499"/>
      <c r="K842" s="1499"/>
      <c r="L842" s="1500"/>
    </row>
    <row r="843" spans="1:12">
      <c r="A843" s="867"/>
      <c r="B843" s="1477">
        <v>1</v>
      </c>
      <c r="C843" s="1477"/>
      <c r="D843" s="1477">
        <v>2</v>
      </c>
      <c r="E843" s="1477"/>
      <c r="F843" s="1477"/>
      <c r="G843" s="1477">
        <v>3</v>
      </c>
      <c r="H843" s="1477"/>
      <c r="I843" s="1477"/>
      <c r="J843" s="1477">
        <v>4</v>
      </c>
      <c r="K843" s="1477"/>
      <c r="L843" s="1478"/>
    </row>
    <row r="844" spans="1:12">
      <c r="A844" s="869"/>
      <c r="B844" s="312"/>
      <c r="C844" s="312"/>
      <c r="D844" s="1479"/>
      <c r="E844" s="1480"/>
      <c r="F844" s="1481"/>
      <c r="G844" s="1479"/>
      <c r="H844" s="1480"/>
      <c r="I844" s="1481"/>
      <c r="J844" s="1479">
        <f>D844-G844</f>
        <v>0</v>
      </c>
      <c r="K844" s="1480"/>
      <c r="L844" s="1482"/>
    </row>
    <row r="845" spans="1:12">
      <c r="A845" s="869"/>
      <c r="B845" s="312"/>
      <c r="C845" s="312"/>
      <c r="D845" s="1479"/>
      <c r="E845" s="1480"/>
      <c r="F845" s="1481"/>
      <c r="G845" s="1479"/>
      <c r="H845" s="1480"/>
      <c r="I845" s="1481"/>
      <c r="J845" s="1479"/>
      <c r="K845" s="1480"/>
      <c r="L845" s="1482"/>
    </row>
    <row r="846" spans="1:12" ht="15.75" thickBot="1">
      <c r="A846" s="347"/>
      <c r="B846" s="348"/>
      <c r="C846" s="348"/>
      <c r="D846" s="1483"/>
      <c r="E846" s="1484"/>
      <c r="F846" s="1485"/>
      <c r="G846" s="1483"/>
      <c r="H846" s="1484"/>
      <c r="I846" s="1485"/>
      <c r="J846" s="1483"/>
      <c r="K846" s="1484"/>
      <c r="L846" s="1486"/>
    </row>
    <row r="848" spans="1:12" ht="15.75" thickBot="1"/>
    <row r="849" spans="1:13" ht="15.75" thickBot="1">
      <c r="A849" s="1501" t="s">
        <v>453</v>
      </c>
      <c r="B849" s="1502"/>
      <c r="C849" s="1502"/>
      <c r="D849" s="1502"/>
      <c r="E849" s="1502"/>
      <c r="F849" s="1502"/>
      <c r="G849" s="1502"/>
      <c r="H849" s="1502"/>
      <c r="I849" s="1502"/>
      <c r="J849" s="1502"/>
      <c r="K849" s="1502"/>
      <c r="L849" s="1503"/>
    </row>
    <row r="850" spans="1:13" ht="15.75" thickBot="1">
      <c r="A850" s="1504" t="s">
        <v>476</v>
      </c>
      <c r="B850" s="1505"/>
      <c r="C850" s="1505"/>
      <c r="D850" s="1505"/>
      <c r="E850" s="1505"/>
      <c r="F850" s="1505"/>
      <c r="G850" s="1505"/>
      <c r="H850" s="1505"/>
      <c r="I850" s="1505"/>
      <c r="J850" s="1505"/>
      <c r="K850" s="1505"/>
      <c r="L850" s="1506"/>
    </row>
    <row r="851" spans="1:13">
      <c r="A851" s="1493" t="s">
        <v>454</v>
      </c>
      <c r="B851" s="1494"/>
      <c r="C851" s="1494"/>
      <c r="D851" s="1494"/>
      <c r="E851" s="1494"/>
      <c r="F851" s="1494"/>
      <c r="G851" s="1494"/>
      <c r="H851" s="1494"/>
      <c r="I851" s="1494"/>
      <c r="J851" s="1494"/>
      <c r="K851" s="1494"/>
      <c r="L851" s="1495"/>
    </row>
    <row r="852" spans="1:13">
      <c r="A852" s="13"/>
      <c r="B852" s="338"/>
      <c r="C852" s="338"/>
      <c r="D852" s="338"/>
      <c r="E852" s="338"/>
      <c r="F852" s="338"/>
      <c r="G852" s="338"/>
      <c r="H852" s="338"/>
      <c r="I852" s="338"/>
      <c r="J852" s="338"/>
      <c r="K852" s="338"/>
      <c r="L852" s="14"/>
    </row>
    <row r="853" spans="1:13">
      <c r="A853" s="867">
        <v>1</v>
      </c>
      <c r="B853" s="338" t="s">
        <v>455</v>
      </c>
      <c r="C853" s="338"/>
      <c r="D853" s="338"/>
      <c r="E853" s="338"/>
      <c r="F853" s="871">
        <v>79</v>
      </c>
      <c r="G853" s="868">
        <v>2</v>
      </c>
      <c r="H853" s="338" t="s">
        <v>456</v>
      </c>
      <c r="I853" s="338"/>
      <c r="J853" s="338"/>
      <c r="K853" s="340">
        <f>'04-22Master'!I41</f>
        <v>44602</v>
      </c>
      <c r="L853" s="14"/>
    </row>
    <row r="854" spans="1:13">
      <c r="A854" s="867"/>
      <c r="B854" s="338"/>
      <c r="C854" s="338"/>
      <c r="D854" s="338"/>
      <c r="E854" s="338"/>
      <c r="F854" s="338"/>
      <c r="G854" s="868"/>
      <c r="H854" s="338"/>
      <c r="I854" s="338"/>
      <c r="J854" s="338"/>
      <c r="K854" s="338"/>
      <c r="L854" s="14"/>
    </row>
    <row r="855" spans="1:13">
      <c r="A855" s="867">
        <v>3</v>
      </c>
      <c r="B855" s="338" t="s">
        <v>457</v>
      </c>
      <c r="C855" s="338"/>
      <c r="D855" s="397" t="str">
        <f>'04-22Master'!B41</f>
        <v>Narasimha rao Gurazala</v>
      </c>
      <c r="E855" s="338"/>
      <c r="F855" s="338"/>
      <c r="G855" s="868">
        <v>4</v>
      </c>
      <c r="H855" s="338" t="s">
        <v>458</v>
      </c>
      <c r="I855" s="338"/>
      <c r="J855" s="303" t="str">
        <f>'04-22Master'!E41</f>
        <v>G seshaiah</v>
      </c>
      <c r="K855" s="338"/>
      <c r="L855" s="14"/>
    </row>
    <row r="856" spans="1:13">
      <c r="A856" s="867"/>
      <c r="B856" s="338"/>
      <c r="C856" s="338"/>
      <c r="D856" s="338"/>
      <c r="E856" s="338"/>
      <c r="F856" s="338"/>
      <c r="G856" s="870"/>
      <c r="H856" s="338"/>
      <c r="I856" s="338"/>
      <c r="J856" s="338"/>
      <c r="K856" s="338"/>
      <c r="L856" s="14"/>
    </row>
    <row r="857" spans="1:13">
      <c r="A857" s="1493" t="s">
        <v>459</v>
      </c>
      <c r="B857" s="1494"/>
      <c r="C857" s="1494"/>
      <c r="D857" s="1494"/>
      <c r="E857" s="1494"/>
      <c r="F857" s="1494"/>
      <c r="G857" s="1494"/>
      <c r="H857" s="1494"/>
      <c r="I857" s="1494"/>
      <c r="J857" s="1494"/>
      <c r="K857" s="1494"/>
      <c r="L857" s="1495"/>
    </row>
    <row r="858" spans="1:13">
      <c r="A858" s="13"/>
      <c r="B858" s="338"/>
      <c r="C858" s="338"/>
      <c r="D858" s="338"/>
      <c r="E858" s="338"/>
      <c r="F858" s="338"/>
      <c r="G858" s="338"/>
      <c r="H858" s="338"/>
      <c r="I858" s="338"/>
      <c r="J858" s="338"/>
      <c r="K858" s="338"/>
      <c r="L858" s="14"/>
    </row>
    <row r="859" spans="1:13">
      <c r="A859" s="1496"/>
      <c r="B859" s="1497" t="s">
        <v>460</v>
      </c>
      <c r="C859" s="1497"/>
      <c r="D859" s="1497"/>
      <c r="E859" s="1497" t="s">
        <v>461</v>
      </c>
      <c r="F859" s="1497" t="s">
        <v>462</v>
      </c>
      <c r="G859" s="1497" t="s">
        <v>463</v>
      </c>
      <c r="H859" s="1497"/>
      <c r="I859" s="1497"/>
      <c r="J859" s="1497" t="s">
        <v>464</v>
      </c>
      <c r="K859" s="1497" t="s">
        <v>465</v>
      </c>
      <c r="L859" s="1498" t="s">
        <v>37</v>
      </c>
    </row>
    <row r="860" spans="1:13" ht="30">
      <c r="A860" s="1496"/>
      <c r="B860" s="866" t="s">
        <v>365</v>
      </c>
      <c r="C860" s="866" t="s">
        <v>466</v>
      </c>
      <c r="D860" s="866" t="s">
        <v>467</v>
      </c>
      <c r="E860" s="1497"/>
      <c r="F860" s="1497"/>
      <c r="G860" s="306" t="s">
        <v>365</v>
      </c>
      <c r="H860" s="306" t="s">
        <v>466</v>
      </c>
      <c r="I860" s="306" t="s">
        <v>468</v>
      </c>
      <c r="J860" s="1497"/>
      <c r="K860" s="1497"/>
      <c r="L860" s="1498"/>
    </row>
    <row r="861" spans="1:13">
      <c r="A861" s="342"/>
      <c r="B861" s="307">
        <v>1</v>
      </c>
      <c r="C861" s="307">
        <v>2</v>
      </c>
      <c r="D861" s="307">
        <v>3</v>
      </c>
      <c r="E861" s="307">
        <v>4</v>
      </c>
      <c r="F861" s="307">
        <v>5</v>
      </c>
      <c r="G861" s="307">
        <v>6</v>
      </c>
      <c r="H861" s="360">
        <v>7</v>
      </c>
      <c r="I861" s="309">
        <v>8</v>
      </c>
      <c r="J861" s="310">
        <v>9</v>
      </c>
      <c r="K861" s="307">
        <v>10</v>
      </c>
      <c r="L861" s="343">
        <v>11</v>
      </c>
    </row>
    <row r="862" spans="1:13">
      <c r="A862" s="344"/>
      <c r="B862" s="312"/>
      <c r="C862" s="312"/>
      <c r="D862" s="305"/>
      <c r="E862" s="311"/>
      <c r="F862" s="358"/>
      <c r="G862" s="312"/>
      <c r="H862" s="312"/>
      <c r="I862" s="313"/>
      <c r="J862" s="337"/>
      <c r="K862" s="311"/>
      <c r="L862" s="345"/>
    </row>
    <row r="863" spans="1:13" ht="14.25" customHeight="1">
      <c r="B863" s="406">
        <v>44602</v>
      </c>
      <c r="C863" s="526">
        <v>44620</v>
      </c>
      <c r="D863" s="530">
        <v>19</v>
      </c>
      <c r="E863" s="530">
        <v>0</v>
      </c>
      <c r="F863" s="444">
        <f>J862+E863</f>
        <v>0</v>
      </c>
      <c r="G863" s="527">
        <v>0</v>
      </c>
      <c r="H863" s="527">
        <v>0</v>
      </c>
      <c r="I863" s="407">
        <v>0</v>
      </c>
      <c r="J863" s="439">
        <f>F863-I863</f>
        <v>0</v>
      </c>
      <c r="K863" s="359" t="s">
        <v>787</v>
      </c>
      <c r="L863" s="359"/>
    </row>
    <row r="864" spans="1:13" s="8" customFormat="1">
      <c r="A864" s="719"/>
      <c r="B864" s="718">
        <v>44621</v>
      </c>
      <c r="C864" s="718">
        <v>44651</v>
      </c>
      <c r="D864" s="726">
        <v>31</v>
      </c>
      <c r="E864" s="726">
        <v>1.5</v>
      </c>
      <c r="F864" s="722">
        <v>1.5</v>
      </c>
      <c r="G864" s="721">
        <v>0</v>
      </c>
      <c r="H864" s="721">
        <v>0</v>
      </c>
      <c r="I864" s="723">
        <v>0</v>
      </c>
      <c r="J864" s="724">
        <f>J783+E864-H864</f>
        <v>1.5</v>
      </c>
      <c r="K864" s="727"/>
      <c r="L864" s="725"/>
      <c r="M864" s="1251"/>
    </row>
    <row r="865" spans="1:13" s="1185" customFormat="1">
      <c r="A865" s="344"/>
      <c r="B865" s="438">
        <v>44652</v>
      </c>
      <c r="C865" s="438">
        <v>44681</v>
      </c>
      <c r="D865" s="359">
        <v>30</v>
      </c>
      <c r="E865" s="359">
        <v>1.5</v>
      </c>
      <c r="F865" s="358">
        <v>3</v>
      </c>
      <c r="G865" s="312">
        <v>44652</v>
      </c>
      <c r="H865" s="312">
        <v>44652</v>
      </c>
      <c r="I865" s="313">
        <v>1</v>
      </c>
      <c r="J865" s="724">
        <f>J864+1.5-I865</f>
        <v>2</v>
      </c>
      <c r="K865" s="313"/>
      <c r="L865" s="346"/>
      <c r="M865" s="10">
        <v>26</v>
      </c>
    </row>
    <row r="866" spans="1:13">
      <c r="A866" s="344"/>
      <c r="B866" s="312"/>
      <c r="C866" s="312"/>
      <c r="D866" s="301"/>
      <c r="E866" s="301"/>
      <c r="F866" s="336"/>
      <c r="G866" s="359"/>
      <c r="H866" s="359"/>
      <c r="I866" s="313"/>
      <c r="J866" s="337"/>
      <c r="K866" s="313"/>
      <c r="L866" s="346"/>
    </row>
    <row r="867" spans="1:13">
      <c r="A867" s="344"/>
      <c r="B867" s="312"/>
      <c r="C867" s="312"/>
      <c r="D867" s="301"/>
      <c r="E867" s="301"/>
      <c r="F867" s="336"/>
      <c r="G867" s="312"/>
      <c r="H867" s="312"/>
      <c r="I867" s="313"/>
      <c r="J867" s="337"/>
      <c r="K867" s="313"/>
      <c r="L867" s="346"/>
    </row>
    <row r="868" spans="1:13">
      <c r="A868" s="344"/>
      <c r="B868" s="312"/>
      <c r="C868" s="312"/>
      <c r="D868" s="301"/>
      <c r="E868" s="301"/>
      <c r="F868" s="313"/>
      <c r="G868" s="301"/>
      <c r="H868" s="301"/>
      <c r="I868" s="313"/>
      <c r="J868" s="313"/>
      <c r="K868" s="313"/>
      <c r="L868" s="346"/>
    </row>
    <row r="869" spans="1:13">
      <c r="A869" s="344"/>
      <c r="B869" s="312"/>
      <c r="C869" s="314"/>
      <c r="D869" s="301"/>
      <c r="E869" s="301"/>
      <c r="F869" s="313"/>
      <c r="G869" s="312"/>
      <c r="H869" s="312"/>
      <c r="I869" s="313"/>
      <c r="J869" s="313"/>
      <c r="K869" s="313"/>
      <c r="L869" s="346"/>
    </row>
    <row r="870" spans="1:13">
      <c r="A870" s="344"/>
      <c r="B870" s="312"/>
      <c r="C870" s="314"/>
      <c r="D870" s="301"/>
      <c r="E870" s="301"/>
      <c r="F870" s="313"/>
      <c r="G870" s="312"/>
      <c r="H870" s="312"/>
      <c r="I870" s="313"/>
      <c r="J870" s="313"/>
      <c r="K870" s="313"/>
      <c r="L870" s="346"/>
    </row>
    <row r="871" spans="1:13">
      <c r="A871" s="869"/>
      <c r="B871" s="338"/>
      <c r="C871" s="338"/>
      <c r="D871" s="338"/>
      <c r="E871" s="338"/>
      <c r="F871" s="338"/>
      <c r="G871" s="338"/>
      <c r="H871" s="338"/>
      <c r="I871" s="338"/>
      <c r="J871" s="338"/>
      <c r="K871" s="338"/>
      <c r="L871" s="14"/>
    </row>
    <row r="872" spans="1:13">
      <c r="A872" s="1493" t="s">
        <v>469</v>
      </c>
      <c r="B872" s="1494"/>
      <c r="C872" s="1494"/>
      <c r="D872" s="1494"/>
      <c r="E872" s="1494"/>
      <c r="F872" s="1494"/>
      <c r="G872" s="1494"/>
      <c r="H872" s="1494"/>
      <c r="I872" s="1494"/>
      <c r="J872" s="1494"/>
      <c r="K872" s="1494"/>
      <c r="L872" s="1495"/>
    </row>
    <row r="873" spans="1:13">
      <c r="A873" s="13"/>
      <c r="B873" s="338"/>
      <c r="C873" s="338"/>
      <c r="D873" s="338"/>
      <c r="E873" s="338"/>
      <c r="F873" s="338"/>
      <c r="G873" s="338"/>
      <c r="H873" s="338"/>
      <c r="I873" s="338"/>
      <c r="J873" s="338"/>
      <c r="K873" s="338"/>
      <c r="L873" s="14"/>
    </row>
    <row r="874" spans="1:13">
      <c r="A874" s="1496"/>
      <c r="B874" s="1499" t="s">
        <v>470</v>
      </c>
      <c r="C874" s="1499"/>
      <c r="D874" s="1499" t="s">
        <v>471</v>
      </c>
      <c r="E874" s="1499"/>
      <c r="F874" s="1499"/>
      <c r="G874" s="1499"/>
      <c r="H874" s="1499"/>
      <c r="I874" s="1499"/>
      <c r="J874" s="1499" t="s">
        <v>472</v>
      </c>
      <c r="K874" s="1499"/>
      <c r="L874" s="1500"/>
    </row>
    <row r="875" spans="1:13">
      <c r="A875" s="1496"/>
      <c r="B875" s="1499"/>
      <c r="C875" s="1499"/>
      <c r="D875" s="1499" t="s">
        <v>473</v>
      </c>
      <c r="E875" s="1499"/>
      <c r="F875" s="1499"/>
      <c r="G875" s="1499" t="s">
        <v>474</v>
      </c>
      <c r="H875" s="1499"/>
      <c r="I875" s="1499"/>
      <c r="J875" s="1499"/>
      <c r="K875" s="1499"/>
      <c r="L875" s="1500"/>
    </row>
    <row r="876" spans="1:13">
      <c r="A876" s="867"/>
      <c r="B876" s="1477">
        <v>1</v>
      </c>
      <c r="C876" s="1477"/>
      <c r="D876" s="1477">
        <v>2</v>
      </c>
      <c r="E876" s="1477"/>
      <c r="F876" s="1477"/>
      <c r="G876" s="1477">
        <v>3</v>
      </c>
      <c r="H876" s="1477"/>
      <c r="I876" s="1477"/>
      <c r="J876" s="1477">
        <v>4</v>
      </c>
      <c r="K876" s="1477"/>
      <c r="L876" s="1478"/>
    </row>
    <row r="877" spans="1:13">
      <c r="A877" s="869"/>
      <c r="B877" s="312"/>
      <c r="C877" s="312"/>
      <c r="D877" s="1479"/>
      <c r="E877" s="1480"/>
      <c r="F877" s="1481"/>
      <c r="G877" s="1479"/>
      <c r="H877" s="1480"/>
      <c r="I877" s="1481"/>
      <c r="J877" s="1479">
        <f>D877-G877</f>
        <v>0</v>
      </c>
      <c r="K877" s="1480"/>
      <c r="L877" s="1482"/>
    </row>
    <row r="878" spans="1:13">
      <c r="A878" s="869"/>
      <c r="B878" s="312"/>
      <c r="C878" s="312"/>
      <c r="D878" s="1479"/>
      <c r="E878" s="1480"/>
      <c r="F878" s="1481"/>
      <c r="G878" s="1479"/>
      <c r="H878" s="1480"/>
      <c r="I878" s="1481"/>
      <c r="J878" s="1479"/>
      <c r="K878" s="1480"/>
      <c r="L878" s="1482"/>
    </row>
    <row r="879" spans="1:13" ht="15.75" thickBot="1">
      <c r="A879" s="347"/>
      <c r="B879" s="348"/>
      <c r="C879" s="348"/>
      <c r="D879" s="1483"/>
      <c r="E879" s="1484"/>
      <c r="F879" s="1485"/>
      <c r="G879" s="1483"/>
      <c r="H879" s="1484"/>
      <c r="I879" s="1485"/>
      <c r="J879" s="1483"/>
      <c r="K879" s="1484"/>
      <c r="L879" s="1486"/>
    </row>
    <row r="881" spans="1:12" ht="15.75" thickBot="1"/>
    <row r="882" spans="1:12" ht="15.75" thickBot="1">
      <c r="A882" s="1501" t="s">
        <v>453</v>
      </c>
      <c r="B882" s="1502"/>
      <c r="C882" s="1502"/>
      <c r="D882" s="1502"/>
      <c r="E882" s="1502"/>
      <c r="F882" s="1502"/>
      <c r="G882" s="1502"/>
      <c r="H882" s="1502"/>
      <c r="I882" s="1502"/>
      <c r="J882" s="1502"/>
      <c r="K882" s="1502"/>
      <c r="L882" s="1503"/>
    </row>
    <row r="883" spans="1:12" ht="15.75" thickBot="1">
      <c r="A883" s="1504" t="s">
        <v>476</v>
      </c>
      <c r="B883" s="1505"/>
      <c r="C883" s="1505"/>
      <c r="D883" s="1505"/>
      <c r="E883" s="1505"/>
      <c r="F883" s="1505"/>
      <c r="G883" s="1505"/>
      <c r="H883" s="1505"/>
      <c r="I883" s="1505"/>
      <c r="J883" s="1505"/>
      <c r="K883" s="1505"/>
      <c r="L883" s="1506"/>
    </row>
    <row r="884" spans="1:12">
      <c r="A884" s="1493" t="s">
        <v>454</v>
      </c>
      <c r="B884" s="1494"/>
      <c r="C884" s="1494"/>
      <c r="D884" s="1494"/>
      <c r="E884" s="1494"/>
      <c r="F884" s="1494"/>
      <c r="G884" s="1494"/>
      <c r="H884" s="1494"/>
      <c r="I884" s="1494"/>
      <c r="J884" s="1494"/>
      <c r="K884" s="1494"/>
      <c r="L884" s="1495"/>
    </row>
    <row r="885" spans="1:12">
      <c r="A885" s="13"/>
      <c r="B885" s="338"/>
      <c r="C885" s="338"/>
      <c r="D885" s="338"/>
      <c r="E885" s="338"/>
      <c r="F885" s="338"/>
      <c r="G885" s="338"/>
      <c r="H885" s="338"/>
      <c r="I885" s="338"/>
      <c r="J885" s="338"/>
      <c r="K885" s="338"/>
      <c r="L885" s="14"/>
    </row>
    <row r="886" spans="1:12">
      <c r="A886" s="867">
        <v>1</v>
      </c>
      <c r="B886" s="338" t="s">
        <v>455</v>
      </c>
      <c r="C886" s="338"/>
      <c r="D886" s="338"/>
      <c r="E886" s="338"/>
      <c r="F886" s="871">
        <f>'04-22Master'!AU42</f>
        <v>80</v>
      </c>
      <c r="G886" s="868">
        <v>2</v>
      </c>
      <c r="H886" s="338" t="s">
        <v>456</v>
      </c>
      <c r="I886" s="338"/>
      <c r="J886" s="338"/>
      <c r="K886" s="340">
        <f>'04-22Master'!I42</f>
        <v>44606</v>
      </c>
      <c r="L886" s="14"/>
    </row>
    <row r="887" spans="1:12">
      <c r="A887" s="867"/>
      <c r="B887" s="338"/>
      <c r="C887" s="338"/>
      <c r="D887" s="338"/>
      <c r="E887" s="338"/>
      <c r="F887" s="338"/>
      <c r="G887" s="868"/>
      <c r="H887" s="338"/>
      <c r="I887" s="338"/>
      <c r="J887" s="338"/>
      <c r="K887" s="338"/>
      <c r="L887" s="14"/>
    </row>
    <row r="888" spans="1:12">
      <c r="A888" s="867">
        <v>3</v>
      </c>
      <c r="B888" s="338" t="s">
        <v>457</v>
      </c>
      <c r="C888" s="338"/>
      <c r="D888" s="397" t="str">
        <f>'04-22Master'!B42</f>
        <v>Mahanth Devasani</v>
      </c>
      <c r="E888" s="338"/>
      <c r="F888" s="338"/>
      <c r="G888" s="868">
        <v>4</v>
      </c>
      <c r="H888" s="338" t="s">
        <v>458</v>
      </c>
      <c r="I888" s="338"/>
      <c r="J888" s="303" t="str">
        <f>'04-22Master'!E42</f>
        <v>KAILASAM DEVASANI</v>
      </c>
      <c r="K888" s="338"/>
      <c r="L888" s="14"/>
    </row>
    <row r="889" spans="1:12">
      <c r="A889" s="867"/>
      <c r="B889" s="338"/>
      <c r="C889" s="338"/>
      <c r="D889" s="338"/>
      <c r="E889" s="338"/>
      <c r="F889" s="338"/>
      <c r="G889" s="870"/>
      <c r="H889" s="338"/>
      <c r="I889" s="338"/>
      <c r="J889" s="338"/>
      <c r="K889" s="338"/>
      <c r="L889" s="14"/>
    </row>
    <row r="890" spans="1:12">
      <c r="A890" s="1493" t="s">
        <v>459</v>
      </c>
      <c r="B890" s="1494"/>
      <c r="C890" s="1494"/>
      <c r="D890" s="1494"/>
      <c r="E890" s="1494"/>
      <c r="F890" s="1494"/>
      <c r="G890" s="1494"/>
      <c r="H890" s="1494"/>
      <c r="I890" s="1494"/>
      <c r="J890" s="1494"/>
      <c r="K890" s="1494"/>
      <c r="L890" s="1495"/>
    </row>
    <row r="891" spans="1:12">
      <c r="A891" s="13"/>
      <c r="B891" s="338"/>
      <c r="C891" s="338"/>
      <c r="D891" s="338"/>
      <c r="E891" s="338"/>
      <c r="F891" s="338"/>
      <c r="G891" s="338"/>
      <c r="H891" s="338"/>
      <c r="I891" s="338"/>
      <c r="J891" s="338"/>
      <c r="K891" s="338"/>
      <c r="L891" s="14"/>
    </row>
    <row r="892" spans="1:12">
      <c r="A892" s="1496"/>
      <c r="B892" s="1497" t="s">
        <v>460</v>
      </c>
      <c r="C892" s="1497"/>
      <c r="D892" s="1497"/>
      <c r="E892" s="1497" t="s">
        <v>461</v>
      </c>
      <c r="F892" s="1497" t="s">
        <v>462</v>
      </c>
      <c r="G892" s="1497" t="s">
        <v>463</v>
      </c>
      <c r="H892" s="1497"/>
      <c r="I892" s="1497"/>
      <c r="J892" s="1497" t="s">
        <v>464</v>
      </c>
      <c r="K892" s="1497" t="s">
        <v>465</v>
      </c>
      <c r="L892" s="1498" t="s">
        <v>37</v>
      </c>
    </row>
    <row r="893" spans="1:12" ht="30">
      <c r="A893" s="1496"/>
      <c r="B893" s="866" t="s">
        <v>365</v>
      </c>
      <c r="C893" s="866" t="s">
        <v>466</v>
      </c>
      <c r="D893" s="866" t="s">
        <v>467</v>
      </c>
      <c r="E893" s="1497"/>
      <c r="F893" s="1497"/>
      <c r="G893" s="306" t="s">
        <v>365</v>
      </c>
      <c r="H893" s="306" t="s">
        <v>466</v>
      </c>
      <c r="I893" s="306" t="s">
        <v>468</v>
      </c>
      <c r="J893" s="1497"/>
      <c r="K893" s="1497"/>
      <c r="L893" s="1498"/>
    </row>
    <row r="894" spans="1:12">
      <c r="A894" s="342"/>
      <c r="B894" s="307">
        <v>1</v>
      </c>
      <c r="C894" s="307">
        <v>2</v>
      </c>
      <c r="D894" s="307">
        <v>3</v>
      </c>
      <c r="E894" s="307">
        <v>4</v>
      </c>
      <c r="F894" s="307">
        <v>5</v>
      </c>
      <c r="G894" s="307">
        <v>6</v>
      </c>
      <c r="H894" s="360">
        <v>7</v>
      </c>
      <c r="I894" s="309">
        <v>8</v>
      </c>
      <c r="J894" s="310">
        <v>9</v>
      </c>
      <c r="K894" s="307">
        <v>10</v>
      </c>
      <c r="L894" s="343">
        <v>11</v>
      </c>
    </row>
    <row r="895" spans="1:12">
      <c r="A895" s="344"/>
      <c r="B895" s="312"/>
      <c r="C895" s="312"/>
      <c r="D895" s="305"/>
      <c r="E895" s="311"/>
      <c r="F895" s="358"/>
      <c r="G895" s="312"/>
      <c r="H895" s="312"/>
      <c r="I895" s="313"/>
      <c r="J895" s="337"/>
      <c r="K895" s="311"/>
      <c r="L895" s="345"/>
    </row>
    <row r="896" spans="1:12" ht="14.25" customHeight="1">
      <c r="B896" s="406">
        <v>44606</v>
      </c>
      <c r="C896" s="526">
        <v>44620</v>
      </c>
      <c r="D896" s="530">
        <v>15</v>
      </c>
      <c r="E896" s="530">
        <v>0</v>
      </c>
      <c r="F896" s="444">
        <f>J895+E896</f>
        <v>0</v>
      </c>
      <c r="G896" s="527">
        <v>0</v>
      </c>
      <c r="H896" s="527">
        <v>0</v>
      </c>
      <c r="I896" s="407">
        <v>0</v>
      </c>
      <c r="J896" s="439">
        <f>F896-I896</f>
        <v>0</v>
      </c>
      <c r="K896" s="359" t="s">
        <v>787</v>
      </c>
      <c r="L896" s="359"/>
    </row>
    <row r="897" spans="1:13" s="8" customFormat="1">
      <c r="A897" s="719"/>
      <c r="B897" s="718">
        <v>44621</v>
      </c>
      <c r="C897" s="718">
        <v>44651</v>
      </c>
      <c r="D897" s="726">
        <v>31</v>
      </c>
      <c r="E897" s="726">
        <v>1.5</v>
      </c>
      <c r="F897" s="726">
        <v>1.5</v>
      </c>
      <c r="G897" s="1252">
        <v>44624</v>
      </c>
      <c r="H897" s="1252">
        <v>44624</v>
      </c>
      <c r="I897" s="723">
        <v>1</v>
      </c>
      <c r="J897" s="724">
        <f>J896+1.5-I897</f>
        <v>0.5</v>
      </c>
      <c r="K897" s="727"/>
      <c r="L897" s="725"/>
      <c r="M897" s="1251"/>
    </row>
    <row r="898" spans="1:13" s="1185" customFormat="1">
      <c r="A898" s="344"/>
      <c r="B898" s="438">
        <v>44652</v>
      </c>
      <c r="C898" s="438">
        <v>44681</v>
      </c>
      <c r="D898" s="359">
        <v>30</v>
      </c>
      <c r="E898" s="359">
        <v>1.5</v>
      </c>
      <c r="F898" s="358">
        <v>2</v>
      </c>
      <c r="G898" s="305">
        <v>0</v>
      </c>
      <c r="H898" s="305">
        <v>0</v>
      </c>
      <c r="I898" s="313">
        <v>0</v>
      </c>
      <c r="J898" s="724">
        <f>J897+E898-I898</f>
        <v>2</v>
      </c>
      <c r="K898" s="313"/>
      <c r="L898" s="346"/>
      <c r="M898" s="10">
        <v>27</v>
      </c>
    </row>
    <row r="899" spans="1:13">
      <c r="A899" s="344"/>
      <c r="B899" s="312"/>
      <c r="C899" s="312"/>
      <c r="D899" s="301"/>
      <c r="E899" s="301"/>
      <c r="F899" s="336"/>
      <c r="G899" s="359"/>
      <c r="H899" s="359"/>
      <c r="I899" s="313"/>
      <c r="J899" s="337"/>
      <c r="K899" s="313"/>
      <c r="L899" s="346"/>
    </row>
    <row r="900" spans="1:13">
      <c r="A900" s="344"/>
      <c r="B900" s="312"/>
      <c r="C900" s="312"/>
      <c r="D900" s="301"/>
      <c r="E900" s="301"/>
      <c r="F900" s="336"/>
      <c r="G900" s="312"/>
      <c r="H900" s="312"/>
      <c r="I900" s="313"/>
      <c r="J900" s="337"/>
      <c r="K900" s="313"/>
      <c r="L900" s="346"/>
    </row>
    <row r="901" spans="1:13">
      <c r="A901" s="344"/>
      <c r="B901" s="312"/>
      <c r="C901" s="312"/>
      <c r="D901" s="301"/>
      <c r="E901" s="301"/>
      <c r="F901" s="313"/>
      <c r="G901" s="301"/>
      <c r="H901" s="301"/>
      <c r="I901" s="313"/>
      <c r="J901" s="313"/>
      <c r="K901" s="313"/>
      <c r="L901" s="346"/>
    </row>
    <row r="902" spans="1:13">
      <c r="A902" s="344"/>
      <c r="B902" s="312"/>
      <c r="C902" s="314"/>
      <c r="D902" s="301"/>
      <c r="E902" s="301"/>
      <c r="F902" s="313"/>
      <c r="G902" s="312"/>
      <c r="H902" s="312"/>
      <c r="I902" s="313"/>
      <c r="J902" s="313"/>
      <c r="K902" s="313"/>
      <c r="L902" s="346"/>
    </row>
    <row r="903" spans="1:13">
      <c r="A903" s="344"/>
      <c r="B903" s="312"/>
      <c r="C903" s="314"/>
      <c r="D903" s="301"/>
      <c r="E903" s="301"/>
      <c r="F903" s="313"/>
      <c r="G903" s="312"/>
      <c r="H903" s="312"/>
      <c r="I903" s="313"/>
      <c r="J903" s="313"/>
      <c r="K903" s="313"/>
      <c r="L903" s="346"/>
    </row>
    <row r="904" spans="1:13">
      <c r="A904" s="869"/>
      <c r="B904" s="338"/>
      <c r="C904" s="338"/>
      <c r="D904" s="338"/>
      <c r="E904" s="338"/>
      <c r="F904" s="338"/>
      <c r="G904" s="338"/>
      <c r="H904" s="338"/>
      <c r="I904" s="338"/>
      <c r="J904" s="338"/>
      <c r="K904" s="338"/>
      <c r="L904" s="14"/>
    </row>
    <row r="905" spans="1:13">
      <c r="A905" s="1493" t="s">
        <v>469</v>
      </c>
      <c r="B905" s="1494"/>
      <c r="C905" s="1494"/>
      <c r="D905" s="1494"/>
      <c r="E905" s="1494"/>
      <c r="F905" s="1494"/>
      <c r="G905" s="1494"/>
      <c r="H905" s="1494"/>
      <c r="I905" s="1494"/>
      <c r="J905" s="1494"/>
      <c r="K905" s="1494"/>
      <c r="L905" s="1495"/>
    </row>
    <row r="906" spans="1:13">
      <c r="A906" s="13"/>
      <c r="B906" s="338"/>
      <c r="C906" s="338"/>
      <c r="D906" s="338"/>
      <c r="E906" s="338"/>
      <c r="F906" s="338"/>
      <c r="G906" s="338"/>
      <c r="H906" s="338"/>
      <c r="I906" s="338"/>
      <c r="J906" s="338"/>
      <c r="K906" s="338"/>
      <c r="L906" s="14"/>
    </row>
    <row r="907" spans="1:13">
      <c r="A907" s="1496"/>
      <c r="B907" s="1499" t="s">
        <v>470</v>
      </c>
      <c r="C907" s="1499"/>
      <c r="D907" s="1499" t="s">
        <v>471</v>
      </c>
      <c r="E907" s="1499"/>
      <c r="F907" s="1499"/>
      <c r="G907" s="1499"/>
      <c r="H907" s="1499"/>
      <c r="I907" s="1499"/>
      <c r="J907" s="1499" t="s">
        <v>472</v>
      </c>
      <c r="K907" s="1499"/>
      <c r="L907" s="1500"/>
    </row>
    <row r="908" spans="1:13">
      <c r="A908" s="1496"/>
      <c r="B908" s="1499"/>
      <c r="C908" s="1499"/>
      <c r="D908" s="1499" t="s">
        <v>473</v>
      </c>
      <c r="E908" s="1499"/>
      <c r="F908" s="1499"/>
      <c r="G908" s="1499" t="s">
        <v>474</v>
      </c>
      <c r="H908" s="1499"/>
      <c r="I908" s="1499"/>
      <c r="J908" s="1499"/>
      <c r="K908" s="1499"/>
      <c r="L908" s="1500"/>
    </row>
    <row r="909" spans="1:13">
      <c r="A909" s="867"/>
      <c r="B909" s="1477">
        <v>1</v>
      </c>
      <c r="C909" s="1477"/>
      <c r="D909" s="1477">
        <v>2</v>
      </c>
      <c r="E909" s="1477"/>
      <c r="F909" s="1477"/>
      <c r="G909" s="1477">
        <v>3</v>
      </c>
      <c r="H909" s="1477"/>
      <c r="I909" s="1477"/>
      <c r="J909" s="1477">
        <v>4</v>
      </c>
      <c r="K909" s="1477"/>
      <c r="L909" s="1478"/>
    </row>
    <row r="910" spans="1:13">
      <c r="A910" s="869"/>
      <c r="B910" s="312"/>
      <c r="C910" s="312"/>
      <c r="D910" s="1479"/>
      <c r="E910" s="1480"/>
      <c r="F910" s="1481"/>
      <c r="G910" s="1479"/>
      <c r="H910" s="1480"/>
      <c r="I910" s="1481"/>
      <c r="J910" s="1479">
        <f>D910-G910</f>
        <v>0</v>
      </c>
      <c r="K910" s="1480"/>
      <c r="L910" s="1482"/>
    </row>
    <row r="911" spans="1:13">
      <c r="A911" s="869"/>
      <c r="B911" s="312"/>
      <c r="C911" s="312"/>
      <c r="D911" s="1479"/>
      <c r="E911" s="1480"/>
      <c r="F911" s="1481"/>
      <c r="G911" s="1479"/>
      <c r="H911" s="1480"/>
      <c r="I911" s="1481"/>
      <c r="J911" s="1479"/>
      <c r="K911" s="1480"/>
      <c r="L911" s="1482"/>
    </row>
    <row r="912" spans="1:13" ht="15.75" thickBot="1">
      <c r="A912" s="347"/>
      <c r="B912" s="348"/>
      <c r="C912" s="348"/>
      <c r="D912" s="1483"/>
      <c r="E912" s="1484"/>
      <c r="F912" s="1485"/>
      <c r="G912" s="1483"/>
      <c r="H912" s="1484"/>
      <c r="I912" s="1485"/>
      <c r="J912" s="1483"/>
      <c r="K912" s="1484"/>
      <c r="L912" s="1486"/>
    </row>
    <row r="913" spans="1:13" s="9" customFormat="1">
      <c r="M913" s="854"/>
    </row>
    <row r="914" spans="1:13" s="9" customFormat="1" ht="15.75" thickBot="1">
      <c r="M914" s="854"/>
    </row>
    <row r="915" spans="1:13" s="9" customFormat="1" ht="15.75" thickBot="1">
      <c r="A915" s="1487" t="s">
        <v>453</v>
      </c>
      <c r="B915" s="1488"/>
      <c r="C915" s="1488"/>
      <c r="D915" s="1488"/>
      <c r="E915" s="1488"/>
      <c r="F915" s="1488"/>
      <c r="G915" s="1488"/>
      <c r="H915" s="1488"/>
      <c r="I915" s="1488"/>
      <c r="J915" s="1488"/>
      <c r="K915" s="1488"/>
      <c r="L915" s="1489"/>
      <c r="M915" s="854"/>
    </row>
    <row r="916" spans="1:13" s="9" customFormat="1" ht="15.75" thickBot="1">
      <c r="A916" s="1490" t="s">
        <v>476</v>
      </c>
      <c r="B916" s="1491"/>
      <c r="C916" s="1491"/>
      <c r="D916" s="1491"/>
      <c r="E916" s="1491"/>
      <c r="F916" s="1491"/>
      <c r="G916" s="1491"/>
      <c r="H916" s="1491"/>
      <c r="I916" s="1491"/>
      <c r="J916" s="1491"/>
      <c r="K916" s="1491"/>
      <c r="L916" s="1492"/>
      <c r="M916" s="854"/>
    </row>
    <row r="917" spans="1:13">
      <c r="A917" s="1493" t="s">
        <v>454</v>
      </c>
      <c r="B917" s="1494"/>
      <c r="C917" s="1494"/>
      <c r="D917" s="1494"/>
      <c r="E917" s="1494"/>
      <c r="F917" s="1494"/>
      <c r="G917" s="1494"/>
      <c r="H917" s="1494"/>
      <c r="I917" s="1494"/>
      <c r="J917" s="1494"/>
      <c r="K917" s="1494"/>
      <c r="L917" s="1495"/>
    </row>
    <row r="918" spans="1:13">
      <c r="A918" s="13"/>
      <c r="B918" s="338"/>
      <c r="C918" s="338"/>
      <c r="D918" s="338"/>
      <c r="E918" s="338"/>
      <c r="F918" s="338"/>
      <c r="G918" s="338"/>
      <c r="H918" s="338"/>
      <c r="I918" s="338"/>
      <c r="J918" s="338"/>
      <c r="K918" s="338"/>
      <c r="L918" s="14"/>
    </row>
    <row r="919" spans="1:13">
      <c r="A919" s="867">
        <v>1</v>
      </c>
      <c r="B919" s="338" t="s">
        <v>455</v>
      </c>
      <c r="C919" s="338"/>
      <c r="D919" s="338"/>
      <c r="E919" s="338"/>
      <c r="F919" s="871">
        <v>81</v>
      </c>
      <c r="G919" s="868">
        <v>2</v>
      </c>
      <c r="H919" s="338" t="s">
        <v>456</v>
      </c>
      <c r="I919" s="338"/>
      <c r="J919" s="510">
        <f>'04-22Master'!I43</f>
        <v>44631</v>
      </c>
      <c r="K919" s="340"/>
      <c r="L919" s="14"/>
    </row>
    <row r="920" spans="1:13">
      <c r="A920" s="867"/>
      <c r="B920" s="338"/>
      <c r="C920" s="338"/>
      <c r="D920" s="338"/>
      <c r="E920" s="338"/>
      <c r="F920" s="338"/>
      <c r="G920" s="868"/>
      <c r="H920" s="338"/>
      <c r="I920" s="338"/>
      <c r="J920" s="338"/>
      <c r="K920" s="338"/>
      <c r="L920" s="14"/>
    </row>
    <row r="921" spans="1:13">
      <c r="A921" s="867">
        <v>3</v>
      </c>
      <c r="B921" s="338" t="s">
        <v>457</v>
      </c>
      <c r="C921" s="338"/>
      <c r="D921" s="397" t="str">
        <f>'04-22Master'!B43</f>
        <v xml:space="preserve">YAMUNA S </v>
      </c>
      <c r="E921" s="338"/>
      <c r="F921" s="338"/>
      <c r="G921" s="868">
        <v>4</v>
      </c>
      <c r="H921" s="338" t="s">
        <v>458</v>
      </c>
      <c r="I921" s="338"/>
      <c r="J921" s="303" t="str">
        <f>'04-22Master'!E43</f>
        <v>N VAMSI KRISHNA</v>
      </c>
      <c r="K921" s="338"/>
      <c r="L921" s="14"/>
    </row>
    <row r="922" spans="1:13">
      <c r="A922" s="867"/>
      <c r="B922" s="338"/>
      <c r="C922" s="338"/>
      <c r="D922" s="338"/>
      <c r="E922" s="338"/>
      <c r="F922" s="338"/>
      <c r="G922" s="870"/>
      <c r="H922" s="338"/>
      <c r="I922" s="338"/>
      <c r="J922" s="338"/>
      <c r="K922" s="338"/>
      <c r="L922" s="14"/>
    </row>
    <row r="923" spans="1:13">
      <c r="A923" s="1493" t="s">
        <v>459</v>
      </c>
      <c r="B923" s="1494"/>
      <c r="C923" s="1494"/>
      <c r="D923" s="1494"/>
      <c r="E923" s="1494"/>
      <c r="F923" s="1494"/>
      <c r="G923" s="1494"/>
      <c r="H923" s="1494"/>
      <c r="I923" s="1494"/>
      <c r="J923" s="1494"/>
      <c r="K923" s="1494"/>
      <c r="L923" s="1495"/>
    </row>
    <row r="924" spans="1:13">
      <c r="A924" s="13"/>
      <c r="B924" s="338"/>
      <c r="C924" s="338"/>
      <c r="D924" s="338"/>
      <c r="E924" s="338"/>
      <c r="F924" s="338"/>
      <c r="G924" s="338"/>
      <c r="H924" s="338"/>
      <c r="I924" s="338"/>
      <c r="J924" s="338"/>
      <c r="K924" s="338"/>
      <c r="L924" s="14"/>
    </row>
    <row r="925" spans="1:13">
      <c r="A925" s="1496"/>
      <c r="B925" s="1497" t="s">
        <v>460</v>
      </c>
      <c r="C925" s="1497"/>
      <c r="D925" s="1497"/>
      <c r="E925" s="1497" t="s">
        <v>461</v>
      </c>
      <c r="F925" s="1497" t="s">
        <v>462</v>
      </c>
      <c r="G925" s="1497" t="s">
        <v>463</v>
      </c>
      <c r="H925" s="1497"/>
      <c r="I925" s="1497"/>
      <c r="J925" s="1497" t="s">
        <v>464</v>
      </c>
      <c r="K925" s="1497" t="s">
        <v>465</v>
      </c>
      <c r="L925" s="1498" t="s">
        <v>37</v>
      </c>
    </row>
    <row r="926" spans="1:13" ht="30">
      <c r="A926" s="1496"/>
      <c r="B926" s="866" t="s">
        <v>365</v>
      </c>
      <c r="C926" s="866" t="s">
        <v>466</v>
      </c>
      <c r="D926" s="866" t="s">
        <v>467</v>
      </c>
      <c r="E926" s="1497"/>
      <c r="F926" s="1497"/>
      <c r="G926" s="306" t="s">
        <v>365</v>
      </c>
      <c r="H926" s="306" t="s">
        <v>466</v>
      </c>
      <c r="I926" s="306" t="s">
        <v>468</v>
      </c>
      <c r="J926" s="1497"/>
      <c r="K926" s="1497"/>
      <c r="L926" s="1498"/>
    </row>
    <row r="927" spans="1:13">
      <c r="A927" s="342"/>
      <c r="B927" s="307">
        <v>1</v>
      </c>
      <c r="C927" s="307">
        <v>2</v>
      </c>
      <c r="D927" s="307">
        <v>3</v>
      </c>
      <c r="E927" s="307">
        <v>4</v>
      </c>
      <c r="F927" s="307">
        <v>5</v>
      </c>
      <c r="G927" s="307">
        <v>6</v>
      </c>
      <c r="H927" s="360">
        <v>7</v>
      </c>
      <c r="I927" s="309">
        <v>8</v>
      </c>
      <c r="J927" s="310">
        <v>9</v>
      </c>
      <c r="K927" s="307">
        <v>10</v>
      </c>
      <c r="L927" s="343">
        <v>11</v>
      </c>
    </row>
    <row r="928" spans="1:13">
      <c r="A928" s="344"/>
      <c r="B928" s="312"/>
      <c r="C928" s="312"/>
      <c r="D928" s="305"/>
      <c r="E928" s="311"/>
      <c r="F928" s="358"/>
      <c r="G928" s="312"/>
      <c r="H928" s="312"/>
      <c r="I928" s="313"/>
      <c r="J928" s="337"/>
      <c r="K928" s="311"/>
      <c r="L928" s="345"/>
    </row>
    <row r="929" spans="1:13">
      <c r="A929" s="344"/>
      <c r="B929" s="312">
        <v>44631</v>
      </c>
      <c r="C929" s="312">
        <v>44651</v>
      </c>
      <c r="D929" s="301">
        <v>21</v>
      </c>
      <c r="E929" s="311">
        <v>1.5</v>
      </c>
      <c r="F929" s="530">
        <v>1.5</v>
      </c>
      <c r="G929" s="444">
        <v>0</v>
      </c>
      <c r="H929" s="527">
        <v>0</v>
      </c>
      <c r="I929" s="527">
        <v>0</v>
      </c>
      <c r="J929" s="445">
        <v>1.5</v>
      </c>
      <c r="K929" s="313"/>
      <c r="L929" s="346"/>
    </row>
    <row r="930" spans="1:13" s="1185" customFormat="1">
      <c r="A930" s="344"/>
      <c r="B930" s="438">
        <v>44652</v>
      </c>
      <c r="C930" s="438">
        <v>44681</v>
      </c>
      <c r="D930" s="359">
        <v>30</v>
      </c>
      <c r="E930" s="359">
        <v>1.5</v>
      </c>
      <c r="F930" s="358">
        <v>3</v>
      </c>
      <c r="G930" s="305">
        <v>0</v>
      </c>
      <c r="H930" s="305">
        <v>0</v>
      </c>
      <c r="I930" s="313">
        <v>0</v>
      </c>
      <c r="J930" s="724">
        <f>J929+E930-I930</f>
        <v>3</v>
      </c>
      <c r="K930" s="313"/>
      <c r="L930" s="346"/>
      <c r="M930" s="10">
        <v>28</v>
      </c>
    </row>
    <row r="931" spans="1:13">
      <c r="A931" s="344"/>
      <c r="B931" s="438"/>
      <c r="C931" s="438"/>
      <c r="D931" s="359"/>
      <c r="E931" s="311"/>
      <c r="F931" s="445"/>
      <c r="G931" s="359"/>
      <c r="H931" s="359"/>
      <c r="I931" s="337"/>
      <c r="J931" s="445"/>
      <c r="K931" s="407"/>
      <c r="L931" s="346"/>
    </row>
    <row r="932" spans="1:13">
      <c r="A932" s="344"/>
      <c r="B932" s="312"/>
      <c r="C932" s="312"/>
      <c r="D932" s="301"/>
      <c r="E932" s="301"/>
      <c r="F932" s="336"/>
      <c r="G932" s="359"/>
      <c r="H932" s="359"/>
      <c r="I932" s="313"/>
      <c r="J932" s="337"/>
      <c r="K932" s="313"/>
      <c r="L932" s="346"/>
    </row>
    <row r="933" spans="1:13">
      <c r="A933" s="344"/>
      <c r="B933" s="312"/>
      <c r="C933" s="312"/>
      <c r="D933" s="301"/>
      <c r="E933" s="301"/>
      <c r="F933" s="336"/>
      <c r="G933" s="312"/>
      <c r="H933" s="312"/>
      <c r="I933" s="313"/>
      <c r="J933" s="337"/>
      <c r="K933" s="313"/>
      <c r="L933" s="346"/>
    </row>
    <row r="934" spans="1:13">
      <c r="A934" s="344"/>
      <c r="B934" s="312"/>
      <c r="C934" s="312"/>
      <c r="D934" s="301"/>
      <c r="E934" s="301"/>
      <c r="F934" s="313"/>
      <c r="G934" s="301"/>
      <c r="H934" s="301"/>
      <c r="I934" s="313"/>
      <c r="J934" s="313"/>
      <c r="K934" s="313"/>
      <c r="L934" s="346"/>
    </row>
    <row r="935" spans="1:13">
      <c r="A935" s="344"/>
      <c r="B935" s="312"/>
      <c r="C935" s="314"/>
      <c r="D935" s="301"/>
      <c r="E935" s="301"/>
      <c r="F935" s="313"/>
      <c r="G935" s="312"/>
      <c r="H935" s="312"/>
      <c r="I935" s="313"/>
      <c r="J935" s="313"/>
      <c r="K935" s="313"/>
      <c r="L935" s="346"/>
    </row>
    <row r="936" spans="1:13">
      <c r="A936" s="344"/>
      <c r="B936" s="312"/>
      <c r="C936" s="314"/>
      <c r="D936" s="301"/>
      <c r="E936" s="301"/>
      <c r="F936" s="313"/>
      <c r="G936" s="312"/>
      <c r="H936" s="312"/>
      <c r="I936" s="313"/>
      <c r="J936" s="313"/>
      <c r="K936" s="313"/>
      <c r="L936" s="346"/>
    </row>
    <row r="937" spans="1:13">
      <c r="A937" s="869"/>
      <c r="B937" s="338"/>
      <c r="C937" s="338"/>
      <c r="D937" s="338"/>
      <c r="E937" s="338"/>
      <c r="F937" s="338"/>
      <c r="G937" s="338"/>
      <c r="H937" s="338"/>
      <c r="I937" s="338"/>
      <c r="J937" s="338"/>
      <c r="K937" s="338"/>
      <c r="L937" s="14"/>
    </row>
    <row r="938" spans="1:13">
      <c r="A938" s="1493" t="s">
        <v>469</v>
      </c>
      <c r="B938" s="1494"/>
      <c r="C938" s="1494"/>
      <c r="D938" s="1494"/>
      <c r="E938" s="1494"/>
      <c r="F938" s="1494"/>
      <c r="G938" s="1494"/>
      <c r="H938" s="1494"/>
      <c r="I938" s="1494"/>
      <c r="J938" s="1494"/>
      <c r="K938" s="1494"/>
      <c r="L938" s="1495"/>
    </row>
    <row r="939" spans="1:13">
      <c r="A939" s="13"/>
      <c r="B939" s="338"/>
      <c r="C939" s="338"/>
      <c r="D939" s="338"/>
      <c r="E939" s="338"/>
      <c r="F939" s="338"/>
      <c r="G939" s="338"/>
      <c r="H939" s="338"/>
      <c r="I939" s="338"/>
      <c r="J939" s="338"/>
      <c r="K939" s="338"/>
      <c r="L939" s="14"/>
    </row>
    <row r="940" spans="1:13">
      <c r="A940" s="1496"/>
      <c r="B940" s="1499" t="s">
        <v>470</v>
      </c>
      <c r="C940" s="1499"/>
      <c r="D940" s="1499" t="s">
        <v>471</v>
      </c>
      <c r="E940" s="1499"/>
      <c r="F940" s="1499"/>
      <c r="G940" s="1499"/>
      <c r="H940" s="1499"/>
      <c r="I940" s="1499"/>
      <c r="J940" s="1499" t="s">
        <v>472</v>
      </c>
      <c r="K940" s="1499"/>
      <c r="L940" s="1500"/>
    </row>
    <row r="941" spans="1:13">
      <c r="A941" s="1496"/>
      <c r="B941" s="1499"/>
      <c r="C941" s="1499"/>
      <c r="D941" s="1499" t="s">
        <v>473</v>
      </c>
      <c r="E941" s="1499"/>
      <c r="F941" s="1499"/>
      <c r="G941" s="1499" t="s">
        <v>474</v>
      </c>
      <c r="H941" s="1499"/>
      <c r="I941" s="1499"/>
      <c r="J941" s="1499"/>
      <c r="K941" s="1499"/>
      <c r="L941" s="1500"/>
    </row>
    <row r="942" spans="1:13">
      <c r="A942" s="867"/>
      <c r="B942" s="1477">
        <v>1</v>
      </c>
      <c r="C942" s="1477"/>
      <c r="D942" s="1477">
        <v>2</v>
      </c>
      <c r="E942" s="1477"/>
      <c r="F942" s="1477"/>
      <c r="G942" s="1477">
        <v>3</v>
      </c>
      <c r="H942" s="1477"/>
      <c r="I942" s="1477"/>
      <c r="J942" s="1477">
        <v>4</v>
      </c>
      <c r="K942" s="1477"/>
      <c r="L942" s="1478"/>
    </row>
    <row r="943" spans="1:13">
      <c r="A943" s="869"/>
      <c r="B943" s="312"/>
      <c r="C943" s="312"/>
      <c r="D943" s="1479"/>
      <c r="E943" s="1480"/>
      <c r="F943" s="1481"/>
      <c r="G943" s="1479"/>
      <c r="H943" s="1480"/>
      <c r="I943" s="1481"/>
      <c r="J943" s="1479">
        <f>D943-G943</f>
        <v>0</v>
      </c>
      <c r="K943" s="1480"/>
      <c r="L943" s="1482"/>
    </row>
    <row r="944" spans="1:13">
      <c r="A944" s="869"/>
      <c r="B944" s="312"/>
      <c r="C944" s="312"/>
      <c r="D944" s="1479"/>
      <c r="E944" s="1480"/>
      <c r="F944" s="1481"/>
      <c r="G944" s="1479"/>
      <c r="H944" s="1480"/>
      <c r="I944" s="1481"/>
      <c r="J944" s="1479"/>
      <c r="K944" s="1480"/>
      <c r="L944" s="1482"/>
    </row>
    <row r="945" spans="1:12" ht="15.75" thickBot="1">
      <c r="A945" s="347"/>
      <c r="B945" s="348"/>
      <c r="C945" s="348"/>
      <c r="D945" s="1483"/>
      <c r="E945" s="1484"/>
      <c r="F945" s="1485"/>
      <c r="G945" s="1483"/>
      <c r="H945" s="1484"/>
      <c r="I945" s="1485"/>
      <c r="J945" s="1483"/>
      <c r="K945" s="1484"/>
      <c r="L945" s="1486"/>
    </row>
    <row r="947" spans="1:12" ht="15.75" thickBot="1"/>
    <row r="948" spans="1:12" ht="15.75" thickBot="1">
      <c r="A948" s="1501" t="s">
        <v>453</v>
      </c>
      <c r="B948" s="1502"/>
      <c r="C948" s="1502"/>
      <c r="D948" s="1502"/>
      <c r="E948" s="1502"/>
      <c r="F948" s="1502"/>
      <c r="G948" s="1502"/>
      <c r="H948" s="1502"/>
      <c r="I948" s="1502"/>
      <c r="J948" s="1502"/>
      <c r="K948" s="1502"/>
      <c r="L948" s="1503"/>
    </row>
    <row r="949" spans="1:12" ht="15.75" thickBot="1">
      <c r="A949" s="1504" t="s">
        <v>476</v>
      </c>
      <c r="B949" s="1505"/>
      <c r="C949" s="1505"/>
      <c r="D949" s="1505"/>
      <c r="E949" s="1505"/>
      <c r="F949" s="1505"/>
      <c r="G949" s="1505"/>
      <c r="H949" s="1505"/>
      <c r="I949" s="1505"/>
      <c r="J949" s="1505"/>
      <c r="K949" s="1505"/>
      <c r="L949" s="1506"/>
    </row>
    <row r="950" spans="1:12">
      <c r="A950" s="1493" t="s">
        <v>454</v>
      </c>
      <c r="B950" s="1494"/>
      <c r="C950" s="1494"/>
      <c r="D950" s="1494"/>
      <c r="E950" s="1494"/>
      <c r="F950" s="1494"/>
      <c r="G950" s="1494"/>
      <c r="H950" s="1494"/>
      <c r="I950" s="1494"/>
      <c r="J950" s="1494"/>
      <c r="K950" s="1494"/>
      <c r="L950" s="1495"/>
    </row>
    <row r="951" spans="1:12">
      <c r="A951" s="13"/>
      <c r="B951" s="338"/>
      <c r="C951" s="338"/>
      <c r="D951" s="338"/>
      <c r="E951" s="338"/>
      <c r="F951" s="338"/>
      <c r="G951" s="338"/>
      <c r="H951" s="338"/>
      <c r="I951" s="338"/>
      <c r="J951" s="338"/>
      <c r="K951" s="338"/>
      <c r="L951" s="14"/>
    </row>
    <row r="952" spans="1:12">
      <c r="A952" s="1113">
        <v>1</v>
      </c>
      <c r="B952" s="338" t="s">
        <v>455</v>
      </c>
      <c r="C952" s="338"/>
      <c r="D952" s="338"/>
      <c r="E952" s="338"/>
      <c r="F952" s="1121">
        <v>82</v>
      </c>
      <c r="G952" s="1114">
        <v>2</v>
      </c>
      <c r="H952" s="338" t="s">
        <v>456</v>
      </c>
      <c r="I952" s="338"/>
      <c r="J952" s="338"/>
      <c r="K952" s="340">
        <f>'04-22Master'!I44</f>
        <v>44635</v>
      </c>
      <c r="L952" s="14"/>
    </row>
    <row r="953" spans="1:12">
      <c r="A953" s="1113"/>
      <c r="B953" s="338"/>
      <c r="C953" s="338"/>
      <c r="D953" s="338"/>
      <c r="E953" s="338"/>
      <c r="F953" s="338"/>
      <c r="G953" s="1114"/>
      <c r="H953" s="338"/>
      <c r="I953" s="338"/>
      <c r="J953" s="338"/>
      <c r="K953" s="338"/>
      <c r="L953" s="14"/>
    </row>
    <row r="954" spans="1:12">
      <c r="A954" s="1113">
        <v>3</v>
      </c>
      <c r="B954" s="338" t="s">
        <v>457</v>
      </c>
      <c r="C954" s="338"/>
      <c r="D954" s="397" t="str">
        <f>'04-22Master'!B44</f>
        <v xml:space="preserve">Chetan Madhukar Mundhe </v>
      </c>
      <c r="E954" s="338"/>
      <c r="F954" s="338"/>
      <c r="G954" s="1114">
        <v>4</v>
      </c>
      <c r="H954" s="338" t="s">
        <v>458</v>
      </c>
      <c r="I954" s="338"/>
      <c r="J954" s="303" t="str">
        <f>'04-22Master'!E44</f>
        <v>Madhukar kondiran munde</v>
      </c>
      <c r="K954" s="338"/>
      <c r="L954" s="14"/>
    </row>
    <row r="955" spans="1:12">
      <c r="A955" s="1113"/>
      <c r="B955" s="338"/>
      <c r="C955" s="338"/>
      <c r="D955" s="338"/>
      <c r="E955" s="338"/>
      <c r="F955" s="338"/>
      <c r="G955" s="1120"/>
      <c r="H955" s="338"/>
      <c r="I955" s="338"/>
      <c r="J955" s="338"/>
      <c r="K955" s="338"/>
      <c r="L955" s="14"/>
    </row>
    <row r="956" spans="1:12">
      <c r="A956" s="1493" t="s">
        <v>459</v>
      </c>
      <c r="B956" s="1494"/>
      <c r="C956" s="1494"/>
      <c r="D956" s="1494"/>
      <c r="E956" s="1494"/>
      <c r="F956" s="1494"/>
      <c r="G956" s="1494"/>
      <c r="H956" s="1494"/>
      <c r="I956" s="1494"/>
      <c r="J956" s="1494"/>
      <c r="K956" s="1494"/>
      <c r="L956" s="1495"/>
    </row>
    <row r="957" spans="1:12">
      <c r="A957" s="13"/>
      <c r="B957" s="338"/>
      <c r="C957" s="338"/>
      <c r="D957" s="338"/>
      <c r="E957" s="338"/>
      <c r="F957" s="338"/>
      <c r="G957" s="338"/>
      <c r="H957" s="338"/>
      <c r="I957" s="338"/>
      <c r="J957" s="338"/>
      <c r="K957" s="338"/>
      <c r="L957" s="14"/>
    </row>
    <row r="958" spans="1:12">
      <c r="A958" s="1496"/>
      <c r="B958" s="1497" t="s">
        <v>460</v>
      </c>
      <c r="C958" s="1497"/>
      <c r="D958" s="1497"/>
      <c r="E958" s="1497" t="s">
        <v>461</v>
      </c>
      <c r="F958" s="1497" t="s">
        <v>462</v>
      </c>
      <c r="G958" s="1497" t="s">
        <v>463</v>
      </c>
      <c r="H958" s="1497"/>
      <c r="I958" s="1497"/>
      <c r="J958" s="1497" t="s">
        <v>464</v>
      </c>
      <c r="K958" s="1497" t="s">
        <v>465</v>
      </c>
      <c r="L958" s="1498" t="s">
        <v>37</v>
      </c>
    </row>
    <row r="959" spans="1:12" ht="30">
      <c r="A959" s="1496"/>
      <c r="B959" s="1115" t="s">
        <v>365</v>
      </c>
      <c r="C959" s="1115" t="s">
        <v>466</v>
      </c>
      <c r="D959" s="1115" t="s">
        <v>467</v>
      </c>
      <c r="E959" s="1497"/>
      <c r="F959" s="1497"/>
      <c r="G959" s="306" t="s">
        <v>365</v>
      </c>
      <c r="H959" s="306" t="s">
        <v>466</v>
      </c>
      <c r="I959" s="306" t="s">
        <v>468</v>
      </c>
      <c r="J959" s="1497"/>
      <c r="K959" s="1497"/>
      <c r="L959" s="1498"/>
    </row>
    <row r="960" spans="1:12">
      <c r="A960" s="342"/>
      <c r="B960" s="307">
        <v>1</v>
      </c>
      <c r="C960" s="307">
        <v>2</v>
      </c>
      <c r="D960" s="307">
        <v>3</v>
      </c>
      <c r="E960" s="307">
        <v>4</v>
      </c>
      <c r="F960" s="307">
        <v>5</v>
      </c>
      <c r="G960" s="307">
        <v>6</v>
      </c>
      <c r="H960" s="360">
        <v>7</v>
      </c>
      <c r="I960" s="309">
        <v>8</v>
      </c>
      <c r="J960" s="310">
        <v>9</v>
      </c>
      <c r="K960" s="307">
        <v>10</v>
      </c>
      <c r="L960" s="343">
        <v>11</v>
      </c>
    </row>
    <row r="961" spans="1:13">
      <c r="A961" s="344"/>
      <c r="B961" s="312"/>
      <c r="C961" s="312"/>
      <c r="D961" s="305"/>
      <c r="E961" s="311"/>
      <c r="F961" s="358"/>
      <c r="G961" s="312"/>
      <c r="H961" s="312"/>
      <c r="I961" s="313"/>
      <c r="J961" s="337"/>
      <c r="K961" s="311"/>
      <c r="L961" s="345"/>
    </row>
    <row r="962" spans="1:13" s="1185" customFormat="1">
      <c r="A962" s="344"/>
      <c r="B962" s="312">
        <v>44635</v>
      </c>
      <c r="C962" s="312">
        <v>44651</v>
      </c>
      <c r="D962" s="301">
        <v>16</v>
      </c>
      <c r="E962" s="311">
        <v>0</v>
      </c>
      <c r="F962" s="530">
        <v>0</v>
      </c>
      <c r="G962" s="444">
        <f>K961+F962</f>
        <v>0</v>
      </c>
      <c r="H962" s="527">
        <v>0</v>
      </c>
      <c r="I962" s="527">
        <v>0</v>
      </c>
      <c r="J962" s="445" t="s">
        <v>1079</v>
      </c>
      <c r="K962" s="313"/>
      <c r="L962" s="346"/>
      <c r="M962" s="10"/>
    </row>
    <row r="963" spans="1:13" s="1185" customFormat="1">
      <c r="A963" s="344"/>
      <c r="B963" s="438">
        <v>44652</v>
      </c>
      <c r="C963" s="438">
        <v>44681</v>
      </c>
      <c r="D963" s="359">
        <v>30</v>
      </c>
      <c r="E963" s="359">
        <v>1.5</v>
      </c>
      <c r="F963" s="358">
        <v>1.5</v>
      </c>
      <c r="G963" s="312">
        <v>44662</v>
      </c>
      <c r="H963" s="312">
        <v>44662</v>
      </c>
      <c r="I963" s="313">
        <v>1</v>
      </c>
      <c r="J963" s="724">
        <f>I962+1.5-I963</f>
        <v>0.5</v>
      </c>
      <c r="K963" s="313"/>
      <c r="L963" s="346"/>
      <c r="M963" s="10">
        <v>29</v>
      </c>
    </row>
    <row r="964" spans="1:13">
      <c r="A964" s="344"/>
      <c r="B964" s="438"/>
      <c r="C964" s="438"/>
      <c r="D964" s="359"/>
      <c r="E964" s="311"/>
      <c r="F964" s="445"/>
      <c r="G964" s="359"/>
      <c r="H964" s="359"/>
      <c r="I964" s="337"/>
      <c r="J964" s="445"/>
      <c r="K964" s="407"/>
      <c r="L964" s="346"/>
    </row>
    <row r="965" spans="1:13">
      <c r="A965" s="344"/>
      <c r="B965" s="312"/>
      <c r="C965" s="312"/>
      <c r="D965" s="301"/>
      <c r="E965" s="301"/>
      <c r="F965" s="336"/>
      <c r="G965" s="359"/>
      <c r="H965" s="359"/>
      <c r="I965" s="313"/>
      <c r="J965" s="337"/>
      <c r="K965" s="313"/>
      <c r="L965" s="346"/>
    </row>
    <row r="966" spans="1:13">
      <c r="A966" s="344"/>
      <c r="B966" s="312"/>
      <c r="C966" s="312"/>
      <c r="D966" s="301"/>
      <c r="E966" s="301"/>
      <c r="F966" s="336"/>
      <c r="G966" s="312"/>
      <c r="H966" s="312"/>
      <c r="I966" s="313"/>
      <c r="J966" s="337"/>
      <c r="K966" s="313"/>
      <c r="L966" s="346"/>
    </row>
    <row r="967" spans="1:13">
      <c r="A967" s="344"/>
      <c r="B967" s="312"/>
      <c r="C967" s="312"/>
      <c r="D967" s="301"/>
      <c r="E967" s="301"/>
      <c r="F967" s="313"/>
      <c r="G967" s="301"/>
      <c r="H967" s="301"/>
      <c r="I967" s="313"/>
      <c r="J967" s="313"/>
      <c r="K967" s="313"/>
      <c r="L967" s="346"/>
    </row>
    <row r="968" spans="1:13">
      <c r="A968" s="344"/>
      <c r="B968" s="312"/>
      <c r="C968" s="314"/>
      <c r="D968" s="301"/>
      <c r="E968" s="301"/>
      <c r="F968" s="313"/>
      <c r="G968" s="312"/>
      <c r="H968" s="312"/>
      <c r="I968" s="313"/>
      <c r="J968" s="313"/>
      <c r="K968" s="313"/>
      <c r="L968" s="346"/>
    </row>
    <row r="969" spans="1:13">
      <c r="A969" s="344"/>
      <c r="B969" s="312"/>
      <c r="C969" s="314"/>
      <c r="D969" s="301"/>
      <c r="E969" s="301"/>
      <c r="F969" s="313"/>
      <c r="G969" s="312"/>
      <c r="H969" s="312"/>
      <c r="I969" s="313"/>
      <c r="J969" s="313"/>
      <c r="K969" s="313"/>
      <c r="L969" s="346"/>
    </row>
    <row r="970" spans="1:13">
      <c r="A970" s="1119"/>
      <c r="B970" s="338"/>
      <c r="C970" s="338"/>
      <c r="D970" s="338"/>
      <c r="E970" s="338"/>
      <c r="F970" s="338"/>
      <c r="G970" s="338"/>
      <c r="H970" s="338"/>
      <c r="I970" s="338"/>
      <c r="J970" s="338"/>
      <c r="K970" s="338"/>
      <c r="L970" s="14"/>
    </row>
    <row r="971" spans="1:13">
      <c r="A971" s="1493" t="s">
        <v>469</v>
      </c>
      <c r="B971" s="1494"/>
      <c r="C971" s="1494"/>
      <c r="D971" s="1494"/>
      <c r="E971" s="1494"/>
      <c r="F971" s="1494"/>
      <c r="G971" s="1494"/>
      <c r="H971" s="1494"/>
      <c r="I971" s="1494"/>
      <c r="J971" s="1494"/>
      <c r="K971" s="1494"/>
      <c r="L971" s="1495"/>
    </row>
    <row r="972" spans="1:13">
      <c r="A972" s="13"/>
      <c r="B972" s="338"/>
      <c r="C972" s="338"/>
      <c r="D972" s="338"/>
      <c r="E972" s="338"/>
      <c r="F972" s="338"/>
      <c r="G972" s="338"/>
      <c r="H972" s="338"/>
      <c r="I972" s="338"/>
      <c r="J972" s="338"/>
      <c r="K972" s="338"/>
      <c r="L972" s="14"/>
    </row>
    <row r="973" spans="1:13">
      <c r="A973" s="1496"/>
      <c r="B973" s="1499" t="s">
        <v>470</v>
      </c>
      <c r="C973" s="1499"/>
      <c r="D973" s="1499" t="s">
        <v>471</v>
      </c>
      <c r="E973" s="1499"/>
      <c r="F973" s="1499"/>
      <c r="G973" s="1499"/>
      <c r="H973" s="1499"/>
      <c r="I973" s="1499"/>
      <c r="J973" s="1499" t="s">
        <v>472</v>
      </c>
      <c r="K973" s="1499"/>
      <c r="L973" s="1500"/>
    </row>
    <row r="974" spans="1:13">
      <c r="A974" s="1496"/>
      <c r="B974" s="1499"/>
      <c r="C974" s="1499"/>
      <c r="D974" s="1499" t="s">
        <v>473</v>
      </c>
      <c r="E974" s="1499"/>
      <c r="F974" s="1499"/>
      <c r="G974" s="1499" t="s">
        <v>474</v>
      </c>
      <c r="H974" s="1499"/>
      <c r="I974" s="1499"/>
      <c r="J974" s="1499"/>
      <c r="K974" s="1499"/>
      <c r="L974" s="1500"/>
    </row>
    <row r="975" spans="1:13">
      <c r="A975" s="1113"/>
      <c r="B975" s="1477">
        <v>1</v>
      </c>
      <c r="C975" s="1477"/>
      <c r="D975" s="1477">
        <v>2</v>
      </c>
      <c r="E975" s="1477"/>
      <c r="F975" s="1477"/>
      <c r="G975" s="1477">
        <v>3</v>
      </c>
      <c r="H975" s="1477"/>
      <c r="I975" s="1477"/>
      <c r="J975" s="1477">
        <v>4</v>
      </c>
      <c r="K975" s="1477"/>
      <c r="L975" s="1478"/>
    </row>
    <row r="976" spans="1:13">
      <c r="A976" s="1119"/>
      <c r="B976" s="312"/>
      <c r="C976" s="312"/>
      <c r="D976" s="1479"/>
      <c r="E976" s="1480"/>
      <c r="F976" s="1481"/>
      <c r="G976" s="1479"/>
      <c r="H976" s="1480"/>
      <c r="I976" s="1481"/>
      <c r="J976" s="1479">
        <f>D976-G976</f>
        <v>0</v>
      </c>
      <c r="K976" s="1480"/>
      <c r="L976" s="1482"/>
    </row>
    <row r="977" spans="1:13">
      <c r="A977" s="1119"/>
      <c r="B977" s="312"/>
      <c r="C977" s="312"/>
      <c r="D977" s="1479"/>
      <c r="E977" s="1480"/>
      <c r="F977" s="1481"/>
      <c r="G977" s="1479"/>
      <c r="H977" s="1480"/>
      <c r="I977" s="1481"/>
      <c r="J977" s="1479"/>
      <c r="K977" s="1480"/>
      <c r="L977" s="1482"/>
    </row>
    <row r="978" spans="1:13" ht="15.75" thickBot="1">
      <c r="A978" s="347"/>
      <c r="B978" s="348"/>
      <c r="C978" s="348"/>
      <c r="D978" s="1483"/>
      <c r="E978" s="1484"/>
      <c r="F978" s="1485"/>
      <c r="G978" s="1483"/>
      <c r="H978" s="1484"/>
      <c r="I978" s="1485"/>
      <c r="J978" s="1483"/>
      <c r="K978" s="1484"/>
      <c r="L978" s="1486"/>
    </row>
    <row r="979" spans="1:13">
      <c r="A979" s="1493" t="s">
        <v>454</v>
      </c>
      <c r="B979" s="1494"/>
      <c r="C979" s="1494"/>
      <c r="D979" s="1494"/>
      <c r="E979" s="1494"/>
      <c r="F979" s="1494"/>
      <c r="G979" s="1494"/>
      <c r="H979" s="1494"/>
      <c r="I979" s="1494"/>
      <c r="J979" s="1494"/>
      <c r="K979" s="1494"/>
      <c r="L979" s="1495"/>
    </row>
    <row r="980" spans="1:13">
      <c r="A980" s="13"/>
      <c r="B980" s="338"/>
      <c r="C980" s="338"/>
      <c r="D980" s="338"/>
      <c r="E980" s="338"/>
      <c r="F980" s="338"/>
      <c r="G980" s="338"/>
      <c r="H980" s="338"/>
      <c r="I980" s="338"/>
      <c r="J980" s="338"/>
      <c r="K980" s="338"/>
      <c r="L980" s="14"/>
    </row>
    <row r="981" spans="1:13">
      <c r="A981" s="1113">
        <v>1</v>
      </c>
      <c r="B981" s="338" t="s">
        <v>455</v>
      </c>
      <c r="C981" s="338"/>
      <c r="D981" s="338"/>
      <c r="E981" s="338"/>
      <c r="F981" s="1121">
        <v>83</v>
      </c>
      <c r="G981" s="1114">
        <v>2</v>
      </c>
      <c r="H981" s="338" t="s">
        <v>456</v>
      </c>
      <c r="I981" s="338"/>
      <c r="J981" s="338"/>
      <c r="K981" s="340">
        <f>'04-22Master'!I45</f>
        <v>44636</v>
      </c>
      <c r="L981" s="14"/>
    </row>
    <row r="982" spans="1:13">
      <c r="A982" s="1113"/>
      <c r="B982" s="338"/>
      <c r="C982" s="338"/>
      <c r="D982" s="338"/>
      <c r="E982" s="338"/>
      <c r="F982" s="338"/>
      <c r="G982" s="1114"/>
      <c r="H982" s="338"/>
      <c r="I982" s="338"/>
      <c r="J982" s="338"/>
      <c r="K982" s="338"/>
      <c r="L982" s="14"/>
    </row>
    <row r="983" spans="1:13">
      <c r="A983" s="1113">
        <v>3</v>
      </c>
      <c r="B983" s="338" t="s">
        <v>457</v>
      </c>
      <c r="C983" s="338"/>
      <c r="D983" s="397" t="str">
        <f>'04-22Master'!B45</f>
        <v>Sathish Kumar dhandu</v>
      </c>
      <c r="E983" s="338"/>
      <c r="F983" s="338"/>
      <c r="G983" s="1114">
        <v>4</v>
      </c>
      <c r="H983" s="338" t="s">
        <v>458</v>
      </c>
      <c r="I983" s="338"/>
      <c r="J983" s="303" t="str">
        <f>'04-22Master'!E44</f>
        <v>Madhukar kondiran munde</v>
      </c>
      <c r="K983" s="338"/>
      <c r="L983" s="14"/>
    </row>
    <row r="984" spans="1:13">
      <c r="A984" s="1113"/>
      <c r="B984" s="338"/>
      <c r="C984" s="338"/>
      <c r="D984" s="338"/>
      <c r="E984" s="338"/>
      <c r="F984" s="338"/>
      <c r="G984" s="1120"/>
      <c r="H984" s="338"/>
      <c r="I984" s="338"/>
      <c r="J984" s="338"/>
      <c r="K984" s="338"/>
      <c r="L984" s="14"/>
    </row>
    <row r="985" spans="1:13">
      <c r="A985" s="1493" t="s">
        <v>459</v>
      </c>
      <c r="B985" s="1494"/>
      <c r="C985" s="1494"/>
      <c r="D985" s="1494"/>
      <c r="E985" s="1494"/>
      <c r="F985" s="1494"/>
      <c r="G985" s="1494"/>
      <c r="H985" s="1494"/>
      <c r="I985" s="1494"/>
      <c r="J985" s="1494"/>
      <c r="K985" s="1494"/>
      <c r="L985" s="1495"/>
    </row>
    <row r="986" spans="1:13">
      <c r="A986" s="13"/>
      <c r="B986" s="338"/>
      <c r="C986" s="338"/>
      <c r="D986" s="338"/>
      <c r="E986" s="338"/>
      <c r="F986" s="338"/>
      <c r="G986" s="338"/>
      <c r="H986" s="338"/>
      <c r="I986" s="338"/>
      <c r="J986" s="338"/>
      <c r="K986" s="338"/>
      <c r="L986" s="14"/>
    </row>
    <row r="987" spans="1:13">
      <c r="A987" s="1496"/>
      <c r="B987" s="1497" t="s">
        <v>460</v>
      </c>
      <c r="C987" s="1497"/>
      <c r="D987" s="1497"/>
      <c r="E987" s="1497" t="s">
        <v>461</v>
      </c>
      <c r="F987" s="1497" t="s">
        <v>462</v>
      </c>
      <c r="G987" s="1497" t="s">
        <v>463</v>
      </c>
      <c r="H987" s="1497"/>
      <c r="I987" s="1497"/>
      <c r="J987" s="1497" t="s">
        <v>464</v>
      </c>
      <c r="K987" s="1497" t="s">
        <v>465</v>
      </c>
      <c r="L987" s="1498" t="s">
        <v>37</v>
      </c>
    </row>
    <row r="988" spans="1:13" ht="30">
      <c r="A988" s="1496"/>
      <c r="B988" s="1115" t="s">
        <v>365</v>
      </c>
      <c r="C988" s="1115" t="s">
        <v>466</v>
      </c>
      <c r="D988" s="1115" t="s">
        <v>467</v>
      </c>
      <c r="E988" s="1497"/>
      <c r="F988" s="1497"/>
      <c r="G988" s="306" t="s">
        <v>365</v>
      </c>
      <c r="H988" s="306" t="s">
        <v>466</v>
      </c>
      <c r="I988" s="306" t="s">
        <v>468</v>
      </c>
      <c r="J988" s="1497"/>
      <c r="K988" s="1497"/>
      <c r="L988" s="1498"/>
    </row>
    <row r="989" spans="1:13">
      <c r="A989" s="342"/>
      <c r="B989" s="307">
        <v>1</v>
      </c>
      <c r="C989" s="307">
        <v>2</v>
      </c>
      <c r="D989" s="307">
        <v>3</v>
      </c>
      <c r="E989" s="307">
        <v>4</v>
      </c>
      <c r="F989" s="307">
        <v>5</v>
      </c>
      <c r="G989" s="307">
        <v>6</v>
      </c>
      <c r="H989" s="360">
        <v>7</v>
      </c>
      <c r="I989" s="309">
        <v>8</v>
      </c>
      <c r="J989" s="310">
        <v>9</v>
      </c>
      <c r="K989" s="307">
        <v>10</v>
      </c>
      <c r="L989" s="343">
        <v>11</v>
      </c>
    </row>
    <row r="990" spans="1:13" s="1185" customFormat="1">
      <c r="A990" s="344"/>
      <c r="B990" s="312">
        <v>44636</v>
      </c>
      <c r="C990" s="312">
        <v>44651</v>
      </c>
      <c r="D990" s="301">
        <v>15</v>
      </c>
      <c r="E990" s="311">
        <v>0</v>
      </c>
      <c r="F990" s="530">
        <v>0</v>
      </c>
      <c r="G990" s="444">
        <v>0</v>
      </c>
      <c r="H990" s="527">
        <v>0</v>
      </c>
      <c r="I990" s="527">
        <v>0</v>
      </c>
      <c r="J990" s="445" t="s">
        <v>1079</v>
      </c>
      <c r="K990" s="313"/>
      <c r="L990" s="346"/>
      <c r="M990" s="10"/>
    </row>
    <row r="991" spans="1:13" s="1185" customFormat="1">
      <c r="A991" s="344"/>
      <c r="B991" s="438">
        <v>44652</v>
      </c>
      <c r="C991" s="438">
        <v>44681</v>
      </c>
      <c r="D991" s="359">
        <v>30</v>
      </c>
      <c r="E991" s="359">
        <v>1.5</v>
      </c>
      <c r="F991" s="358">
        <v>1.5</v>
      </c>
      <c r="G991" s="305">
        <v>0</v>
      </c>
      <c r="H991" s="305">
        <v>0</v>
      </c>
      <c r="I991" s="313">
        <v>0</v>
      </c>
      <c r="J991" s="724">
        <f>J910+E991-H991</f>
        <v>1.5</v>
      </c>
      <c r="K991" s="313"/>
      <c r="L991" s="346"/>
      <c r="M991" s="10">
        <v>30</v>
      </c>
    </row>
    <row r="992" spans="1:13">
      <c r="A992" s="344"/>
      <c r="B992" s="406"/>
      <c r="C992" s="526"/>
      <c r="D992" s="530"/>
      <c r="E992" s="530"/>
      <c r="F992" s="444"/>
      <c r="G992" s="527"/>
      <c r="H992" s="527"/>
      <c r="I992" s="407"/>
      <c r="J992" s="439"/>
      <c r="K992" s="407"/>
      <c r="L992" s="346"/>
    </row>
    <row r="993" spans="1:12">
      <c r="A993" s="344"/>
      <c r="B993" s="438"/>
      <c r="C993" s="438"/>
      <c r="D993" s="359"/>
      <c r="E993" s="311"/>
      <c r="F993" s="445"/>
      <c r="G993" s="359"/>
      <c r="H993" s="359"/>
      <c r="I993" s="337"/>
      <c r="J993" s="445"/>
      <c r="K993" s="407"/>
      <c r="L993" s="346"/>
    </row>
    <row r="994" spans="1:12">
      <c r="A994" s="344"/>
      <c r="B994" s="312"/>
      <c r="C994" s="312"/>
      <c r="D994" s="301"/>
      <c r="E994" s="301"/>
      <c r="F994" s="336"/>
      <c r="G994" s="359"/>
      <c r="H994" s="359"/>
      <c r="I994" s="313"/>
      <c r="J994" s="337"/>
      <c r="K994" s="313"/>
      <c r="L994" s="346"/>
    </row>
    <row r="995" spans="1:12">
      <c r="A995" s="344"/>
      <c r="B995" s="312"/>
      <c r="C995" s="312"/>
      <c r="D995" s="301"/>
      <c r="E995" s="301"/>
      <c r="F995" s="336"/>
      <c r="G995" s="312"/>
      <c r="H995" s="312"/>
      <c r="I995" s="313"/>
      <c r="J995" s="337"/>
      <c r="K995" s="313"/>
      <c r="L995" s="346"/>
    </row>
    <row r="996" spans="1:12">
      <c r="A996" s="344"/>
      <c r="B996" s="312"/>
      <c r="C996" s="312"/>
      <c r="D996" s="301"/>
      <c r="E996" s="301"/>
      <c r="F996" s="313"/>
      <c r="G996" s="301"/>
      <c r="H996" s="301"/>
      <c r="I996" s="313"/>
      <c r="J996" s="313"/>
      <c r="K996" s="313"/>
      <c r="L996" s="346"/>
    </row>
    <row r="997" spans="1:12">
      <c r="A997" s="344"/>
      <c r="B997" s="312"/>
      <c r="C997" s="314"/>
      <c r="D997" s="301"/>
      <c r="E997" s="301"/>
      <c r="F997" s="313"/>
      <c r="G997" s="312"/>
      <c r="H997" s="312"/>
      <c r="I997" s="313"/>
      <c r="J997" s="313"/>
      <c r="K997" s="313"/>
      <c r="L997" s="346"/>
    </row>
    <row r="998" spans="1:12">
      <c r="A998" s="344"/>
      <c r="B998" s="312"/>
      <c r="C998" s="314"/>
      <c r="D998" s="301"/>
      <c r="E998" s="301"/>
      <c r="F998" s="313"/>
      <c r="G998" s="312"/>
      <c r="H998" s="312"/>
      <c r="I998" s="313"/>
      <c r="J998" s="313"/>
      <c r="K998" s="313"/>
      <c r="L998" s="346"/>
    </row>
    <row r="999" spans="1:12">
      <c r="A999" s="1119"/>
      <c r="B999" s="338"/>
      <c r="C999" s="338"/>
      <c r="D999" s="338"/>
      <c r="E999" s="338"/>
      <c r="F999" s="338"/>
      <c r="G999" s="338"/>
      <c r="H999" s="338"/>
      <c r="I999" s="338"/>
      <c r="J999" s="338"/>
      <c r="K999" s="338"/>
      <c r="L999" s="14"/>
    </row>
    <row r="1000" spans="1:12">
      <c r="A1000" s="1493" t="s">
        <v>469</v>
      </c>
      <c r="B1000" s="1494"/>
      <c r="C1000" s="1494"/>
      <c r="D1000" s="1494"/>
      <c r="E1000" s="1494"/>
      <c r="F1000" s="1494"/>
      <c r="G1000" s="1494"/>
      <c r="H1000" s="1494"/>
      <c r="I1000" s="1494"/>
      <c r="J1000" s="1494"/>
      <c r="K1000" s="1494"/>
      <c r="L1000" s="1495"/>
    </row>
    <row r="1001" spans="1:12">
      <c r="A1001" s="13"/>
      <c r="B1001" s="338"/>
      <c r="C1001" s="338"/>
      <c r="D1001" s="338"/>
      <c r="E1001" s="338"/>
      <c r="F1001" s="338"/>
      <c r="G1001" s="338"/>
      <c r="H1001" s="338"/>
      <c r="I1001" s="338"/>
      <c r="J1001" s="338"/>
      <c r="K1001" s="338"/>
      <c r="L1001" s="14"/>
    </row>
    <row r="1002" spans="1:12">
      <c r="A1002" s="1496"/>
      <c r="B1002" s="1499" t="s">
        <v>470</v>
      </c>
      <c r="C1002" s="1499"/>
      <c r="D1002" s="1499" t="s">
        <v>471</v>
      </c>
      <c r="E1002" s="1499"/>
      <c r="F1002" s="1499"/>
      <c r="G1002" s="1499"/>
      <c r="H1002" s="1499"/>
      <c r="I1002" s="1499"/>
      <c r="J1002" s="1499" t="s">
        <v>472</v>
      </c>
      <c r="K1002" s="1499"/>
      <c r="L1002" s="1500"/>
    </row>
    <row r="1003" spans="1:12">
      <c r="A1003" s="1496"/>
      <c r="B1003" s="1499"/>
      <c r="C1003" s="1499"/>
      <c r="D1003" s="1499" t="s">
        <v>473</v>
      </c>
      <c r="E1003" s="1499"/>
      <c r="F1003" s="1499"/>
      <c r="G1003" s="1499" t="s">
        <v>474</v>
      </c>
      <c r="H1003" s="1499"/>
      <c r="I1003" s="1499"/>
      <c r="J1003" s="1499"/>
      <c r="K1003" s="1499"/>
      <c r="L1003" s="1500"/>
    </row>
    <row r="1004" spans="1:12">
      <c r="A1004" s="1113"/>
      <c r="B1004" s="1477">
        <v>1</v>
      </c>
      <c r="C1004" s="1477"/>
      <c r="D1004" s="1477">
        <v>2</v>
      </c>
      <c r="E1004" s="1477"/>
      <c r="F1004" s="1477"/>
      <c r="G1004" s="1477">
        <v>3</v>
      </c>
      <c r="H1004" s="1477"/>
      <c r="I1004" s="1477"/>
      <c r="J1004" s="1477">
        <v>4</v>
      </c>
      <c r="K1004" s="1477"/>
      <c r="L1004" s="1478"/>
    </row>
    <row r="1005" spans="1:12">
      <c r="A1005" s="1119"/>
      <c r="B1005" s="312"/>
      <c r="C1005" s="312"/>
      <c r="D1005" s="1479"/>
      <c r="E1005" s="1480"/>
      <c r="F1005" s="1481"/>
      <c r="G1005" s="1479"/>
      <c r="H1005" s="1480"/>
      <c r="I1005" s="1481"/>
      <c r="J1005" s="1479">
        <f>D1005-G1005</f>
        <v>0</v>
      </c>
      <c r="K1005" s="1480"/>
      <c r="L1005" s="1482"/>
    </row>
    <row r="1006" spans="1:12">
      <c r="A1006" s="1119"/>
      <c r="B1006" s="312"/>
      <c r="C1006" s="312"/>
      <c r="D1006" s="1479"/>
      <c r="E1006" s="1480"/>
      <c r="F1006" s="1481"/>
      <c r="G1006" s="1479"/>
      <c r="H1006" s="1480"/>
      <c r="I1006" s="1481"/>
      <c r="J1006" s="1479"/>
      <c r="K1006" s="1480"/>
      <c r="L1006" s="1482"/>
    </row>
    <row r="1007" spans="1:12" ht="15.75" thickBot="1">
      <c r="A1007" s="347"/>
      <c r="B1007" s="348"/>
      <c r="C1007" s="348"/>
      <c r="D1007" s="1483"/>
      <c r="E1007" s="1484"/>
      <c r="F1007" s="1485"/>
      <c r="G1007" s="1483"/>
      <c r="H1007" s="1484"/>
      <c r="I1007" s="1485"/>
      <c r="J1007" s="1483"/>
      <c r="K1007" s="1484"/>
      <c r="L1007" s="1486"/>
    </row>
    <row r="1009" spans="1:13" ht="15.75" thickBot="1"/>
    <row r="1010" spans="1:13" ht="15.75" thickBot="1">
      <c r="A1010" s="1501" t="s">
        <v>453</v>
      </c>
      <c r="B1010" s="1502"/>
      <c r="C1010" s="1502"/>
      <c r="D1010" s="1502"/>
      <c r="E1010" s="1502"/>
      <c r="F1010" s="1502"/>
      <c r="G1010" s="1502"/>
      <c r="H1010" s="1502"/>
      <c r="I1010" s="1502"/>
      <c r="J1010" s="1502"/>
      <c r="K1010" s="1502"/>
      <c r="L1010" s="1503"/>
    </row>
    <row r="1011" spans="1:13" ht="15.75" thickBot="1">
      <c r="A1011" s="1504" t="s">
        <v>476</v>
      </c>
      <c r="B1011" s="1505"/>
      <c r="C1011" s="1505"/>
      <c r="D1011" s="1505"/>
      <c r="E1011" s="1505"/>
      <c r="F1011" s="1505"/>
      <c r="G1011" s="1505"/>
      <c r="H1011" s="1505"/>
      <c r="I1011" s="1505"/>
      <c r="J1011" s="1505"/>
      <c r="K1011" s="1505"/>
      <c r="L1011" s="1506"/>
    </row>
    <row r="1012" spans="1:13">
      <c r="A1012" s="1493" t="s">
        <v>454</v>
      </c>
      <c r="B1012" s="1494"/>
      <c r="C1012" s="1494"/>
      <c r="D1012" s="1494"/>
      <c r="E1012" s="1494"/>
      <c r="F1012" s="1494"/>
      <c r="G1012" s="1494"/>
      <c r="H1012" s="1494"/>
      <c r="I1012" s="1494"/>
      <c r="J1012" s="1494"/>
      <c r="K1012" s="1494"/>
      <c r="L1012" s="1495"/>
    </row>
    <row r="1013" spans="1:13">
      <c r="A1013" s="13"/>
      <c r="B1013" s="338"/>
      <c r="C1013" s="338"/>
      <c r="D1013" s="338"/>
      <c r="E1013" s="338"/>
      <c r="F1013" s="338"/>
      <c r="G1013" s="338"/>
      <c r="H1013" s="338"/>
      <c r="I1013" s="338"/>
      <c r="J1013" s="338"/>
      <c r="K1013" s="338"/>
      <c r="L1013" s="14"/>
    </row>
    <row r="1014" spans="1:13">
      <c r="A1014" s="1113">
        <v>1</v>
      </c>
      <c r="B1014" s="338" t="s">
        <v>455</v>
      </c>
      <c r="C1014" s="338"/>
      <c r="D1014" s="338"/>
      <c r="E1014" s="338"/>
      <c r="F1014" s="1121">
        <v>84</v>
      </c>
      <c r="G1014" s="1114">
        <v>2</v>
      </c>
      <c r="H1014" s="338" t="s">
        <v>456</v>
      </c>
      <c r="I1014" s="338"/>
      <c r="J1014" s="338"/>
      <c r="K1014" s="340">
        <f>'04-22Master'!I46</f>
        <v>44648</v>
      </c>
      <c r="L1014" s="14"/>
    </row>
    <row r="1015" spans="1:13">
      <c r="A1015" s="1113"/>
      <c r="B1015" s="338"/>
      <c r="C1015" s="338"/>
      <c r="D1015" s="338"/>
      <c r="E1015" s="338"/>
      <c r="F1015" s="338"/>
      <c r="G1015" s="1114"/>
      <c r="H1015" s="338"/>
      <c r="I1015" s="338"/>
      <c r="J1015" s="338"/>
      <c r="K1015" s="338"/>
      <c r="L1015" s="14"/>
    </row>
    <row r="1016" spans="1:13">
      <c r="A1016" s="1113">
        <v>3</v>
      </c>
      <c r="B1016" s="338" t="s">
        <v>457</v>
      </c>
      <c r="C1016" s="338"/>
      <c r="D1016" s="397" t="str">
        <f>'04-22Master'!B46</f>
        <v>Praveen Kumar GATTU</v>
      </c>
      <c r="E1016" s="338"/>
      <c r="F1016" s="338"/>
      <c r="G1016" s="1114">
        <v>4</v>
      </c>
      <c r="H1016" s="338" t="s">
        <v>458</v>
      </c>
      <c r="I1016" s="338"/>
      <c r="J1016" s="303" t="str">
        <f>'04-22Master'!E46</f>
        <v>G Muniratnam</v>
      </c>
      <c r="K1016" s="338"/>
      <c r="L1016" s="14"/>
    </row>
    <row r="1017" spans="1:13">
      <c r="A1017" s="1113"/>
      <c r="B1017" s="338"/>
      <c r="C1017" s="338"/>
      <c r="D1017" s="338"/>
      <c r="E1017" s="338"/>
      <c r="F1017" s="338"/>
      <c r="G1017" s="1120"/>
      <c r="H1017" s="338"/>
      <c r="I1017" s="338"/>
      <c r="J1017" s="338"/>
      <c r="K1017" s="338"/>
      <c r="L1017" s="14"/>
    </row>
    <row r="1018" spans="1:13">
      <c r="A1018" s="1493" t="s">
        <v>459</v>
      </c>
      <c r="B1018" s="1494"/>
      <c r="C1018" s="1494"/>
      <c r="D1018" s="1494"/>
      <c r="E1018" s="1494"/>
      <c r="F1018" s="1494"/>
      <c r="G1018" s="1494"/>
      <c r="H1018" s="1494"/>
      <c r="I1018" s="1494"/>
      <c r="J1018" s="1494"/>
      <c r="K1018" s="1494"/>
      <c r="L1018" s="1495"/>
    </row>
    <row r="1019" spans="1:13">
      <c r="A1019" s="13"/>
      <c r="B1019" s="338"/>
      <c r="C1019" s="338"/>
      <c r="D1019" s="338"/>
      <c r="E1019" s="338"/>
      <c r="F1019" s="338"/>
      <c r="G1019" s="338"/>
      <c r="H1019" s="338"/>
      <c r="I1019" s="338"/>
      <c r="J1019" s="338"/>
      <c r="K1019" s="338"/>
      <c r="L1019" s="14"/>
    </row>
    <row r="1020" spans="1:13">
      <c r="A1020" s="1496"/>
      <c r="B1020" s="1497" t="s">
        <v>460</v>
      </c>
      <c r="C1020" s="1497"/>
      <c r="D1020" s="1497"/>
      <c r="E1020" s="1497" t="s">
        <v>461</v>
      </c>
      <c r="F1020" s="1497" t="s">
        <v>462</v>
      </c>
      <c r="G1020" s="1497" t="s">
        <v>463</v>
      </c>
      <c r="H1020" s="1497"/>
      <c r="I1020" s="1497"/>
      <c r="J1020" s="1497" t="s">
        <v>464</v>
      </c>
      <c r="K1020" s="1497" t="s">
        <v>465</v>
      </c>
      <c r="L1020" s="1498" t="s">
        <v>37</v>
      </c>
    </row>
    <row r="1021" spans="1:13" ht="30">
      <c r="A1021" s="1496"/>
      <c r="B1021" s="1115" t="s">
        <v>365</v>
      </c>
      <c r="C1021" s="1115" t="s">
        <v>466</v>
      </c>
      <c r="D1021" s="1115" t="s">
        <v>467</v>
      </c>
      <c r="E1021" s="1497"/>
      <c r="F1021" s="1497"/>
      <c r="G1021" s="306" t="s">
        <v>365</v>
      </c>
      <c r="H1021" s="306" t="s">
        <v>466</v>
      </c>
      <c r="I1021" s="306" t="s">
        <v>468</v>
      </c>
      <c r="J1021" s="1497"/>
      <c r="K1021" s="1497"/>
      <c r="L1021" s="1498"/>
    </row>
    <row r="1022" spans="1:13">
      <c r="A1022" s="342"/>
      <c r="B1022" s="307">
        <v>1</v>
      </c>
      <c r="C1022" s="307">
        <v>2</v>
      </c>
      <c r="D1022" s="307">
        <v>3</v>
      </c>
      <c r="E1022" s="307">
        <v>4</v>
      </c>
      <c r="F1022" s="307">
        <v>5</v>
      </c>
      <c r="G1022" s="307">
        <v>6</v>
      </c>
      <c r="H1022" s="360">
        <v>7</v>
      </c>
      <c r="I1022" s="309">
        <v>8</v>
      </c>
      <c r="J1022" s="310">
        <v>9</v>
      </c>
      <c r="K1022" s="307">
        <v>10</v>
      </c>
      <c r="L1022" s="343">
        <v>11</v>
      </c>
    </row>
    <row r="1023" spans="1:13">
      <c r="A1023" s="344"/>
      <c r="B1023" s="312"/>
      <c r="C1023" s="312"/>
      <c r="D1023" s="305"/>
      <c r="E1023" s="311"/>
      <c r="F1023" s="358"/>
      <c r="G1023" s="312"/>
      <c r="H1023" s="312"/>
      <c r="I1023" s="313"/>
      <c r="J1023" s="337"/>
      <c r="K1023" s="311"/>
      <c r="L1023" s="345"/>
    </row>
    <row r="1024" spans="1:13" s="1185" customFormat="1">
      <c r="A1024" s="344"/>
      <c r="B1024" s="312">
        <v>44648</v>
      </c>
      <c r="C1024" s="312">
        <v>44651</v>
      </c>
      <c r="D1024" s="301">
        <v>4</v>
      </c>
      <c r="E1024" s="311">
        <v>0</v>
      </c>
      <c r="F1024" s="530">
        <v>0</v>
      </c>
      <c r="G1024" s="444">
        <f>K1023+F1024</f>
        <v>0</v>
      </c>
      <c r="H1024" s="527">
        <v>0</v>
      </c>
      <c r="I1024" s="527">
        <v>0</v>
      </c>
      <c r="J1024" s="445" t="s">
        <v>1079</v>
      </c>
      <c r="K1024" s="313"/>
      <c r="L1024" s="346"/>
      <c r="M1024" s="10"/>
    </row>
    <row r="1025" spans="1:13" s="1185" customFormat="1">
      <c r="A1025" s="344"/>
      <c r="B1025" s="438">
        <v>44652</v>
      </c>
      <c r="C1025" s="438">
        <v>44681</v>
      </c>
      <c r="D1025" s="359">
        <v>30</v>
      </c>
      <c r="E1025" s="359">
        <v>1.5</v>
      </c>
      <c r="F1025" s="358">
        <v>1.5</v>
      </c>
      <c r="G1025" s="305">
        <v>0</v>
      </c>
      <c r="H1025" s="305">
        <v>0</v>
      </c>
      <c r="I1025" s="313">
        <v>0</v>
      </c>
      <c r="J1025" s="724">
        <f>J944+E1025-H1025</f>
        <v>1.5</v>
      </c>
      <c r="K1025" s="313"/>
      <c r="L1025" s="346"/>
      <c r="M1025" s="10">
        <v>31</v>
      </c>
    </row>
    <row r="1026" spans="1:13">
      <c r="A1026" s="344"/>
      <c r="B1026" s="438"/>
      <c r="C1026" s="438"/>
      <c r="D1026" s="359"/>
      <c r="E1026" s="311"/>
      <c r="F1026" s="445"/>
      <c r="G1026" s="359"/>
      <c r="H1026" s="359"/>
      <c r="I1026" s="337"/>
      <c r="J1026" s="445"/>
      <c r="K1026" s="407"/>
      <c r="L1026" s="346"/>
    </row>
    <row r="1027" spans="1:13">
      <c r="A1027" s="344"/>
      <c r="B1027" s="312"/>
      <c r="C1027" s="312"/>
      <c r="D1027" s="301"/>
      <c r="E1027" s="301"/>
      <c r="F1027" s="336"/>
      <c r="G1027" s="359"/>
      <c r="H1027" s="359"/>
      <c r="I1027" s="313"/>
      <c r="J1027" s="337"/>
      <c r="K1027" s="313"/>
      <c r="L1027" s="346"/>
    </row>
    <row r="1028" spans="1:13">
      <c r="A1028" s="344"/>
      <c r="B1028" s="312"/>
      <c r="C1028" s="312"/>
      <c r="D1028" s="301"/>
      <c r="E1028" s="301"/>
      <c r="F1028" s="336"/>
      <c r="G1028" s="312"/>
      <c r="H1028" s="312"/>
      <c r="I1028" s="313"/>
      <c r="J1028" s="337"/>
      <c r="K1028" s="313"/>
      <c r="L1028" s="346"/>
    </row>
    <row r="1029" spans="1:13">
      <c r="A1029" s="344"/>
      <c r="B1029" s="312"/>
      <c r="C1029" s="312"/>
      <c r="D1029" s="301"/>
      <c r="E1029" s="301"/>
      <c r="F1029" s="313"/>
      <c r="G1029" s="301"/>
      <c r="H1029" s="301"/>
      <c r="I1029" s="313"/>
      <c r="J1029" s="313"/>
      <c r="K1029" s="313"/>
      <c r="L1029" s="346"/>
    </row>
    <row r="1030" spans="1:13">
      <c r="A1030" s="344"/>
      <c r="B1030" s="312"/>
      <c r="C1030" s="314"/>
      <c r="D1030" s="301"/>
      <c r="E1030" s="301"/>
      <c r="F1030" s="313"/>
      <c r="G1030" s="312"/>
      <c r="H1030" s="312"/>
      <c r="I1030" s="313"/>
      <c r="J1030" s="313"/>
      <c r="K1030" s="313"/>
      <c r="L1030" s="346"/>
    </row>
    <row r="1031" spans="1:13">
      <c r="A1031" s="344"/>
      <c r="B1031" s="312"/>
      <c r="C1031" s="314"/>
      <c r="D1031" s="301"/>
      <c r="E1031" s="301"/>
      <c r="F1031" s="313"/>
      <c r="G1031" s="312"/>
      <c r="H1031" s="312"/>
      <c r="I1031" s="313"/>
      <c r="J1031" s="313"/>
      <c r="K1031" s="313"/>
      <c r="L1031" s="346"/>
    </row>
    <row r="1032" spans="1:13">
      <c r="A1032" s="1119"/>
      <c r="B1032" s="338"/>
      <c r="C1032" s="338"/>
      <c r="D1032" s="338"/>
      <c r="E1032" s="338"/>
      <c r="F1032" s="338"/>
      <c r="G1032" s="338"/>
      <c r="H1032" s="338"/>
      <c r="I1032" s="338"/>
      <c r="J1032" s="338"/>
      <c r="K1032" s="338"/>
      <c r="L1032" s="14"/>
    </row>
    <row r="1033" spans="1:13">
      <c r="A1033" s="1493" t="s">
        <v>469</v>
      </c>
      <c r="B1033" s="1494"/>
      <c r="C1033" s="1494"/>
      <c r="D1033" s="1494"/>
      <c r="E1033" s="1494"/>
      <c r="F1033" s="1494"/>
      <c r="G1033" s="1494"/>
      <c r="H1033" s="1494"/>
      <c r="I1033" s="1494"/>
      <c r="J1033" s="1494"/>
      <c r="K1033" s="1494"/>
      <c r="L1033" s="1495"/>
    </row>
    <row r="1034" spans="1:13">
      <c r="A1034" s="13"/>
      <c r="B1034" s="338"/>
      <c r="C1034" s="338"/>
      <c r="D1034" s="338"/>
      <c r="E1034" s="338"/>
      <c r="F1034" s="338"/>
      <c r="G1034" s="338"/>
      <c r="H1034" s="338"/>
      <c r="I1034" s="338"/>
      <c r="J1034" s="338"/>
      <c r="K1034" s="338"/>
      <c r="L1034" s="14"/>
    </row>
    <row r="1035" spans="1:13">
      <c r="A1035" s="1496"/>
      <c r="B1035" s="1499" t="s">
        <v>470</v>
      </c>
      <c r="C1035" s="1499"/>
      <c r="D1035" s="1499" t="s">
        <v>471</v>
      </c>
      <c r="E1035" s="1499"/>
      <c r="F1035" s="1499"/>
      <c r="G1035" s="1499"/>
      <c r="H1035" s="1499"/>
      <c r="I1035" s="1499"/>
      <c r="J1035" s="1499" t="s">
        <v>472</v>
      </c>
      <c r="K1035" s="1499"/>
      <c r="L1035" s="1500"/>
    </row>
    <row r="1036" spans="1:13">
      <c r="A1036" s="1496"/>
      <c r="B1036" s="1499"/>
      <c r="C1036" s="1499"/>
      <c r="D1036" s="1499" t="s">
        <v>473</v>
      </c>
      <c r="E1036" s="1499"/>
      <c r="F1036" s="1499"/>
      <c r="G1036" s="1499" t="s">
        <v>474</v>
      </c>
      <c r="H1036" s="1499"/>
      <c r="I1036" s="1499"/>
      <c r="J1036" s="1499"/>
      <c r="K1036" s="1499"/>
      <c r="L1036" s="1500"/>
    </row>
    <row r="1037" spans="1:13">
      <c r="A1037" s="1113"/>
      <c r="B1037" s="1477">
        <v>1</v>
      </c>
      <c r="C1037" s="1477"/>
      <c r="D1037" s="1477">
        <v>2</v>
      </c>
      <c r="E1037" s="1477"/>
      <c r="F1037" s="1477"/>
      <c r="G1037" s="1477">
        <v>3</v>
      </c>
      <c r="H1037" s="1477"/>
      <c r="I1037" s="1477"/>
      <c r="J1037" s="1477">
        <v>4</v>
      </c>
      <c r="K1037" s="1477"/>
      <c r="L1037" s="1478"/>
    </row>
    <row r="1038" spans="1:13">
      <c r="A1038" s="1119"/>
      <c r="B1038" s="312"/>
      <c r="C1038" s="312"/>
      <c r="D1038" s="1479"/>
      <c r="E1038" s="1480"/>
      <c r="F1038" s="1481"/>
      <c r="G1038" s="1479"/>
      <c r="H1038" s="1480"/>
      <c r="I1038" s="1481"/>
      <c r="J1038" s="1479">
        <f>D1038-G1038</f>
        <v>0</v>
      </c>
      <c r="K1038" s="1480"/>
      <c r="L1038" s="1482"/>
    </row>
    <row r="1039" spans="1:13">
      <c r="A1039" s="1119"/>
      <c r="B1039" s="312"/>
      <c r="C1039" s="312"/>
      <c r="D1039" s="1479"/>
      <c r="E1039" s="1480"/>
      <c r="F1039" s="1481"/>
      <c r="G1039" s="1479"/>
      <c r="H1039" s="1480"/>
      <c r="I1039" s="1481"/>
      <c r="J1039" s="1479"/>
      <c r="K1039" s="1480"/>
      <c r="L1039" s="1482"/>
    </row>
    <row r="1040" spans="1:13" ht="15.75" thickBot="1">
      <c r="A1040" s="347"/>
      <c r="B1040" s="348"/>
      <c r="C1040" s="348"/>
      <c r="D1040" s="1483"/>
      <c r="E1040" s="1484"/>
      <c r="F1040" s="1485"/>
      <c r="G1040" s="1483"/>
      <c r="H1040" s="1484"/>
      <c r="I1040" s="1485"/>
      <c r="J1040" s="1483"/>
      <c r="K1040" s="1484"/>
      <c r="L1040" s="1486"/>
    </row>
    <row r="1041" spans="1:13" s="1081" customFormat="1">
      <c r="M1041" s="1410"/>
    </row>
    <row r="1042" spans="1:13" s="1081" customFormat="1" ht="15.75" thickBot="1">
      <c r="M1042" s="1410"/>
    </row>
    <row r="1043" spans="1:13" s="1081" customFormat="1" ht="15.75" thickBot="1">
      <c r="A1043" s="1518" t="s">
        <v>453</v>
      </c>
      <c r="B1043" s="1519"/>
      <c r="C1043" s="1519"/>
      <c r="D1043" s="1519"/>
      <c r="E1043" s="1519"/>
      <c r="F1043" s="1519"/>
      <c r="G1043" s="1519"/>
      <c r="H1043" s="1519"/>
      <c r="I1043" s="1519"/>
      <c r="J1043" s="1519"/>
      <c r="K1043" s="1519"/>
      <c r="L1043" s="1520"/>
      <c r="M1043" s="1410"/>
    </row>
    <row r="1044" spans="1:13" s="1081" customFormat="1" ht="15.75" thickBot="1">
      <c r="A1044" s="1521" t="s">
        <v>476</v>
      </c>
      <c r="B1044" s="1522"/>
      <c r="C1044" s="1522"/>
      <c r="D1044" s="1522"/>
      <c r="E1044" s="1522"/>
      <c r="F1044" s="1522"/>
      <c r="G1044" s="1522"/>
      <c r="H1044" s="1522"/>
      <c r="I1044" s="1522"/>
      <c r="J1044" s="1522"/>
      <c r="K1044" s="1522"/>
      <c r="L1044" s="1523"/>
      <c r="M1044" s="1410"/>
    </row>
    <row r="1045" spans="1:13">
      <c r="A1045" s="1493" t="s">
        <v>454</v>
      </c>
      <c r="B1045" s="1494"/>
      <c r="C1045" s="1494"/>
      <c r="D1045" s="1494"/>
      <c r="E1045" s="1494"/>
      <c r="F1045" s="1494"/>
      <c r="G1045" s="1494"/>
      <c r="H1045" s="1494"/>
      <c r="I1045" s="1494"/>
      <c r="J1045" s="1494"/>
      <c r="K1045" s="1494"/>
      <c r="L1045" s="1495"/>
    </row>
    <row r="1046" spans="1:13">
      <c r="A1046" s="13"/>
      <c r="B1046" s="338"/>
      <c r="C1046" s="338"/>
      <c r="D1046" s="338"/>
      <c r="E1046" s="338"/>
      <c r="F1046" s="338"/>
      <c r="G1046" s="338"/>
      <c r="H1046" s="338"/>
      <c r="I1046" s="338"/>
      <c r="J1046" s="338"/>
      <c r="K1046" s="338"/>
      <c r="L1046" s="14"/>
    </row>
    <row r="1047" spans="1:13">
      <c r="A1047" s="1113">
        <v>1</v>
      </c>
      <c r="B1047" s="338" t="s">
        <v>455</v>
      </c>
      <c r="C1047" s="338"/>
      <c r="D1047" s="338"/>
      <c r="E1047" s="338"/>
      <c r="F1047" s="508">
        <f>'04-22Master'!AU47</f>
        <v>85</v>
      </c>
      <c r="G1047" s="1114">
        <v>2</v>
      </c>
      <c r="H1047" s="338" t="s">
        <v>456</v>
      </c>
      <c r="I1047" s="338"/>
      <c r="J1047" s="338"/>
      <c r="K1047" s="340">
        <f>'04-22Master'!I47</f>
        <v>44657</v>
      </c>
      <c r="L1047" s="14"/>
    </row>
    <row r="1048" spans="1:13">
      <c r="A1048" s="1113"/>
      <c r="B1048" s="338"/>
      <c r="C1048" s="338"/>
      <c r="D1048" s="338"/>
      <c r="E1048" s="338"/>
      <c r="F1048" s="338"/>
      <c r="G1048" s="1114"/>
      <c r="H1048" s="338"/>
      <c r="I1048" s="338"/>
      <c r="J1048" s="338"/>
      <c r="K1048" s="338"/>
      <c r="L1048" s="14"/>
    </row>
    <row r="1049" spans="1:13">
      <c r="A1049" s="1113">
        <v>3</v>
      </c>
      <c r="B1049" s="338" t="s">
        <v>457</v>
      </c>
      <c r="C1049" s="338"/>
      <c r="D1049" s="397" t="str">
        <f>'04-22Master'!B47</f>
        <v xml:space="preserve">Vinoth Vairavan </v>
      </c>
      <c r="E1049" s="338"/>
      <c r="F1049" s="338"/>
      <c r="G1049" s="1114">
        <v>4</v>
      </c>
      <c r="H1049" s="338" t="s">
        <v>458</v>
      </c>
      <c r="I1049" s="338"/>
      <c r="J1049" s="303" t="str">
        <f>'04-22Master'!E47</f>
        <v>Vairavan</v>
      </c>
      <c r="K1049" s="338"/>
      <c r="L1049" s="14"/>
    </row>
    <row r="1050" spans="1:13">
      <c r="A1050" s="1113"/>
      <c r="B1050" s="338"/>
      <c r="C1050" s="338"/>
      <c r="D1050" s="338"/>
      <c r="E1050" s="338"/>
      <c r="F1050" s="338"/>
      <c r="G1050" s="1120"/>
      <c r="H1050" s="338"/>
      <c r="I1050" s="338"/>
      <c r="J1050" s="338"/>
      <c r="K1050" s="338"/>
      <c r="L1050" s="14"/>
    </row>
    <row r="1051" spans="1:13">
      <c r="A1051" s="1493" t="s">
        <v>459</v>
      </c>
      <c r="B1051" s="1494"/>
      <c r="C1051" s="1494"/>
      <c r="D1051" s="1494"/>
      <c r="E1051" s="1494"/>
      <c r="F1051" s="1494"/>
      <c r="G1051" s="1494"/>
      <c r="H1051" s="1494"/>
      <c r="I1051" s="1494"/>
      <c r="J1051" s="1494"/>
      <c r="K1051" s="1494"/>
      <c r="L1051" s="1495"/>
    </row>
    <row r="1052" spans="1:13">
      <c r="A1052" s="13"/>
      <c r="B1052" s="338"/>
      <c r="C1052" s="338"/>
      <c r="D1052" s="338"/>
      <c r="E1052" s="338"/>
      <c r="F1052" s="338"/>
      <c r="G1052" s="338"/>
      <c r="H1052" s="338"/>
      <c r="I1052" s="338"/>
      <c r="J1052" s="338"/>
      <c r="K1052" s="338"/>
      <c r="L1052" s="14"/>
    </row>
    <row r="1053" spans="1:13">
      <c r="A1053" s="1496"/>
      <c r="B1053" s="1497" t="s">
        <v>460</v>
      </c>
      <c r="C1053" s="1497"/>
      <c r="D1053" s="1497"/>
      <c r="E1053" s="1497" t="s">
        <v>461</v>
      </c>
      <c r="F1053" s="1497" t="s">
        <v>462</v>
      </c>
      <c r="G1053" s="1497" t="s">
        <v>463</v>
      </c>
      <c r="H1053" s="1497"/>
      <c r="I1053" s="1497"/>
      <c r="J1053" s="1497" t="s">
        <v>464</v>
      </c>
      <c r="K1053" s="1497" t="s">
        <v>465</v>
      </c>
      <c r="L1053" s="1498" t="s">
        <v>37</v>
      </c>
    </row>
    <row r="1054" spans="1:13" ht="30">
      <c r="A1054" s="1496"/>
      <c r="B1054" s="1115" t="s">
        <v>365</v>
      </c>
      <c r="C1054" s="1115" t="s">
        <v>466</v>
      </c>
      <c r="D1054" s="1115" t="s">
        <v>467</v>
      </c>
      <c r="E1054" s="1497"/>
      <c r="F1054" s="1497"/>
      <c r="G1054" s="306" t="s">
        <v>365</v>
      </c>
      <c r="H1054" s="306" t="s">
        <v>466</v>
      </c>
      <c r="I1054" s="306" t="s">
        <v>468</v>
      </c>
      <c r="J1054" s="1497"/>
      <c r="K1054" s="1497"/>
      <c r="L1054" s="1498"/>
    </row>
    <row r="1055" spans="1:13">
      <c r="A1055" s="342"/>
      <c r="B1055" s="307">
        <v>1</v>
      </c>
      <c r="C1055" s="307">
        <v>2</v>
      </c>
      <c r="D1055" s="307">
        <v>3</v>
      </c>
      <c r="E1055" s="307">
        <v>4</v>
      </c>
      <c r="F1055" s="307">
        <v>5</v>
      </c>
      <c r="G1055" s="307">
        <v>6</v>
      </c>
      <c r="H1055" s="360">
        <v>7</v>
      </c>
      <c r="I1055" s="309">
        <v>8</v>
      </c>
      <c r="J1055" s="310">
        <v>9</v>
      </c>
      <c r="K1055" s="307">
        <v>10</v>
      </c>
      <c r="L1055" s="343">
        <v>11</v>
      </c>
    </row>
    <row r="1056" spans="1:13">
      <c r="A1056" s="344"/>
      <c r="B1056" s="312"/>
      <c r="C1056" s="312"/>
      <c r="D1056" s="305"/>
      <c r="E1056" s="311"/>
      <c r="F1056" s="358"/>
      <c r="G1056" s="312"/>
      <c r="H1056" s="312"/>
      <c r="I1056" s="313"/>
      <c r="J1056" s="337"/>
      <c r="K1056" s="311"/>
      <c r="L1056" s="345"/>
    </row>
    <row r="1057" spans="1:13" s="1185" customFormat="1">
      <c r="A1057" s="344"/>
      <c r="B1057" s="438">
        <v>44657</v>
      </c>
      <c r="C1057" s="438">
        <v>44681</v>
      </c>
      <c r="D1057" s="359">
        <v>25</v>
      </c>
      <c r="E1057" s="359">
        <v>1.5</v>
      </c>
      <c r="F1057" s="358">
        <v>1.5</v>
      </c>
      <c r="G1057" s="305">
        <v>0</v>
      </c>
      <c r="H1057" s="305">
        <v>0</v>
      </c>
      <c r="I1057" s="313">
        <v>0</v>
      </c>
      <c r="J1057" s="724">
        <f>J976+E1057-H1057</f>
        <v>1.5</v>
      </c>
      <c r="K1057" s="313"/>
      <c r="L1057" s="346"/>
      <c r="M1057" s="10">
        <v>32</v>
      </c>
    </row>
    <row r="1058" spans="1:13">
      <c r="A1058" s="344"/>
      <c r="B1058" s="406"/>
      <c r="C1058" s="526"/>
      <c r="D1058" s="530"/>
      <c r="E1058" s="530"/>
      <c r="F1058" s="444"/>
      <c r="G1058" s="527"/>
      <c r="H1058" s="527"/>
      <c r="I1058" s="407"/>
      <c r="J1058" s="439"/>
      <c r="K1058" s="407"/>
      <c r="L1058" s="346"/>
    </row>
    <row r="1059" spans="1:13">
      <c r="A1059" s="344"/>
      <c r="B1059" s="438"/>
      <c r="C1059" s="438"/>
      <c r="D1059" s="359"/>
      <c r="E1059" s="311"/>
      <c r="F1059" s="445"/>
      <c r="G1059" s="359"/>
      <c r="H1059" s="359"/>
      <c r="I1059" s="337"/>
      <c r="J1059" s="445"/>
      <c r="K1059" s="407"/>
      <c r="L1059" s="346"/>
    </row>
    <row r="1060" spans="1:13">
      <c r="A1060" s="344"/>
      <c r="B1060" s="312"/>
      <c r="C1060" s="312"/>
      <c r="D1060" s="301"/>
      <c r="E1060" s="301"/>
      <c r="F1060" s="336"/>
      <c r="G1060" s="359"/>
      <c r="H1060" s="359"/>
      <c r="I1060" s="313"/>
      <c r="J1060" s="337"/>
      <c r="K1060" s="313"/>
      <c r="L1060" s="346"/>
    </row>
    <row r="1061" spans="1:13">
      <c r="A1061" s="344"/>
      <c r="B1061" s="312"/>
      <c r="C1061" s="312"/>
      <c r="D1061" s="301"/>
      <c r="E1061" s="301"/>
      <c r="F1061" s="336"/>
      <c r="G1061" s="312"/>
      <c r="H1061" s="312"/>
      <c r="I1061" s="313"/>
      <c r="J1061" s="337"/>
      <c r="K1061" s="313"/>
      <c r="L1061" s="346"/>
    </row>
    <row r="1062" spans="1:13">
      <c r="A1062" s="344"/>
      <c r="B1062" s="312"/>
      <c r="C1062" s="312"/>
      <c r="D1062" s="301"/>
      <c r="E1062" s="301"/>
      <c r="F1062" s="313"/>
      <c r="G1062" s="301"/>
      <c r="H1062" s="301"/>
      <c r="I1062" s="313"/>
      <c r="J1062" s="313"/>
      <c r="K1062" s="313"/>
      <c r="L1062" s="346"/>
    </row>
    <row r="1063" spans="1:13">
      <c r="A1063" s="344"/>
      <c r="B1063" s="312"/>
      <c r="C1063" s="314"/>
      <c r="D1063" s="301"/>
      <c r="E1063" s="301"/>
      <c r="F1063" s="313"/>
      <c r="G1063" s="312"/>
      <c r="H1063" s="312"/>
      <c r="I1063" s="313"/>
      <c r="J1063" s="313"/>
      <c r="K1063" s="313"/>
      <c r="L1063" s="346"/>
    </row>
    <row r="1064" spans="1:13">
      <c r="A1064" s="344"/>
      <c r="B1064" s="312"/>
      <c r="C1064" s="314"/>
      <c r="D1064" s="301"/>
      <c r="E1064" s="301"/>
      <c r="F1064" s="313"/>
      <c r="G1064" s="312"/>
      <c r="H1064" s="312"/>
      <c r="I1064" s="313"/>
      <c r="J1064" s="313"/>
      <c r="K1064" s="313"/>
      <c r="L1064" s="346"/>
    </row>
    <row r="1065" spans="1:13">
      <c r="A1065" s="1119"/>
      <c r="B1065" s="338"/>
      <c r="C1065" s="338"/>
      <c r="D1065" s="338"/>
      <c r="E1065" s="338"/>
      <c r="F1065" s="338"/>
      <c r="G1065" s="338"/>
      <c r="H1065" s="338"/>
      <c r="I1065" s="338"/>
      <c r="J1065" s="338"/>
      <c r="K1065" s="338"/>
      <c r="L1065" s="14"/>
    </row>
    <row r="1066" spans="1:13">
      <c r="A1066" s="1493" t="s">
        <v>469</v>
      </c>
      <c r="B1066" s="1494"/>
      <c r="C1066" s="1494"/>
      <c r="D1066" s="1494"/>
      <c r="E1066" s="1494"/>
      <c r="F1066" s="1494"/>
      <c r="G1066" s="1494"/>
      <c r="H1066" s="1494"/>
      <c r="I1066" s="1494"/>
      <c r="J1066" s="1494"/>
      <c r="K1066" s="1494"/>
      <c r="L1066" s="1495"/>
    </row>
    <row r="1067" spans="1:13">
      <c r="A1067" s="13"/>
      <c r="B1067" s="338"/>
      <c r="C1067" s="338"/>
      <c r="D1067" s="338"/>
      <c r="E1067" s="338"/>
      <c r="F1067" s="338"/>
      <c r="G1067" s="338"/>
      <c r="H1067" s="338"/>
      <c r="I1067" s="338"/>
      <c r="J1067" s="338"/>
      <c r="K1067" s="338"/>
      <c r="L1067" s="14"/>
    </row>
    <row r="1068" spans="1:13">
      <c r="A1068" s="1496"/>
      <c r="B1068" s="1499" t="s">
        <v>470</v>
      </c>
      <c r="C1068" s="1499"/>
      <c r="D1068" s="1499" t="s">
        <v>471</v>
      </c>
      <c r="E1068" s="1499"/>
      <c r="F1068" s="1499"/>
      <c r="G1068" s="1499"/>
      <c r="H1068" s="1499"/>
      <c r="I1068" s="1499"/>
      <c r="J1068" s="1499" t="s">
        <v>472</v>
      </c>
      <c r="K1068" s="1499"/>
      <c r="L1068" s="1500"/>
    </row>
    <row r="1069" spans="1:13">
      <c r="A1069" s="1496"/>
      <c r="B1069" s="1499"/>
      <c r="C1069" s="1499"/>
      <c r="D1069" s="1499" t="s">
        <v>473</v>
      </c>
      <c r="E1069" s="1499"/>
      <c r="F1069" s="1499"/>
      <c r="G1069" s="1499" t="s">
        <v>474</v>
      </c>
      <c r="H1069" s="1499"/>
      <c r="I1069" s="1499"/>
      <c r="J1069" s="1499"/>
      <c r="K1069" s="1499"/>
      <c r="L1069" s="1500"/>
    </row>
    <row r="1070" spans="1:13">
      <c r="A1070" s="1113"/>
      <c r="B1070" s="1477">
        <v>1</v>
      </c>
      <c r="C1070" s="1477"/>
      <c r="D1070" s="1477">
        <v>2</v>
      </c>
      <c r="E1070" s="1477"/>
      <c r="F1070" s="1477"/>
      <c r="G1070" s="1477">
        <v>3</v>
      </c>
      <c r="H1070" s="1477"/>
      <c r="I1070" s="1477"/>
      <c r="J1070" s="1477">
        <v>4</v>
      </c>
      <c r="K1070" s="1477"/>
      <c r="L1070" s="1478"/>
    </row>
    <row r="1071" spans="1:13">
      <c r="A1071" s="1119"/>
      <c r="B1071" s="312"/>
      <c r="C1071" s="312"/>
      <c r="D1071" s="1479"/>
      <c r="E1071" s="1480"/>
      <c r="F1071" s="1481"/>
      <c r="G1071" s="1479"/>
      <c r="H1071" s="1480"/>
      <c r="I1071" s="1481"/>
      <c r="J1071" s="1479">
        <f>D1071-G1071</f>
        <v>0</v>
      </c>
      <c r="K1071" s="1480"/>
      <c r="L1071" s="1482"/>
    </row>
    <row r="1072" spans="1:13">
      <c r="A1072" s="1119"/>
      <c r="B1072" s="312"/>
      <c r="C1072" s="312"/>
      <c r="D1072" s="1479"/>
      <c r="E1072" s="1480"/>
      <c r="F1072" s="1481"/>
      <c r="G1072" s="1479"/>
      <c r="H1072" s="1480"/>
      <c r="I1072" s="1481"/>
      <c r="J1072" s="1479"/>
      <c r="K1072" s="1480"/>
      <c r="L1072" s="1482"/>
    </row>
    <row r="1073" spans="1:12" ht="15.75" thickBot="1">
      <c r="A1073" s="347"/>
      <c r="B1073" s="348"/>
      <c r="C1073" s="348"/>
      <c r="D1073" s="1483"/>
      <c r="E1073" s="1484"/>
      <c r="F1073" s="1485"/>
      <c r="G1073" s="1483"/>
      <c r="H1073" s="1484"/>
      <c r="I1073" s="1485"/>
      <c r="J1073" s="1483"/>
      <c r="K1073" s="1484"/>
      <c r="L1073" s="1486"/>
    </row>
    <row r="1075" spans="1:12" ht="15.75" thickBot="1"/>
    <row r="1076" spans="1:12" ht="15.75" thickBot="1">
      <c r="A1076" s="1501" t="s">
        <v>453</v>
      </c>
      <c r="B1076" s="1502"/>
      <c r="C1076" s="1502"/>
      <c r="D1076" s="1502"/>
      <c r="E1076" s="1502"/>
      <c r="F1076" s="1502"/>
      <c r="G1076" s="1502"/>
      <c r="H1076" s="1502"/>
      <c r="I1076" s="1502"/>
      <c r="J1076" s="1502"/>
      <c r="K1076" s="1502"/>
      <c r="L1076" s="1503"/>
    </row>
    <row r="1077" spans="1:12" ht="15.75" thickBot="1">
      <c r="A1077" s="1504" t="s">
        <v>476</v>
      </c>
      <c r="B1077" s="1505"/>
      <c r="C1077" s="1505"/>
      <c r="D1077" s="1505"/>
      <c r="E1077" s="1505"/>
      <c r="F1077" s="1505"/>
      <c r="G1077" s="1505"/>
      <c r="H1077" s="1505"/>
      <c r="I1077" s="1505"/>
      <c r="J1077" s="1505"/>
      <c r="K1077" s="1505"/>
      <c r="L1077" s="1506"/>
    </row>
    <row r="1078" spans="1:12">
      <c r="A1078" s="1493" t="s">
        <v>454</v>
      </c>
      <c r="B1078" s="1494"/>
      <c r="C1078" s="1494"/>
      <c r="D1078" s="1494"/>
      <c r="E1078" s="1494"/>
      <c r="F1078" s="1494"/>
      <c r="G1078" s="1494"/>
      <c r="H1078" s="1494"/>
      <c r="I1078" s="1494"/>
      <c r="J1078" s="1494"/>
      <c r="K1078" s="1494"/>
      <c r="L1078" s="1495"/>
    </row>
    <row r="1079" spans="1:12">
      <c r="A1079" s="13"/>
      <c r="B1079" s="338"/>
      <c r="C1079" s="338"/>
      <c r="D1079" s="338"/>
      <c r="E1079" s="338"/>
      <c r="F1079" s="338"/>
      <c r="G1079" s="338"/>
      <c r="H1079" s="338"/>
      <c r="I1079" s="338"/>
      <c r="J1079" s="338"/>
      <c r="K1079" s="338"/>
      <c r="L1079" s="14"/>
    </row>
    <row r="1080" spans="1:12">
      <c r="A1080" s="1113">
        <v>1</v>
      </c>
      <c r="B1080" s="338" t="s">
        <v>455</v>
      </c>
      <c r="C1080" s="338"/>
      <c r="D1080" s="338"/>
      <c r="E1080" s="338"/>
      <c r="F1080" s="1121">
        <f>'04-22Master'!AU48</f>
        <v>86</v>
      </c>
      <c r="G1080" s="1114">
        <v>2</v>
      </c>
      <c r="H1080" s="338" t="s">
        <v>456</v>
      </c>
      <c r="I1080" s="338"/>
      <c r="J1080" s="338"/>
      <c r="K1080" s="340">
        <f>'04-22Master'!I48</f>
        <v>44662</v>
      </c>
      <c r="L1080" s="14"/>
    </row>
    <row r="1081" spans="1:12">
      <c r="A1081" s="1113"/>
      <c r="B1081" s="338"/>
      <c r="C1081" s="338"/>
      <c r="D1081" s="338"/>
      <c r="E1081" s="338"/>
      <c r="F1081" s="338"/>
      <c r="G1081" s="1114"/>
      <c r="H1081" s="338"/>
      <c r="I1081" s="338"/>
      <c r="J1081" s="338"/>
      <c r="K1081" s="338"/>
      <c r="L1081" s="14"/>
    </row>
    <row r="1082" spans="1:12">
      <c r="A1082" s="1113">
        <v>3</v>
      </c>
      <c r="B1082" s="338" t="s">
        <v>457</v>
      </c>
      <c r="C1082" s="338"/>
      <c r="D1082" s="397" t="str">
        <f>'04-22Master'!B48</f>
        <v xml:space="preserve">Govarthanan TK </v>
      </c>
      <c r="E1082" s="338"/>
      <c r="F1082" s="338"/>
      <c r="G1082" s="1114">
        <v>4</v>
      </c>
      <c r="H1082" s="338" t="s">
        <v>458</v>
      </c>
      <c r="I1082" s="338"/>
      <c r="J1082" s="303" t="str">
        <f>'04-22Master'!E48</f>
        <v>Kumaraswamy papaiya</v>
      </c>
      <c r="K1082" s="338"/>
      <c r="L1082" s="14"/>
    </row>
    <row r="1083" spans="1:12">
      <c r="A1083" s="1113"/>
      <c r="B1083" s="338"/>
      <c r="C1083" s="338"/>
      <c r="D1083" s="338"/>
      <c r="E1083" s="338"/>
      <c r="F1083" s="338"/>
      <c r="G1083" s="1120"/>
      <c r="H1083" s="338"/>
      <c r="I1083" s="338"/>
      <c r="J1083" s="338"/>
      <c r="K1083" s="338"/>
      <c r="L1083" s="14"/>
    </row>
    <row r="1084" spans="1:12">
      <c r="A1084" s="1493" t="s">
        <v>459</v>
      </c>
      <c r="B1084" s="1494"/>
      <c r="C1084" s="1494"/>
      <c r="D1084" s="1494"/>
      <c r="E1084" s="1494"/>
      <c r="F1084" s="1494"/>
      <c r="G1084" s="1494"/>
      <c r="H1084" s="1494"/>
      <c r="I1084" s="1494"/>
      <c r="J1084" s="1494"/>
      <c r="K1084" s="1494"/>
      <c r="L1084" s="1495"/>
    </row>
    <row r="1085" spans="1:12">
      <c r="A1085" s="13"/>
      <c r="B1085" s="338"/>
      <c r="C1085" s="338"/>
      <c r="D1085" s="338"/>
      <c r="E1085" s="338"/>
      <c r="F1085" s="338"/>
      <c r="G1085" s="338"/>
      <c r="H1085" s="338"/>
      <c r="I1085" s="338"/>
      <c r="J1085" s="338"/>
      <c r="K1085" s="338"/>
      <c r="L1085" s="14"/>
    </row>
    <row r="1086" spans="1:12">
      <c r="A1086" s="1496"/>
      <c r="B1086" s="1497" t="s">
        <v>460</v>
      </c>
      <c r="C1086" s="1497"/>
      <c r="D1086" s="1497"/>
      <c r="E1086" s="1497" t="s">
        <v>461</v>
      </c>
      <c r="F1086" s="1497" t="s">
        <v>462</v>
      </c>
      <c r="G1086" s="1497" t="s">
        <v>463</v>
      </c>
      <c r="H1086" s="1497"/>
      <c r="I1086" s="1497"/>
      <c r="J1086" s="1497" t="s">
        <v>464</v>
      </c>
      <c r="K1086" s="1497" t="s">
        <v>465</v>
      </c>
      <c r="L1086" s="1498" t="s">
        <v>37</v>
      </c>
    </row>
    <row r="1087" spans="1:12" ht="30">
      <c r="A1087" s="1496"/>
      <c r="B1087" s="1115" t="s">
        <v>365</v>
      </c>
      <c r="C1087" s="1115" t="s">
        <v>466</v>
      </c>
      <c r="D1087" s="1115" t="s">
        <v>467</v>
      </c>
      <c r="E1087" s="1497"/>
      <c r="F1087" s="1497"/>
      <c r="G1087" s="306" t="s">
        <v>365</v>
      </c>
      <c r="H1087" s="306" t="s">
        <v>466</v>
      </c>
      <c r="I1087" s="306" t="s">
        <v>468</v>
      </c>
      <c r="J1087" s="1497"/>
      <c r="K1087" s="1497"/>
      <c r="L1087" s="1498"/>
    </row>
    <row r="1088" spans="1:12">
      <c r="A1088" s="342"/>
      <c r="B1088" s="307">
        <v>1</v>
      </c>
      <c r="C1088" s="307">
        <v>2</v>
      </c>
      <c r="D1088" s="307">
        <v>3</v>
      </c>
      <c r="E1088" s="307">
        <v>4</v>
      </c>
      <c r="F1088" s="307">
        <v>5</v>
      </c>
      <c r="G1088" s="307">
        <v>6</v>
      </c>
      <c r="H1088" s="360">
        <v>7</v>
      </c>
      <c r="I1088" s="309">
        <v>8</v>
      </c>
      <c r="J1088" s="310">
        <v>9</v>
      </c>
      <c r="K1088" s="307">
        <v>10</v>
      </c>
      <c r="L1088" s="343">
        <v>11</v>
      </c>
    </row>
    <row r="1089" spans="1:13">
      <c r="A1089" s="344"/>
      <c r="B1089" s="312"/>
      <c r="C1089" s="312"/>
      <c r="D1089" s="305"/>
      <c r="E1089" s="311"/>
      <c r="F1089" s="358"/>
      <c r="G1089" s="312"/>
      <c r="H1089" s="312"/>
      <c r="I1089" s="313"/>
      <c r="J1089" s="337"/>
      <c r="K1089" s="311"/>
      <c r="L1089" s="345"/>
    </row>
    <row r="1090" spans="1:13" s="1185" customFormat="1">
      <c r="A1090" s="344"/>
      <c r="B1090" s="438">
        <v>44662</v>
      </c>
      <c r="C1090" s="438">
        <v>44681</v>
      </c>
      <c r="D1090" s="359">
        <v>20</v>
      </c>
      <c r="E1090" s="359">
        <v>1.5</v>
      </c>
      <c r="F1090" s="358">
        <v>1.5</v>
      </c>
      <c r="G1090" s="305">
        <v>0</v>
      </c>
      <c r="H1090" s="305">
        <v>0</v>
      </c>
      <c r="I1090" s="313">
        <v>0</v>
      </c>
      <c r="J1090" s="724">
        <f>J1009+E1090-H1090</f>
        <v>1.5</v>
      </c>
      <c r="K1090" s="313"/>
      <c r="L1090" s="346"/>
      <c r="M1090" s="10">
        <v>34</v>
      </c>
    </row>
    <row r="1091" spans="1:13">
      <c r="A1091" s="344"/>
      <c r="B1091" s="406"/>
      <c r="C1091" s="526"/>
      <c r="D1091" s="530"/>
      <c r="E1091" s="530"/>
      <c r="F1091" s="444"/>
      <c r="G1091" s="527"/>
      <c r="H1091" s="527"/>
      <c r="I1091" s="407"/>
      <c r="J1091" s="439"/>
      <c r="K1091" s="407"/>
      <c r="L1091" s="346"/>
    </row>
    <row r="1092" spans="1:13">
      <c r="A1092" s="344"/>
      <c r="B1092" s="438"/>
      <c r="C1092" s="438"/>
      <c r="D1092" s="359"/>
      <c r="E1092" s="311"/>
      <c r="F1092" s="445"/>
      <c r="G1092" s="359"/>
      <c r="H1092" s="359"/>
      <c r="I1092" s="337"/>
      <c r="J1092" s="445"/>
      <c r="K1092" s="407"/>
      <c r="L1092" s="346"/>
    </row>
    <row r="1093" spans="1:13">
      <c r="A1093" s="344"/>
      <c r="B1093" s="312"/>
      <c r="C1093" s="312"/>
      <c r="D1093" s="301"/>
      <c r="E1093" s="301"/>
      <c r="F1093" s="336"/>
      <c r="G1093" s="359"/>
      <c r="H1093" s="359"/>
      <c r="I1093" s="313"/>
      <c r="J1093" s="337"/>
      <c r="K1093" s="313"/>
      <c r="L1093" s="346"/>
    </row>
    <row r="1094" spans="1:13">
      <c r="A1094" s="344"/>
      <c r="B1094" s="312"/>
      <c r="C1094" s="312"/>
      <c r="D1094" s="301"/>
      <c r="E1094" s="301"/>
      <c r="F1094" s="336"/>
      <c r="G1094" s="312"/>
      <c r="H1094" s="312"/>
      <c r="I1094" s="313"/>
      <c r="J1094" s="337"/>
      <c r="K1094" s="313"/>
      <c r="L1094" s="346"/>
    </row>
    <row r="1095" spans="1:13">
      <c r="A1095" s="344"/>
      <c r="B1095" s="312"/>
      <c r="C1095" s="312"/>
      <c r="D1095" s="301"/>
      <c r="E1095" s="301"/>
      <c r="F1095" s="313"/>
      <c r="G1095" s="301"/>
      <c r="H1095" s="301"/>
      <c r="I1095" s="313"/>
      <c r="J1095" s="313"/>
      <c r="K1095" s="313"/>
      <c r="L1095" s="346"/>
    </row>
    <row r="1096" spans="1:13">
      <c r="A1096" s="344"/>
      <c r="B1096" s="312"/>
      <c r="C1096" s="314"/>
      <c r="D1096" s="301"/>
      <c r="E1096" s="301"/>
      <c r="F1096" s="313"/>
      <c r="G1096" s="312"/>
      <c r="H1096" s="312"/>
      <c r="I1096" s="313"/>
      <c r="J1096" s="313"/>
      <c r="K1096" s="313"/>
      <c r="L1096" s="346"/>
    </row>
    <row r="1097" spans="1:13">
      <c r="A1097" s="344"/>
      <c r="B1097" s="312"/>
      <c r="C1097" s="314"/>
      <c r="D1097" s="301"/>
      <c r="E1097" s="301"/>
      <c r="F1097" s="313"/>
      <c r="G1097" s="312"/>
      <c r="H1097" s="312"/>
      <c r="I1097" s="313"/>
      <c r="J1097" s="313"/>
      <c r="K1097" s="313"/>
      <c r="L1097" s="346"/>
    </row>
    <row r="1098" spans="1:13">
      <c r="A1098" s="1119"/>
      <c r="B1098" s="338"/>
      <c r="C1098" s="338"/>
      <c r="D1098" s="338"/>
      <c r="E1098" s="338"/>
      <c r="F1098" s="338"/>
      <c r="G1098" s="338"/>
      <c r="H1098" s="338"/>
      <c r="I1098" s="338"/>
      <c r="J1098" s="338"/>
      <c r="K1098" s="338"/>
      <c r="L1098" s="14"/>
    </row>
    <row r="1099" spans="1:13">
      <c r="A1099" s="1493" t="s">
        <v>469</v>
      </c>
      <c r="B1099" s="1494"/>
      <c r="C1099" s="1494"/>
      <c r="D1099" s="1494"/>
      <c r="E1099" s="1494"/>
      <c r="F1099" s="1494"/>
      <c r="G1099" s="1494"/>
      <c r="H1099" s="1494"/>
      <c r="I1099" s="1494"/>
      <c r="J1099" s="1494"/>
      <c r="K1099" s="1494"/>
      <c r="L1099" s="1495"/>
    </row>
    <row r="1100" spans="1:13">
      <c r="A1100" s="13"/>
      <c r="B1100" s="338"/>
      <c r="C1100" s="338"/>
      <c r="D1100" s="338"/>
      <c r="E1100" s="338"/>
      <c r="F1100" s="338"/>
      <c r="G1100" s="338"/>
      <c r="H1100" s="338"/>
      <c r="I1100" s="338"/>
      <c r="J1100" s="338"/>
      <c r="K1100" s="338"/>
      <c r="L1100" s="14"/>
    </row>
    <row r="1101" spans="1:13">
      <c r="A1101" s="1496"/>
      <c r="B1101" s="1499" t="s">
        <v>470</v>
      </c>
      <c r="C1101" s="1499"/>
      <c r="D1101" s="1499" t="s">
        <v>471</v>
      </c>
      <c r="E1101" s="1499"/>
      <c r="F1101" s="1499"/>
      <c r="G1101" s="1499"/>
      <c r="H1101" s="1499"/>
      <c r="I1101" s="1499"/>
      <c r="J1101" s="1499" t="s">
        <v>472</v>
      </c>
      <c r="K1101" s="1499"/>
      <c r="L1101" s="1500"/>
      <c r="M1101" s="10">
        <v>33</v>
      </c>
    </row>
    <row r="1102" spans="1:13">
      <c r="A1102" s="1496"/>
      <c r="B1102" s="1499"/>
      <c r="C1102" s="1499"/>
      <c r="D1102" s="1499" t="s">
        <v>473</v>
      </c>
      <c r="E1102" s="1499"/>
      <c r="F1102" s="1499"/>
      <c r="G1102" s="1499" t="s">
        <v>474</v>
      </c>
      <c r="H1102" s="1499"/>
      <c r="I1102" s="1499"/>
      <c r="J1102" s="1499"/>
      <c r="K1102" s="1499"/>
      <c r="L1102" s="1500"/>
    </row>
    <row r="1103" spans="1:13">
      <c r="A1103" s="1113"/>
      <c r="B1103" s="1477">
        <v>1</v>
      </c>
      <c r="C1103" s="1477"/>
      <c r="D1103" s="1477">
        <v>2</v>
      </c>
      <c r="E1103" s="1477"/>
      <c r="F1103" s="1477"/>
      <c r="G1103" s="1477">
        <v>3</v>
      </c>
      <c r="H1103" s="1477"/>
      <c r="I1103" s="1477"/>
      <c r="J1103" s="1477">
        <v>4</v>
      </c>
      <c r="K1103" s="1477"/>
      <c r="L1103" s="1478"/>
    </row>
    <row r="1104" spans="1:13">
      <c r="A1104" s="1119"/>
      <c r="B1104" s="312"/>
      <c r="C1104" s="312"/>
      <c r="D1104" s="1479"/>
      <c r="E1104" s="1480"/>
      <c r="F1104" s="1481"/>
      <c r="G1104" s="1479"/>
      <c r="H1104" s="1480"/>
      <c r="I1104" s="1481"/>
      <c r="J1104" s="1479">
        <f>D1104-G1104</f>
        <v>0</v>
      </c>
      <c r="K1104" s="1480"/>
      <c r="L1104" s="1482"/>
    </row>
    <row r="1105" spans="1:12">
      <c r="A1105" s="1119"/>
      <c r="B1105" s="312"/>
      <c r="C1105" s="312"/>
      <c r="D1105" s="1479"/>
      <c r="E1105" s="1480"/>
      <c r="F1105" s="1481"/>
      <c r="G1105" s="1479"/>
      <c r="H1105" s="1480"/>
      <c r="I1105" s="1481"/>
      <c r="J1105" s="1479"/>
      <c r="K1105" s="1480"/>
      <c r="L1105" s="1482"/>
    </row>
    <row r="1106" spans="1:12" ht="15.75" thickBot="1">
      <c r="A1106" s="347"/>
      <c r="B1106" s="348"/>
      <c r="C1106" s="348"/>
      <c r="D1106" s="1483"/>
      <c r="E1106" s="1484"/>
      <c r="F1106" s="1485"/>
      <c r="G1106" s="1483"/>
      <c r="H1106" s="1484"/>
      <c r="I1106" s="1485"/>
      <c r="J1106" s="1483"/>
      <c r="K1106" s="1484"/>
      <c r="L1106" s="1486"/>
    </row>
    <row r="1107" spans="1:12">
      <c r="A1107" s="1185"/>
      <c r="B1107" s="1185"/>
      <c r="C1107" s="1185"/>
      <c r="D1107" s="1185"/>
      <c r="E1107" s="1185"/>
      <c r="F1107" s="1185"/>
      <c r="G1107" s="1185"/>
      <c r="H1107" s="1185"/>
      <c r="I1107" s="1185"/>
      <c r="J1107" s="1185"/>
      <c r="K1107" s="1185"/>
      <c r="L1107" s="1185"/>
    </row>
    <row r="1108" spans="1:12" ht="15.75" thickBot="1">
      <c r="A1108" s="1185"/>
      <c r="B1108" s="1185"/>
      <c r="C1108" s="1185"/>
      <c r="D1108" s="1185"/>
      <c r="E1108" s="1185"/>
      <c r="F1108" s="1185"/>
      <c r="G1108" s="1185"/>
      <c r="H1108" s="1185"/>
      <c r="I1108" s="1185"/>
      <c r="J1108" s="1185"/>
      <c r="K1108" s="1185"/>
      <c r="L1108" s="1185"/>
    </row>
    <row r="1109" spans="1:12" ht="15.75" thickBot="1">
      <c r="A1109" s="1501" t="s">
        <v>453</v>
      </c>
      <c r="B1109" s="1502"/>
      <c r="C1109" s="1502"/>
      <c r="D1109" s="1502"/>
      <c r="E1109" s="1502"/>
      <c r="F1109" s="1502"/>
      <c r="G1109" s="1502"/>
      <c r="H1109" s="1502"/>
      <c r="I1109" s="1502"/>
      <c r="J1109" s="1502"/>
      <c r="K1109" s="1502"/>
      <c r="L1109" s="1503"/>
    </row>
    <row r="1110" spans="1:12" ht="15.75" thickBot="1">
      <c r="A1110" s="1504" t="s">
        <v>476</v>
      </c>
      <c r="B1110" s="1505"/>
      <c r="C1110" s="1505"/>
      <c r="D1110" s="1505"/>
      <c r="E1110" s="1505"/>
      <c r="F1110" s="1505"/>
      <c r="G1110" s="1505"/>
      <c r="H1110" s="1505"/>
      <c r="I1110" s="1505"/>
      <c r="J1110" s="1505"/>
      <c r="K1110" s="1505"/>
      <c r="L1110" s="1506"/>
    </row>
    <row r="1111" spans="1:12">
      <c r="A1111" s="1493" t="s">
        <v>454</v>
      </c>
      <c r="B1111" s="1494"/>
      <c r="C1111" s="1494"/>
      <c r="D1111" s="1494"/>
      <c r="E1111" s="1494"/>
      <c r="F1111" s="1494"/>
      <c r="G1111" s="1494"/>
      <c r="H1111" s="1494"/>
      <c r="I1111" s="1494"/>
      <c r="J1111" s="1494"/>
      <c r="K1111" s="1494"/>
      <c r="L1111" s="1495"/>
    </row>
    <row r="1112" spans="1:12">
      <c r="A1112" s="13"/>
      <c r="B1112" s="338"/>
      <c r="C1112" s="338"/>
      <c r="D1112" s="338"/>
      <c r="E1112" s="338"/>
      <c r="F1112" s="338"/>
      <c r="G1112" s="338"/>
      <c r="H1112" s="338"/>
      <c r="I1112" s="338"/>
      <c r="J1112" s="338"/>
      <c r="K1112" s="338"/>
      <c r="L1112" s="14"/>
    </row>
    <row r="1113" spans="1:12">
      <c r="A1113" s="1192">
        <v>1</v>
      </c>
      <c r="B1113" s="338" t="s">
        <v>455</v>
      </c>
      <c r="C1113" s="338"/>
      <c r="D1113" s="338"/>
      <c r="E1113" s="338"/>
      <c r="F1113" s="1201">
        <f>'04-22Master'!AU49</f>
        <v>87</v>
      </c>
      <c r="G1113" s="1193">
        <v>2</v>
      </c>
      <c r="H1113" s="338" t="s">
        <v>456</v>
      </c>
      <c r="I1113" s="338"/>
      <c r="J1113" s="338"/>
      <c r="K1113" s="340">
        <f>'04-22Master'!I49</f>
        <v>44671</v>
      </c>
      <c r="L1113" s="14"/>
    </row>
    <row r="1114" spans="1:12">
      <c r="A1114" s="1192"/>
      <c r="B1114" s="338"/>
      <c r="C1114" s="338"/>
      <c r="D1114" s="338"/>
      <c r="E1114" s="338"/>
      <c r="F1114" s="338"/>
      <c r="G1114" s="1193"/>
      <c r="H1114" s="338"/>
      <c r="I1114" s="338"/>
      <c r="J1114" s="338"/>
      <c r="K1114" s="338"/>
      <c r="L1114" s="14"/>
    </row>
    <row r="1115" spans="1:12">
      <c r="A1115" s="1192">
        <v>3</v>
      </c>
      <c r="B1115" s="338" t="s">
        <v>457</v>
      </c>
      <c r="C1115" s="338"/>
      <c r="D1115" s="397" t="str">
        <f>'04-22Master'!B49</f>
        <v xml:space="preserve">Laxmi Soujanya Mudunuri </v>
      </c>
      <c r="E1115" s="338"/>
      <c r="F1115" s="338"/>
      <c r="G1115" s="1193">
        <v>4</v>
      </c>
      <c r="H1115" s="338" t="s">
        <v>458</v>
      </c>
      <c r="I1115" s="338"/>
      <c r="J1115" s="303" t="str">
        <f>'04-22Master'!E49</f>
        <v>Venkata Satya narayana Raju</v>
      </c>
      <c r="K1115" s="338"/>
      <c r="L1115" s="14"/>
    </row>
    <row r="1116" spans="1:12">
      <c r="A1116" s="1192"/>
      <c r="B1116" s="338"/>
      <c r="C1116" s="338"/>
      <c r="D1116" s="338"/>
      <c r="E1116" s="338"/>
      <c r="F1116" s="338"/>
      <c r="G1116" s="1200"/>
      <c r="H1116" s="338"/>
      <c r="I1116" s="338"/>
      <c r="J1116" s="338"/>
      <c r="K1116" s="338"/>
      <c r="L1116" s="14"/>
    </row>
    <row r="1117" spans="1:12">
      <c r="A1117" s="1493" t="s">
        <v>459</v>
      </c>
      <c r="B1117" s="1494"/>
      <c r="C1117" s="1494"/>
      <c r="D1117" s="1494"/>
      <c r="E1117" s="1494"/>
      <c r="F1117" s="1494"/>
      <c r="G1117" s="1494"/>
      <c r="H1117" s="1494"/>
      <c r="I1117" s="1494"/>
      <c r="J1117" s="1494"/>
      <c r="K1117" s="1494"/>
      <c r="L1117" s="1495"/>
    </row>
    <row r="1118" spans="1:12">
      <c r="A1118" s="13"/>
      <c r="B1118" s="338"/>
      <c r="C1118" s="338"/>
      <c r="D1118" s="338"/>
      <c r="E1118" s="338"/>
      <c r="F1118" s="338"/>
      <c r="G1118" s="338"/>
      <c r="H1118" s="338"/>
      <c r="I1118" s="338"/>
      <c r="J1118" s="338"/>
      <c r="K1118" s="338"/>
      <c r="L1118" s="14"/>
    </row>
    <row r="1119" spans="1:12">
      <c r="A1119" s="1496"/>
      <c r="B1119" s="1497" t="s">
        <v>460</v>
      </c>
      <c r="C1119" s="1497"/>
      <c r="D1119" s="1497"/>
      <c r="E1119" s="1497" t="s">
        <v>461</v>
      </c>
      <c r="F1119" s="1497" t="s">
        <v>462</v>
      </c>
      <c r="G1119" s="1497" t="s">
        <v>463</v>
      </c>
      <c r="H1119" s="1497"/>
      <c r="I1119" s="1497"/>
      <c r="J1119" s="1497" t="s">
        <v>464</v>
      </c>
      <c r="K1119" s="1497" t="s">
        <v>465</v>
      </c>
      <c r="L1119" s="1498" t="s">
        <v>37</v>
      </c>
    </row>
    <row r="1120" spans="1:12" ht="30">
      <c r="A1120" s="1496"/>
      <c r="B1120" s="1194" t="s">
        <v>365</v>
      </c>
      <c r="C1120" s="1194" t="s">
        <v>466</v>
      </c>
      <c r="D1120" s="1194" t="s">
        <v>467</v>
      </c>
      <c r="E1120" s="1497"/>
      <c r="F1120" s="1497"/>
      <c r="G1120" s="306" t="s">
        <v>365</v>
      </c>
      <c r="H1120" s="306" t="s">
        <v>466</v>
      </c>
      <c r="I1120" s="306" t="s">
        <v>468</v>
      </c>
      <c r="J1120" s="1497"/>
      <c r="K1120" s="1497"/>
      <c r="L1120" s="1498"/>
    </row>
    <row r="1121" spans="1:13">
      <c r="A1121" s="342"/>
      <c r="B1121" s="307">
        <v>1</v>
      </c>
      <c r="C1121" s="307">
        <v>2</v>
      </c>
      <c r="D1121" s="307">
        <v>3</v>
      </c>
      <c r="E1121" s="307">
        <v>4</v>
      </c>
      <c r="F1121" s="307">
        <v>5</v>
      </c>
      <c r="G1121" s="307">
        <v>6</v>
      </c>
      <c r="H1121" s="360">
        <v>7</v>
      </c>
      <c r="I1121" s="309">
        <v>8</v>
      </c>
      <c r="J1121" s="310">
        <v>9</v>
      </c>
      <c r="K1121" s="307">
        <v>10</v>
      </c>
      <c r="L1121" s="343">
        <v>11</v>
      </c>
    </row>
    <row r="1122" spans="1:13">
      <c r="A1122" s="344"/>
      <c r="B1122" s="312"/>
      <c r="C1122" s="312"/>
      <c r="D1122" s="305"/>
      <c r="E1122" s="311"/>
      <c r="F1122" s="358"/>
      <c r="G1122" s="312"/>
      <c r="H1122" s="312"/>
      <c r="I1122" s="313"/>
      <c r="J1122" s="337"/>
      <c r="K1122" s="311"/>
      <c r="L1122" s="345"/>
    </row>
    <row r="1123" spans="1:13" s="1185" customFormat="1">
      <c r="A1123" s="344"/>
      <c r="B1123" s="438">
        <v>44671</v>
      </c>
      <c r="C1123" s="438">
        <v>44681</v>
      </c>
      <c r="D1123" s="359">
        <v>11</v>
      </c>
      <c r="E1123" s="359">
        <v>0</v>
      </c>
      <c r="F1123" s="358">
        <v>0</v>
      </c>
      <c r="G1123" s="305">
        <v>0</v>
      </c>
      <c r="H1123" s="305">
        <v>0</v>
      </c>
      <c r="I1123" s="313">
        <v>0</v>
      </c>
      <c r="J1123" s="724">
        <f>J1042+E1123-H1123</f>
        <v>0</v>
      </c>
      <c r="K1123" s="313" t="s">
        <v>787</v>
      </c>
      <c r="L1123" s="346"/>
      <c r="M1123" s="10">
        <v>34</v>
      </c>
    </row>
    <row r="1124" spans="1:13">
      <c r="A1124" s="344"/>
      <c r="B1124" s="406"/>
      <c r="C1124" s="526"/>
      <c r="D1124" s="530"/>
      <c r="E1124" s="530"/>
      <c r="F1124" s="444"/>
      <c r="G1124" s="527"/>
      <c r="H1124" s="527"/>
      <c r="I1124" s="407"/>
      <c r="J1124" s="439"/>
      <c r="K1124" s="407"/>
      <c r="L1124" s="346"/>
    </row>
    <row r="1125" spans="1:13">
      <c r="A1125" s="344"/>
      <c r="B1125" s="438"/>
      <c r="C1125" s="438"/>
      <c r="D1125" s="359"/>
      <c r="E1125" s="311"/>
      <c r="F1125" s="445"/>
      <c r="G1125" s="359"/>
      <c r="H1125" s="359"/>
      <c r="I1125" s="337"/>
      <c r="J1125" s="445"/>
      <c r="K1125" s="407"/>
      <c r="L1125" s="346"/>
    </row>
    <row r="1126" spans="1:13">
      <c r="A1126" s="344"/>
      <c r="B1126" s="312"/>
      <c r="C1126" s="312"/>
      <c r="D1126" s="301"/>
      <c r="E1126" s="301"/>
      <c r="F1126" s="336"/>
      <c r="G1126" s="359"/>
      <c r="H1126" s="359"/>
      <c r="I1126" s="313"/>
      <c r="J1126" s="337"/>
      <c r="K1126" s="313"/>
      <c r="L1126" s="346"/>
    </row>
    <row r="1127" spans="1:13">
      <c r="A1127" s="344"/>
      <c r="B1127" s="312"/>
      <c r="C1127" s="312"/>
      <c r="D1127" s="301"/>
      <c r="E1127" s="301"/>
      <c r="F1127" s="336"/>
      <c r="G1127" s="312"/>
      <c r="H1127" s="312"/>
      <c r="I1127" s="313"/>
      <c r="J1127" s="337"/>
      <c r="K1127" s="313"/>
      <c r="L1127" s="346"/>
    </row>
    <row r="1128" spans="1:13">
      <c r="A1128" s="344"/>
      <c r="B1128" s="312"/>
      <c r="C1128" s="312"/>
      <c r="D1128" s="301"/>
      <c r="E1128" s="301"/>
      <c r="F1128" s="313"/>
      <c r="G1128" s="301"/>
      <c r="H1128" s="301"/>
      <c r="I1128" s="313"/>
      <c r="J1128" s="313"/>
      <c r="K1128" s="313"/>
      <c r="L1128" s="346"/>
    </row>
    <row r="1129" spans="1:13">
      <c r="A1129" s="344"/>
      <c r="B1129" s="312"/>
      <c r="C1129" s="314"/>
      <c r="D1129" s="301"/>
      <c r="E1129" s="301"/>
      <c r="F1129" s="313"/>
      <c r="G1129" s="312"/>
      <c r="H1129" s="312"/>
      <c r="I1129" s="313"/>
      <c r="J1129" s="313"/>
      <c r="K1129" s="313"/>
      <c r="L1129" s="346"/>
    </row>
    <row r="1130" spans="1:13">
      <c r="A1130" s="344"/>
      <c r="B1130" s="312"/>
      <c r="C1130" s="314"/>
      <c r="D1130" s="301"/>
      <c r="E1130" s="301"/>
      <c r="F1130" s="313"/>
      <c r="G1130" s="312"/>
      <c r="H1130" s="312"/>
      <c r="I1130" s="313"/>
      <c r="J1130" s="313"/>
      <c r="K1130" s="313"/>
      <c r="L1130" s="346"/>
    </row>
    <row r="1131" spans="1:13">
      <c r="A1131" s="1199"/>
      <c r="B1131" s="338"/>
      <c r="C1131" s="338"/>
      <c r="D1131" s="338"/>
      <c r="E1131" s="338"/>
      <c r="F1131" s="338"/>
      <c r="G1131" s="338"/>
      <c r="H1131" s="338"/>
      <c r="I1131" s="338"/>
      <c r="J1131" s="338"/>
      <c r="K1131" s="338"/>
      <c r="L1131" s="14"/>
    </row>
    <row r="1132" spans="1:13">
      <c r="A1132" s="1493" t="s">
        <v>469</v>
      </c>
      <c r="B1132" s="1494"/>
      <c r="C1132" s="1494"/>
      <c r="D1132" s="1494"/>
      <c r="E1132" s="1494"/>
      <c r="F1132" s="1494"/>
      <c r="G1132" s="1494"/>
      <c r="H1132" s="1494"/>
      <c r="I1132" s="1494"/>
      <c r="J1132" s="1494"/>
      <c r="K1132" s="1494"/>
      <c r="L1132" s="1495"/>
    </row>
    <row r="1133" spans="1:13">
      <c r="A1133" s="13"/>
      <c r="B1133" s="338"/>
      <c r="C1133" s="338"/>
      <c r="D1133" s="338"/>
      <c r="E1133" s="338"/>
      <c r="F1133" s="338"/>
      <c r="G1133" s="338"/>
      <c r="H1133" s="338"/>
      <c r="I1133" s="338"/>
      <c r="J1133" s="338"/>
      <c r="K1133" s="338"/>
      <c r="L1133" s="14"/>
    </row>
    <row r="1134" spans="1:13">
      <c r="A1134" s="1496"/>
      <c r="B1134" s="1499" t="s">
        <v>470</v>
      </c>
      <c r="C1134" s="1499"/>
      <c r="D1134" s="1499" t="s">
        <v>471</v>
      </c>
      <c r="E1134" s="1499"/>
      <c r="F1134" s="1499"/>
      <c r="G1134" s="1499"/>
      <c r="H1134" s="1499"/>
      <c r="I1134" s="1499"/>
      <c r="J1134" s="1499" t="s">
        <v>472</v>
      </c>
      <c r="K1134" s="1499"/>
      <c r="L1134" s="1500"/>
    </row>
    <row r="1135" spans="1:13">
      <c r="A1135" s="1496"/>
      <c r="B1135" s="1499"/>
      <c r="C1135" s="1499"/>
      <c r="D1135" s="1499" t="s">
        <v>473</v>
      </c>
      <c r="E1135" s="1499"/>
      <c r="F1135" s="1499"/>
      <c r="G1135" s="1499" t="s">
        <v>474</v>
      </c>
      <c r="H1135" s="1499"/>
      <c r="I1135" s="1499"/>
      <c r="J1135" s="1499"/>
      <c r="K1135" s="1499"/>
      <c r="L1135" s="1500"/>
    </row>
    <row r="1136" spans="1:13">
      <c r="A1136" s="1192"/>
      <c r="B1136" s="1477">
        <v>1</v>
      </c>
      <c r="C1136" s="1477"/>
      <c r="D1136" s="1477">
        <v>2</v>
      </c>
      <c r="E1136" s="1477"/>
      <c r="F1136" s="1477"/>
      <c r="G1136" s="1477">
        <v>3</v>
      </c>
      <c r="H1136" s="1477"/>
      <c r="I1136" s="1477"/>
      <c r="J1136" s="1477">
        <v>4</v>
      </c>
      <c r="K1136" s="1477"/>
      <c r="L1136" s="1478"/>
    </row>
    <row r="1137" spans="1:12">
      <c r="A1137" s="1199"/>
      <c r="B1137" s="312"/>
      <c r="C1137" s="312"/>
      <c r="D1137" s="1479"/>
      <c r="E1137" s="1480"/>
      <c r="F1137" s="1481"/>
      <c r="G1137" s="1479"/>
      <c r="H1137" s="1480"/>
      <c r="I1137" s="1481"/>
      <c r="J1137" s="1479">
        <f>D1137-G1137</f>
        <v>0</v>
      </c>
      <c r="K1137" s="1480"/>
      <c r="L1137" s="1482"/>
    </row>
    <row r="1138" spans="1:12">
      <c r="A1138" s="1199"/>
      <c r="B1138" s="312"/>
      <c r="C1138" s="312"/>
      <c r="D1138" s="1479"/>
      <c r="E1138" s="1480"/>
      <c r="F1138" s="1481"/>
      <c r="G1138" s="1479"/>
      <c r="H1138" s="1480"/>
      <c r="I1138" s="1481"/>
      <c r="J1138" s="1479"/>
      <c r="K1138" s="1480"/>
      <c r="L1138" s="1482"/>
    </row>
    <row r="1139" spans="1:12" ht="15.75" thickBot="1">
      <c r="A1139" s="347"/>
      <c r="B1139" s="348"/>
      <c r="C1139" s="348"/>
      <c r="D1139" s="1483"/>
      <c r="E1139" s="1484"/>
      <c r="F1139" s="1485"/>
      <c r="G1139" s="1483"/>
      <c r="H1139" s="1484"/>
      <c r="I1139" s="1485"/>
      <c r="J1139" s="1483"/>
      <c r="K1139" s="1484"/>
      <c r="L1139" s="1486"/>
    </row>
    <row r="1140" spans="1:12">
      <c r="A1140" s="1185"/>
      <c r="B1140" s="1185"/>
      <c r="C1140" s="1185"/>
      <c r="D1140" s="1185"/>
      <c r="E1140" s="1185"/>
      <c r="F1140" s="1185"/>
      <c r="G1140" s="1185"/>
      <c r="H1140" s="1185"/>
      <c r="I1140" s="1185"/>
      <c r="J1140" s="1185"/>
      <c r="K1140" s="1185"/>
      <c r="L1140" s="1185"/>
    </row>
    <row r="1141" spans="1:12" ht="15.75" thickBot="1">
      <c r="A1141" s="1185"/>
      <c r="B1141" s="1185"/>
      <c r="C1141" s="1185"/>
      <c r="D1141" s="1185"/>
      <c r="E1141" s="1185"/>
      <c r="F1141" s="1185"/>
      <c r="G1141" s="1185"/>
      <c r="H1141" s="1185"/>
      <c r="I1141" s="1185"/>
      <c r="J1141" s="1185"/>
      <c r="K1141" s="1185"/>
      <c r="L1141" s="1185"/>
    </row>
    <row r="1142" spans="1:12" ht="15.75" thickBot="1">
      <c r="A1142" s="1501" t="s">
        <v>453</v>
      </c>
      <c r="B1142" s="1502"/>
      <c r="C1142" s="1502"/>
      <c r="D1142" s="1502"/>
      <c r="E1142" s="1502"/>
      <c r="F1142" s="1502"/>
      <c r="G1142" s="1502"/>
      <c r="H1142" s="1502"/>
      <c r="I1142" s="1502"/>
      <c r="J1142" s="1502"/>
      <c r="K1142" s="1502"/>
      <c r="L1142" s="1503"/>
    </row>
    <row r="1143" spans="1:12" ht="15.75" thickBot="1">
      <c r="A1143" s="1504" t="s">
        <v>476</v>
      </c>
      <c r="B1143" s="1505"/>
      <c r="C1143" s="1505"/>
      <c r="D1143" s="1505"/>
      <c r="E1143" s="1505"/>
      <c r="F1143" s="1505"/>
      <c r="G1143" s="1505"/>
      <c r="H1143" s="1505"/>
      <c r="I1143" s="1505"/>
      <c r="J1143" s="1505"/>
      <c r="K1143" s="1505"/>
      <c r="L1143" s="1506"/>
    </row>
    <row r="1144" spans="1:12">
      <c r="A1144" s="1493" t="s">
        <v>454</v>
      </c>
      <c r="B1144" s="1494"/>
      <c r="C1144" s="1494"/>
      <c r="D1144" s="1494"/>
      <c r="E1144" s="1494"/>
      <c r="F1144" s="1494"/>
      <c r="G1144" s="1494"/>
      <c r="H1144" s="1494"/>
      <c r="I1144" s="1494"/>
      <c r="J1144" s="1494"/>
      <c r="K1144" s="1494"/>
      <c r="L1144" s="1495"/>
    </row>
    <row r="1145" spans="1:12">
      <c r="A1145" s="13"/>
      <c r="B1145" s="338"/>
      <c r="C1145" s="338"/>
      <c r="D1145" s="338"/>
      <c r="E1145" s="338"/>
      <c r="F1145" s="338"/>
      <c r="G1145" s="338"/>
      <c r="H1145" s="338"/>
      <c r="I1145" s="338"/>
      <c r="J1145" s="338"/>
      <c r="K1145" s="338"/>
      <c r="L1145" s="14"/>
    </row>
    <row r="1146" spans="1:12">
      <c r="A1146" s="1192">
        <v>1</v>
      </c>
      <c r="B1146" s="338" t="s">
        <v>455</v>
      </c>
      <c r="C1146" s="338"/>
      <c r="D1146" s="338"/>
      <c r="E1146" s="338"/>
      <c r="F1146" s="1201">
        <f>'BGLR STP APRIL 22-WM Reg'!A1607</f>
        <v>0</v>
      </c>
      <c r="G1146" s="1193">
        <v>2</v>
      </c>
      <c r="H1146" s="338" t="s">
        <v>456</v>
      </c>
      <c r="I1146" s="338"/>
      <c r="J1146" s="338"/>
      <c r="K1146" s="340">
        <f>'BGLR STP APRIL 22-WM Reg'!I1607</f>
        <v>0</v>
      </c>
      <c r="L1146" s="14"/>
    </row>
    <row r="1147" spans="1:12">
      <c r="A1147" s="1192"/>
      <c r="B1147" s="338"/>
      <c r="C1147" s="338"/>
      <c r="D1147" s="338"/>
      <c r="E1147" s="338"/>
      <c r="F1147" s="338"/>
      <c r="G1147" s="1193"/>
      <c r="H1147" s="338"/>
      <c r="I1147" s="338"/>
      <c r="J1147" s="338"/>
      <c r="K1147" s="338"/>
      <c r="L1147" s="14"/>
    </row>
    <row r="1148" spans="1:12">
      <c r="A1148" s="1192">
        <v>3</v>
      </c>
      <c r="B1148" s="338" t="s">
        <v>457</v>
      </c>
      <c r="C1148" s="338"/>
      <c r="D1148" s="397">
        <f>'BGLR STP APRIL 22-WM Reg'!B1607</f>
        <v>0</v>
      </c>
      <c r="E1148" s="338"/>
      <c r="F1148" s="338"/>
      <c r="G1148" s="1193">
        <v>4</v>
      </c>
      <c r="H1148" s="338" t="s">
        <v>458</v>
      </c>
      <c r="I1148" s="338"/>
      <c r="J1148" s="303">
        <f>'BGLR STP APRIL 22-WM Reg'!E1607</f>
        <v>0</v>
      </c>
      <c r="K1148" s="338"/>
      <c r="L1148" s="14"/>
    </row>
    <row r="1149" spans="1:12">
      <c r="A1149" s="1192"/>
      <c r="B1149" s="338"/>
      <c r="C1149" s="338"/>
      <c r="D1149" s="338"/>
      <c r="E1149" s="338"/>
      <c r="F1149" s="338"/>
      <c r="G1149" s="1200"/>
      <c r="H1149" s="338"/>
      <c r="I1149" s="338"/>
      <c r="J1149" s="338"/>
      <c r="K1149" s="338"/>
      <c r="L1149" s="14"/>
    </row>
    <row r="1150" spans="1:12">
      <c r="A1150" s="1493" t="s">
        <v>459</v>
      </c>
      <c r="B1150" s="1494"/>
      <c r="C1150" s="1494"/>
      <c r="D1150" s="1494"/>
      <c r="E1150" s="1494"/>
      <c r="F1150" s="1494"/>
      <c r="G1150" s="1494"/>
      <c r="H1150" s="1494"/>
      <c r="I1150" s="1494"/>
      <c r="J1150" s="1494"/>
      <c r="K1150" s="1494"/>
      <c r="L1150" s="1495"/>
    </row>
    <row r="1151" spans="1:12">
      <c r="A1151" s="13"/>
      <c r="B1151" s="338"/>
      <c r="C1151" s="338"/>
      <c r="D1151" s="338"/>
      <c r="E1151" s="338"/>
      <c r="F1151" s="338"/>
      <c r="G1151" s="338"/>
      <c r="H1151" s="338"/>
      <c r="I1151" s="338"/>
      <c r="J1151" s="338"/>
      <c r="K1151" s="338"/>
      <c r="L1151" s="14"/>
    </row>
    <row r="1152" spans="1:12">
      <c r="A1152" s="1496"/>
      <c r="B1152" s="1497" t="s">
        <v>460</v>
      </c>
      <c r="C1152" s="1497"/>
      <c r="D1152" s="1497"/>
      <c r="E1152" s="1497" t="s">
        <v>461</v>
      </c>
      <c r="F1152" s="1497" t="s">
        <v>462</v>
      </c>
      <c r="G1152" s="1497" t="s">
        <v>463</v>
      </c>
      <c r="H1152" s="1497"/>
      <c r="I1152" s="1497"/>
      <c r="J1152" s="1497" t="s">
        <v>464</v>
      </c>
      <c r="K1152" s="1497" t="s">
        <v>465</v>
      </c>
      <c r="L1152" s="1498" t="s">
        <v>37</v>
      </c>
    </row>
    <row r="1153" spans="1:12" ht="30">
      <c r="A1153" s="1496"/>
      <c r="B1153" s="1194" t="s">
        <v>365</v>
      </c>
      <c r="C1153" s="1194" t="s">
        <v>466</v>
      </c>
      <c r="D1153" s="1194" t="s">
        <v>467</v>
      </c>
      <c r="E1153" s="1497"/>
      <c r="F1153" s="1497"/>
      <c r="G1153" s="306" t="s">
        <v>365</v>
      </c>
      <c r="H1153" s="306" t="s">
        <v>466</v>
      </c>
      <c r="I1153" s="306" t="s">
        <v>468</v>
      </c>
      <c r="J1153" s="1497"/>
      <c r="K1153" s="1497"/>
      <c r="L1153" s="1498"/>
    </row>
    <row r="1154" spans="1:12">
      <c r="A1154" s="342"/>
      <c r="B1154" s="307">
        <v>1</v>
      </c>
      <c r="C1154" s="307">
        <v>2</v>
      </c>
      <c r="D1154" s="307">
        <v>3</v>
      </c>
      <c r="E1154" s="307">
        <v>4</v>
      </c>
      <c r="F1154" s="307">
        <v>5</v>
      </c>
      <c r="G1154" s="307">
        <v>6</v>
      </c>
      <c r="H1154" s="360">
        <v>7</v>
      </c>
      <c r="I1154" s="309">
        <v>8</v>
      </c>
      <c r="J1154" s="310">
        <v>9</v>
      </c>
      <c r="K1154" s="307">
        <v>10</v>
      </c>
      <c r="L1154" s="343">
        <v>11</v>
      </c>
    </row>
    <row r="1155" spans="1:12">
      <c r="A1155" s="344"/>
      <c r="B1155" s="312"/>
      <c r="C1155" s="312"/>
      <c r="D1155" s="305"/>
      <c r="E1155" s="311"/>
      <c r="F1155" s="358"/>
      <c r="G1155" s="312"/>
      <c r="H1155" s="312"/>
      <c r="I1155" s="313"/>
      <c r="J1155" s="337"/>
      <c r="K1155" s="311"/>
      <c r="L1155" s="345"/>
    </row>
    <row r="1156" spans="1:12">
      <c r="A1156" s="1185"/>
      <c r="B1156" s="1185"/>
      <c r="C1156" s="1185"/>
      <c r="D1156" s="1185"/>
      <c r="E1156" s="1185"/>
      <c r="F1156" s="1185"/>
      <c r="G1156" s="1185"/>
      <c r="H1156" s="1185"/>
      <c r="I1156" s="1185"/>
      <c r="J1156" s="1185"/>
      <c r="K1156" s="1185"/>
      <c r="L1156" s="1185"/>
    </row>
    <row r="1157" spans="1:12">
      <c r="A1157" s="344"/>
      <c r="B1157" s="406"/>
      <c r="C1157" s="526"/>
      <c r="D1157" s="530"/>
      <c r="E1157" s="530"/>
      <c r="F1157" s="444"/>
      <c r="G1157" s="527"/>
      <c r="H1157" s="527"/>
      <c r="I1157" s="407"/>
      <c r="J1157" s="439"/>
      <c r="K1157" s="407"/>
      <c r="L1157" s="346"/>
    </row>
    <row r="1158" spans="1:12">
      <c r="A1158" s="344"/>
      <c r="B1158" s="438"/>
      <c r="C1158" s="438"/>
      <c r="D1158" s="359"/>
      <c r="E1158" s="311"/>
      <c r="F1158" s="445"/>
      <c r="G1158" s="359"/>
      <c r="H1158" s="359"/>
      <c r="I1158" s="337"/>
      <c r="J1158" s="445"/>
      <c r="K1158" s="407"/>
      <c r="L1158" s="346"/>
    </row>
    <row r="1159" spans="1:12">
      <c r="A1159" s="344"/>
      <c r="B1159" s="312"/>
      <c r="C1159" s="312"/>
      <c r="D1159" s="301"/>
      <c r="E1159" s="301"/>
      <c r="F1159" s="336"/>
      <c r="G1159" s="359"/>
      <c r="H1159" s="359"/>
      <c r="I1159" s="313"/>
      <c r="J1159" s="337"/>
      <c r="K1159" s="313"/>
      <c r="L1159" s="346"/>
    </row>
    <row r="1160" spans="1:12">
      <c r="A1160" s="344"/>
      <c r="B1160" s="312"/>
      <c r="C1160" s="312"/>
      <c r="D1160" s="301"/>
      <c r="E1160" s="301"/>
      <c r="F1160" s="336"/>
      <c r="G1160" s="312"/>
      <c r="H1160" s="312"/>
      <c r="I1160" s="313"/>
      <c r="J1160" s="337"/>
      <c r="K1160" s="313"/>
      <c r="L1160" s="346"/>
    </row>
    <row r="1161" spans="1:12">
      <c r="A1161" s="344"/>
      <c r="B1161" s="312"/>
      <c r="C1161" s="312"/>
      <c r="D1161" s="301"/>
      <c r="E1161" s="301"/>
      <c r="F1161" s="313"/>
      <c r="G1161" s="301"/>
      <c r="H1161" s="301"/>
      <c r="I1161" s="313"/>
      <c r="J1161" s="313"/>
      <c r="K1161" s="313"/>
      <c r="L1161" s="346"/>
    </row>
    <row r="1162" spans="1:12">
      <c r="A1162" s="344"/>
      <c r="B1162" s="312"/>
      <c r="C1162" s="314"/>
      <c r="D1162" s="301"/>
      <c r="E1162" s="301"/>
      <c r="F1162" s="313"/>
      <c r="G1162" s="312"/>
      <c r="H1162" s="312"/>
      <c r="I1162" s="313"/>
      <c r="J1162" s="313"/>
      <c r="K1162" s="313"/>
      <c r="L1162" s="346"/>
    </row>
    <row r="1163" spans="1:12">
      <c r="A1163" s="344"/>
      <c r="B1163" s="312"/>
      <c r="C1163" s="314"/>
      <c r="D1163" s="301"/>
      <c r="E1163" s="301"/>
      <c r="F1163" s="313"/>
      <c r="G1163" s="312"/>
      <c r="H1163" s="312"/>
      <c r="I1163" s="313"/>
      <c r="J1163" s="313"/>
      <c r="K1163" s="313"/>
      <c r="L1163" s="346"/>
    </row>
    <row r="1164" spans="1:12">
      <c r="A1164" s="1199"/>
      <c r="B1164" s="338"/>
      <c r="C1164" s="338"/>
      <c r="D1164" s="338"/>
      <c r="E1164" s="338"/>
      <c r="F1164" s="338"/>
      <c r="G1164" s="338"/>
      <c r="H1164" s="338"/>
      <c r="I1164" s="338"/>
      <c r="J1164" s="338"/>
      <c r="K1164" s="338"/>
      <c r="L1164" s="14"/>
    </row>
    <row r="1165" spans="1:12">
      <c r="A1165" s="1493" t="s">
        <v>469</v>
      </c>
      <c r="B1165" s="1494"/>
      <c r="C1165" s="1494"/>
      <c r="D1165" s="1494"/>
      <c r="E1165" s="1494"/>
      <c r="F1165" s="1494"/>
      <c r="G1165" s="1494"/>
      <c r="H1165" s="1494"/>
      <c r="I1165" s="1494"/>
      <c r="J1165" s="1494"/>
      <c r="K1165" s="1494"/>
      <c r="L1165" s="1495"/>
    </row>
    <row r="1166" spans="1:12">
      <c r="A1166" s="13"/>
      <c r="B1166" s="338"/>
      <c r="C1166" s="338"/>
      <c r="D1166" s="338"/>
      <c r="E1166" s="338"/>
      <c r="F1166" s="338"/>
      <c r="G1166" s="338"/>
      <c r="H1166" s="338"/>
      <c r="I1166" s="338"/>
      <c r="J1166" s="338"/>
      <c r="K1166" s="338"/>
      <c r="L1166" s="14"/>
    </row>
    <row r="1167" spans="1:12">
      <c r="A1167" s="1496"/>
      <c r="B1167" s="1499" t="s">
        <v>470</v>
      </c>
      <c r="C1167" s="1499"/>
      <c r="D1167" s="1499" t="s">
        <v>471</v>
      </c>
      <c r="E1167" s="1499"/>
      <c r="F1167" s="1499"/>
      <c r="G1167" s="1499"/>
      <c r="H1167" s="1499"/>
      <c r="I1167" s="1499"/>
      <c r="J1167" s="1499" t="s">
        <v>472</v>
      </c>
      <c r="K1167" s="1499"/>
      <c r="L1167" s="1500"/>
    </row>
    <row r="1168" spans="1:12">
      <c r="A1168" s="1496"/>
      <c r="B1168" s="1499"/>
      <c r="C1168" s="1499"/>
      <c r="D1168" s="1499" t="s">
        <v>473</v>
      </c>
      <c r="E1168" s="1499"/>
      <c r="F1168" s="1499"/>
      <c r="G1168" s="1499" t="s">
        <v>474</v>
      </c>
      <c r="H1168" s="1499"/>
      <c r="I1168" s="1499"/>
      <c r="J1168" s="1499"/>
      <c r="K1168" s="1499"/>
      <c r="L1168" s="1500"/>
    </row>
    <row r="1169" spans="1:12">
      <c r="A1169" s="1192"/>
      <c r="B1169" s="1477">
        <v>1</v>
      </c>
      <c r="C1169" s="1477"/>
      <c r="D1169" s="1477">
        <v>2</v>
      </c>
      <c r="E1169" s="1477"/>
      <c r="F1169" s="1477"/>
      <c r="G1169" s="1477">
        <v>3</v>
      </c>
      <c r="H1169" s="1477"/>
      <c r="I1169" s="1477"/>
      <c r="J1169" s="1477">
        <v>4</v>
      </c>
      <c r="K1169" s="1477"/>
      <c r="L1169" s="1478"/>
    </row>
    <row r="1170" spans="1:12">
      <c r="A1170" s="1199"/>
      <c r="B1170" s="312"/>
      <c r="C1170" s="312"/>
      <c r="D1170" s="1479"/>
      <c r="E1170" s="1480"/>
      <c r="F1170" s="1481"/>
      <c r="G1170" s="1479"/>
      <c r="H1170" s="1480"/>
      <c r="I1170" s="1481"/>
      <c r="J1170" s="1479">
        <f>D1170-G1170</f>
        <v>0</v>
      </c>
      <c r="K1170" s="1480"/>
      <c r="L1170" s="1482"/>
    </row>
    <row r="1171" spans="1:12">
      <c r="A1171" s="1199"/>
      <c r="B1171" s="312"/>
      <c r="C1171" s="312"/>
      <c r="D1171" s="1479"/>
      <c r="E1171" s="1480"/>
      <c r="F1171" s="1481"/>
      <c r="G1171" s="1479"/>
      <c r="H1171" s="1480"/>
      <c r="I1171" s="1481"/>
      <c r="J1171" s="1479"/>
      <c r="K1171" s="1480"/>
      <c r="L1171" s="1482"/>
    </row>
    <row r="1172" spans="1:12" ht="15.75" thickBot="1">
      <c r="A1172" s="347"/>
      <c r="B1172" s="348"/>
      <c r="C1172" s="348"/>
      <c r="D1172" s="1483"/>
      <c r="E1172" s="1484"/>
      <c r="F1172" s="1485"/>
      <c r="G1172" s="1483"/>
      <c r="H1172" s="1484"/>
      <c r="I1172" s="1485"/>
      <c r="J1172" s="1483"/>
      <c r="K1172" s="1484"/>
      <c r="L1172" s="1486"/>
    </row>
    <row r="1173" spans="1:12">
      <c r="A1173" s="1493" t="s">
        <v>454</v>
      </c>
      <c r="B1173" s="1494"/>
      <c r="C1173" s="1494"/>
      <c r="D1173" s="1494"/>
      <c r="E1173" s="1494"/>
      <c r="F1173" s="1494"/>
      <c r="G1173" s="1494"/>
      <c r="H1173" s="1494"/>
      <c r="I1173" s="1494"/>
      <c r="J1173" s="1494"/>
      <c r="K1173" s="1494"/>
      <c r="L1173" s="1495"/>
    </row>
    <row r="1174" spans="1:12">
      <c r="A1174" s="13"/>
      <c r="B1174" s="338"/>
      <c r="C1174" s="338"/>
      <c r="D1174" s="338"/>
      <c r="E1174" s="338"/>
      <c r="F1174" s="338"/>
      <c r="G1174" s="338"/>
      <c r="H1174" s="338"/>
      <c r="I1174" s="338"/>
      <c r="J1174" s="338"/>
      <c r="K1174" s="338"/>
      <c r="L1174" s="14"/>
    </row>
    <row r="1175" spans="1:12">
      <c r="A1175" s="1192">
        <v>1</v>
      </c>
      <c r="B1175" s="338" t="s">
        <v>455</v>
      </c>
      <c r="C1175" s="338"/>
      <c r="D1175" s="338"/>
      <c r="E1175" s="338"/>
      <c r="F1175" s="1201">
        <f>'BGLR STP APRIL 22-WM Reg'!A1636</f>
        <v>0</v>
      </c>
      <c r="G1175" s="1193">
        <v>2</v>
      </c>
      <c r="H1175" s="338" t="s">
        <v>456</v>
      </c>
      <c r="I1175" s="338"/>
      <c r="J1175" s="338"/>
      <c r="K1175" s="340">
        <f>'BGLR STP APRIL 22-WM Reg'!I1636</f>
        <v>0</v>
      </c>
      <c r="L1175" s="14"/>
    </row>
    <row r="1176" spans="1:12">
      <c r="A1176" s="1192"/>
      <c r="B1176" s="338"/>
      <c r="C1176" s="338"/>
      <c r="D1176" s="338"/>
      <c r="E1176" s="338"/>
      <c r="F1176" s="338"/>
      <c r="G1176" s="1193"/>
      <c r="H1176" s="338"/>
      <c r="I1176" s="338"/>
      <c r="J1176" s="338"/>
      <c r="K1176" s="338"/>
      <c r="L1176" s="14"/>
    </row>
    <row r="1177" spans="1:12">
      <c r="A1177" s="1192">
        <v>3</v>
      </c>
      <c r="B1177" s="338" t="s">
        <v>457</v>
      </c>
      <c r="C1177" s="338"/>
      <c r="D1177" s="397">
        <f>'BGLR STP APRIL 22-WM Reg'!B1636</f>
        <v>0</v>
      </c>
      <c r="E1177" s="338"/>
      <c r="F1177" s="338"/>
      <c r="G1177" s="1193">
        <v>4</v>
      </c>
      <c r="H1177" s="338" t="s">
        <v>458</v>
      </c>
      <c r="I1177" s="338"/>
      <c r="J1177" s="303">
        <f>'BGLR STP APRIL 22-WM Reg'!E1636</f>
        <v>0</v>
      </c>
      <c r="K1177" s="338"/>
      <c r="L1177" s="14"/>
    </row>
    <row r="1178" spans="1:12">
      <c r="A1178" s="1192"/>
      <c r="B1178" s="338"/>
      <c r="C1178" s="338"/>
      <c r="D1178" s="338"/>
      <c r="E1178" s="338"/>
      <c r="F1178" s="338"/>
      <c r="G1178" s="1200"/>
      <c r="H1178" s="338"/>
      <c r="I1178" s="338"/>
      <c r="J1178" s="338"/>
      <c r="K1178" s="338"/>
      <c r="L1178" s="14"/>
    </row>
    <row r="1179" spans="1:12">
      <c r="A1179" s="1493" t="s">
        <v>459</v>
      </c>
      <c r="B1179" s="1494"/>
      <c r="C1179" s="1494"/>
      <c r="D1179" s="1494"/>
      <c r="E1179" s="1494"/>
      <c r="F1179" s="1494"/>
      <c r="G1179" s="1494"/>
      <c r="H1179" s="1494"/>
      <c r="I1179" s="1494"/>
      <c r="J1179" s="1494"/>
      <c r="K1179" s="1494"/>
      <c r="L1179" s="1495"/>
    </row>
    <row r="1180" spans="1:12">
      <c r="A1180" s="13"/>
      <c r="B1180" s="338"/>
      <c r="C1180" s="338"/>
      <c r="D1180" s="338"/>
      <c r="E1180" s="338"/>
      <c r="F1180" s="338"/>
      <c r="G1180" s="338"/>
      <c r="H1180" s="338"/>
      <c r="I1180" s="338"/>
      <c r="J1180" s="338"/>
      <c r="K1180" s="338"/>
      <c r="L1180" s="14"/>
    </row>
    <row r="1181" spans="1:12">
      <c r="A1181" s="1496"/>
      <c r="B1181" s="1497" t="s">
        <v>460</v>
      </c>
      <c r="C1181" s="1497"/>
      <c r="D1181" s="1497"/>
      <c r="E1181" s="1497" t="s">
        <v>461</v>
      </c>
      <c r="F1181" s="1497" t="s">
        <v>462</v>
      </c>
      <c r="G1181" s="1497" t="s">
        <v>463</v>
      </c>
      <c r="H1181" s="1497"/>
      <c r="I1181" s="1497"/>
      <c r="J1181" s="1497" t="s">
        <v>464</v>
      </c>
      <c r="K1181" s="1497" t="s">
        <v>465</v>
      </c>
      <c r="L1181" s="1498" t="s">
        <v>37</v>
      </c>
    </row>
    <row r="1182" spans="1:12" ht="30">
      <c r="A1182" s="1496"/>
      <c r="B1182" s="1194" t="s">
        <v>365</v>
      </c>
      <c r="C1182" s="1194" t="s">
        <v>466</v>
      </c>
      <c r="D1182" s="1194" t="s">
        <v>467</v>
      </c>
      <c r="E1182" s="1497"/>
      <c r="F1182" s="1497"/>
      <c r="G1182" s="306" t="s">
        <v>365</v>
      </c>
      <c r="H1182" s="306" t="s">
        <v>466</v>
      </c>
      <c r="I1182" s="306" t="s">
        <v>468</v>
      </c>
      <c r="J1182" s="1497"/>
      <c r="K1182" s="1497"/>
      <c r="L1182" s="1498"/>
    </row>
    <row r="1183" spans="1:12">
      <c r="A1183" s="342"/>
      <c r="B1183" s="307">
        <v>1</v>
      </c>
      <c r="C1183" s="307">
        <v>2</v>
      </c>
      <c r="D1183" s="307">
        <v>3</v>
      </c>
      <c r="E1183" s="307">
        <v>4</v>
      </c>
      <c r="F1183" s="307">
        <v>5</v>
      </c>
      <c r="G1183" s="307">
        <v>6</v>
      </c>
      <c r="H1183" s="360">
        <v>7</v>
      </c>
      <c r="I1183" s="309">
        <v>8</v>
      </c>
      <c r="J1183" s="310">
        <v>9</v>
      </c>
      <c r="K1183" s="307">
        <v>10</v>
      </c>
      <c r="L1183" s="343">
        <v>11</v>
      </c>
    </row>
    <row r="1184" spans="1:12">
      <c r="A1184" s="344"/>
      <c r="B1184" s="312"/>
      <c r="C1184" s="312"/>
      <c r="D1184" s="305"/>
      <c r="E1184" s="311"/>
      <c r="F1184" s="358"/>
      <c r="G1184" s="312"/>
      <c r="H1184" s="312"/>
      <c r="I1184" s="313"/>
      <c r="J1184" s="337"/>
      <c r="K1184" s="311"/>
      <c r="L1184" s="345"/>
    </row>
    <row r="1185" spans="1:12">
      <c r="A1185" s="344"/>
      <c r="B1185" s="312"/>
      <c r="C1185" s="312"/>
      <c r="D1185" s="301"/>
      <c r="E1185" s="311"/>
      <c r="F1185" s="445"/>
      <c r="G1185" s="359"/>
      <c r="H1185" s="359"/>
      <c r="I1185" s="337"/>
      <c r="J1185" s="445"/>
      <c r="K1185" s="313"/>
      <c r="L1185" s="346"/>
    </row>
    <row r="1186" spans="1:12">
      <c r="A1186" s="344"/>
      <c r="B1186" s="406"/>
      <c r="C1186" s="526"/>
      <c r="D1186" s="530"/>
      <c r="E1186" s="530"/>
      <c r="F1186" s="444"/>
      <c r="G1186" s="527"/>
      <c r="H1186" s="527"/>
      <c r="I1186" s="407"/>
      <c r="J1186" s="439"/>
      <c r="K1186" s="407"/>
      <c r="L1186" s="346"/>
    </row>
    <row r="1187" spans="1:12">
      <c r="A1187" s="344"/>
      <c r="B1187" s="438"/>
      <c r="C1187" s="438"/>
      <c r="D1187" s="359"/>
      <c r="E1187" s="311"/>
      <c r="F1187" s="445"/>
      <c r="G1187" s="359"/>
      <c r="H1187" s="359"/>
      <c r="I1187" s="337"/>
      <c r="J1187" s="445"/>
      <c r="K1187" s="407"/>
      <c r="L1187" s="346"/>
    </row>
    <row r="1188" spans="1:12">
      <c r="A1188" s="344"/>
      <c r="B1188" s="312"/>
      <c r="C1188" s="312"/>
      <c r="D1188" s="301"/>
      <c r="E1188" s="301"/>
      <c r="F1188" s="336"/>
      <c r="G1188" s="359"/>
      <c r="H1188" s="359"/>
      <c r="I1188" s="313"/>
      <c r="J1188" s="337"/>
      <c r="K1188" s="313"/>
      <c r="L1188" s="346"/>
    </row>
    <row r="1189" spans="1:12">
      <c r="A1189" s="344"/>
      <c r="B1189" s="312"/>
      <c r="C1189" s="312"/>
      <c r="D1189" s="301"/>
      <c r="E1189" s="301"/>
      <c r="F1189" s="336"/>
      <c r="G1189" s="312"/>
      <c r="H1189" s="312"/>
      <c r="I1189" s="313"/>
      <c r="J1189" s="337"/>
      <c r="K1189" s="313"/>
      <c r="L1189" s="346"/>
    </row>
    <row r="1190" spans="1:12">
      <c r="A1190" s="344"/>
      <c r="B1190" s="312"/>
      <c r="C1190" s="312"/>
      <c r="D1190" s="301"/>
      <c r="E1190" s="301"/>
      <c r="F1190" s="313"/>
      <c r="G1190" s="301"/>
      <c r="H1190" s="301"/>
      <c r="I1190" s="313"/>
      <c r="J1190" s="313"/>
      <c r="K1190" s="313"/>
      <c r="L1190" s="346"/>
    </row>
    <row r="1191" spans="1:12">
      <c r="A1191" s="344"/>
      <c r="B1191" s="312"/>
      <c r="C1191" s="314"/>
      <c r="D1191" s="301"/>
      <c r="E1191" s="301"/>
      <c r="F1191" s="313"/>
      <c r="G1191" s="312"/>
      <c r="H1191" s="312"/>
      <c r="I1191" s="313"/>
      <c r="J1191" s="313"/>
      <c r="K1191" s="313"/>
      <c r="L1191" s="346"/>
    </row>
    <row r="1192" spans="1:12">
      <c r="A1192" s="344"/>
      <c r="B1192" s="312"/>
      <c r="C1192" s="314"/>
      <c r="D1192" s="301"/>
      <c r="E1192" s="301"/>
      <c r="F1192" s="313"/>
      <c r="G1192" s="312"/>
      <c r="H1192" s="312"/>
      <c r="I1192" s="313"/>
      <c r="J1192" s="313"/>
      <c r="K1192" s="313"/>
      <c r="L1192" s="346"/>
    </row>
    <row r="1193" spans="1:12">
      <c r="A1193" s="1199"/>
      <c r="B1193" s="338"/>
      <c r="C1193" s="338"/>
      <c r="D1193" s="338"/>
      <c r="E1193" s="338"/>
      <c r="F1193" s="338"/>
      <c r="G1193" s="338"/>
      <c r="H1193" s="338"/>
      <c r="I1193" s="338"/>
      <c r="J1193" s="338"/>
      <c r="K1193" s="338"/>
      <c r="L1193" s="14"/>
    </row>
    <row r="1194" spans="1:12">
      <c r="A1194" s="1493" t="s">
        <v>469</v>
      </c>
      <c r="B1194" s="1494"/>
      <c r="C1194" s="1494"/>
      <c r="D1194" s="1494"/>
      <c r="E1194" s="1494"/>
      <c r="F1194" s="1494"/>
      <c r="G1194" s="1494"/>
      <c r="H1194" s="1494"/>
      <c r="I1194" s="1494"/>
      <c r="J1194" s="1494"/>
      <c r="K1194" s="1494"/>
      <c r="L1194" s="1495"/>
    </row>
    <row r="1195" spans="1:12">
      <c r="A1195" s="13"/>
      <c r="B1195" s="338"/>
      <c r="C1195" s="338"/>
      <c r="D1195" s="338"/>
      <c r="E1195" s="338"/>
      <c r="F1195" s="338"/>
      <c r="G1195" s="338"/>
      <c r="H1195" s="338"/>
      <c r="I1195" s="338"/>
      <c r="J1195" s="338"/>
      <c r="K1195" s="338"/>
      <c r="L1195" s="14"/>
    </row>
    <row r="1196" spans="1:12">
      <c r="A1196" s="1496"/>
      <c r="B1196" s="1499" t="s">
        <v>470</v>
      </c>
      <c r="C1196" s="1499"/>
      <c r="D1196" s="1499" t="s">
        <v>471</v>
      </c>
      <c r="E1196" s="1499"/>
      <c r="F1196" s="1499"/>
      <c r="G1196" s="1499"/>
      <c r="H1196" s="1499"/>
      <c r="I1196" s="1499"/>
      <c r="J1196" s="1499" t="s">
        <v>472</v>
      </c>
      <c r="K1196" s="1499"/>
      <c r="L1196" s="1500"/>
    </row>
    <row r="1197" spans="1:12">
      <c r="A1197" s="1496"/>
      <c r="B1197" s="1499"/>
      <c r="C1197" s="1499"/>
      <c r="D1197" s="1499" t="s">
        <v>473</v>
      </c>
      <c r="E1197" s="1499"/>
      <c r="F1197" s="1499"/>
      <c r="G1197" s="1499" t="s">
        <v>474</v>
      </c>
      <c r="H1197" s="1499"/>
      <c r="I1197" s="1499"/>
      <c r="J1197" s="1499"/>
      <c r="K1197" s="1499"/>
      <c r="L1197" s="1500"/>
    </row>
    <row r="1198" spans="1:12">
      <c r="A1198" s="1192"/>
      <c r="B1198" s="1477">
        <v>1</v>
      </c>
      <c r="C1198" s="1477"/>
      <c r="D1198" s="1477">
        <v>2</v>
      </c>
      <c r="E1198" s="1477"/>
      <c r="F1198" s="1477"/>
      <c r="G1198" s="1477">
        <v>3</v>
      </c>
      <c r="H1198" s="1477"/>
      <c r="I1198" s="1477"/>
      <c r="J1198" s="1477">
        <v>4</v>
      </c>
      <c r="K1198" s="1477"/>
      <c r="L1198" s="1478"/>
    </row>
    <row r="1199" spans="1:12">
      <c r="A1199" s="1199"/>
      <c r="B1199" s="312"/>
      <c r="C1199" s="312"/>
      <c r="D1199" s="1479"/>
      <c r="E1199" s="1480"/>
      <c r="F1199" s="1481"/>
      <c r="G1199" s="1479"/>
      <c r="H1199" s="1480"/>
      <c r="I1199" s="1481"/>
      <c r="J1199" s="1479">
        <f>D1199-G1199</f>
        <v>0</v>
      </c>
      <c r="K1199" s="1480"/>
      <c r="L1199" s="1482"/>
    </row>
    <row r="1200" spans="1:12">
      <c r="A1200" s="1199"/>
      <c r="B1200" s="312"/>
      <c r="C1200" s="312"/>
      <c r="D1200" s="1479"/>
      <c r="E1200" s="1480"/>
      <c r="F1200" s="1481"/>
      <c r="G1200" s="1479"/>
      <c r="H1200" s="1480"/>
      <c r="I1200" s="1481"/>
      <c r="J1200" s="1479"/>
      <c r="K1200" s="1480"/>
      <c r="L1200" s="1482"/>
    </row>
    <row r="1201" spans="1:12" ht="15.75" thickBot="1">
      <c r="A1201" s="347"/>
      <c r="B1201" s="348"/>
      <c r="C1201" s="348"/>
      <c r="D1201" s="1483"/>
      <c r="E1201" s="1484"/>
      <c r="F1201" s="1485"/>
      <c r="G1201" s="1483"/>
      <c r="H1201" s="1484"/>
      <c r="I1201" s="1485"/>
      <c r="J1201" s="1483"/>
      <c r="K1201" s="1484"/>
      <c r="L1201" s="1486"/>
    </row>
    <row r="1202" spans="1:12">
      <c r="A1202" s="1185"/>
      <c r="B1202" s="1185"/>
      <c r="C1202" s="1185"/>
      <c r="D1202" s="1185"/>
      <c r="E1202" s="1185"/>
      <c r="F1202" s="1185"/>
      <c r="G1202" s="1185"/>
      <c r="H1202" s="1185"/>
      <c r="I1202" s="1185"/>
      <c r="J1202" s="1185"/>
      <c r="K1202" s="1185"/>
      <c r="L1202" s="1185"/>
    </row>
    <row r="1203" spans="1:12" ht="15.75" thickBot="1">
      <c r="A1203" s="1185"/>
      <c r="B1203" s="1185"/>
      <c r="C1203" s="1185"/>
      <c r="D1203" s="1185"/>
      <c r="E1203" s="1185"/>
      <c r="F1203" s="1185"/>
      <c r="G1203" s="1185"/>
      <c r="H1203" s="1185"/>
      <c r="I1203" s="1185"/>
      <c r="J1203" s="1185"/>
      <c r="K1203" s="1185"/>
      <c r="L1203" s="1185"/>
    </row>
    <row r="1204" spans="1:12" ht="15.75" thickBot="1">
      <c r="A1204" s="1501" t="s">
        <v>453</v>
      </c>
      <c r="B1204" s="1502"/>
      <c r="C1204" s="1502"/>
      <c r="D1204" s="1502"/>
      <c r="E1204" s="1502"/>
      <c r="F1204" s="1502"/>
      <c r="G1204" s="1502"/>
      <c r="H1204" s="1502"/>
      <c r="I1204" s="1502"/>
      <c r="J1204" s="1502"/>
      <c r="K1204" s="1502"/>
      <c r="L1204" s="1503"/>
    </row>
    <row r="1205" spans="1:12" ht="15.75" thickBot="1">
      <c r="A1205" s="1504" t="s">
        <v>476</v>
      </c>
      <c r="B1205" s="1505"/>
      <c r="C1205" s="1505"/>
      <c r="D1205" s="1505"/>
      <c r="E1205" s="1505"/>
      <c r="F1205" s="1505"/>
      <c r="G1205" s="1505"/>
      <c r="H1205" s="1505"/>
      <c r="I1205" s="1505"/>
      <c r="J1205" s="1505"/>
      <c r="K1205" s="1505"/>
      <c r="L1205" s="1506"/>
    </row>
    <row r="1206" spans="1:12">
      <c r="A1206" s="1493" t="s">
        <v>454</v>
      </c>
      <c r="B1206" s="1494"/>
      <c r="C1206" s="1494"/>
      <c r="D1206" s="1494"/>
      <c r="E1206" s="1494"/>
      <c r="F1206" s="1494"/>
      <c r="G1206" s="1494"/>
      <c r="H1206" s="1494"/>
      <c r="I1206" s="1494"/>
      <c r="J1206" s="1494"/>
      <c r="K1206" s="1494"/>
      <c r="L1206" s="1495"/>
    </row>
    <row r="1207" spans="1:12">
      <c r="A1207" s="13"/>
      <c r="B1207" s="338"/>
      <c r="C1207" s="338"/>
      <c r="D1207" s="338"/>
      <c r="E1207" s="338"/>
      <c r="F1207" s="338"/>
      <c r="G1207" s="338"/>
      <c r="H1207" s="338"/>
      <c r="I1207" s="338"/>
      <c r="J1207" s="338"/>
      <c r="K1207" s="338"/>
      <c r="L1207" s="14"/>
    </row>
    <row r="1208" spans="1:12">
      <c r="A1208" s="1192">
        <v>1</v>
      </c>
      <c r="B1208" s="338" t="s">
        <v>455</v>
      </c>
      <c r="C1208" s="338"/>
      <c r="D1208" s="338"/>
      <c r="E1208" s="338"/>
      <c r="F1208" s="1201">
        <f>'BGLR STP APRIL 22-WM Reg'!A1669</f>
        <v>0</v>
      </c>
      <c r="G1208" s="1193">
        <v>2</v>
      </c>
      <c r="H1208" s="338" t="s">
        <v>456</v>
      </c>
      <c r="I1208" s="338"/>
      <c r="J1208" s="338"/>
      <c r="K1208" s="340">
        <f>'BGLR STP APRIL 22-WM Reg'!I1669</f>
        <v>0</v>
      </c>
      <c r="L1208" s="14"/>
    </row>
    <row r="1209" spans="1:12">
      <c r="A1209" s="1192"/>
      <c r="B1209" s="338"/>
      <c r="C1209" s="338"/>
      <c r="D1209" s="338"/>
      <c r="E1209" s="338"/>
      <c r="F1209" s="338"/>
      <c r="G1209" s="1193"/>
      <c r="H1209" s="338"/>
      <c r="I1209" s="338"/>
      <c r="J1209" s="338"/>
      <c r="K1209" s="338"/>
      <c r="L1209" s="14"/>
    </row>
    <row r="1210" spans="1:12">
      <c r="A1210" s="1192">
        <v>3</v>
      </c>
      <c r="B1210" s="338" t="s">
        <v>457</v>
      </c>
      <c r="C1210" s="338"/>
      <c r="D1210" s="397">
        <f>'BGLR STP APRIL 22-WM Reg'!B1669</f>
        <v>0</v>
      </c>
      <c r="E1210" s="338"/>
      <c r="F1210" s="338"/>
      <c r="G1210" s="1193">
        <v>4</v>
      </c>
      <c r="H1210" s="338" t="s">
        <v>458</v>
      </c>
      <c r="I1210" s="338"/>
      <c r="J1210" s="303">
        <f>'BGLR STP APRIL 22-WM Reg'!E1669</f>
        <v>0</v>
      </c>
      <c r="K1210" s="338"/>
      <c r="L1210" s="14"/>
    </row>
    <row r="1211" spans="1:12">
      <c r="A1211" s="1192"/>
      <c r="B1211" s="338"/>
      <c r="C1211" s="338"/>
      <c r="D1211" s="338"/>
      <c r="E1211" s="338"/>
      <c r="F1211" s="338"/>
      <c r="G1211" s="1200"/>
      <c r="H1211" s="338"/>
      <c r="I1211" s="338"/>
      <c r="J1211" s="338"/>
      <c r="K1211" s="338"/>
      <c r="L1211" s="14"/>
    </row>
    <row r="1212" spans="1:12">
      <c r="A1212" s="1493" t="s">
        <v>459</v>
      </c>
      <c r="B1212" s="1494"/>
      <c r="C1212" s="1494"/>
      <c r="D1212" s="1494"/>
      <c r="E1212" s="1494"/>
      <c r="F1212" s="1494"/>
      <c r="G1212" s="1494"/>
      <c r="H1212" s="1494"/>
      <c r="I1212" s="1494"/>
      <c r="J1212" s="1494"/>
      <c r="K1212" s="1494"/>
      <c r="L1212" s="1495"/>
    </row>
    <row r="1213" spans="1:12">
      <c r="A1213" s="13"/>
      <c r="B1213" s="338"/>
      <c r="C1213" s="338"/>
      <c r="D1213" s="338"/>
      <c r="E1213" s="338"/>
      <c r="F1213" s="338"/>
      <c r="G1213" s="338"/>
      <c r="H1213" s="338"/>
      <c r="I1213" s="338"/>
      <c r="J1213" s="338"/>
      <c r="K1213" s="338"/>
      <c r="L1213" s="14"/>
    </row>
    <row r="1214" spans="1:12">
      <c r="A1214" s="1496"/>
      <c r="B1214" s="1497" t="s">
        <v>460</v>
      </c>
      <c r="C1214" s="1497"/>
      <c r="D1214" s="1497"/>
      <c r="E1214" s="1497" t="s">
        <v>461</v>
      </c>
      <c r="F1214" s="1497" t="s">
        <v>462</v>
      </c>
      <c r="G1214" s="1497" t="s">
        <v>463</v>
      </c>
      <c r="H1214" s="1497"/>
      <c r="I1214" s="1497"/>
      <c r="J1214" s="1497" t="s">
        <v>464</v>
      </c>
      <c r="K1214" s="1497" t="s">
        <v>465</v>
      </c>
      <c r="L1214" s="1498" t="s">
        <v>37</v>
      </c>
    </row>
    <row r="1215" spans="1:12" ht="30">
      <c r="A1215" s="1496"/>
      <c r="B1215" s="1194" t="s">
        <v>365</v>
      </c>
      <c r="C1215" s="1194" t="s">
        <v>466</v>
      </c>
      <c r="D1215" s="1194" t="s">
        <v>467</v>
      </c>
      <c r="E1215" s="1497"/>
      <c r="F1215" s="1497"/>
      <c r="G1215" s="306" t="s">
        <v>365</v>
      </c>
      <c r="H1215" s="306" t="s">
        <v>466</v>
      </c>
      <c r="I1215" s="306" t="s">
        <v>468</v>
      </c>
      <c r="J1215" s="1497"/>
      <c r="K1215" s="1497"/>
      <c r="L1215" s="1498"/>
    </row>
    <row r="1216" spans="1:12">
      <c r="A1216" s="342"/>
      <c r="B1216" s="307">
        <v>1</v>
      </c>
      <c r="C1216" s="307">
        <v>2</v>
      </c>
      <c r="D1216" s="307">
        <v>3</v>
      </c>
      <c r="E1216" s="307">
        <v>4</v>
      </c>
      <c r="F1216" s="307">
        <v>5</v>
      </c>
      <c r="G1216" s="307">
        <v>6</v>
      </c>
      <c r="H1216" s="360">
        <v>7</v>
      </c>
      <c r="I1216" s="309">
        <v>8</v>
      </c>
      <c r="J1216" s="310">
        <v>9</v>
      </c>
      <c r="K1216" s="307">
        <v>10</v>
      </c>
      <c r="L1216" s="343">
        <v>11</v>
      </c>
    </row>
    <row r="1217" spans="1:12">
      <c r="A1217" s="344"/>
      <c r="B1217" s="312"/>
      <c r="C1217" s="312"/>
      <c r="D1217" s="305"/>
      <c r="E1217" s="311"/>
      <c r="F1217" s="358"/>
      <c r="G1217" s="312"/>
      <c r="H1217" s="312"/>
      <c r="I1217" s="313"/>
      <c r="J1217" s="337"/>
      <c r="K1217" s="311"/>
      <c r="L1217" s="345"/>
    </row>
    <row r="1218" spans="1:12">
      <c r="A1218" s="344"/>
      <c r="B1218" s="312"/>
      <c r="C1218" s="312"/>
      <c r="D1218" s="301"/>
      <c r="E1218" s="311"/>
      <c r="F1218" s="445"/>
      <c r="G1218" s="359"/>
      <c r="H1218" s="359"/>
      <c r="I1218" s="337"/>
      <c r="J1218" s="445"/>
      <c r="K1218" s="313"/>
      <c r="L1218" s="346"/>
    </row>
    <row r="1219" spans="1:12">
      <c r="A1219" s="344"/>
      <c r="B1219" s="406"/>
      <c r="C1219" s="526"/>
      <c r="D1219" s="530"/>
      <c r="E1219" s="530"/>
      <c r="F1219" s="444"/>
      <c r="G1219" s="527"/>
      <c r="H1219" s="527"/>
      <c r="I1219" s="407"/>
      <c r="J1219" s="439"/>
      <c r="K1219" s="407"/>
      <c r="L1219" s="346"/>
    </row>
    <row r="1220" spans="1:12">
      <c r="A1220" s="344"/>
      <c r="B1220" s="438"/>
      <c r="C1220" s="438"/>
      <c r="D1220" s="359"/>
      <c r="E1220" s="311"/>
      <c r="F1220" s="445"/>
      <c r="G1220" s="359"/>
      <c r="H1220" s="359"/>
      <c r="I1220" s="337"/>
      <c r="J1220" s="445"/>
      <c r="K1220" s="407"/>
      <c r="L1220" s="346"/>
    </row>
    <row r="1221" spans="1:12">
      <c r="A1221" s="344"/>
      <c r="B1221" s="312"/>
      <c r="C1221" s="312"/>
      <c r="D1221" s="301"/>
      <c r="E1221" s="301"/>
      <c r="F1221" s="336"/>
      <c r="G1221" s="359"/>
      <c r="H1221" s="359"/>
      <c r="I1221" s="313"/>
      <c r="J1221" s="337"/>
      <c r="K1221" s="313"/>
      <c r="L1221" s="346"/>
    </row>
    <row r="1222" spans="1:12">
      <c r="A1222" s="344"/>
      <c r="B1222" s="312"/>
      <c r="C1222" s="312"/>
      <c r="D1222" s="301"/>
      <c r="E1222" s="301"/>
      <c r="F1222" s="336"/>
      <c r="G1222" s="312"/>
      <c r="H1222" s="312"/>
      <c r="I1222" s="313"/>
      <c r="J1222" s="337"/>
      <c r="K1222" s="313"/>
      <c r="L1222" s="346"/>
    </row>
    <row r="1223" spans="1:12">
      <c r="A1223" s="344"/>
      <c r="B1223" s="312"/>
      <c r="C1223" s="312"/>
      <c r="D1223" s="301"/>
      <c r="E1223" s="301"/>
      <c r="F1223" s="313"/>
      <c r="G1223" s="301"/>
      <c r="H1223" s="301"/>
      <c r="I1223" s="313"/>
      <c r="J1223" s="313"/>
      <c r="K1223" s="313"/>
      <c r="L1223" s="346"/>
    </row>
    <row r="1224" spans="1:12">
      <c r="A1224" s="344"/>
      <c r="B1224" s="312"/>
      <c r="C1224" s="314"/>
      <c r="D1224" s="301"/>
      <c r="E1224" s="301"/>
      <c r="F1224" s="313"/>
      <c r="G1224" s="312"/>
      <c r="H1224" s="312"/>
      <c r="I1224" s="313"/>
      <c r="J1224" s="313"/>
      <c r="K1224" s="313"/>
      <c r="L1224" s="346"/>
    </row>
    <row r="1225" spans="1:12">
      <c r="A1225" s="344"/>
      <c r="B1225" s="312"/>
      <c r="C1225" s="314"/>
      <c r="D1225" s="301"/>
      <c r="E1225" s="301"/>
      <c r="F1225" s="313"/>
      <c r="G1225" s="312"/>
      <c r="H1225" s="312"/>
      <c r="I1225" s="313"/>
      <c r="J1225" s="313"/>
      <c r="K1225" s="313"/>
      <c r="L1225" s="346"/>
    </row>
    <row r="1226" spans="1:12">
      <c r="A1226" s="1199"/>
      <c r="B1226" s="338"/>
      <c r="C1226" s="338"/>
      <c r="D1226" s="338"/>
      <c r="E1226" s="338"/>
      <c r="F1226" s="338"/>
      <c r="G1226" s="338"/>
      <c r="H1226" s="338"/>
      <c r="I1226" s="338"/>
      <c r="J1226" s="338"/>
      <c r="K1226" s="338"/>
      <c r="L1226" s="14"/>
    </row>
    <row r="1227" spans="1:12">
      <c r="A1227" s="1493" t="s">
        <v>469</v>
      </c>
      <c r="B1227" s="1494"/>
      <c r="C1227" s="1494"/>
      <c r="D1227" s="1494"/>
      <c r="E1227" s="1494"/>
      <c r="F1227" s="1494"/>
      <c r="G1227" s="1494"/>
      <c r="H1227" s="1494"/>
      <c r="I1227" s="1494"/>
      <c r="J1227" s="1494"/>
      <c r="K1227" s="1494"/>
      <c r="L1227" s="1495"/>
    </row>
    <row r="1228" spans="1:12">
      <c r="A1228" s="13"/>
      <c r="B1228" s="338"/>
      <c r="C1228" s="338"/>
      <c r="D1228" s="338"/>
      <c r="E1228" s="338"/>
      <c r="F1228" s="338"/>
      <c r="G1228" s="338"/>
      <c r="H1228" s="338"/>
      <c r="I1228" s="338"/>
      <c r="J1228" s="338"/>
      <c r="K1228" s="338"/>
      <c r="L1228" s="14"/>
    </row>
    <row r="1229" spans="1:12">
      <c r="A1229" s="1496"/>
      <c r="B1229" s="1499" t="s">
        <v>470</v>
      </c>
      <c r="C1229" s="1499"/>
      <c r="D1229" s="1499" t="s">
        <v>471</v>
      </c>
      <c r="E1229" s="1499"/>
      <c r="F1229" s="1499"/>
      <c r="G1229" s="1499"/>
      <c r="H1229" s="1499"/>
      <c r="I1229" s="1499"/>
      <c r="J1229" s="1499" t="s">
        <v>472</v>
      </c>
      <c r="K1229" s="1499"/>
      <c r="L1229" s="1500"/>
    </row>
    <row r="1230" spans="1:12">
      <c r="A1230" s="1496"/>
      <c r="B1230" s="1499"/>
      <c r="C1230" s="1499"/>
      <c r="D1230" s="1499" t="s">
        <v>473</v>
      </c>
      <c r="E1230" s="1499"/>
      <c r="F1230" s="1499"/>
      <c r="G1230" s="1499" t="s">
        <v>474</v>
      </c>
      <c r="H1230" s="1499"/>
      <c r="I1230" s="1499"/>
      <c r="J1230" s="1499"/>
      <c r="K1230" s="1499"/>
      <c r="L1230" s="1500"/>
    </row>
    <row r="1231" spans="1:12">
      <c r="A1231" s="1192"/>
      <c r="B1231" s="1477">
        <v>1</v>
      </c>
      <c r="C1231" s="1477"/>
      <c r="D1231" s="1477">
        <v>2</v>
      </c>
      <c r="E1231" s="1477"/>
      <c r="F1231" s="1477"/>
      <c r="G1231" s="1477">
        <v>3</v>
      </c>
      <c r="H1231" s="1477"/>
      <c r="I1231" s="1477"/>
      <c r="J1231" s="1477">
        <v>4</v>
      </c>
      <c r="K1231" s="1477"/>
      <c r="L1231" s="1478"/>
    </row>
    <row r="1232" spans="1:12">
      <c r="A1232" s="1199"/>
      <c r="B1232" s="312"/>
      <c r="C1232" s="312"/>
      <c r="D1232" s="1479"/>
      <c r="E1232" s="1480"/>
      <c r="F1232" s="1481"/>
      <c r="G1232" s="1479"/>
      <c r="H1232" s="1480"/>
      <c r="I1232" s="1481"/>
      <c r="J1232" s="1479">
        <f>D1232-G1232</f>
        <v>0</v>
      </c>
      <c r="K1232" s="1480"/>
      <c r="L1232" s="1482"/>
    </row>
    <row r="1233" spans="1:12">
      <c r="A1233" s="1199"/>
      <c r="B1233" s="312"/>
      <c r="C1233" s="312"/>
      <c r="D1233" s="1479"/>
      <c r="E1233" s="1480"/>
      <c r="F1233" s="1481"/>
      <c r="G1233" s="1479"/>
      <c r="H1233" s="1480"/>
      <c r="I1233" s="1481"/>
      <c r="J1233" s="1479"/>
      <c r="K1233" s="1480"/>
      <c r="L1233" s="1482"/>
    </row>
    <row r="1234" spans="1:12" ht="15.75" thickBot="1">
      <c r="A1234" s="347"/>
      <c r="B1234" s="348"/>
      <c r="C1234" s="348"/>
      <c r="D1234" s="1483"/>
      <c r="E1234" s="1484"/>
      <c r="F1234" s="1485"/>
      <c r="G1234" s="1483"/>
      <c r="H1234" s="1484"/>
      <c r="I1234" s="1485"/>
      <c r="J1234" s="1483"/>
      <c r="K1234" s="1484"/>
      <c r="L1234" s="1486"/>
    </row>
    <row r="1235" spans="1:12">
      <c r="A1235" s="1185"/>
      <c r="B1235" s="1185"/>
      <c r="C1235" s="1185"/>
      <c r="D1235" s="1185"/>
      <c r="E1235" s="1185"/>
      <c r="F1235" s="1185"/>
      <c r="G1235" s="1185"/>
      <c r="H1235" s="1185"/>
      <c r="I1235" s="1185"/>
      <c r="J1235" s="1185"/>
      <c r="K1235" s="1185"/>
      <c r="L1235" s="1185"/>
    </row>
    <row r="1236" spans="1:12" ht="15.75" thickBot="1">
      <c r="A1236" s="1185"/>
      <c r="B1236" s="1185"/>
      <c r="C1236" s="1185"/>
      <c r="D1236" s="1185"/>
      <c r="E1236" s="1185"/>
      <c r="F1236" s="1185"/>
      <c r="G1236" s="1185"/>
      <c r="H1236" s="1185"/>
      <c r="I1236" s="1185"/>
      <c r="J1236" s="1185"/>
      <c r="K1236" s="1185"/>
      <c r="L1236" s="1185"/>
    </row>
    <row r="1237" spans="1:12" ht="15.75" thickBot="1">
      <c r="A1237" s="1501" t="s">
        <v>453</v>
      </c>
      <c r="B1237" s="1502"/>
      <c r="C1237" s="1502"/>
      <c r="D1237" s="1502"/>
      <c r="E1237" s="1502"/>
      <c r="F1237" s="1502"/>
      <c r="G1237" s="1502"/>
      <c r="H1237" s="1502"/>
      <c r="I1237" s="1502"/>
      <c r="J1237" s="1502"/>
      <c r="K1237" s="1502"/>
      <c r="L1237" s="1503"/>
    </row>
    <row r="1238" spans="1:12" ht="15.75" thickBot="1">
      <c r="A1238" s="1504" t="s">
        <v>476</v>
      </c>
      <c r="B1238" s="1505"/>
      <c r="C1238" s="1505"/>
      <c r="D1238" s="1505"/>
      <c r="E1238" s="1505"/>
      <c r="F1238" s="1505"/>
      <c r="G1238" s="1505"/>
      <c r="H1238" s="1505"/>
      <c r="I1238" s="1505"/>
      <c r="J1238" s="1505"/>
      <c r="K1238" s="1505"/>
      <c r="L1238" s="1506"/>
    </row>
    <row r="1239" spans="1:12">
      <c r="A1239" s="1493" t="s">
        <v>454</v>
      </c>
      <c r="B1239" s="1494"/>
      <c r="C1239" s="1494"/>
      <c r="D1239" s="1494"/>
      <c r="E1239" s="1494"/>
      <c r="F1239" s="1494"/>
      <c r="G1239" s="1494"/>
      <c r="H1239" s="1494"/>
      <c r="I1239" s="1494"/>
      <c r="J1239" s="1494"/>
      <c r="K1239" s="1494"/>
      <c r="L1239" s="1495"/>
    </row>
    <row r="1240" spans="1:12">
      <c r="A1240" s="13"/>
      <c r="B1240" s="338"/>
      <c r="C1240" s="338"/>
      <c r="D1240" s="338"/>
      <c r="E1240" s="338"/>
      <c r="F1240" s="338"/>
      <c r="G1240" s="338"/>
      <c r="H1240" s="338"/>
      <c r="I1240" s="338"/>
      <c r="J1240" s="338"/>
      <c r="K1240" s="338"/>
      <c r="L1240" s="14"/>
    </row>
    <row r="1241" spans="1:12">
      <c r="A1241" s="1192">
        <v>1</v>
      </c>
      <c r="B1241" s="338" t="s">
        <v>455</v>
      </c>
      <c r="C1241" s="338"/>
      <c r="D1241" s="338"/>
      <c r="E1241" s="338"/>
      <c r="F1241" s="1201">
        <f>'BGLR STP APRIL 22-WM Reg'!A1702</f>
        <v>0</v>
      </c>
      <c r="G1241" s="1193">
        <v>2</v>
      </c>
      <c r="H1241" s="338" t="s">
        <v>456</v>
      </c>
      <c r="I1241" s="338"/>
      <c r="J1241" s="338"/>
      <c r="K1241" s="340">
        <f>'BGLR STP APRIL 22-WM Reg'!I1702</f>
        <v>0</v>
      </c>
      <c r="L1241" s="14"/>
    </row>
    <row r="1242" spans="1:12">
      <c r="A1242" s="1192"/>
      <c r="B1242" s="338"/>
      <c r="C1242" s="338"/>
      <c r="D1242" s="338"/>
      <c r="E1242" s="338"/>
      <c r="F1242" s="338"/>
      <c r="G1242" s="1193"/>
      <c r="H1242" s="338"/>
      <c r="I1242" s="338"/>
      <c r="J1242" s="338"/>
      <c r="K1242" s="338"/>
      <c r="L1242" s="14"/>
    </row>
    <row r="1243" spans="1:12">
      <c r="A1243" s="1192">
        <v>3</v>
      </c>
      <c r="B1243" s="338" t="s">
        <v>457</v>
      </c>
      <c r="C1243" s="338"/>
      <c r="D1243" s="397">
        <f>'BGLR STP APRIL 22-WM Reg'!B1702</f>
        <v>0</v>
      </c>
      <c r="E1243" s="338"/>
      <c r="F1243" s="338"/>
      <c r="G1243" s="1193">
        <v>4</v>
      </c>
      <c r="H1243" s="338" t="s">
        <v>458</v>
      </c>
      <c r="I1243" s="338"/>
      <c r="J1243" s="303">
        <f>'BGLR STP APRIL 22-WM Reg'!E1702</f>
        <v>0</v>
      </c>
      <c r="K1243" s="338"/>
      <c r="L1243" s="14"/>
    </row>
    <row r="1244" spans="1:12">
      <c r="A1244" s="1192"/>
      <c r="B1244" s="338"/>
      <c r="C1244" s="338"/>
      <c r="D1244" s="338"/>
      <c r="E1244" s="338"/>
      <c r="F1244" s="338"/>
      <c r="G1244" s="1200"/>
      <c r="H1244" s="338"/>
      <c r="I1244" s="338"/>
      <c r="J1244" s="338"/>
      <c r="K1244" s="338"/>
      <c r="L1244" s="14"/>
    </row>
    <row r="1245" spans="1:12">
      <c r="A1245" s="1493" t="s">
        <v>459</v>
      </c>
      <c r="B1245" s="1494"/>
      <c r="C1245" s="1494"/>
      <c r="D1245" s="1494"/>
      <c r="E1245" s="1494"/>
      <c r="F1245" s="1494"/>
      <c r="G1245" s="1494"/>
      <c r="H1245" s="1494"/>
      <c r="I1245" s="1494"/>
      <c r="J1245" s="1494"/>
      <c r="K1245" s="1494"/>
      <c r="L1245" s="1495"/>
    </row>
    <row r="1246" spans="1:12">
      <c r="A1246" s="13"/>
      <c r="B1246" s="338"/>
      <c r="C1246" s="338"/>
      <c r="D1246" s="338"/>
      <c r="E1246" s="338"/>
      <c r="F1246" s="338"/>
      <c r="G1246" s="338"/>
      <c r="H1246" s="338"/>
      <c r="I1246" s="338"/>
      <c r="J1246" s="338"/>
      <c r="K1246" s="338"/>
      <c r="L1246" s="14"/>
    </row>
    <row r="1247" spans="1:12">
      <c r="A1247" s="1496"/>
      <c r="B1247" s="1497" t="s">
        <v>460</v>
      </c>
      <c r="C1247" s="1497"/>
      <c r="D1247" s="1497"/>
      <c r="E1247" s="1497" t="s">
        <v>461</v>
      </c>
      <c r="F1247" s="1497" t="s">
        <v>462</v>
      </c>
      <c r="G1247" s="1497" t="s">
        <v>463</v>
      </c>
      <c r="H1247" s="1497"/>
      <c r="I1247" s="1497"/>
      <c r="J1247" s="1497" t="s">
        <v>464</v>
      </c>
      <c r="K1247" s="1497" t="s">
        <v>465</v>
      </c>
      <c r="L1247" s="1498" t="s">
        <v>37</v>
      </c>
    </row>
    <row r="1248" spans="1:12" ht="30">
      <c r="A1248" s="1496"/>
      <c r="B1248" s="1194" t="s">
        <v>365</v>
      </c>
      <c r="C1248" s="1194" t="s">
        <v>466</v>
      </c>
      <c r="D1248" s="1194" t="s">
        <v>467</v>
      </c>
      <c r="E1248" s="1497"/>
      <c r="F1248" s="1497"/>
      <c r="G1248" s="306" t="s">
        <v>365</v>
      </c>
      <c r="H1248" s="306" t="s">
        <v>466</v>
      </c>
      <c r="I1248" s="306" t="s">
        <v>468</v>
      </c>
      <c r="J1248" s="1497"/>
      <c r="K1248" s="1497"/>
      <c r="L1248" s="1498"/>
    </row>
    <row r="1249" spans="1:12">
      <c r="A1249" s="342"/>
      <c r="B1249" s="307">
        <v>1</v>
      </c>
      <c r="C1249" s="307">
        <v>2</v>
      </c>
      <c r="D1249" s="307">
        <v>3</v>
      </c>
      <c r="E1249" s="307">
        <v>4</v>
      </c>
      <c r="F1249" s="307">
        <v>5</v>
      </c>
      <c r="G1249" s="307">
        <v>6</v>
      </c>
      <c r="H1249" s="360">
        <v>7</v>
      </c>
      <c r="I1249" s="309">
        <v>8</v>
      </c>
      <c r="J1249" s="310">
        <v>9</v>
      </c>
      <c r="K1249" s="307">
        <v>10</v>
      </c>
      <c r="L1249" s="343">
        <v>11</v>
      </c>
    </row>
    <row r="1250" spans="1:12">
      <c r="A1250" s="344"/>
      <c r="B1250" s="312"/>
      <c r="C1250" s="312"/>
      <c r="D1250" s="305"/>
      <c r="E1250" s="311"/>
      <c r="F1250" s="358"/>
      <c r="G1250" s="312"/>
      <c r="H1250" s="312"/>
      <c r="I1250" s="313"/>
      <c r="J1250" s="337"/>
      <c r="K1250" s="311"/>
      <c r="L1250" s="345"/>
    </row>
    <row r="1251" spans="1:12">
      <c r="A1251" s="344"/>
      <c r="B1251" s="312"/>
      <c r="C1251" s="312"/>
      <c r="D1251" s="301"/>
      <c r="E1251" s="311"/>
      <c r="F1251" s="445"/>
      <c r="G1251" s="359"/>
      <c r="H1251" s="359"/>
      <c r="I1251" s="337"/>
      <c r="J1251" s="445"/>
      <c r="K1251" s="313"/>
      <c r="L1251" s="346"/>
    </row>
    <row r="1252" spans="1:12">
      <c r="A1252" s="344"/>
      <c r="B1252" s="406"/>
      <c r="C1252" s="526"/>
      <c r="D1252" s="530"/>
      <c r="E1252" s="530"/>
      <c r="F1252" s="444"/>
      <c r="G1252" s="527"/>
      <c r="H1252" s="527"/>
      <c r="I1252" s="407"/>
      <c r="J1252" s="439"/>
      <c r="K1252" s="407"/>
      <c r="L1252" s="346"/>
    </row>
    <row r="1253" spans="1:12">
      <c r="A1253" s="344"/>
      <c r="B1253" s="438"/>
      <c r="C1253" s="438"/>
      <c r="D1253" s="359"/>
      <c r="E1253" s="311"/>
      <c r="F1253" s="445"/>
      <c r="G1253" s="359"/>
      <c r="H1253" s="359"/>
      <c r="I1253" s="337"/>
      <c r="J1253" s="445"/>
      <c r="K1253" s="407"/>
      <c r="L1253" s="346"/>
    </row>
    <row r="1254" spans="1:12">
      <c r="A1254" s="344"/>
      <c r="B1254" s="312"/>
      <c r="C1254" s="312"/>
      <c r="D1254" s="301"/>
      <c r="E1254" s="301"/>
      <c r="F1254" s="336"/>
      <c r="G1254" s="359"/>
      <c r="H1254" s="359"/>
      <c r="I1254" s="313"/>
      <c r="J1254" s="337"/>
      <c r="K1254" s="313"/>
      <c r="L1254" s="346"/>
    </row>
    <row r="1255" spans="1:12">
      <c r="A1255" s="344"/>
      <c r="B1255" s="312"/>
      <c r="C1255" s="312"/>
      <c r="D1255" s="301"/>
      <c r="E1255" s="301"/>
      <c r="F1255" s="336"/>
      <c r="G1255" s="312"/>
      <c r="H1255" s="312"/>
      <c r="I1255" s="313"/>
      <c r="J1255" s="337"/>
      <c r="K1255" s="313"/>
      <c r="L1255" s="346"/>
    </row>
    <row r="1256" spans="1:12">
      <c r="A1256" s="344"/>
      <c r="B1256" s="312"/>
      <c r="C1256" s="312"/>
      <c r="D1256" s="301"/>
      <c r="E1256" s="301"/>
      <c r="F1256" s="313"/>
      <c r="G1256" s="301"/>
      <c r="H1256" s="301"/>
      <c r="I1256" s="313"/>
      <c r="J1256" s="313"/>
      <c r="K1256" s="313"/>
      <c r="L1256" s="346"/>
    </row>
    <row r="1257" spans="1:12">
      <c r="A1257" s="344"/>
      <c r="B1257" s="312"/>
      <c r="C1257" s="314"/>
      <c r="D1257" s="301"/>
      <c r="E1257" s="301"/>
      <c r="F1257" s="313"/>
      <c r="G1257" s="312"/>
      <c r="H1257" s="312"/>
      <c r="I1257" s="313"/>
      <c r="J1257" s="313"/>
      <c r="K1257" s="313"/>
      <c r="L1257" s="346"/>
    </row>
    <row r="1258" spans="1:12">
      <c r="A1258" s="344"/>
      <c r="B1258" s="312"/>
      <c r="C1258" s="314"/>
      <c r="D1258" s="301"/>
      <c r="E1258" s="301"/>
      <c r="F1258" s="313"/>
      <c r="G1258" s="312"/>
      <c r="H1258" s="312"/>
      <c r="I1258" s="313"/>
      <c r="J1258" s="313"/>
      <c r="K1258" s="313"/>
      <c r="L1258" s="346"/>
    </row>
    <row r="1259" spans="1:12">
      <c r="A1259" s="1199"/>
      <c r="B1259" s="338"/>
      <c r="C1259" s="338"/>
      <c r="D1259" s="338"/>
      <c r="E1259" s="338"/>
      <c r="F1259" s="338"/>
      <c r="G1259" s="338"/>
      <c r="H1259" s="338"/>
      <c r="I1259" s="338"/>
      <c r="J1259" s="338"/>
      <c r="K1259" s="338"/>
      <c r="L1259" s="14"/>
    </row>
    <row r="1260" spans="1:12">
      <c r="A1260" s="1493" t="s">
        <v>469</v>
      </c>
      <c r="B1260" s="1494"/>
      <c r="C1260" s="1494"/>
      <c r="D1260" s="1494"/>
      <c r="E1260" s="1494"/>
      <c r="F1260" s="1494"/>
      <c r="G1260" s="1494"/>
      <c r="H1260" s="1494"/>
      <c r="I1260" s="1494"/>
      <c r="J1260" s="1494"/>
      <c r="K1260" s="1494"/>
      <c r="L1260" s="1495"/>
    </row>
    <row r="1261" spans="1:12">
      <c r="A1261" s="13"/>
      <c r="B1261" s="338"/>
      <c r="C1261" s="338"/>
      <c r="D1261" s="338"/>
      <c r="E1261" s="338"/>
      <c r="F1261" s="338"/>
      <c r="G1261" s="338"/>
      <c r="H1261" s="338"/>
      <c r="I1261" s="338"/>
      <c r="J1261" s="338"/>
      <c r="K1261" s="338"/>
      <c r="L1261" s="14"/>
    </row>
    <row r="1262" spans="1:12">
      <c r="A1262" s="1496"/>
      <c r="B1262" s="1499" t="s">
        <v>470</v>
      </c>
      <c r="C1262" s="1499"/>
      <c r="D1262" s="1499" t="s">
        <v>471</v>
      </c>
      <c r="E1262" s="1499"/>
      <c r="F1262" s="1499"/>
      <c r="G1262" s="1499"/>
      <c r="H1262" s="1499"/>
      <c r="I1262" s="1499"/>
      <c r="J1262" s="1499" t="s">
        <v>472</v>
      </c>
      <c r="K1262" s="1499"/>
      <c r="L1262" s="1500"/>
    </row>
    <row r="1263" spans="1:12">
      <c r="A1263" s="1496"/>
      <c r="B1263" s="1499"/>
      <c r="C1263" s="1499"/>
      <c r="D1263" s="1499" t="s">
        <v>473</v>
      </c>
      <c r="E1263" s="1499"/>
      <c r="F1263" s="1499"/>
      <c r="G1263" s="1499" t="s">
        <v>474</v>
      </c>
      <c r="H1263" s="1499"/>
      <c r="I1263" s="1499"/>
      <c r="J1263" s="1499"/>
      <c r="K1263" s="1499"/>
      <c r="L1263" s="1500"/>
    </row>
    <row r="1264" spans="1:12">
      <c r="A1264" s="1192"/>
      <c r="B1264" s="1477">
        <v>1</v>
      </c>
      <c r="C1264" s="1477"/>
      <c r="D1264" s="1477">
        <v>2</v>
      </c>
      <c r="E1264" s="1477"/>
      <c r="F1264" s="1477"/>
      <c r="G1264" s="1477">
        <v>3</v>
      </c>
      <c r="H1264" s="1477"/>
      <c r="I1264" s="1477"/>
      <c r="J1264" s="1477">
        <v>4</v>
      </c>
      <c r="K1264" s="1477"/>
      <c r="L1264" s="1478"/>
    </row>
    <row r="1265" spans="1:12">
      <c r="A1265" s="1199"/>
      <c r="B1265" s="312"/>
      <c r="C1265" s="312"/>
      <c r="D1265" s="1479"/>
      <c r="E1265" s="1480"/>
      <c r="F1265" s="1481"/>
      <c r="G1265" s="1479"/>
      <c r="H1265" s="1480"/>
      <c r="I1265" s="1481"/>
      <c r="J1265" s="1479">
        <f>D1265-G1265</f>
        <v>0</v>
      </c>
      <c r="K1265" s="1480"/>
      <c r="L1265" s="1482"/>
    </row>
    <row r="1266" spans="1:12">
      <c r="A1266" s="1199"/>
      <c r="B1266" s="312"/>
      <c r="C1266" s="312"/>
      <c r="D1266" s="1479"/>
      <c r="E1266" s="1480"/>
      <c r="F1266" s="1481"/>
      <c r="G1266" s="1479"/>
      <c r="H1266" s="1480"/>
      <c r="I1266" s="1481"/>
      <c r="J1266" s="1479"/>
      <c r="K1266" s="1480"/>
      <c r="L1266" s="1482"/>
    </row>
    <row r="1267" spans="1:12" ht="15.75" thickBot="1">
      <c r="A1267" s="347"/>
      <c r="B1267" s="348"/>
      <c r="C1267" s="348"/>
      <c r="D1267" s="1483"/>
      <c r="E1267" s="1484"/>
      <c r="F1267" s="1485"/>
      <c r="G1267" s="1483"/>
      <c r="H1267" s="1484"/>
      <c r="I1267" s="1485"/>
      <c r="J1267" s="1483"/>
      <c r="K1267" s="1484"/>
      <c r="L1267" s="1486"/>
    </row>
    <row r="1268" spans="1:12">
      <c r="A1268" s="1185"/>
      <c r="B1268" s="1185"/>
      <c r="C1268" s="1185"/>
      <c r="D1268" s="1185"/>
      <c r="E1268" s="1185"/>
      <c r="F1268" s="1185"/>
      <c r="G1268" s="1185"/>
      <c r="H1268" s="1185"/>
      <c r="I1268" s="1185"/>
      <c r="J1268" s="1185"/>
      <c r="K1268" s="1185"/>
      <c r="L1268" s="1185"/>
    </row>
    <row r="1269" spans="1:12" ht="15.75" thickBot="1">
      <c r="A1269" s="1185"/>
      <c r="B1269" s="1185"/>
      <c r="C1269" s="1185"/>
      <c r="D1269" s="1185"/>
      <c r="E1269" s="1185"/>
      <c r="F1269" s="1185"/>
      <c r="G1269" s="1185"/>
      <c r="H1269" s="1185"/>
      <c r="I1269" s="1185"/>
      <c r="J1269" s="1185"/>
      <c r="K1269" s="1185"/>
      <c r="L1269" s="1185"/>
    </row>
    <row r="1270" spans="1:12" ht="15.75" thickBot="1">
      <c r="A1270" s="1501" t="s">
        <v>453</v>
      </c>
      <c r="B1270" s="1502"/>
      <c r="C1270" s="1502"/>
      <c r="D1270" s="1502"/>
      <c r="E1270" s="1502"/>
      <c r="F1270" s="1502"/>
      <c r="G1270" s="1502"/>
      <c r="H1270" s="1502"/>
      <c r="I1270" s="1502"/>
      <c r="J1270" s="1502"/>
      <c r="K1270" s="1502"/>
      <c r="L1270" s="1503"/>
    </row>
    <row r="1271" spans="1:12" ht="15.75" thickBot="1">
      <c r="A1271" s="1504" t="s">
        <v>476</v>
      </c>
      <c r="B1271" s="1505"/>
      <c r="C1271" s="1505"/>
      <c r="D1271" s="1505"/>
      <c r="E1271" s="1505"/>
      <c r="F1271" s="1505"/>
      <c r="G1271" s="1505"/>
      <c r="H1271" s="1505"/>
      <c r="I1271" s="1505"/>
      <c r="J1271" s="1505"/>
      <c r="K1271" s="1505"/>
      <c r="L1271" s="1506"/>
    </row>
    <row r="1272" spans="1:12">
      <c r="A1272" s="1493" t="s">
        <v>454</v>
      </c>
      <c r="B1272" s="1494"/>
      <c r="C1272" s="1494"/>
      <c r="D1272" s="1494"/>
      <c r="E1272" s="1494"/>
      <c r="F1272" s="1494"/>
      <c r="G1272" s="1494"/>
      <c r="H1272" s="1494"/>
      <c r="I1272" s="1494"/>
      <c r="J1272" s="1494"/>
      <c r="K1272" s="1494"/>
      <c r="L1272" s="1495"/>
    </row>
    <row r="1273" spans="1:12">
      <c r="A1273" s="13"/>
      <c r="B1273" s="338"/>
      <c r="C1273" s="338"/>
      <c r="D1273" s="338"/>
      <c r="E1273" s="338"/>
      <c r="F1273" s="338"/>
      <c r="G1273" s="338"/>
      <c r="H1273" s="338"/>
      <c r="I1273" s="338"/>
      <c r="J1273" s="338"/>
      <c r="K1273" s="338"/>
      <c r="L1273" s="14"/>
    </row>
    <row r="1274" spans="1:12">
      <c r="A1274" s="1192">
        <v>1</v>
      </c>
      <c r="B1274" s="338" t="s">
        <v>455</v>
      </c>
      <c r="C1274" s="338"/>
      <c r="D1274" s="338"/>
      <c r="E1274" s="338"/>
      <c r="F1274" s="1201">
        <f>'BGLR STP APRIL 22-WM Reg'!A1735</f>
        <v>0</v>
      </c>
      <c r="G1274" s="1193">
        <v>2</v>
      </c>
      <c r="H1274" s="338" t="s">
        <v>456</v>
      </c>
      <c r="I1274" s="338"/>
      <c r="J1274" s="338"/>
      <c r="K1274" s="340">
        <f>'BGLR STP APRIL 22-WM Reg'!I1735</f>
        <v>0</v>
      </c>
      <c r="L1274" s="14"/>
    </row>
    <row r="1275" spans="1:12">
      <c r="A1275" s="1192"/>
      <c r="B1275" s="338"/>
      <c r="C1275" s="338"/>
      <c r="D1275" s="338"/>
      <c r="E1275" s="338"/>
      <c r="F1275" s="338"/>
      <c r="G1275" s="1193"/>
      <c r="H1275" s="338"/>
      <c r="I1275" s="338"/>
      <c r="J1275" s="338"/>
      <c r="K1275" s="338"/>
      <c r="L1275" s="14"/>
    </row>
    <row r="1276" spans="1:12">
      <c r="A1276" s="1192">
        <v>3</v>
      </c>
      <c r="B1276" s="338" t="s">
        <v>457</v>
      </c>
      <c r="C1276" s="338"/>
      <c r="D1276" s="397">
        <f>'BGLR STP APRIL 22-WM Reg'!B1735</f>
        <v>0</v>
      </c>
      <c r="E1276" s="338"/>
      <c r="F1276" s="338"/>
      <c r="G1276" s="1193">
        <v>4</v>
      </c>
      <c r="H1276" s="338" t="s">
        <v>458</v>
      </c>
      <c r="I1276" s="338"/>
      <c r="J1276" s="303">
        <f>'BGLR STP APRIL 22-WM Reg'!E1735</f>
        <v>0</v>
      </c>
      <c r="K1276" s="338"/>
      <c r="L1276" s="14"/>
    </row>
    <row r="1277" spans="1:12">
      <c r="A1277" s="1192"/>
      <c r="B1277" s="338"/>
      <c r="C1277" s="338"/>
      <c r="D1277" s="338"/>
      <c r="E1277" s="338"/>
      <c r="F1277" s="338"/>
      <c r="G1277" s="1200"/>
      <c r="H1277" s="338"/>
      <c r="I1277" s="338"/>
      <c r="J1277" s="338"/>
      <c r="K1277" s="338"/>
      <c r="L1277" s="14"/>
    </row>
    <row r="1278" spans="1:12">
      <c r="A1278" s="1493" t="s">
        <v>459</v>
      </c>
      <c r="B1278" s="1494"/>
      <c r="C1278" s="1494"/>
      <c r="D1278" s="1494"/>
      <c r="E1278" s="1494"/>
      <c r="F1278" s="1494"/>
      <c r="G1278" s="1494"/>
      <c r="H1278" s="1494"/>
      <c r="I1278" s="1494"/>
      <c r="J1278" s="1494"/>
      <c r="K1278" s="1494"/>
      <c r="L1278" s="1495"/>
    </row>
    <row r="1279" spans="1:12">
      <c r="A1279" s="13"/>
      <c r="B1279" s="338"/>
      <c r="C1279" s="338"/>
      <c r="D1279" s="338"/>
      <c r="E1279" s="338"/>
      <c r="F1279" s="338"/>
      <c r="G1279" s="338"/>
      <c r="H1279" s="338"/>
      <c r="I1279" s="338"/>
      <c r="J1279" s="338"/>
      <c r="K1279" s="338"/>
      <c r="L1279" s="14"/>
    </row>
    <row r="1280" spans="1:12">
      <c r="A1280" s="1496"/>
      <c r="B1280" s="1497" t="s">
        <v>460</v>
      </c>
      <c r="C1280" s="1497"/>
      <c r="D1280" s="1497"/>
      <c r="E1280" s="1497" t="s">
        <v>461</v>
      </c>
      <c r="F1280" s="1497" t="s">
        <v>462</v>
      </c>
      <c r="G1280" s="1497" t="s">
        <v>463</v>
      </c>
      <c r="H1280" s="1497"/>
      <c r="I1280" s="1497"/>
      <c r="J1280" s="1497" t="s">
        <v>464</v>
      </c>
      <c r="K1280" s="1497" t="s">
        <v>465</v>
      </c>
      <c r="L1280" s="1498" t="s">
        <v>37</v>
      </c>
    </row>
    <row r="1281" spans="1:12" ht="30">
      <c r="A1281" s="1496"/>
      <c r="B1281" s="1194" t="s">
        <v>365</v>
      </c>
      <c r="C1281" s="1194" t="s">
        <v>466</v>
      </c>
      <c r="D1281" s="1194" t="s">
        <v>467</v>
      </c>
      <c r="E1281" s="1497"/>
      <c r="F1281" s="1497"/>
      <c r="G1281" s="306" t="s">
        <v>365</v>
      </c>
      <c r="H1281" s="306" t="s">
        <v>466</v>
      </c>
      <c r="I1281" s="306" t="s">
        <v>468</v>
      </c>
      <c r="J1281" s="1497"/>
      <c r="K1281" s="1497"/>
      <c r="L1281" s="1498"/>
    </row>
    <row r="1282" spans="1:12">
      <c r="A1282" s="342"/>
      <c r="B1282" s="307">
        <v>1</v>
      </c>
      <c r="C1282" s="307">
        <v>2</v>
      </c>
      <c r="D1282" s="307">
        <v>3</v>
      </c>
      <c r="E1282" s="307">
        <v>4</v>
      </c>
      <c r="F1282" s="307">
        <v>5</v>
      </c>
      <c r="G1282" s="307">
        <v>6</v>
      </c>
      <c r="H1282" s="360">
        <v>7</v>
      </c>
      <c r="I1282" s="309">
        <v>8</v>
      </c>
      <c r="J1282" s="310">
        <v>9</v>
      </c>
      <c r="K1282" s="307">
        <v>10</v>
      </c>
      <c r="L1282" s="343">
        <v>11</v>
      </c>
    </row>
    <row r="1283" spans="1:12">
      <c r="A1283" s="344"/>
      <c r="B1283" s="312"/>
      <c r="C1283" s="312"/>
      <c r="D1283" s="305"/>
      <c r="E1283" s="311"/>
      <c r="F1283" s="358"/>
      <c r="G1283" s="312"/>
      <c r="H1283" s="312"/>
      <c r="I1283" s="313"/>
      <c r="J1283" s="337"/>
      <c r="K1283" s="311"/>
      <c r="L1283" s="345"/>
    </row>
    <row r="1284" spans="1:12">
      <c r="A1284" s="344"/>
      <c r="B1284" s="312"/>
      <c r="C1284" s="312"/>
      <c r="D1284" s="301"/>
      <c r="E1284" s="311"/>
      <c r="F1284" s="445"/>
      <c r="G1284" s="359"/>
      <c r="H1284" s="359"/>
      <c r="I1284" s="337"/>
      <c r="J1284" s="445"/>
      <c r="K1284" s="313"/>
      <c r="L1284" s="346"/>
    </row>
    <row r="1285" spans="1:12">
      <c r="A1285" s="344"/>
      <c r="B1285" s="406"/>
      <c r="C1285" s="526"/>
      <c r="D1285" s="530"/>
      <c r="E1285" s="530"/>
      <c r="F1285" s="444"/>
      <c r="G1285" s="527"/>
      <c r="H1285" s="527"/>
      <c r="I1285" s="407"/>
      <c r="J1285" s="439"/>
      <c r="K1285" s="407"/>
      <c r="L1285" s="346"/>
    </row>
    <row r="1286" spans="1:12">
      <c r="A1286" s="344"/>
      <c r="B1286" s="438"/>
      <c r="C1286" s="438"/>
      <c r="D1286" s="359"/>
      <c r="E1286" s="311"/>
      <c r="F1286" s="445"/>
      <c r="G1286" s="359"/>
      <c r="H1286" s="359"/>
      <c r="I1286" s="337"/>
      <c r="J1286" s="445"/>
      <c r="K1286" s="407"/>
      <c r="L1286" s="346"/>
    </row>
    <row r="1287" spans="1:12">
      <c r="A1287" s="344"/>
      <c r="B1287" s="312"/>
      <c r="C1287" s="312"/>
      <c r="D1287" s="301"/>
      <c r="E1287" s="301"/>
      <c r="F1287" s="336"/>
      <c r="G1287" s="359"/>
      <c r="H1287" s="359"/>
      <c r="I1287" s="313"/>
      <c r="J1287" s="337"/>
      <c r="K1287" s="313"/>
      <c r="L1287" s="346"/>
    </row>
    <row r="1288" spans="1:12">
      <c r="A1288" s="344"/>
      <c r="B1288" s="312"/>
      <c r="C1288" s="312"/>
      <c r="D1288" s="301"/>
      <c r="E1288" s="301"/>
      <c r="F1288" s="336"/>
      <c r="G1288" s="312"/>
      <c r="H1288" s="312"/>
      <c r="I1288" s="313"/>
      <c r="J1288" s="337"/>
      <c r="K1288" s="313"/>
      <c r="L1288" s="346"/>
    </row>
    <row r="1289" spans="1:12">
      <c r="A1289" s="344"/>
      <c r="B1289" s="312"/>
      <c r="C1289" s="312"/>
      <c r="D1289" s="301"/>
      <c r="E1289" s="301"/>
      <c r="F1289" s="313"/>
      <c r="G1289" s="301"/>
      <c r="H1289" s="301"/>
      <c r="I1289" s="313"/>
      <c r="J1289" s="313"/>
      <c r="K1289" s="313"/>
      <c r="L1289" s="346"/>
    </row>
    <row r="1290" spans="1:12">
      <c r="A1290" s="344"/>
      <c r="B1290" s="312"/>
      <c r="C1290" s="314"/>
      <c r="D1290" s="301"/>
      <c r="E1290" s="301"/>
      <c r="F1290" s="313"/>
      <c r="G1290" s="312"/>
      <c r="H1290" s="312"/>
      <c r="I1290" s="313"/>
      <c r="J1290" s="313"/>
      <c r="K1290" s="313"/>
      <c r="L1290" s="346"/>
    </row>
    <row r="1291" spans="1:12">
      <c r="A1291" s="344"/>
      <c r="B1291" s="312"/>
      <c r="C1291" s="314"/>
      <c r="D1291" s="301"/>
      <c r="E1291" s="301"/>
      <c r="F1291" s="313"/>
      <c r="G1291" s="312"/>
      <c r="H1291" s="312"/>
      <c r="I1291" s="313"/>
      <c r="J1291" s="313"/>
      <c r="K1291" s="313"/>
      <c r="L1291" s="346"/>
    </row>
    <row r="1292" spans="1:12">
      <c r="A1292" s="1199"/>
      <c r="B1292" s="338"/>
      <c r="C1292" s="338"/>
      <c r="D1292" s="338"/>
      <c r="E1292" s="338"/>
      <c r="F1292" s="338"/>
      <c r="G1292" s="338"/>
      <c r="H1292" s="338"/>
      <c r="I1292" s="338"/>
      <c r="J1292" s="338"/>
      <c r="K1292" s="338"/>
      <c r="L1292" s="14"/>
    </row>
    <row r="1293" spans="1:12">
      <c r="A1293" s="1493" t="s">
        <v>469</v>
      </c>
      <c r="B1293" s="1494"/>
      <c r="C1293" s="1494"/>
      <c r="D1293" s="1494"/>
      <c r="E1293" s="1494"/>
      <c r="F1293" s="1494"/>
      <c r="G1293" s="1494"/>
      <c r="H1293" s="1494"/>
      <c r="I1293" s="1494"/>
      <c r="J1293" s="1494"/>
      <c r="K1293" s="1494"/>
      <c r="L1293" s="1495"/>
    </row>
    <row r="1294" spans="1:12">
      <c r="A1294" s="13"/>
      <c r="B1294" s="338"/>
      <c r="C1294" s="338"/>
      <c r="D1294" s="338"/>
      <c r="E1294" s="338"/>
      <c r="F1294" s="338"/>
      <c r="G1294" s="338"/>
      <c r="H1294" s="338"/>
      <c r="I1294" s="338"/>
      <c r="J1294" s="338"/>
      <c r="K1294" s="338"/>
      <c r="L1294" s="14"/>
    </row>
    <row r="1295" spans="1:12">
      <c r="A1295" s="1496"/>
      <c r="B1295" s="1499" t="s">
        <v>470</v>
      </c>
      <c r="C1295" s="1499"/>
      <c r="D1295" s="1499" t="s">
        <v>471</v>
      </c>
      <c r="E1295" s="1499"/>
      <c r="F1295" s="1499"/>
      <c r="G1295" s="1499"/>
      <c r="H1295" s="1499"/>
      <c r="I1295" s="1499"/>
      <c r="J1295" s="1499" t="s">
        <v>472</v>
      </c>
      <c r="K1295" s="1499"/>
      <c r="L1295" s="1500"/>
    </row>
    <row r="1296" spans="1:12">
      <c r="A1296" s="1496"/>
      <c r="B1296" s="1499"/>
      <c r="C1296" s="1499"/>
      <c r="D1296" s="1499" t="s">
        <v>473</v>
      </c>
      <c r="E1296" s="1499"/>
      <c r="F1296" s="1499"/>
      <c r="G1296" s="1499" t="s">
        <v>474</v>
      </c>
      <c r="H1296" s="1499"/>
      <c r="I1296" s="1499"/>
      <c r="J1296" s="1499"/>
      <c r="K1296" s="1499"/>
      <c r="L1296" s="1500"/>
    </row>
    <row r="1297" spans="1:12">
      <c r="A1297" s="1192"/>
      <c r="B1297" s="1477">
        <v>1</v>
      </c>
      <c r="C1297" s="1477"/>
      <c r="D1297" s="1477">
        <v>2</v>
      </c>
      <c r="E1297" s="1477"/>
      <c r="F1297" s="1477"/>
      <c r="G1297" s="1477">
        <v>3</v>
      </c>
      <c r="H1297" s="1477"/>
      <c r="I1297" s="1477"/>
      <c r="J1297" s="1477">
        <v>4</v>
      </c>
      <c r="K1297" s="1477"/>
      <c r="L1297" s="1478"/>
    </row>
    <row r="1298" spans="1:12">
      <c r="A1298" s="1199"/>
      <c r="B1298" s="312"/>
      <c r="C1298" s="312"/>
      <c r="D1298" s="1479"/>
      <c r="E1298" s="1480"/>
      <c r="F1298" s="1481"/>
      <c r="G1298" s="1479"/>
      <c r="H1298" s="1480"/>
      <c r="I1298" s="1481"/>
      <c r="J1298" s="1479">
        <f>D1298-G1298</f>
        <v>0</v>
      </c>
      <c r="K1298" s="1480"/>
      <c r="L1298" s="1482"/>
    </row>
    <row r="1299" spans="1:12">
      <c r="A1299" s="1199"/>
      <c r="B1299" s="312"/>
      <c r="C1299" s="312"/>
      <c r="D1299" s="1479"/>
      <c r="E1299" s="1480"/>
      <c r="F1299" s="1481"/>
      <c r="G1299" s="1479"/>
      <c r="H1299" s="1480"/>
      <c r="I1299" s="1481"/>
      <c r="J1299" s="1479"/>
      <c r="K1299" s="1480"/>
      <c r="L1299" s="1482"/>
    </row>
    <row r="1300" spans="1:12" ht="15.75" thickBot="1">
      <c r="A1300" s="347"/>
      <c r="B1300" s="348"/>
      <c r="C1300" s="348"/>
      <c r="D1300" s="1483"/>
      <c r="E1300" s="1484"/>
      <c r="F1300" s="1485"/>
      <c r="G1300" s="1483"/>
      <c r="H1300" s="1484"/>
      <c r="I1300" s="1485"/>
      <c r="J1300" s="1483"/>
      <c r="K1300" s="1484"/>
      <c r="L1300" s="1486"/>
    </row>
  </sheetData>
  <mergeCells count="1243">
    <mergeCell ref="D1300:F1300"/>
    <mergeCell ref="G1300:I1300"/>
    <mergeCell ref="J1300:L1300"/>
    <mergeCell ref="A1293:L1293"/>
    <mergeCell ref="A1295:A1296"/>
    <mergeCell ref="B1295:C1296"/>
    <mergeCell ref="D1295:I1295"/>
    <mergeCell ref="J1295:L1296"/>
    <mergeCell ref="D1296:F1296"/>
    <mergeCell ref="G1296:I1296"/>
    <mergeCell ref="B1297:C1297"/>
    <mergeCell ref="D1297:F1297"/>
    <mergeCell ref="G1297:I1297"/>
    <mergeCell ref="J1297:L1297"/>
    <mergeCell ref="D1298:F1298"/>
    <mergeCell ref="G1298:I1298"/>
    <mergeCell ref="J1298:L1298"/>
    <mergeCell ref="D1299:F1299"/>
    <mergeCell ref="G1299:I1299"/>
    <mergeCell ref="J1299:L1299"/>
    <mergeCell ref="D1265:F1265"/>
    <mergeCell ref="G1265:I1265"/>
    <mergeCell ref="J1265:L1265"/>
    <mergeCell ref="D1266:F1266"/>
    <mergeCell ref="G1266:I1266"/>
    <mergeCell ref="J1266:L1266"/>
    <mergeCell ref="D1267:F1267"/>
    <mergeCell ref="G1267:I1267"/>
    <mergeCell ref="J1267:L1267"/>
    <mergeCell ref="A1270:L1270"/>
    <mergeCell ref="A1271:L1271"/>
    <mergeCell ref="A1272:L1272"/>
    <mergeCell ref="A1278:L1278"/>
    <mergeCell ref="A1280:A1281"/>
    <mergeCell ref="B1280:D1280"/>
    <mergeCell ref="E1280:E1281"/>
    <mergeCell ref="F1280:F1281"/>
    <mergeCell ref="G1280:I1280"/>
    <mergeCell ref="J1280:J1281"/>
    <mergeCell ref="K1280:K1281"/>
    <mergeCell ref="L1280:L1281"/>
    <mergeCell ref="A1247:A1248"/>
    <mergeCell ref="B1247:D1247"/>
    <mergeCell ref="E1247:E1248"/>
    <mergeCell ref="F1247:F1248"/>
    <mergeCell ref="G1247:I1247"/>
    <mergeCell ref="J1247:J1248"/>
    <mergeCell ref="K1247:K1248"/>
    <mergeCell ref="L1247:L1248"/>
    <mergeCell ref="A1260:L1260"/>
    <mergeCell ref="A1262:A1263"/>
    <mergeCell ref="B1262:C1263"/>
    <mergeCell ref="D1262:I1262"/>
    <mergeCell ref="J1262:L1263"/>
    <mergeCell ref="D1263:F1263"/>
    <mergeCell ref="G1263:I1263"/>
    <mergeCell ref="B1264:C1264"/>
    <mergeCell ref="D1264:F1264"/>
    <mergeCell ref="G1264:I1264"/>
    <mergeCell ref="J1264:L1264"/>
    <mergeCell ref="B1231:C1231"/>
    <mergeCell ref="D1231:F1231"/>
    <mergeCell ref="G1231:I1231"/>
    <mergeCell ref="J1231:L1231"/>
    <mergeCell ref="D1232:F1232"/>
    <mergeCell ref="G1232:I1232"/>
    <mergeCell ref="J1232:L1232"/>
    <mergeCell ref="D1233:F1233"/>
    <mergeCell ref="G1233:I1233"/>
    <mergeCell ref="J1233:L1233"/>
    <mergeCell ref="D1234:F1234"/>
    <mergeCell ref="G1234:I1234"/>
    <mergeCell ref="J1234:L1234"/>
    <mergeCell ref="A1237:L1237"/>
    <mergeCell ref="A1238:L1238"/>
    <mergeCell ref="A1239:L1239"/>
    <mergeCell ref="A1245:L1245"/>
    <mergeCell ref="D1201:F1201"/>
    <mergeCell ref="G1201:I1201"/>
    <mergeCell ref="J1201:L1201"/>
    <mergeCell ref="A1204:L1204"/>
    <mergeCell ref="A1205:L1205"/>
    <mergeCell ref="A1206:L1206"/>
    <mergeCell ref="A1212:L1212"/>
    <mergeCell ref="A1214:A1215"/>
    <mergeCell ref="B1214:D1214"/>
    <mergeCell ref="E1214:E1215"/>
    <mergeCell ref="F1214:F1215"/>
    <mergeCell ref="G1214:I1214"/>
    <mergeCell ref="J1214:J1215"/>
    <mergeCell ref="K1214:K1215"/>
    <mergeCell ref="L1214:L1215"/>
    <mergeCell ref="A1227:L1227"/>
    <mergeCell ref="A1229:A1230"/>
    <mergeCell ref="B1229:C1230"/>
    <mergeCell ref="D1229:I1229"/>
    <mergeCell ref="J1229:L1230"/>
    <mergeCell ref="D1230:F1230"/>
    <mergeCell ref="G1230:I1230"/>
    <mergeCell ref="A1194:L1194"/>
    <mergeCell ref="A1196:A1197"/>
    <mergeCell ref="B1196:C1197"/>
    <mergeCell ref="D1196:I1196"/>
    <mergeCell ref="J1196:L1197"/>
    <mergeCell ref="D1197:F1197"/>
    <mergeCell ref="G1197:I1197"/>
    <mergeCell ref="B1198:C1198"/>
    <mergeCell ref="D1198:F1198"/>
    <mergeCell ref="G1198:I1198"/>
    <mergeCell ref="J1198:L1198"/>
    <mergeCell ref="D1199:F1199"/>
    <mergeCell ref="G1199:I1199"/>
    <mergeCell ref="J1199:L1199"/>
    <mergeCell ref="D1200:F1200"/>
    <mergeCell ref="G1200:I1200"/>
    <mergeCell ref="J1200:L1200"/>
    <mergeCell ref="D1170:F1170"/>
    <mergeCell ref="G1170:I1170"/>
    <mergeCell ref="J1170:L1170"/>
    <mergeCell ref="D1171:F1171"/>
    <mergeCell ref="G1171:I1171"/>
    <mergeCell ref="J1171:L1171"/>
    <mergeCell ref="D1172:F1172"/>
    <mergeCell ref="G1172:I1172"/>
    <mergeCell ref="J1172:L1172"/>
    <mergeCell ref="A1173:L1173"/>
    <mergeCell ref="A1179:L1179"/>
    <mergeCell ref="A1181:A1182"/>
    <mergeCell ref="B1181:D1181"/>
    <mergeCell ref="E1181:E1182"/>
    <mergeCell ref="F1181:F1182"/>
    <mergeCell ref="G1181:I1181"/>
    <mergeCell ref="J1181:J1182"/>
    <mergeCell ref="K1181:K1182"/>
    <mergeCell ref="L1181:L1182"/>
    <mergeCell ref="A1152:A1153"/>
    <mergeCell ref="B1152:D1152"/>
    <mergeCell ref="E1152:E1153"/>
    <mergeCell ref="F1152:F1153"/>
    <mergeCell ref="G1152:I1152"/>
    <mergeCell ref="J1152:J1153"/>
    <mergeCell ref="K1152:K1153"/>
    <mergeCell ref="L1152:L1153"/>
    <mergeCell ref="A1165:L1165"/>
    <mergeCell ref="A1167:A1168"/>
    <mergeCell ref="B1167:C1168"/>
    <mergeCell ref="D1167:I1167"/>
    <mergeCell ref="J1167:L1168"/>
    <mergeCell ref="D1168:F1168"/>
    <mergeCell ref="G1168:I1168"/>
    <mergeCell ref="B1169:C1169"/>
    <mergeCell ref="D1169:F1169"/>
    <mergeCell ref="G1169:I1169"/>
    <mergeCell ref="J1169:L1169"/>
    <mergeCell ref="B1136:C1136"/>
    <mergeCell ref="D1136:F1136"/>
    <mergeCell ref="G1136:I1136"/>
    <mergeCell ref="J1136:L1136"/>
    <mergeCell ref="D1137:F1137"/>
    <mergeCell ref="G1137:I1137"/>
    <mergeCell ref="J1137:L1137"/>
    <mergeCell ref="D1138:F1138"/>
    <mergeCell ref="G1138:I1138"/>
    <mergeCell ref="J1138:L1138"/>
    <mergeCell ref="D1139:F1139"/>
    <mergeCell ref="G1139:I1139"/>
    <mergeCell ref="J1139:L1139"/>
    <mergeCell ref="A1142:L1142"/>
    <mergeCell ref="A1143:L1143"/>
    <mergeCell ref="A1144:L1144"/>
    <mergeCell ref="A1150:L1150"/>
    <mergeCell ref="A1109:L1109"/>
    <mergeCell ref="A1110:L1110"/>
    <mergeCell ref="A1111:L1111"/>
    <mergeCell ref="A1117:L1117"/>
    <mergeCell ref="A1119:A1120"/>
    <mergeCell ref="B1119:D1119"/>
    <mergeCell ref="E1119:E1120"/>
    <mergeCell ref="F1119:F1120"/>
    <mergeCell ref="G1119:I1119"/>
    <mergeCell ref="J1119:J1120"/>
    <mergeCell ref="K1119:K1120"/>
    <mergeCell ref="L1119:L1120"/>
    <mergeCell ref="A1132:L1132"/>
    <mergeCell ref="A1134:A1135"/>
    <mergeCell ref="B1134:C1135"/>
    <mergeCell ref="D1134:I1134"/>
    <mergeCell ref="J1134:L1135"/>
    <mergeCell ref="D1135:F1135"/>
    <mergeCell ref="G1135:I1135"/>
    <mergeCell ref="D1106:F1106"/>
    <mergeCell ref="G1106:I1106"/>
    <mergeCell ref="J1106:L1106"/>
    <mergeCell ref="A1099:L1099"/>
    <mergeCell ref="A1101:A1102"/>
    <mergeCell ref="B1101:C1102"/>
    <mergeCell ref="D1101:I1101"/>
    <mergeCell ref="J1101:L1102"/>
    <mergeCell ref="D1102:F1102"/>
    <mergeCell ref="G1102:I1102"/>
    <mergeCell ref="B1103:C1103"/>
    <mergeCell ref="D1103:F1103"/>
    <mergeCell ref="G1103:I1103"/>
    <mergeCell ref="J1103:L1103"/>
    <mergeCell ref="D1104:F1104"/>
    <mergeCell ref="G1104:I1104"/>
    <mergeCell ref="J1104:L1104"/>
    <mergeCell ref="D1105:F1105"/>
    <mergeCell ref="G1105:I1105"/>
    <mergeCell ref="J1105:L1105"/>
    <mergeCell ref="D1071:F1071"/>
    <mergeCell ref="G1071:I1071"/>
    <mergeCell ref="J1071:L1071"/>
    <mergeCell ref="D1072:F1072"/>
    <mergeCell ref="G1072:I1072"/>
    <mergeCell ref="J1072:L1072"/>
    <mergeCell ref="D1073:F1073"/>
    <mergeCell ref="G1073:I1073"/>
    <mergeCell ref="J1073:L1073"/>
    <mergeCell ref="A1076:L1076"/>
    <mergeCell ref="A1077:L1077"/>
    <mergeCell ref="A1078:L1078"/>
    <mergeCell ref="A1084:L1084"/>
    <mergeCell ref="A1086:A1087"/>
    <mergeCell ref="B1086:D1086"/>
    <mergeCell ref="E1086:E1087"/>
    <mergeCell ref="F1086:F1087"/>
    <mergeCell ref="G1086:I1086"/>
    <mergeCell ref="J1086:J1087"/>
    <mergeCell ref="K1086:K1087"/>
    <mergeCell ref="L1086:L1087"/>
    <mergeCell ref="A1053:A1054"/>
    <mergeCell ref="B1053:D1053"/>
    <mergeCell ref="E1053:E1054"/>
    <mergeCell ref="F1053:F1054"/>
    <mergeCell ref="G1053:I1053"/>
    <mergeCell ref="J1053:J1054"/>
    <mergeCell ref="K1053:K1054"/>
    <mergeCell ref="L1053:L1054"/>
    <mergeCell ref="A1066:L1066"/>
    <mergeCell ref="A1068:A1069"/>
    <mergeCell ref="B1068:C1069"/>
    <mergeCell ref="D1068:I1068"/>
    <mergeCell ref="J1068:L1069"/>
    <mergeCell ref="D1069:F1069"/>
    <mergeCell ref="G1069:I1069"/>
    <mergeCell ref="B1070:C1070"/>
    <mergeCell ref="D1070:F1070"/>
    <mergeCell ref="G1070:I1070"/>
    <mergeCell ref="J1070:L1070"/>
    <mergeCell ref="B1037:C1037"/>
    <mergeCell ref="D1037:F1037"/>
    <mergeCell ref="G1037:I1037"/>
    <mergeCell ref="J1037:L1037"/>
    <mergeCell ref="D1038:F1038"/>
    <mergeCell ref="G1038:I1038"/>
    <mergeCell ref="J1038:L1038"/>
    <mergeCell ref="D1039:F1039"/>
    <mergeCell ref="G1039:I1039"/>
    <mergeCell ref="J1039:L1039"/>
    <mergeCell ref="D1040:F1040"/>
    <mergeCell ref="G1040:I1040"/>
    <mergeCell ref="J1040:L1040"/>
    <mergeCell ref="A1043:L1043"/>
    <mergeCell ref="A1044:L1044"/>
    <mergeCell ref="A1045:L1045"/>
    <mergeCell ref="A1051:L1051"/>
    <mergeCell ref="D1007:F1007"/>
    <mergeCell ref="G1007:I1007"/>
    <mergeCell ref="J1007:L1007"/>
    <mergeCell ref="A1010:L1010"/>
    <mergeCell ref="A1011:L1011"/>
    <mergeCell ref="A1012:L1012"/>
    <mergeCell ref="A1018:L1018"/>
    <mergeCell ref="A1020:A1021"/>
    <mergeCell ref="B1020:D1020"/>
    <mergeCell ref="E1020:E1021"/>
    <mergeCell ref="F1020:F1021"/>
    <mergeCell ref="G1020:I1020"/>
    <mergeCell ref="J1020:J1021"/>
    <mergeCell ref="K1020:K1021"/>
    <mergeCell ref="L1020:L1021"/>
    <mergeCell ref="A1033:L1033"/>
    <mergeCell ref="A1035:A1036"/>
    <mergeCell ref="B1035:C1036"/>
    <mergeCell ref="D1035:I1035"/>
    <mergeCell ref="J1035:L1036"/>
    <mergeCell ref="D1036:F1036"/>
    <mergeCell ref="G1036:I1036"/>
    <mergeCell ref="A1000:L1000"/>
    <mergeCell ref="A1002:A1003"/>
    <mergeCell ref="B1002:C1003"/>
    <mergeCell ref="D1002:I1002"/>
    <mergeCell ref="J1002:L1003"/>
    <mergeCell ref="D1003:F1003"/>
    <mergeCell ref="G1003:I1003"/>
    <mergeCell ref="B1004:C1004"/>
    <mergeCell ref="D1004:F1004"/>
    <mergeCell ref="G1004:I1004"/>
    <mergeCell ref="J1004:L1004"/>
    <mergeCell ref="D1005:F1005"/>
    <mergeCell ref="G1005:I1005"/>
    <mergeCell ref="J1005:L1005"/>
    <mergeCell ref="D1006:F1006"/>
    <mergeCell ref="G1006:I1006"/>
    <mergeCell ref="J1006:L1006"/>
    <mergeCell ref="B975:C975"/>
    <mergeCell ref="D975:F975"/>
    <mergeCell ref="G975:I975"/>
    <mergeCell ref="J975:L975"/>
    <mergeCell ref="D976:F976"/>
    <mergeCell ref="G976:I976"/>
    <mergeCell ref="J976:L976"/>
    <mergeCell ref="D977:F977"/>
    <mergeCell ref="G977:I977"/>
    <mergeCell ref="J977:L977"/>
    <mergeCell ref="D978:F978"/>
    <mergeCell ref="G978:I978"/>
    <mergeCell ref="J978:L978"/>
    <mergeCell ref="A979:L979"/>
    <mergeCell ref="A985:L985"/>
    <mergeCell ref="A987:A988"/>
    <mergeCell ref="B987:D987"/>
    <mergeCell ref="E987:E988"/>
    <mergeCell ref="F987:F988"/>
    <mergeCell ref="G987:I987"/>
    <mergeCell ref="J987:J988"/>
    <mergeCell ref="K987:K988"/>
    <mergeCell ref="L987:L988"/>
    <mergeCell ref="D487:F487"/>
    <mergeCell ref="G487:I487"/>
    <mergeCell ref="A948:L948"/>
    <mergeCell ref="A949:L949"/>
    <mergeCell ref="A950:L950"/>
    <mergeCell ref="A956:L956"/>
    <mergeCell ref="A958:A959"/>
    <mergeCell ref="B958:D958"/>
    <mergeCell ref="E958:E959"/>
    <mergeCell ref="F958:F959"/>
    <mergeCell ref="G958:I958"/>
    <mergeCell ref="J958:J959"/>
    <mergeCell ref="K958:K959"/>
    <mergeCell ref="L958:L959"/>
    <mergeCell ref="A971:L971"/>
    <mergeCell ref="A973:A974"/>
    <mergeCell ref="B973:C974"/>
    <mergeCell ref="D973:I973"/>
    <mergeCell ref="J973:L974"/>
    <mergeCell ref="D974:F974"/>
    <mergeCell ref="G974:I974"/>
    <mergeCell ref="L467:L468"/>
    <mergeCell ref="K461:L461"/>
    <mergeCell ref="A480:L480"/>
    <mergeCell ref="A482:A483"/>
    <mergeCell ref="B482:C483"/>
    <mergeCell ref="D482:I482"/>
    <mergeCell ref="J482:L483"/>
    <mergeCell ref="D483:F483"/>
    <mergeCell ref="G483:I483"/>
    <mergeCell ref="B484:C484"/>
    <mergeCell ref="D484:F484"/>
    <mergeCell ref="G484:I484"/>
    <mergeCell ref="J484:L484"/>
    <mergeCell ref="D485:F485"/>
    <mergeCell ref="G485:I485"/>
    <mergeCell ref="J485:L485"/>
    <mergeCell ref="D486:F486"/>
    <mergeCell ref="G486:I486"/>
    <mergeCell ref="J486:L486"/>
    <mergeCell ref="A447:L447"/>
    <mergeCell ref="A449:A450"/>
    <mergeCell ref="B449:C450"/>
    <mergeCell ref="D449:I449"/>
    <mergeCell ref="J449:L450"/>
    <mergeCell ref="D450:F450"/>
    <mergeCell ref="G450:I450"/>
    <mergeCell ref="B451:C451"/>
    <mergeCell ref="D451:F451"/>
    <mergeCell ref="G451:I451"/>
    <mergeCell ref="J451:L451"/>
    <mergeCell ref="J487:L487"/>
    <mergeCell ref="D452:F452"/>
    <mergeCell ref="G452:I452"/>
    <mergeCell ref="J452:L452"/>
    <mergeCell ref="D453:F453"/>
    <mergeCell ref="G453:I453"/>
    <mergeCell ref="J453:L453"/>
    <mergeCell ref="D454:F454"/>
    <mergeCell ref="G454:I454"/>
    <mergeCell ref="J454:L454"/>
    <mergeCell ref="A457:L457"/>
    <mergeCell ref="A458:L458"/>
    <mergeCell ref="A459:L459"/>
    <mergeCell ref="A465:L465"/>
    <mergeCell ref="A467:A468"/>
    <mergeCell ref="B467:D467"/>
    <mergeCell ref="E467:E468"/>
    <mergeCell ref="F467:F468"/>
    <mergeCell ref="G467:I467"/>
    <mergeCell ref="J467:J468"/>
    <mergeCell ref="K467:K468"/>
    <mergeCell ref="D419:F419"/>
    <mergeCell ref="G419:I419"/>
    <mergeCell ref="J419:L419"/>
    <mergeCell ref="D420:F420"/>
    <mergeCell ref="G420:I420"/>
    <mergeCell ref="J420:L420"/>
    <mergeCell ref="D421:F421"/>
    <mergeCell ref="G421:I421"/>
    <mergeCell ref="J421:L421"/>
    <mergeCell ref="A424:L424"/>
    <mergeCell ref="A425:L425"/>
    <mergeCell ref="A426:L426"/>
    <mergeCell ref="A432:L432"/>
    <mergeCell ref="A434:A435"/>
    <mergeCell ref="B434:D434"/>
    <mergeCell ref="E434:E435"/>
    <mergeCell ref="F434:F435"/>
    <mergeCell ref="G434:I434"/>
    <mergeCell ref="J434:J435"/>
    <mergeCell ref="K434:K435"/>
    <mergeCell ref="L434:L435"/>
    <mergeCell ref="A401:A402"/>
    <mergeCell ref="B401:D401"/>
    <mergeCell ref="E401:E402"/>
    <mergeCell ref="F401:F402"/>
    <mergeCell ref="G401:I401"/>
    <mergeCell ref="J401:J402"/>
    <mergeCell ref="K401:K402"/>
    <mergeCell ref="L401:L402"/>
    <mergeCell ref="A414:L414"/>
    <mergeCell ref="A416:A417"/>
    <mergeCell ref="B416:C417"/>
    <mergeCell ref="D416:I416"/>
    <mergeCell ref="J416:L417"/>
    <mergeCell ref="D417:F417"/>
    <mergeCell ref="G417:I417"/>
    <mergeCell ref="B418:C418"/>
    <mergeCell ref="D418:F418"/>
    <mergeCell ref="G418:I418"/>
    <mergeCell ref="J418:L418"/>
    <mergeCell ref="B385:C385"/>
    <mergeCell ref="D385:F385"/>
    <mergeCell ref="G385:I385"/>
    <mergeCell ref="J385:L385"/>
    <mergeCell ref="D386:F386"/>
    <mergeCell ref="G386:I386"/>
    <mergeCell ref="J386:L386"/>
    <mergeCell ref="D387:F387"/>
    <mergeCell ref="G387:I387"/>
    <mergeCell ref="J387:L387"/>
    <mergeCell ref="D388:F388"/>
    <mergeCell ref="G388:I388"/>
    <mergeCell ref="J388:L388"/>
    <mergeCell ref="A391:L391"/>
    <mergeCell ref="A392:L392"/>
    <mergeCell ref="A393:L393"/>
    <mergeCell ref="A399:L399"/>
    <mergeCell ref="A358:L358"/>
    <mergeCell ref="A359:L359"/>
    <mergeCell ref="A360:L360"/>
    <mergeCell ref="A366:L366"/>
    <mergeCell ref="A368:A369"/>
    <mergeCell ref="B368:D368"/>
    <mergeCell ref="E368:E369"/>
    <mergeCell ref="F368:F369"/>
    <mergeCell ref="G368:I368"/>
    <mergeCell ref="J368:J369"/>
    <mergeCell ref="K368:K369"/>
    <mergeCell ref="L368:L369"/>
    <mergeCell ref="A381:L381"/>
    <mergeCell ref="A383:A384"/>
    <mergeCell ref="B383:C384"/>
    <mergeCell ref="D383:I383"/>
    <mergeCell ref="J383:L384"/>
    <mergeCell ref="D384:F384"/>
    <mergeCell ref="G384:I384"/>
    <mergeCell ref="G146:I146"/>
    <mergeCell ref="B147:C147"/>
    <mergeCell ref="D147:F147"/>
    <mergeCell ref="G147:I147"/>
    <mergeCell ref="J147:L147"/>
    <mergeCell ref="D150:F150"/>
    <mergeCell ref="G150:I150"/>
    <mergeCell ref="J150:L150"/>
    <mergeCell ref="D186:F186"/>
    <mergeCell ref="G186:I186"/>
    <mergeCell ref="J186:L186"/>
    <mergeCell ref="A179:L179"/>
    <mergeCell ref="A181:A182"/>
    <mergeCell ref="B181:C182"/>
    <mergeCell ref="D181:I181"/>
    <mergeCell ref="J181:L182"/>
    <mergeCell ref="D182:F182"/>
    <mergeCell ref="D183:F183"/>
    <mergeCell ref="G183:I183"/>
    <mergeCell ref="J183:L183"/>
    <mergeCell ref="D184:F184"/>
    <mergeCell ref="G184:I184"/>
    <mergeCell ref="J184:L184"/>
    <mergeCell ref="D185:F185"/>
    <mergeCell ref="G185:I185"/>
    <mergeCell ref="D111:F111"/>
    <mergeCell ref="G111:I111"/>
    <mergeCell ref="J111:L111"/>
    <mergeCell ref="D112:F112"/>
    <mergeCell ref="G112:I112"/>
    <mergeCell ref="J112:L112"/>
    <mergeCell ref="D113:F113"/>
    <mergeCell ref="G113:I113"/>
    <mergeCell ref="J113:L113"/>
    <mergeCell ref="D148:F148"/>
    <mergeCell ref="G148:I148"/>
    <mergeCell ref="J148:L148"/>
    <mergeCell ref="D149:F149"/>
    <mergeCell ref="G149:I149"/>
    <mergeCell ref="J149:L149"/>
    <mergeCell ref="A118:L118"/>
    <mergeCell ref="A119:L119"/>
    <mergeCell ref="A125:L125"/>
    <mergeCell ref="A127:A128"/>
    <mergeCell ref="B127:D127"/>
    <mergeCell ref="E127:E128"/>
    <mergeCell ref="F127:F128"/>
    <mergeCell ref="G127:I127"/>
    <mergeCell ref="J127:J128"/>
    <mergeCell ref="K127:K128"/>
    <mergeCell ref="L127:L128"/>
    <mergeCell ref="A143:L143"/>
    <mergeCell ref="A145:A146"/>
    <mergeCell ref="B145:C146"/>
    <mergeCell ref="D145:I145"/>
    <mergeCell ref="J145:L146"/>
    <mergeCell ref="D146:F146"/>
    <mergeCell ref="B39:C39"/>
    <mergeCell ref="D39:F39"/>
    <mergeCell ref="G39:I39"/>
    <mergeCell ref="J39:L39"/>
    <mergeCell ref="D40:F40"/>
    <mergeCell ref="G40:I40"/>
    <mergeCell ref="J40:L40"/>
    <mergeCell ref="D73:I73"/>
    <mergeCell ref="J73:L74"/>
    <mergeCell ref="D74:F74"/>
    <mergeCell ref="G74:I74"/>
    <mergeCell ref="D114:F114"/>
    <mergeCell ref="G114:I114"/>
    <mergeCell ref="J114:L114"/>
    <mergeCell ref="B75:C75"/>
    <mergeCell ref="D75:F75"/>
    <mergeCell ref="G75:I75"/>
    <mergeCell ref="J75:L75"/>
    <mergeCell ref="D76:F76"/>
    <mergeCell ref="G76:I76"/>
    <mergeCell ref="J76:L76"/>
    <mergeCell ref="D77:F77"/>
    <mergeCell ref="G77:I77"/>
    <mergeCell ref="J77:L77"/>
    <mergeCell ref="D78:F78"/>
    <mergeCell ref="G78:I78"/>
    <mergeCell ref="J78:L78"/>
    <mergeCell ref="A82:L82"/>
    <mergeCell ref="A83:L83"/>
    <mergeCell ref="A89:L89"/>
    <mergeCell ref="A91:A92"/>
    <mergeCell ref="B91:D91"/>
    <mergeCell ref="A35:L35"/>
    <mergeCell ref="A37:A38"/>
    <mergeCell ref="B37:C38"/>
    <mergeCell ref="D37:I37"/>
    <mergeCell ref="J37:L38"/>
    <mergeCell ref="D38:F38"/>
    <mergeCell ref="G38:I38"/>
    <mergeCell ref="A1:L1"/>
    <mergeCell ref="A2:L2"/>
    <mergeCell ref="A3:L3"/>
    <mergeCell ref="A9:L9"/>
    <mergeCell ref="A11:A12"/>
    <mergeCell ref="B11:D11"/>
    <mergeCell ref="E11:E12"/>
    <mergeCell ref="F11:F12"/>
    <mergeCell ref="G11:I11"/>
    <mergeCell ref="J11:J12"/>
    <mergeCell ref="K11:K12"/>
    <mergeCell ref="L11:L12"/>
    <mergeCell ref="K53:K54"/>
    <mergeCell ref="L53:L54"/>
    <mergeCell ref="A71:L71"/>
    <mergeCell ref="A73:A74"/>
    <mergeCell ref="B73:C74"/>
    <mergeCell ref="A81:L81"/>
    <mergeCell ref="A117:L117"/>
    <mergeCell ref="J185:L185"/>
    <mergeCell ref="K163:K164"/>
    <mergeCell ref="L163:L164"/>
    <mergeCell ref="A153:L153"/>
    <mergeCell ref="A44:L44"/>
    <mergeCell ref="D41:F41"/>
    <mergeCell ref="G41:I41"/>
    <mergeCell ref="J41:L41"/>
    <mergeCell ref="D42:F42"/>
    <mergeCell ref="G42:I42"/>
    <mergeCell ref="J42:L42"/>
    <mergeCell ref="E91:E92"/>
    <mergeCell ref="F91:F92"/>
    <mergeCell ref="G91:I91"/>
    <mergeCell ref="J91:J92"/>
    <mergeCell ref="K91:K92"/>
    <mergeCell ref="L91:L92"/>
    <mergeCell ref="A107:L107"/>
    <mergeCell ref="A109:A110"/>
    <mergeCell ref="B109:C110"/>
    <mergeCell ref="D109:I109"/>
    <mergeCell ref="J109:L110"/>
    <mergeCell ref="D110:F110"/>
    <mergeCell ref="G110:I110"/>
    <mergeCell ref="B111:C111"/>
    <mergeCell ref="A189:L189"/>
    <mergeCell ref="A190:L190"/>
    <mergeCell ref="A191:L191"/>
    <mergeCell ref="A197:L197"/>
    <mergeCell ref="A199:A200"/>
    <mergeCell ref="B199:D199"/>
    <mergeCell ref="E199:E200"/>
    <mergeCell ref="F199:F200"/>
    <mergeCell ref="G199:I199"/>
    <mergeCell ref="J199:J200"/>
    <mergeCell ref="K199:K200"/>
    <mergeCell ref="L199:L200"/>
    <mergeCell ref="A43:L43"/>
    <mergeCell ref="G182:I182"/>
    <mergeCell ref="A154:L154"/>
    <mergeCell ref="A155:L155"/>
    <mergeCell ref="A161:L161"/>
    <mergeCell ref="A163:A164"/>
    <mergeCell ref="B163:D163"/>
    <mergeCell ref="E163:E164"/>
    <mergeCell ref="F163:F164"/>
    <mergeCell ref="G163:I163"/>
    <mergeCell ref="J163:J164"/>
    <mergeCell ref="B183:C183"/>
    <mergeCell ref="A45:L45"/>
    <mergeCell ref="A51:L51"/>
    <mergeCell ref="A53:A54"/>
    <mergeCell ref="B53:D53"/>
    <mergeCell ref="E53:E54"/>
    <mergeCell ref="F53:F54"/>
    <mergeCell ref="G53:I53"/>
    <mergeCell ref="J53:J54"/>
    <mergeCell ref="D217:F217"/>
    <mergeCell ref="G217:I217"/>
    <mergeCell ref="J217:L217"/>
    <mergeCell ref="D218:F218"/>
    <mergeCell ref="G218:I218"/>
    <mergeCell ref="J218:L218"/>
    <mergeCell ref="D219:F219"/>
    <mergeCell ref="G219:I219"/>
    <mergeCell ref="J219:L219"/>
    <mergeCell ref="A212:L212"/>
    <mergeCell ref="A214:A215"/>
    <mergeCell ref="B214:C215"/>
    <mergeCell ref="D214:I214"/>
    <mergeCell ref="J214:L215"/>
    <mergeCell ref="D215:F215"/>
    <mergeCell ref="G215:I215"/>
    <mergeCell ref="B216:C216"/>
    <mergeCell ref="D216:F216"/>
    <mergeCell ref="G216:I216"/>
    <mergeCell ref="J216:L216"/>
    <mergeCell ref="A245:L245"/>
    <mergeCell ref="A247:A248"/>
    <mergeCell ref="B247:C248"/>
    <mergeCell ref="D247:I247"/>
    <mergeCell ref="J247:L248"/>
    <mergeCell ref="D248:F248"/>
    <mergeCell ref="G248:I248"/>
    <mergeCell ref="B249:C249"/>
    <mergeCell ref="D249:F249"/>
    <mergeCell ref="G249:I249"/>
    <mergeCell ref="J249:L249"/>
    <mergeCell ref="A222:L222"/>
    <mergeCell ref="A223:L223"/>
    <mergeCell ref="A224:L224"/>
    <mergeCell ref="A230:L230"/>
    <mergeCell ref="A232:A233"/>
    <mergeCell ref="B232:D232"/>
    <mergeCell ref="E232:E233"/>
    <mergeCell ref="F232:F233"/>
    <mergeCell ref="G232:I232"/>
    <mergeCell ref="J232:J233"/>
    <mergeCell ref="K232:K233"/>
    <mergeCell ref="L232:L233"/>
    <mergeCell ref="A255:L255"/>
    <mergeCell ref="A256:L256"/>
    <mergeCell ref="A257:L257"/>
    <mergeCell ref="A263:L263"/>
    <mergeCell ref="A265:A266"/>
    <mergeCell ref="B265:D265"/>
    <mergeCell ref="E265:E266"/>
    <mergeCell ref="F265:F266"/>
    <mergeCell ref="G265:I265"/>
    <mergeCell ref="J265:J266"/>
    <mergeCell ref="K265:K266"/>
    <mergeCell ref="L265:L266"/>
    <mergeCell ref="D250:F250"/>
    <mergeCell ref="G250:I250"/>
    <mergeCell ref="J250:L250"/>
    <mergeCell ref="D251:F251"/>
    <mergeCell ref="G251:I251"/>
    <mergeCell ref="J251:L251"/>
    <mergeCell ref="D252:F252"/>
    <mergeCell ref="G252:I252"/>
    <mergeCell ref="J252:L252"/>
    <mergeCell ref="D283:F283"/>
    <mergeCell ref="G283:I283"/>
    <mergeCell ref="J283:L283"/>
    <mergeCell ref="D284:F284"/>
    <mergeCell ref="G284:I284"/>
    <mergeCell ref="J284:L284"/>
    <mergeCell ref="D285:F285"/>
    <mergeCell ref="G285:I285"/>
    <mergeCell ref="J285:L285"/>
    <mergeCell ref="A278:L278"/>
    <mergeCell ref="A280:A281"/>
    <mergeCell ref="B280:C281"/>
    <mergeCell ref="D280:I280"/>
    <mergeCell ref="J280:L281"/>
    <mergeCell ref="D281:F281"/>
    <mergeCell ref="G281:I281"/>
    <mergeCell ref="B282:C282"/>
    <mergeCell ref="D282:F282"/>
    <mergeCell ref="G282:I282"/>
    <mergeCell ref="J282:L282"/>
    <mergeCell ref="A314:L314"/>
    <mergeCell ref="A316:A317"/>
    <mergeCell ref="B316:C317"/>
    <mergeCell ref="D316:I316"/>
    <mergeCell ref="J316:L317"/>
    <mergeCell ref="D317:F317"/>
    <mergeCell ref="G317:I317"/>
    <mergeCell ref="B318:C318"/>
    <mergeCell ref="D318:F318"/>
    <mergeCell ref="G318:I318"/>
    <mergeCell ref="J318:L318"/>
    <mergeCell ref="A288:L288"/>
    <mergeCell ref="A289:L289"/>
    <mergeCell ref="A290:L290"/>
    <mergeCell ref="A296:L296"/>
    <mergeCell ref="A298:A299"/>
    <mergeCell ref="B298:D298"/>
    <mergeCell ref="E298:E299"/>
    <mergeCell ref="F298:F299"/>
    <mergeCell ref="G298:I298"/>
    <mergeCell ref="J298:J299"/>
    <mergeCell ref="K298:K299"/>
    <mergeCell ref="L298:L299"/>
    <mergeCell ref="A324:L324"/>
    <mergeCell ref="A325:L325"/>
    <mergeCell ref="A326:L326"/>
    <mergeCell ref="A332:L332"/>
    <mergeCell ref="A334:A335"/>
    <mergeCell ref="B334:D334"/>
    <mergeCell ref="E334:E335"/>
    <mergeCell ref="F334:F335"/>
    <mergeCell ref="G334:I334"/>
    <mergeCell ref="J334:J335"/>
    <mergeCell ref="K334:K335"/>
    <mergeCell ref="L334:L335"/>
    <mergeCell ref="D319:F319"/>
    <mergeCell ref="G319:I319"/>
    <mergeCell ref="J319:L319"/>
    <mergeCell ref="D320:F320"/>
    <mergeCell ref="G320:I320"/>
    <mergeCell ref="J320:L320"/>
    <mergeCell ref="D321:F321"/>
    <mergeCell ref="G321:I321"/>
    <mergeCell ref="J321:L321"/>
    <mergeCell ref="D352:F352"/>
    <mergeCell ref="G352:I352"/>
    <mergeCell ref="J352:L352"/>
    <mergeCell ref="D353:F353"/>
    <mergeCell ref="G353:I353"/>
    <mergeCell ref="J353:L353"/>
    <mergeCell ref="D354:F354"/>
    <mergeCell ref="G354:I354"/>
    <mergeCell ref="J354:L354"/>
    <mergeCell ref="A347:L347"/>
    <mergeCell ref="A349:A350"/>
    <mergeCell ref="B349:C350"/>
    <mergeCell ref="D349:I349"/>
    <mergeCell ref="J349:L350"/>
    <mergeCell ref="D350:F350"/>
    <mergeCell ref="G350:I350"/>
    <mergeCell ref="B351:C351"/>
    <mergeCell ref="D351:F351"/>
    <mergeCell ref="G351:I351"/>
    <mergeCell ref="J351:L351"/>
    <mergeCell ref="A490:L490"/>
    <mergeCell ref="A491:L491"/>
    <mergeCell ref="A492:L492"/>
    <mergeCell ref="A498:L498"/>
    <mergeCell ref="A500:A501"/>
    <mergeCell ref="B500:D500"/>
    <mergeCell ref="E500:E501"/>
    <mergeCell ref="F500:F501"/>
    <mergeCell ref="G500:I500"/>
    <mergeCell ref="J500:J501"/>
    <mergeCell ref="K500:K501"/>
    <mergeCell ref="L500:L501"/>
    <mergeCell ref="A513:L513"/>
    <mergeCell ref="A515:A516"/>
    <mergeCell ref="B515:C516"/>
    <mergeCell ref="D515:I515"/>
    <mergeCell ref="J515:L516"/>
    <mergeCell ref="D516:F516"/>
    <mergeCell ref="G516:I516"/>
    <mergeCell ref="B517:C517"/>
    <mergeCell ref="D517:F517"/>
    <mergeCell ref="G517:I517"/>
    <mergeCell ref="J517:L517"/>
    <mergeCell ref="D518:F518"/>
    <mergeCell ref="G518:I518"/>
    <mergeCell ref="J518:L518"/>
    <mergeCell ref="D519:F519"/>
    <mergeCell ref="G519:I519"/>
    <mergeCell ref="J519:L519"/>
    <mergeCell ref="D520:F520"/>
    <mergeCell ref="G520:I520"/>
    <mergeCell ref="J520:L520"/>
    <mergeCell ref="A523:L523"/>
    <mergeCell ref="A524:L524"/>
    <mergeCell ref="A525:L525"/>
    <mergeCell ref="A531:L531"/>
    <mergeCell ref="A533:A534"/>
    <mergeCell ref="B533:D533"/>
    <mergeCell ref="E533:E534"/>
    <mergeCell ref="F533:F534"/>
    <mergeCell ref="G533:I533"/>
    <mergeCell ref="J533:J534"/>
    <mergeCell ref="K533:K534"/>
    <mergeCell ref="L533:L534"/>
    <mergeCell ref="A546:L546"/>
    <mergeCell ref="A548:A549"/>
    <mergeCell ref="B548:C549"/>
    <mergeCell ref="D548:I548"/>
    <mergeCell ref="J548:L549"/>
    <mergeCell ref="D549:F549"/>
    <mergeCell ref="G549:I549"/>
    <mergeCell ref="B550:C550"/>
    <mergeCell ref="D550:F550"/>
    <mergeCell ref="G550:I550"/>
    <mergeCell ref="J550:L550"/>
    <mergeCell ref="D551:F551"/>
    <mergeCell ref="G551:I551"/>
    <mergeCell ref="J551:L551"/>
    <mergeCell ref="D552:F552"/>
    <mergeCell ref="G552:I552"/>
    <mergeCell ref="J552:L552"/>
    <mergeCell ref="D553:F553"/>
    <mergeCell ref="G553:I553"/>
    <mergeCell ref="J553:L553"/>
    <mergeCell ref="A556:L556"/>
    <mergeCell ref="A557:L557"/>
    <mergeCell ref="A558:L558"/>
    <mergeCell ref="A564:L564"/>
    <mergeCell ref="A566:A567"/>
    <mergeCell ref="B566:D566"/>
    <mergeCell ref="E566:E567"/>
    <mergeCell ref="F566:F567"/>
    <mergeCell ref="G566:I566"/>
    <mergeCell ref="J566:J567"/>
    <mergeCell ref="K566:K567"/>
    <mergeCell ref="L566:L567"/>
    <mergeCell ref="A579:L579"/>
    <mergeCell ref="A581:A582"/>
    <mergeCell ref="B581:C582"/>
    <mergeCell ref="D581:I581"/>
    <mergeCell ref="J581:L582"/>
    <mergeCell ref="D582:F582"/>
    <mergeCell ref="G582:I582"/>
    <mergeCell ref="B583:C583"/>
    <mergeCell ref="D583:F583"/>
    <mergeCell ref="G583:I583"/>
    <mergeCell ref="J583:L583"/>
    <mergeCell ref="D584:F584"/>
    <mergeCell ref="G584:I584"/>
    <mergeCell ref="J584:L584"/>
    <mergeCell ref="D585:F585"/>
    <mergeCell ref="G585:I585"/>
    <mergeCell ref="J585:L585"/>
    <mergeCell ref="D586:F586"/>
    <mergeCell ref="G586:I586"/>
    <mergeCell ref="J586:L586"/>
    <mergeCell ref="A589:L589"/>
    <mergeCell ref="A590:L590"/>
    <mergeCell ref="A591:L591"/>
    <mergeCell ref="A597:L597"/>
    <mergeCell ref="A599:A600"/>
    <mergeCell ref="B599:D599"/>
    <mergeCell ref="E599:E600"/>
    <mergeCell ref="F599:F600"/>
    <mergeCell ref="G599:I599"/>
    <mergeCell ref="J599:J600"/>
    <mergeCell ref="K599:K600"/>
    <mergeCell ref="L599:L600"/>
    <mergeCell ref="A612:L612"/>
    <mergeCell ref="A614:A615"/>
    <mergeCell ref="B614:C615"/>
    <mergeCell ref="D614:I614"/>
    <mergeCell ref="J614:L615"/>
    <mergeCell ref="D615:F615"/>
    <mergeCell ref="G615:I615"/>
    <mergeCell ref="B616:C616"/>
    <mergeCell ref="D616:F616"/>
    <mergeCell ref="G616:I616"/>
    <mergeCell ref="J616:L616"/>
    <mergeCell ref="D617:F617"/>
    <mergeCell ref="G617:I617"/>
    <mergeCell ref="J617:L617"/>
    <mergeCell ref="D618:F618"/>
    <mergeCell ref="G618:I618"/>
    <mergeCell ref="J618:L618"/>
    <mergeCell ref="D619:F619"/>
    <mergeCell ref="G619:I619"/>
    <mergeCell ref="J619:L619"/>
    <mergeCell ref="A622:L622"/>
    <mergeCell ref="A623:L623"/>
    <mergeCell ref="A624:L624"/>
    <mergeCell ref="A630:L630"/>
    <mergeCell ref="A632:A633"/>
    <mergeCell ref="B632:D632"/>
    <mergeCell ref="E632:E633"/>
    <mergeCell ref="F632:F633"/>
    <mergeCell ref="G632:I632"/>
    <mergeCell ref="J632:J633"/>
    <mergeCell ref="K632:K633"/>
    <mergeCell ref="L632:L633"/>
    <mergeCell ref="A645:L645"/>
    <mergeCell ref="A647:A648"/>
    <mergeCell ref="B647:C648"/>
    <mergeCell ref="D647:I647"/>
    <mergeCell ref="J647:L648"/>
    <mergeCell ref="D648:F648"/>
    <mergeCell ref="G648:I648"/>
    <mergeCell ref="B649:C649"/>
    <mergeCell ref="D649:F649"/>
    <mergeCell ref="G649:I649"/>
    <mergeCell ref="J649:L649"/>
    <mergeCell ref="D650:F650"/>
    <mergeCell ref="G650:I650"/>
    <mergeCell ref="J650:L650"/>
    <mergeCell ref="D651:F651"/>
    <mergeCell ref="G651:I651"/>
    <mergeCell ref="J651:L651"/>
    <mergeCell ref="D652:F652"/>
    <mergeCell ref="G652:I652"/>
    <mergeCell ref="J652:L652"/>
    <mergeCell ref="A655:L655"/>
    <mergeCell ref="A656:L656"/>
    <mergeCell ref="A657:L657"/>
    <mergeCell ref="A663:L663"/>
    <mergeCell ref="A665:A666"/>
    <mergeCell ref="B665:D665"/>
    <mergeCell ref="E665:E666"/>
    <mergeCell ref="F665:F666"/>
    <mergeCell ref="G665:I665"/>
    <mergeCell ref="J665:J666"/>
    <mergeCell ref="K665:K666"/>
    <mergeCell ref="L665:L666"/>
    <mergeCell ref="A688:L688"/>
    <mergeCell ref="A689:L689"/>
    <mergeCell ref="A690:L690"/>
    <mergeCell ref="A696:L696"/>
    <mergeCell ref="D685:F685"/>
    <mergeCell ref="G685:I685"/>
    <mergeCell ref="J685:L685"/>
    <mergeCell ref="A678:L678"/>
    <mergeCell ref="A680:A681"/>
    <mergeCell ref="B680:C681"/>
    <mergeCell ref="D680:I680"/>
    <mergeCell ref="J680:L681"/>
    <mergeCell ref="D681:F681"/>
    <mergeCell ref="G681:I681"/>
    <mergeCell ref="B682:C682"/>
    <mergeCell ref="D682:F682"/>
    <mergeCell ref="G682:I682"/>
    <mergeCell ref="J682:L682"/>
    <mergeCell ref="D683:F683"/>
    <mergeCell ref="G683:I683"/>
    <mergeCell ref="J683:L683"/>
    <mergeCell ref="D684:F684"/>
    <mergeCell ref="G684:I684"/>
    <mergeCell ref="J684:L684"/>
    <mergeCell ref="A698:A699"/>
    <mergeCell ref="B698:D698"/>
    <mergeCell ref="E698:E699"/>
    <mergeCell ref="F698:F699"/>
    <mergeCell ref="G698:I698"/>
    <mergeCell ref="J698:J699"/>
    <mergeCell ref="K698:K699"/>
    <mergeCell ref="L698:L699"/>
    <mergeCell ref="A711:L711"/>
    <mergeCell ref="A713:A714"/>
    <mergeCell ref="B713:C714"/>
    <mergeCell ref="D713:I713"/>
    <mergeCell ref="J713:L714"/>
    <mergeCell ref="D714:F714"/>
    <mergeCell ref="G714:I714"/>
    <mergeCell ref="B715:C715"/>
    <mergeCell ref="D715:F715"/>
    <mergeCell ref="G715:I715"/>
    <mergeCell ref="J715:L715"/>
    <mergeCell ref="D716:F716"/>
    <mergeCell ref="G716:I716"/>
    <mergeCell ref="J716:L716"/>
    <mergeCell ref="D717:F717"/>
    <mergeCell ref="G717:I717"/>
    <mergeCell ref="J717:L717"/>
    <mergeCell ref="D718:F718"/>
    <mergeCell ref="G718:I718"/>
    <mergeCell ref="J718:L718"/>
    <mergeCell ref="A721:L721"/>
    <mergeCell ref="A722:L722"/>
    <mergeCell ref="A723:L723"/>
    <mergeCell ref="A729:L729"/>
    <mergeCell ref="A731:A732"/>
    <mergeCell ref="B731:D731"/>
    <mergeCell ref="E731:E732"/>
    <mergeCell ref="F731:F732"/>
    <mergeCell ref="G731:I731"/>
    <mergeCell ref="J731:J732"/>
    <mergeCell ref="K731:K732"/>
    <mergeCell ref="L731:L732"/>
    <mergeCell ref="A744:L744"/>
    <mergeCell ref="A746:A747"/>
    <mergeCell ref="B746:C747"/>
    <mergeCell ref="D746:I746"/>
    <mergeCell ref="J746:L747"/>
    <mergeCell ref="D747:F747"/>
    <mergeCell ref="G747:I747"/>
    <mergeCell ref="B748:C748"/>
    <mergeCell ref="D748:F748"/>
    <mergeCell ref="G748:I748"/>
    <mergeCell ref="J748:L748"/>
    <mergeCell ref="D749:F749"/>
    <mergeCell ref="G749:I749"/>
    <mergeCell ref="J749:L749"/>
    <mergeCell ref="D750:F750"/>
    <mergeCell ref="G750:I750"/>
    <mergeCell ref="J750:L750"/>
    <mergeCell ref="D751:F751"/>
    <mergeCell ref="G751:I751"/>
    <mergeCell ref="J751:L751"/>
    <mergeCell ref="A754:L754"/>
    <mergeCell ref="A755:L755"/>
    <mergeCell ref="A756:L756"/>
    <mergeCell ref="A762:L762"/>
    <mergeCell ref="A764:A765"/>
    <mergeCell ref="B764:D764"/>
    <mergeCell ref="E764:E765"/>
    <mergeCell ref="F764:F765"/>
    <mergeCell ref="G764:I764"/>
    <mergeCell ref="J764:J765"/>
    <mergeCell ref="K764:K765"/>
    <mergeCell ref="L764:L765"/>
    <mergeCell ref="A777:L777"/>
    <mergeCell ref="A779:A780"/>
    <mergeCell ref="B779:C780"/>
    <mergeCell ref="D779:I779"/>
    <mergeCell ref="J779:L780"/>
    <mergeCell ref="D780:F780"/>
    <mergeCell ref="G780:I780"/>
    <mergeCell ref="D816:F816"/>
    <mergeCell ref="G816:I816"/>
    <mergeCell ref="J816:L816"/>
    <mergeCell ref="D817:F817"/>
    <mergeCell ref="G817:I817"/>
    <mergeCell ref="J817:L817"/>
    <mergeCell ref="A797:A798"/>
    <mergeCell ref="B797:D797"/>
    <mergeCell ref="E797:E798"/>
    <mergeCell ref="F797:F798"/>
    <mergeCell ref="G797:I797"/>
    <mergeCell ref="J781:L781"/>
    <mergeCell ref="D782:F782"/>
    <mergeCell ref="G782:I782"/>
    <mergeCell ref="J782:L782"/>
    <mergeCell ref="D783:F783"/>
    <mergeCell ref="G783:I783"/>
    <mergeCell ref="J783:L783"/>
    <mergeCell ref="D784:F784"/>
    <mergeCell ref="G784:I784"/>
    <mergeCell ref="J784:L784"/>
    <mergeCell ref="A787:L787"/>
    <mergeCell ref="A788:L788"/>
    <mergeCell ref="A789:L789"/>
    <mergeCell ref="A795:L795"/>
    <mergeCell ref="B781:C781"/>
    <mergeCell ref="D781:F781"/>
    <mergeCell ref="G781:I781"/>
    <mergeCell ref="J797:J798"/>
    <mergeCell ref="K797:K798"/>
    <mergeCell ref="L797:L798"/>
    <mergeCell ref="A810:L810"/>
    <mergeCell ref="A872:L872"/>
    <mergeCell ref="A874:A875"/>
    <mergeCell ref="B874:C875"/>
    <mergeCell ref="A812:A813"/>
    <mergeCell ref="B812:C813"/>
    <mergeCell ref="D812:I812"/>
    <mergeCell ref="J812:L813"/>
    <mergeCell ref="D813:F813"/>
    <mergeCell ref="G813:I813"/>
    <mergeCell ref="B814:C814"/>
    <mergeCell ref="D814:F814"/>
    <mergeCell ref="G814:I814"/>
    <mergeCell ref="J814:L814"/>
    <mergeCell ref="D815:F815"/>
    <mergeCell ref="G815:I815"/>
    <mergeCell ref="J815:L815"/>
    <mergeCell ref="B843:C843"/>
    <mergeCell ref="D843:F843"/>
    <mergeCell ref="G843:I843"/>
    <mergeCell ref="J843:L843"/>
    <mergeCell ref="A818:L818"/>
    <mergeCell ref="A824:L824"/>
    <mergeCell ref="A826:A827"/>
    <mergeCell ref="B826:D826"/>
    <mergeCell ref="E826:E827"/>
    <mergeCell ref="F826:F827"/>
    <mergeCell ref="G826:I826"/>
    <mergeCell ref="J826:J827"/>
    <mergeCell ref="K826:K827"/>
    <mergeCell ref="L826:L827"/>
    <mergeCell ref="A839:L839"/>
    <mergeCell ref="A841:A842"/>
    <mergeCell ref="D842:F842"/>
    <mergeCell ref="G842:I842"/>
    <mergeCell ref="D844:F844"/>
    <mergeCell ref="G844:I844"/>
    <mergeCell ref="J844:L844"/>
    <mergeCell ref="D845:F845"/>
    <mergeCell ref="G845:I845"/>
    <mergeCell ref="J845:L845"/>
    <mergeCell ref="D846:F846"/>
    <mergeCell ref="G846:I846"/>
    <mergeCell ref="J846:L846"/>
    <mergeCell ref="A849:L849"/>
    <mergeCell ref="A850:L850"/>
    <mergeCell ref="A851:L851"/>
    <mergeCell ref="A857:L857"/>
    <mergeCell ref="A859:A860"/>
    <mergeCell ref="B859:D859"/>
    <mergeCell ref="E859:E860"/>
    <mergeCell ref="F859:F860"/>
    <mergeCell ref="G859:I859"/>
    <mergeCell ref="J859:J860"/>
    <mergeCell ref="K859:K860"/>
    <mergeCell ref="L859:L860"/>
    <mergeCell ref="B841:C842"/>
    <mergeCell ref="D841:I841"/>
    <mergeCell ref="J841:L842"/>
    <mergeCell ref="D874:I874"/>
    <mergeCell ref="J874:L875"/>
    <mergeCell ref="D875:F875"/>
    <mergeCell ref="G875:I875"/>
    <mergeCell ref="B876:C876"/>
    <mergeCell ref="D876:F876"/>
    <mergeCell ref="G876:I876"/>
    <mergeCell ref="J876:L876"/>
    <mergeCell ref="D877:F877"/>
    <mergeCell ref="G877:I877"/>
    <mergeCell ref="J877:L877"/>
    <mergeCell ref="D878:F878"/>
    <mergeCell ref="G878:I878"/>
    <mergeCell ref="J878:L878"/>
    <mergeCell ref="A890:L890"/>
    <mergeCell ref="A892:A893"/>
    <mergeCell ref="B892:D892"/>
    <mergeCell ref="E892:E893"/>
    <mergeCell ref="F892:F893"/>
    <mergeCell ref="G892:I892"/>
    <mergeCell ref="J892:J893"/>
    <mergeCell ref="K892:K893"/>
    <mergeCell ref="L892:L893"/>
    <mergeCell ref="D879:F879"/>
    <mergeCell ref="G879:I879"/>
    <mergeCell ref="J879:L879"/>
    <mergeCell ref="A882:L882"/>
    <mergeCell ref="A883:L883"/>
    <mergeCell ref="A884:L884"/>
    <mergeCell ref="D911:F911"/>
    <mergeCell ref="G911:I911"/>
    <mergeCell ref="J911:L911"/>
    <mergeCell ref="J940:L941"/>
    <mergeCell ref="D941:F941"/>
    <mergeCell ref="G941:I941"/>
    <mergeCell ref="A905:L905"/>
    <mergeCell ref="A907:A908"/>
    <mergeCell ref="B907:C908"/>
    <mergeCell ref="D907:I907"/>
    <mergeCell ref="J907:L908"/>
    <mergeCell ref="D908:F908"/>
    <mergeCell ref="G908:I908"/>
    <mergeCell ref="B909:C909"/>
    <mergeCell ref="D909:F909"/>
    <mergeCell ref="G909:I909"/>
    <mergeCell ref="J909:L909"/>
    <mergeCell ref="D910:F910"/>
    <mergeCell ref="G910:I910"/>
    <mergeCell ref="J910:L910"/>
    <mergeCell ref="B942:C942"/>
    <mergeCell ref="D942:F942"/>
    <mergeCell ref="G942:I942"/>
    <mergeCell ref="J942:L942"/>
    <mergeCell ref="D943:F943"/>
    <mergeCell ref="G943:I943"/>
    <mergeCell ref="J943:L943"/>
    <mergeCell ref="D944:F944"/>
    <mergeCell ref="G944:I944"/>
    <mergeCell ref="J944:L944"/>
    <mergeCell ref="D945:F945"/>
    <mergeCell ref="G945:I945"/>
    <mergeCell ref="J945:L945"/>
    <mergeCell ref="D912:F912"/>
    <mergeCell ref="G912:I912"/>
    <mergeCell ref="J912:L912"/>
    <mergeCell ref="A915:L915"/>
    <mergeCell ref="A916:L916"/>
    <mergeCell ref="A917:L917"/>
    <mergeCell ref="A923:L923"/>
    <mergeCell ref="A925:A926"/>
    <mergeCell ref="B925:D925"/>
    <mergeCell ref="E925:E926"/>
    <mergeCell ref="F925:F926"/>
    <mergeCell ref="G925:I925"/>
    <mergeCell ref="J925:J926"/>
    <mergeCell ref="K925:K926"/>
    <mergeCell ref="L925:L926"/>
    <mergeCell ref="A938:L938"/>
    <mergeCell ref="A940:A941"/>
    <mergeCell ref="B940:C941"/>
    <mergeCell ref="D940:I940"/>
  </mergeCells>
  <pageMargins left="0.7" right="0.7" top="0.75" bottom="0.75" header="0.3" footer="0.3"/>
  <pageSetup scale="73" orientation="landscape" r:id="rId1"/>
  <rowBreaks count="25" manualBreakCount="25">
    <brk id="36" max="16383" man="1"/>
    <brk id="42" max="16383" man="1"/>
    <brk id="80" max="16383" man="1"/>
    <brk id="116" max="16383" man="1"/>
    <brk id="152" max="16383" man="1"/>
    <brk id="188" max="16383" man="1"/>
    <brk id="221" max="16383" man="1"/>
    <brk id="254" max="16383" man="1"/>
    <brk id="287" max="16383" man="1"/>
    <brk id="323" max="16383" man="1"/>
    <brk id="357" max="16383" man="1"/>
    <brk id="390" max="16383" man="1"/>
    <brk id="423" max="16383" man="1"/>
    <brk id="456" max="16383" man="1"/>
    <brk id="489" max="16383" man="1"/>
    <brk id="522" max="16383" man="1"/>
    <brk id="555" max="16383" man="1"/>
    <brk id="588" max="16383" man="1"/>
    <brk id="621" max="16383" man="1"/>
    <brk id="654" max="16383" man="1"/>
    <brk id="687" max="16383" man="1"/>
    <brk id="720" max="16383" man="1"/>
    <brk id="753" max="16383" man="1"/>
    <brk id="786" max="16383" man="1"/>
    <brk id="91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511"/>
  <sheetViews>
    <sheetView view="pageBreakPreview" topLeftCell="A1713" zoomScaleNormal="100" zoomScaleSheetLayoutView="100" workbookViewId="0">
      <selection activeCell="G1722" sqref="G1722"/>
    </sheetView>
  </sheetViews>
  <sheetFormatPr defaultRowHeight="15"/>
  <cols>
    <col min="1" max="1" width="3.140625" customWidth="1"/>
    <col min="7" max="7" width="11.140625" customWidth="1"/>
    <col min="10" max="10" width="14.5703125" customWidth="1"/>
    <col min="12" max="12" width="28" customWidth="1"/>
  </cols>
  <sheetData>
    <row r="1" spans="2:12" ht="32.25">
      <c r="B1" s="1540" t="s">
        <v>110</v>
      </c>
      <c r="C1" s="1541"/>
      <c r="D1" s="1541"/>
      <c r="E1" s="1541"/>
      <c r="F1" s="1541"/>
      <c r="G1" s="1541"/>
      <c r="H1" s="1541"/>
      <c r="I1" s="1541"/>
      <c r="J1" s="1541"/>
      <c r="K1" s="1541"/>
      <c r="L1" s="1542"/>
    </row>
    <row r="2" spans="2:12" ht="23.25">
      <c r="B2" s="1543" t="s">
        <v>111</v>
      </c>
      <c r="C2" s="1544"/>
      <c r="D2" s="1544"/>
      <c r="E2" s="1544"/>
      <c r="F2" s="1544"/>
      <c r="G2" s="1544"/>
      <c r="H2" s="1544"/>
      <c r="I2" s="1544"/>
      <c r="J2" s="1544"/>
      <c r="K2" s="1544"/>
      <c r="L2" s="1545"/>
    </row>
    <row r="3" spans="2:12" ht="16.5" thickBot="1">
      <c r="B3" s="1546" t="s">
        <v>477</v>
      </c>
      <c r="C3" s="1547"/>
      <c r="D3" s="1547"/>
      <c r="E3" s="1547"/>
      <c r="F3" s="1547"/>
      <c r="G3" s="1547"/>
      <c r="H3" s="1547"/>
      <c r="I3" s="1547"/>
      <c r="J3" s="1547"/>
      <c r="K3" s="1547"/>
      <c r="L3" s="1548"/>
    </row>
    <row r="4" spans="2:12">
      <c r="B4" s="1549" t="s">
        <v>112</v>
      </c>
      <c r="C4" s="1550"/>
      <c r="D4" s="1550"/>
      <c r="E4" s="1550"/>
      <c r="F4" s="1550"/>
      <c r="G4" s="338"/>
      <c r="H4" s="1559" t="s">
        <v>113</v>
      </c>
      <c r="I4" s="1559"/>
      <c r="J4" s="1559"/>
      <c r="K4" s="1559"/>
      <c r="L4" s="1560"/>
    </row>
    <row r="5" spans="2:12" ht="15.75" thickBot="1">
      <c r="B5" s="1549"/>
      <c r="C5" s="1550"/>
      <c r="D5" s="1550"/>
      <c r="E5" s="1550"/>
      <c r="F5" s="1550"/>
      <c r="G5" s="338"/>
      <c r="H5" s="1559"/>
      <c r="I5" s="1559"/>
      <c r="J5" s="1559"/>
      <c r="K5" s="1559"/>
      <c r="L5" s="1560"/>
    </row>
    <row r="6" spans="2:12">
      <c r="B6" s="73"/>
      <c r="C6" s="74"/>
      <c r="D6" s="74"/>
      <c r="E6" s="74"/>
      <c r="F6" s="75"/>
      <c r="G6" s="338"/>
      <c r="H6" s="73"/>
      <c r="I6" s="74"/>
      <c r="J6" s="74"/>
      <c r="K6" s="74"/>
      <c r="L6" s="75"/>
    </row>
    <row r="7" spans="2:12">
      <c r="B7" s="76" t="str">
        <f>'04-22Master'!F5</f>
        <v>Burgeon IT Services Pvt.Ltd.</v>
      </c>
      <c r="C7" s="338"/>
      <c r="D7" s="338"/>
      <c r="E7" s="338"/>
      <c r="F7" s="14"/>
      <c r="G7" s="338"/>
      <c r="H7" s="76" t="str">
        <f>'04-22Master'!AK5</f>
        <v>Burgeon IT Services Pvt.Ltd.</v>
      </c>
      <c r="I7" s="338"/>
      <c r="J7" s="338"/>
      <c r="K7" s="338"/>
      <c r="L7" s="14"/>
    </row>
    <row r="8" spans="2:12">
      <c r="B8" s="13"/>
      <c r="C8" s="338"/>
      <c r="D8" s="338"/>
      <c r="E8" s="338"/>
      <c r="F8" s="14"/>
      <c r="G8" s="338"/>
      <c r="H8" s="13"/>
      <c r="I8" s="338"/>
      <c r="J8" s="338"/>
      <c r="K8" s="338"/>
      <c r="L8" s="14"/>
    </row>
    <row r="9" spans="2:12">
      <c r="B9" s="76" t="str">
        <f>'04-22Master'!F6</f>
        <v>Siri Mansion LIGB 436 Dr.A S Rao Nagar,Hyderabad</v>
      </c>
      <c r="C9" s="338"/>
      <c r="D9" s="338"/>
      <c r="E9" s="338"/>
      <c r="F9" s="14"/>
      <c r="G9" s="338"/>
      <c r="H9" s="76" t="str">
        <f>'04-22Master'!AK6</f>
        <v>Siri Mansion LIGB 436 Dr.A S Rao Nagar,Hyderabad</v>
      </c>
      <c r="I9" s="338"/>
      <c r="J9" s="338"/>
      <c r="K9" s="338"/>
      <c r="L9" s="14"/>
    </row>
    <row r="10" spans="2:12" ht="15.75" thickBot="1">
      <c r="B10" s="25"/>
      <c r="C10" s="23"/>
      <c r="D10" s="23"/>
      <c r="E10" s="23"/>
      <c r="F10" s="24"/>
      <c r="G10" s="338"/>
      <c r="H10" s="25"/>
      <c r="I10" s="23"/>
      <c r="J10" s="23"/>
      <c r="K10" s="23"/>
      <c r="L10" s="24"/>
    </row>
    <row r="11" spans="2:12">
      <c r="B11" s="13"/>
      <c r="C11" s="338"/>
      <c r="D11" s="338"/>
      <c r="E11" s="338"/>
      <c r="F11" s="338"/>
      <c r="G11" s="338"/>
      <c r="H11" s="338"/>
      <c r="I11" s="338"/>
      <c r="J11" s="338" t="s">
        <v>114</v>
      </c>
      <c r="K11" s="338"/>
      <c r="L11" s="14"/>
    </row>
    <row r="12" spans="2:12">
      <c r="B12" s="1551" t="s">
        <v>115</v>
      </c>
      <c r="C12" s="1552"/>
      <c r="D12" s="1552"/>
      <c r="E12" s="1552"/>
      <c r="F12" s="1552"/>
      <c r="G12" s="338"/>
      <c r="H12" s="1552" t="s">
        <v>3</v>
      </c>
      <c r="I12" s="1552"/>
      <c r="J12" s="1552"/>
      <c r="K12" s="1552"/>
      <c r="L12" s="1553"/>
    </row>
    <row r="13" spans="2:12" ht="15.75" thickBot="1">
      <c r="B13" s="13"/>
      <c r="C13" s="338"/>
      <c r="D13" s="338"/>
      <c r="E13" s="338"/>
      <c r="F13" s="338"/>
      <c r="G13" s="338"/>
      <c r="H13" s="338"/>
      <c r="I13" s="338"/>
      <c r="J13" s="338"/>
      <c r="K13" s="338"/>
      <c r="L13" s="14"/>
    </row>
    <row r="14" spans="2:12">
      <c r="B14" s="73"/>
      <c r="C14" s="74"/>
      <c r="D14" s="74"/>
      <c r="E14" s="74"/>
      <c r="F14" s="75"/>
      <c r="G14" s="338"/>
      <c r="H14" s="77"/>
      <c r="I14" s="78"/>
      <c r="J14" s="78"/>
      <c r="K14" s="78"/>
      <c r="L14" s="79"/>
    </row>
    <row r="15" spans="2:12">
      <c r="B15" s="13"/>
      <c r="C15" s="338"/>
      <c r="D15" s="338"/>
      <c r="E15" s="338"/>
      <c r="F15" s="14"/>
      <c r="G15" s="338"/>
      <c r="H15" s="76" t="str">
        <f>'04-22Master'!AK10</f>
        <v>INFOSYS  LTD.IL Bangalore STP Park - I</v>
      </c>
      <c r="I15" s="383"/>
      <c r="J15" s="383"/>
      <c r="K15" s="383"/>
      <c r="L15" s="80"/>
    </row>
    <row r="16" spans="2:12">
      <c r="B16" s="76" t="str">
        <f>'04-22Master'!F8</f>
        <v>IT SUPPORTIVE SERVICES &amp; BANGALORE STP</v>
      </c>
      <c r="C16" s="338"/>
      <c r="D16" s="338"/>
      <c r="E16" s="338"/>
      <c r="F16" s="14"/>
      <c r="G16" s="338"/>
      <c r="H16" s="76"/>
      <c r="I16" s="383"/>
      <c r="J16" s="383"/>
      <c r="K16" s="383"/>
      <c r="L16" s="80"/>
    </row>
    <row r="17" spans="2:12">
      <c r="B17" s="13"/>
      <c r="C17" s="338"/>
      <c r="D17" s="338"/>
      <c r="E17" s="338"/>
      <c r="F17" s="14"/>
      <c r="G17" s="338"/>
      <c r="H17" s="76" t="str">
        <f>'04-22Master'!AK11</f>
        <v>No.45&amp;46,3rd Cross,Electronic City,BANGALORE,KARNATAKA</v>
      </c>
      <c r="I17" s="383"/>
      <c r="J17" s="383"/>
      <c r="K17" s="383"/>
      <c r="L17" s="80"/>
    </row>
    <row r="18" spans="2:12" ht="15.75" thickBot="1">
      <c r="B18" s="25"/>
      <c r="C18" s="23"/>
      <c r="D18" s="23"/>
      <c r="E18" s="23"/>
      <c r="F18" s="24"/>
      <c r="G18" s="338"/>
      <c r="H18" s="76"/>
      <c r="I18" s="383"/>
      <c r="J18" s="383"/>
      <c r="K18" s="383"/>
      <c r="L18" s="80"/>
    </row>
    <row r="19" spans="2:12" ht="33.950000000000003" customHeight="1">
      <c r="B19" s="1524" t="s">
        <v>116</v>
      </c>
      <c r="C19" s="1525"/>
      <c r="D19" s="1525"/>
      <c r="E19" s="1525"/>
      <c r="F19" s="1525"/>
      <c r="G19" s="1554"/>
      <c r="H19" s="1587" t="str">
        <f>'04-22Master'!B16</f>
        <v xml:space="preserve">AKASH DEEP CHUNAP </v>
      </c>
      <c r="I19" s="1588"/>
      <c r="J19" s="1588"/>
      <c r="K19" s="1588"/>
      <c r="L19" s="1589"/>
    </row>
    <row r="20" spans="2:12" ht="33.950000000000003" customHeight="1">
      <c r="B20" s="1555"/>
      <c r="C20" s="1556"/>
      <c r="D20" s="1556"/>
      <c r="E20" s="1556"/>
      <c r="F20" s="1556"/>
      <c r="G20" s="1556"/>
      <c r="H20" s="1590" t="str">
        <f>'04-22Master'!G16</f>
        <v>H.No 4-3-216/2A,Narasimha Nagar, Bhainsa, Nirmal District, 504 103</v>
      </c>
      <c r="I20" s="1591"/>
      <c r="J20" s="1591"/>
      <c r="K20" s="1591"/>
      <c r="L20" s="1592"/>
    </row>
    <row r="21" spans="2:12" ht="33.950000000000003" customHeight="1">
      <c r="B21" s="1529" t="s">
        <v>117</v>
      </c>
      <c r="C21" s="1530"/>
      <c r="D21" s="1530"/>
      <c r="E21" s="1530"/>
      <c r="F21" s="1530"/>
      <c r="G21" s="1530"/>
      <c r="H21" s="1531" t="str">
        <f>'04-22Master'!A16</f>
        <v>BITS-485</v>
      </c>
      <c r="I21" s="1532"/>
      <c r="J21" s="1532"/>
      <c r="K21" s="1532"/>
      <c r="L21" s="1533"/>
    </row>
    <row r="22" spans="2:12" ht="33.950000000000003" customHeight="1">
      <c r="B22" s="1524" t="s">
        <v>118</v>
      </c>
      <c r="C22" s="1525"/>
      <c r="D22" s="1525"/>
      <c r="E22" s="1525"/>
      <c r="F22" s="1525"/>
      <c r="G22" s="1525"/>
      <c r="H22" s="1534" t="str">
        <f>'04-22Master'!F16</f>
        <v>Network security engineer</v>
      </c>
      <c r="I22" s="1527"/>
      <c r="J22" s="1527"/>
      <c r="K22" s="1527"/>
      <c r="L22" s="1528"/>
    </row>
    <row r="23" spans="2:12" ht="33.950000000000003" customHeight="1">
      <c r="B23" s="1524" t="s">
        <v>119</v>
      </c>
      <c r="C23" s="1525"/>
      <c r="D23" s="1525"/>
      <c r="E23" s="1525"/>
      <c r="F23" s="1525"/>
      <c r="G23" s="1525"/>
      <c r="H23" s="1535">
        <f>'04-22Master'!I16</f>
        <v>44105</v>
      </c>
      <c r="I23" s="1536"/>
      <c r="J23" s="1536"/>
      <c r="K23" s="1536"/>
      <c r="L23" s="1537"/>
    </row>
    <row r="24" spans="2:12" ht="33.950000000000003" customHeight="1">
      <c r="B24" s="384" t="s">
        <v>120</v>
      </c>
      <c r="C24" s="385"/>
      <c r="D24" s="385"/>
      <c r="E24" s="385"/>
      <c r="F24" s="385"/>
      <c r="G24" s="385"/>
      <c r="H24" s="386"/>
      <c r="I24" s="387"/>
      <c r="J24" s="388" t="str">
        <f>'04-22Master'!O16</f>
        <v>N/A</v>
      </c>
      <c r="K24" s="429"/>
      <c r="L24" s="389"/>
    </row>
    <row r="25" spans="2:12" ht="33.950000000000003" customHeight="1">
      <c r="B25" s="384" t="s">
        <v>121</v>
      </c>
      <c r="C25" s="385"/>
      <c r="D25" s="385"/>
      <c r="E25" s="385"/>
      <c r="F25" s="385"/>
      <c r="G25" s="390"/>
      <c r="H25" s="430"/>
      <c r="I25" s="431"/>
      <c r="J25" s="388">
        <f>'04-22Master'!N16</f>
        <v>101629256413</v>
      </c>
      <c r="K25" s="431"/>
      <c r="L25" s="432"/>
    </row>
    <row r="26" spans="2:12" ht="33.950000000000003" customHeight="1">
      <c r="B26" s="1538" t="s">
        <v>122</v>
      </c>
      <c r="C26" s="1539"/>
      <c r="D26" s="1539"/>
      <c r="E26" s="1539"/>
      <c r="F26" s="1539"/>
      <c r="G26" s="1539"/>
      <c r="H26" s="1531">
        <f>'04-22Master'!T16</f>
        <v>135892</v>
      </c>
      <c r="I26" s="1532"/>
      <c r="J26" s="1532"/>
      <c r="K26" s="1532"/>
      <c r="L26" s="1533"/>
    </row>
    <row r="27" spans="2:12" ht="33.950000000000003" customHeight="1">
      <c r="B27" s="1524" t="s">
        <v>123</v>
      </c>
      <c r="C27" s="1525"/>
      <c r="D27" s="1525"/>
      <c r="E27" s="1525"/>
      <c r="F27" s="1525"/>
      <c r="G27" s="1525"/>
      <c r="H27" s="1526">
        <f>'04-22Master'!D10</f>
        <v>44652</v>
      </c>
      <c r="I27" s="1527"/>
      <c r="J27" s="1527"/>
      <c r="K27" s="1527"/>
      <c r="L27" s="1528"/>
    </row>
    <row r="28" spans="2:12" ht="33.950000000000003" customHeight="1">
      <c r="B28" s="1524" t="s">
        <v>124</v>
      </c>
      <c r="C28" s="1525"/>
      <c r="D28" s="1525"/>
      <c r="E28" s="1525"/>
      <c r="F28" s="1525"/>
      <c r="G28" s="1525"/>
      <c r="H28" s="1527" t="s">
        <v>125</v>
      </c>
      <c r="I28" s="1527"/>
      <c r="J28" s="1527"/>
      <c r="K28" s="1527"/>
      <c r="L28" s="1528"/>
    </row>
    <row r="29" spans="2:12" ht="33.950000000000003" customHeight="1">
      <c r="B29" s="384" t="s">
        <v>126</v>
      </c>
      <c r="C29" s="385"/>
      <c r="D29" s="385"/>
      <c r="E29" s="385"/>
      <c r="F29" s="385"/>
      <c r="G29" s="390"/>
      <c r="H29" s="386"/>
      <c r="I29" s="429"/>
      <c r="J29" s="391">
        <f>'04-22Master'!R16</f>
        <v>30</v>
      </c>
      <c r="K29" s="429"/>
      <c r="L29" s="389"/>
    </row>
    <row r="30" spans="2:12" ht="33.950000000000003" customHeight="1">
      <c r="B30" s="384" t="s">
        <v>127</v>
      </c>
      <c r="C30" s="385"/>
      <c r="D30" s="385"/>
      <c r="E30" s="385"/>
      <c r="F30" s="385"/>
      <c r="G30" s="390"/>
      <c r="H30" s="386"/>
      <c r="I30" s="429"/>
      <c r="J30" s="429" t="s">
        <v>34</v>
      </c>
      <c r="K30" s="429"/>
      <c r="L30" s="389"/>
    </row>
    <row r="31" spans="2:12" ht="33.950000000000003" customHeight="1">
      <c r="B31" s="384" t="s">
        <v>128</v>
      </c>
      <c r="C31" s="385"/>
      <c r="D31" s="385"/>
      <c r="E31" s="385"/>
      <c r="F31" s="385"/>
      <c r="G31" s="390"/>
      <c r="H31" s="386"/>
      <c r="I31" s="429"/>
      <c r="J31" s="391">
        <v>0</v>
      </c>
      <c r="K31" s="429"/>
      <c r="L31" s="389"/>
    </row>
    <row r="32" spans="2:12" ht="33.950000000000003" customHeight="1">
      <c r="B32" s="384" t="s">
        <v>129</v>
      </c>
      <c r="C32" s="385"/>
      <c r="D32" s="385"/>
      <c r="E32" s="385"/>
      <c r="F32" s="385"/>
      <c r="G32" s="390"/>
      <c r="H32" s="386"/>
      <c r="I32" s="429"/>
      <c r="J32" s="429">
        <v>0</v>
      </c>
      <c r="K32" s="429"/>
      <c r="L32" s="389"/>
    </row>
    <row r="33" spans="2:12" ht="33.950000000000003" customHeight="1">
      <c r="B33" s="384" t="s">
        <v>130</v>
      </c>
      <c r="C33" s="385"/>
      <c r="D33" s="385"/>
      <c r="E33" s="385"/>
      <c r="F33" s="385"/>
      <c r="G33" s="390"/>
      <c r="H33" s="386"/>
      <c r="I33" s="429"/>
      <c r="J33" s="391">
        <f>'04-22Master'!AH16</f>
        <v>148276.05212000001</v>
      </c>
      <c r="K33" s="429"/>
      <c r="L33" s="389" t="s">
        <v>32</v>
      </c>
    </row>
    <row r="34" spans="2:12" ht="33.950000000000003" customHeight="1">
      <c r="B34" s="384" t="s">
        <v>131</v>
      </c>
      <c r="C34" s="385"/>
      <c r="D34" s="427" t="s">
        <v>29</v>
      </c>
      <c r="E34" s="428">
        <f>'04-22Master'!AJ16</f>
        <v>1800</v>
      </c>
      <c r="F34" s="427" t="s">
        <v>28</v>
      </c>
      <c r="G34" s="428">
        <f>'04-22Master'!AI16</f>
        <v>0</v>
      </c>
      <c r="H34" s="427" t="s">
        <v>30</v>
      </c>
      <c r="I34" s="428">
        <f>'04-22Master'!AK16</f>
        <v>200</v>
      </c>
      <c r="J34" s="427" t="s">
        <v>31</v>
      </c>
      <c r="K34" s="428">
        <f>'04-22Master'!AL16</f>
        <v>0</v>
      </c>
      <c r="L34" s="392">
        <f>'04-22Master'!AM16</f>
        <v>0</v>
      </c>
    </row>
    <row r="35" spans="2:12" ht="33.950000000000003" customHeight="1">
      <c r="B35" s="384" t="s">
        <v>132</v>
      </c>
      <c r="C35" s="385"/>
      <c r="D35" s="385"/>
      <c r="E35" s="385"/>
      <c r="F35" s="385"/>
      <c r="G35" s="390"/>
      <c r="H35" s="386"/>
      <c r="I35" s="429"/>
      <c r="J35" s="391">
        <f>J33-(E34+G34+I34+K34+L34)</f>
        <v>146276.05212000001</v>
      </c>
      <c r="K35" s="429"/>
      <c r="L35" s="389"/>
    </row>
    <row r="36" spans="2:12" ht="33.950000000000003" customHeight="1">
      <c r="B36" s="393" t="s">
        <v>133</v>
      </c>
      <c r="C36" s="95"/>
      <c r="D36" s="95"/>
      <c r="E36" s="95"/>
      <c r="F36" s="95"/>
      <c r="G36" s="96"/>
      <c r="H36" s="97"/>
      <c r="I36" s="98"/>
      <c r="J36" s="98"/>
      <c r="K36" s="98"/>
      <c r="L36" s="99"/>
    </row>
    <row r="37" spans="2:12" ht="33.950000000000003" customHeight="1">
      <c r="B37" s="394" t="s">
        <v>134</v>
      </c>
      <c r="C37" s="100"/>
      <c r="D37" s="100"/>
      <c r="E37" s="100"/>
      <c r="F37" s="100"/>
      <c r="G37" s="101"/>
      <c r="H37" s="71"/>
      <c r="I37" s="17"/>
      <c r="J37" s="17"/>
      <c r="K37" s="17"/>
      <c r="L37" s="102"/>
    </row>
    <row r="38" spans="2:12">
      <c r="B38" s="13"/>
      <c r="C38" s="338"/>
      <c r="D38" s="338"/>
      <c r="E38" s="338"/>
      <c r="F38" s="338"/>
      <c r="G38" s="338"/>
      <c r="H38" s="338"/>
      <c r="I38" s="338"/>
      <c r="J38" s="338"/>
      <c r="K38" s="338"/>
      <c r="L38" s="14"/>
    </row>
    <row r="39" spans="2:12" ht="15.75" thickBot="1">
      <c r="B39" s="25"/>
      <c r="C39" s="23"/>
      <c r="D39" s="23"/>
      <c r="E39" s="23"/>
      <c r="F39" s="23"/>
      <c r="G39" s="23"/>
      <c r="H39" s="23"/>
      <c r="I39" s="23"/>
      <c r="J39" s="23"/>
      <c r="K39" s="23"/>
      <c r="L39" s="24"/>
    </row>
    <row r="46" spans="2:12" ht="15.75" thickBot="1"/>
    <row r="47" spans="2:12" ht="32.25">
      <c r="B47" s="1540" t="s">
        <v>110</v>
      </c>
      <c r="C47" s="1541"/>
      <c r="D47" s="1541"/>
      <c r="E47" s="1541"/>
      <c r="F47" s="1541"/>
      <c r="G47" s="1541"/>
      <c r="H47" s="1541"/>
      <c r="I47" s="1541"/>
      <c r="J47" s="1541"/>
      <c r="K47" s="1541"/>
      <c r="L47" s="1542"/>
    </row>
    <row r="48" spans="2:12" ht="23.25">
      <c r="B48" s="1543" t="s">
        <v>111</v>
      </c>
      <c r="C48" s="1544"/>
      <c r="D48" s="1544"/>
      <c r="E48" s="1544"/>
      <c r="F48" s="1544"/>
      <c r="G48" s="1544"/>
      <c r="H48" s="1544"/>
      <c r="I48" s="1544"/>
      <c r="J48" s="1544"/>
      <c r="K48" s="1544"/>
      <c r="L48" s="1545"/>
    </row>
    <row r="49" spans="2:12" ht="16.5" thickBot="1">
      <c r="B49" s="1546" t="s">
        <v>477</v>
      </c>
      <c r="C49" s="1547"/>
      <c r="D49" s="1547"/>
      <c r="E49" s="1547"/>
      <c r="F49" s="1547"/>
      <c r="G49" s="1547"/>
      <c r="H49" s="1547"/>
      <c r="I49" s="1547"/>
      <c r="J49" s="1547"/>
      <c r="K49" s="1547"/>
      <c r="L49" s="1548"/>
    </row>
    <row r="50" spans="2:12">
      <c r="B50" s="1549" t="s">
        <v>112</v>
      </c>
      <c r="C50" s="1550"/>
      <c r="D50" s="1550"/>
      <c r="E50" s="1550"/>
      <c r="F50" s="1550"/>
      <c r="G50" s="338"/>
      <c r="H50" s="1559" t="s">
        <v>113</v>
      </c>
      <c r="I50" s="1559"/>
      <c r="J50" s="1559"/>
      <c r="K50" s="1559"/>
      <c r="L50" s="1560"/>
    </row>
    <row r="51" spans="2:12" ht="15.75" thickBot="1">
      <c r="B51" s="1549"/>
      <c r="C51" s="1550"/>
      <c r="D51" s="1550"/>
      <c r="E51" s="1550"/>
      <c r="F51" s="1550"/>
      <c r="G51" s="338"/>
      <c r="H51" s="1559"/>
      <c r="I51" s="1559"/>
      <c r="J51" s="1559"/>
      <c r="K51" s="1559"/>
      <c r="L51" s="1560"/>
    </row>
    <row r="52" spans="2:12">
      <c r="B52" s="73"/>
      <c r="C52" s="74"/>
      <c r="D52" s="74"/>
      <c r="E52" s="74"/>
      <c r="F52" s="75"/>
      <c r="G52" s="338"/>
      <c r="H52" s="73"/>
      <c r="I52" s="74"/>
      <c r="J52" s="74"/>
      <c r="K52" s="74"/>
      <c r="L52" s="75"/>
    </row>
    <row r="53" spans="2:12">
      <c r="B53" s="76" t="str">
        <f>'04-22Master'!F5</f>
        <v>Burgeon IT Services Pvt.Ltd.</v>
      </c>
      <c r="C53" s="338"/>
      <c r="D53" s="338"/>
      <c r="E53" s="338"/>
      <c r="F53" s="14"/>
      <c r="G53" s="338"/>
      <c r="H53" s="76" t="str">
        <f>'04-22Master'!AK5</f>
        <v>Burgeon IT Services Pvt.Ltd.</v>
      </c>
      <c r="I53" s="338"/>
      <c r="J53" s="338"/>
      <c r="K53" s="338"/>
      <c r="L53" s="14"/>
    </row>
    <row r="54" spans="2:12">
      <c r="B54" s="13"/>
      <c r="C54" s="338"/>
      <c r="D54" s="338"/>
      <c r="E54" s="338"/>
      <c r="F54" s="14"/>
      <c r="G54" s="338"/>
      <c r="H54" s="13"/>
      <c r="I54" s="338"/>
      <c r="J54" s="338"/>
      <c r="K54" s="338"/>
      <c r="L54" s="14"/>
    </row>
    <row r="55" spans="2:12">
      <c r="B55" s="76" t="str">
        <f>'04-22Master'!F6</f>
        <v>Siri Mansion LIGB 436 Dr.A S Rao Nagar,Hyderabad</v>
      </c>
      <c r="C55" s="338"/>
      <c r="D55" s="338"/>
      <c r="E55" s="338"/>
      <c r="F55" s="14"/>
      <c r="G55" s="338"/>
      <c r="H55" s="76" t="str">
        <f>'04-22Master'!AK6</f>
        <v>Siri Mansion LIGB 436 Dr.A S Rao Nagar,Hyderabad</v>
      </c>
      <c r="I55" s="338"/>
      <c r="J55" s="338"/>
      <c r="K55" s="338"/>
      <c r="L55" s="14"/>
    </row>
    <row r="56" spans="2:12" ht="15.75" thickBot="1">
      <c r="B56" s="25"/>
      <c r="C56" s="23"/>
      <c r="D56" s="23"/>
      <c r="E56" s="23"/>
      <c r="F56" s="24"/>
      <c r="G56" s="338"/>
      <c r="H56" s="25"/>
      <c r="I56" s="23"/>
      <c r="J56" s="23"/>
      <c r="K56" s="23"/>
      <c r="L56" s="24"/>
    </row>
    <row r="57" spans="2:12">
      <c r="B57" s="13"/>
      <c r="C57" s="338"/>
      <c r="D57" s="338"/>
      <c r="E57" s="338"/>
      <c r="F57" s="338"/>
      <c r="G57" s="338"/>
      <c r="H57" s="338"/>
      <c r="I57" s="338"/>
      <c r="J57" s="338" t="s">
        <v>114</v>
      </c>
      <c r="K57" s="338"/>
      <c r="L57" s="14"/>
    </row>
    <row r="58" spans="2:12">
      <c r="B58" s="1551" t="s">
        <v>115</v>
      </c>
      <c r="C58" s="1552"/>
      <c r="D58" s="1552"/>
      <c r="E58" s="1552"/>
      <c r="F58" s="1552"/>
      <c r="G58" s="338"/>
      <c r="H58" s="1552" t="s">
        <v>3</v>
      </c>
      <c r="I58" s="1552"/>
      <c r="J58" s="1552"/>
      <c r="K58" s="1552"/>
      <c r="L58" s="1553"/>
    </row>
    <row r="59" spans="2:12" ht="15.75" thickBot="1">
      <c r="B59" s="13"/>
      <c r="C59" s="338"/>
      <c r="D59" s="338"/>
      <c r="E59" s="338"/>
      <c r="F59" s="338"/>
      <c r="G59" s="338"/>
      <c r="H59" s="338"/>
      <c r="I59" s="338"/>
      <c r="J59" s="338"/>
      <c r="K59" s="338"/>
      <c r="L59" s="14"/>
    </row>
    <row r="60" spans="2:12">
      <c r="B60" s="73"/>
      <c r="C60" s="74"/>
      <c r="D60" s="74"/>
      <c r="E60" s="74"/>
      <c r="F60" s="75"/>
      <c r="G60" s="338"/>
      <c r="H60" s="77"/>
      <c r="I60" s="78"/>
      <c r="J60" s="78"/>
      <c r="K60" s="78"/>
      <c r="L60" s="79"/>
    </row>
    <row r="61" spans="2:12">
      <c r="B61" s="13"/>
      <c r="C61" s="338"/>
      <c r="D61" s="338"/>
      <c r="E61" s="338"/>
      <c r="F61" s="14"/>
      <c r="G61" s="338"/>
      <c r="H61" s="76" t="str">
        <f>'04-22Master'!AK10</f>
        <v>INFOSYS  LTD.IL Bangalore STP Park - I</v>
      </c>
      <c r="I61" s="383"/>
      <c r="J61" s="383"/>
      <c r="K61" s="383"/>
      <c r="L61" s="80"/>
    </row>
    <row r="62" spans="2:12">
      <c r="B62" s="76" t="str">
        <f>'04-22Master'!F8</f>
        <v>IT SUPPORTIVE SERVICES &amp; BANGALORE STP</v>
      </c>
      <c r="C62" s="338"/>
      <c r="D62" s="338"/>
      <c r="E62" s="338"/>
      <c r="F62" s="14"/>
      <c r="G62" s="338"/>
      <c r="H62" s="76"/>
      <c r="I62" s="383"/>
      <c r="J62" s="383"/>
      <c r="K62" s="383"/>
      <c r="L62" s="80"/>
    </row>
    <row r="63" spans="2:12">
      <c r="B63" s="13"/>
      <c r="C63" s="338"/>
      <c r="D63" s="338"/>
      <c r="E63" s="338"/>
      <c r="F63" s="14"/>
      <c r="G63" s="338"/>
      <c r="H63" s="76" t="str">
        <f>'04-22Master'!AK11</f>
        <v>No.45&amp;46,3rd Cross,Electronic City,BANGALORE,KARNATAKA</v>
      </c>
      <c r="I63" s="383"/>
      <c r="J63" s="383"/>
      <c r="K63" s="383"/>
      <c r="L63" s="80"/>
    </row>
    <row r="64" spans="2:12" ht="15.75" thickBot="1">
      <c r="B64" s="25"/>
      <c r="C64" s="23"/>
      <c r="D64" s="23"/>
      <c r="E64" s="23"/>
      <c r="F64" s="24"/>
      <c r="G64" s="338"/>
      <c r="H64" s="76"/>
      <c r="I64" s="383"/>
      <c r="J64" s="383"/>
      <c r="K64" s="383"/>
      <c r="L64" s="80"/>
    </row>
    <row r="65" spans="2:12" ht="30" customHeight="1">
      <c r="B65" s="1524" t="s">
        <v>116</v>
      </c>
      <c r="C65" s="1525"/>
      <c r="D65" s="1525"/>
      <c r="E65" s="1525"/>
      <c r="F65" s="1525"/>
      <c r="G65" s="1554"/>
      <c r="H65" s="1534" t="str">
        <f>'04-22Master'!B17</f>
        <v>RajasekharReddy KN</v>
      </c>
      <c r="I65" s="1527"/>
      <c r="J65" s="1527"/>
      <c r="K65" s="1527"/>
      <c r="L65" s="1527"/>
    </row>
    <row r="66" spans="2:12" ht="30" customHeight="1">
      <c r="B66" s="1555"/>
      <c r="C66" s="1556"/>
      <c r="D66" s="1556"/>
      <c r="E66" s="1556"/>
      <c r="F66" s="1556"/>
      <c r="G66" s="1556"/>
      <c r="H66" s="1557" t="str">
        <f>'04-22Master'!G17</f>
        <v>3-48, Boorlapalli, PTM Madalam, Tamballapalli, Boorlapalle, Chittoor, AP 517370</v>
      </c>
      <c r="I66" s="1558"/>
      <c r="J66" s="1558"/>
      <c r="K66" s="1558"/>
      <c r="L66" s="1558"/>
    </row>
    <row r="67" spans="2:12" ht="30" customHeight="1">
      <c r="B67" s="1529" t="s">
        <v>117</v>
      </c>
      <c r="C67" s="1530"/>
      <c r="D67" s="1530"/>
      <c r="E67" s="1530"/>
      <c r="F67" s="1530"/>
      <c r="G67" s="1530"/>
      <c r="H67" s="1531" t="str">
        <f>'04-22Master'!A17</f>
        <v>BITS-565</v>
      </c>
      <c r="I67" s="1532"/>
      <c r="J67" s="1532"/>
      <c r="K67" s="1532"/>
      <c r="L67" s="1533"/>
    </row>
    <row r="68" spans="2:12" ht="30" customHeight="1">
      <c r="B68" s="1524" t="s">
        <v>118</v>
      </c>
      <c r="C68" s="1525"/>
      <c r="D68" s="1525"/>
      <c r="E68" s="1525"/>
      <c r="F68" s="1525"/>
      <c r="G68" s="1525"/>
      <c r="H68" s="1534" t="str">
        <f>'04-22Master'!F17</f>
        <v>Citrix Administrator</v>
      </c>
      <c r="I68" s="1527"/>
      <c r="J68" s="1527"/>
      <c r="K68" s="1527"/>
      <c r="L68" s="1528"/>
    </row>
    <row r="69" spans="2:12" ht="30" customHeight="1">
      <c r="B69" s="1524" t="s">
        <v>119</v>
      </c>
      <c r="C69" s="1525"/>
      <c r="D69" s="1525"/>
      <c r="E69" s="1525"/>
      <c r="F69" s="1525"/>
      <c r="G69" s="1525"/>
      <c r="H69" s="1535">
        <f>'04-22Master'!I17</f>
        <v>44326</v>
      </c>
      <c r="I69" s="1536"/>
      <c r="J69" s="1536"/>
      <c r="K69" s="1536"/>
      <c r="L69" s="1537"/>
    </row>
    <row r="70" spans="2:12" ht="30" customHeight="1">
      <c r="B70" s="384" t="s">
        <v>120</v>
      </c>
      <c r="C70" s="500"/>
      <c r="D70" s="500"/>
      <c r="E70" s="500"/>
      <c r="F70" s="500"/>
      <c r="G70" s="500"/>
      <c r="H70" s="502"/>
      <c r="I70" s="387"/>
      <c r="J70" s="388" t="str">
        <f>'04-22Master'!O17</f>
        <v>N/A</v>
      </c>
      <c r="K70" s="499"/>
      <c r="L70" s="503"/>
    </row>
    <row r="71" spans="2:12" ht="30" customHeight="1">
      <c r="B71" s="384" t="s">
        <v>121</v>
      </c>
      <c r="C71" s="500"/>
      <c r="D71" s="500"/>
      <c r="E71" s="500"/>
      <c r="F71" s="500"/>
      <c r="G71" s="501"/>
      <c r="H71" s="435"/>
      <c r="I71" s="436"/>
      <c r="J71" s="388">
        <f>'04-22Master'!N17</f>
        <v>100432313742</v>
      </c>
      <c r="K71" s="436"/>
      <c r="L71" s="437"/>
    </row>
    <row r="72" spans="2:12" ht="30" customHeight="1">
      <c r="B72" s="1538" t="s">
        <v>122</v>
      </c>
      <c r="C72" s="1539"/>
      <c r="D72" s="1539"/>
      <c r="E72" s="1539"/>
      <c r="F72" s="1539"/>
      <c r="G72" s="1539"/>
      <c r="H72" s="1531">
        <f>'04-22Master'!T17</f>
        <v>66374</v>
      </c>
      <c r="I72" s="1532"/>
      <c r="J72" s="1532"/>
      <c r="K72" s="1532"/>
      <c r="L72" s="1533"/>
    </row>
    <row r="73" spans="2:12" ht="30" customHeight="1">
      <c r="B73" s="1524" t="s">
        <v>123</v>
      </c>
      <c r="C73" s="1525"/>
      <c r="D73" s="1525"/>
      <c r="E73" s="1525"/>
      <c r="F73" s="1525"/>
      <c r="G73" s="1525"/>
      <c r="H73" s="1526">
        <f>'04-22Master'!D10</f>
        <v>44652</v>
      </c>
      <c r="I73" s="1527"/>
      <c r="J73" s="1527"/>
      <c r="K73" s="1527"/>
      <c r="L73" s="1528"/>
    </row>
    <row r="74" spans="2:12" ht="30" customHeight="1">
      <c r="B74" s="1524" t="s">
        <v>124</v>
      </c>
      <c r="C74" s="1525"/>
      <c r="D74" s="1525"/>
      <c r="E74" s="1525"/>
      <c r="F74" s="1525"/>
      <c r="G74" s="1525"/>
      <c r="H74" s="1527" t="s">
        <v>125</v>
      </c>
      <c r="I74" s="1527"/>
      <c r="J74" s="1527"/>
      <c r="K74" s="1527"/>
      <c r="L74" s="1528"/>
    </row>
    <row r="75" spans="2:12" ht="30" customHeight="1">
      <c r="B75" s="384" t="s">
        <v>126</v>
      </c>
      <c r="C75" s="500"/>
      <c r="D75" s="500"/>
      <c r="E75" s="500"/>
      <c r="F75" s="500"/>
      <c r="G75" s="501"/>
      <c r="H75" s="502"/>
      <c r="I75" s="499"/>
      <c r="J75" s="504">
        <f>'04-22Master'!R17</f>
        <v>30</v>
      </c>
      <c r="K75" s="499"/>
      <c r="L75" s="503"/>
    </row>
    <row r="76" spans="2:12" ht="30" customHeight="1">
      <c r="B76" s="384" t="s">
        <v>127</v>
      </c>
      <c r="C76" s="500"/>
      <c r="D76" s="500"/>
      <c r="E76" s="500"/>
      <c r="F76" s="500"/>
      <c r="G76" s="501"/>
      <c r="H76" s="502"/>
      <c r="I76" s="499"/>
      <c r="J76" s="499" t="s">
        <v>34</v>
      </c>
      <c r="K76" s="499"/>
      <c r="L76" s="503"/>
    </row>
    <row r="77" spans="2:12" ht="30" customHeight="1">
      <c r="B77" s="384" t="s">
        <v>128</v>
      </c>
      <c r="C77" s="500"/>
      <c r="D77" s="500"/>
      <c r="E77" s="500"/>
      <c r="F77" s="500"/>
      <c r="G77" s="501"/>
      <c r="H77" s="502"/>
      <c r="I77" s="499"/>
      <c r="J77" s="504">
        <v>0</v>
      </c>
      <c r="K77" s="499"/>
      <c r="L77" s="503"/>
    </row>
    <row r="78" spans="2:12" ht="30" customHeight="1">
      <c r="B78" s="384" t="s">
        <v>129</v>
      </c>
      <c r="C78" s="500"/>
      <c r="D78" s="500"/>
      <c r="E78" s="500"/>
      <c r="F78" s="500"/>
      <c r="G78" s="501"/>
      <c r="H78" s="502"/>
      <c r="I78" s="499"/>
      <c r="J78" s="499">
        <v>0</v>
      </c>
      <c r="K78" s="499"/>
      <c r="L78" s="503"/>
    </row>
    <row r="79" spans="2:12" ht="30" customHeight="1">
      <c r="B79" s="384" t="s">
        <v>130</v>
      </c>
      <c r="C79" s="500"/>
      <c r="D79" s="500"/>
      <c r="E79" s="500"/>
      <c r="F79" s="500"/>
      <c r="G79" s="501"/>
      <c r="H79" s="502"/>
      <c r="I79" s="499"/>
      <c r="J79" s="504">
        <f>'04-22Master'!AH17</f>
        <v>73275.862639999992</v>
      </c>
      <c r="K79" s="499"/>
      <c r="L79" s="503" t="s">
        <v>32</v>
      </c>
    </row>
    <row r="80" spans="2:12" ht="30" customHeight="1">
      <c r="B80" s="384" t="s">
        <v>131</v>
      </c>
      <c r="C80" s="500"/>
      <c r="D80" s="497" t="s">
        <v>29</v>
      </c>
      <c r="E80" s="498">
        <v>1800</v>
      </c>
      <c r="F80" s="497" t="s">
        <v>28</v>
      </c>
      <c r="G80" s="498">
        <f>'04-22Master'!AI678</f>
        <v>0</v>
      </c>
      <c r="H80" s="497" t="s">
        <v>30</v>
      </c>
      <c r="I80" s="498">
        <v>200</v>
      </c>
      <c r="J80" s="497" t="s">
        <v>31</v>
      </c>
      <c r="K80" s="498">
        <f>'04-22Master'!AL17</f>
        <v>0</v>
      </c>
      <c r="L80" s="392">
        <f>'04-22Master'!AM17</f>
        <v>391.787848</v>
      </c>
    </row>
    <row r="81" spans="2:12" ht="30" customHeight="1">
      <c r="B81" s="384" t="s">
        <v>132</v>
      </c>
      <c r="C81" s="500"/>
      <c r="D81" s="500"/>
      <c r="E81" s="500"/>
      <c r="F81" s="500"/>
      <c r="G81" s="501"/>
      <c r="H81" s="502"/>
      <c r="I81" s="499"/>
      <c r="J81" s="504">
        <f>J79-(E80+G80+I80+K80+L80)</f>
        <v>70884.074791999999</v>
      </c>
      <c r="K81" s="499"/>
      <c r="L81" s="503"/>
    </row>
    <row r="82" spans="2:12">
      <c r="B82" s="393" t="s">
        <v>133</v>
      </c>
      <c r="C82" s="95"/>
      <c r="D82" s="95"/>
      <c r="E82" s="95"/>
      <c r="F82" s="95"/>
      <c r="G82" s="96"/>
      <c r="H82" s="97"/>
      <c r="I82" s="98"/>
      <c r="J82" s="98"/>
      <c r="K82" s="98"/>
      <c r="L82" s="99"/>
    </row>
    <row r="83" spans="2:12">
      <c r="B83" s="394" t="s">
        <v>134</v>
      </c>
      <c r="C83" s="100"/>
      <c r="D83" s="100"/>
      <c r="E83" s="100"/>
      <c r="F83" s="100"/>
      <c r="G83" s="101"/>
      <c r="H83" s="71"/>
      <c r="I83" s="17"/>
      <c r="J83" s="17"/>
      <c r="K83" s="17"/>
      <c r="L83" s="102"/>
    </row>
    <row r="84" spans="2:12">
      <c r="B84" s="13"/>
      <c r="C84" s="338"/>
      <c r="D84" s="338"/>
      <c r="E84" s="338"/>
      <c r="F84" s="338"/>
      <c r="G84" s="338"/>
      <c r="H84" s="338"/>
      <c r="I84" s="338"/>
      <c r="J84" s="338"/>
      <c r="K84" s="338"/>
      <c r="L84" s="14"/>
    </row>
    <row r="85" spans="2:12" ht="15.75" thickBot="1">
      <c r="B85" s="25"/>
      <c r="C85" s="23"/>
      <c r="D85" s="23"/>
      <c r="E85" s="23"/>
      <c r="F85" s="23"/>
      <c r="G85" s="23"/>
      <c r="H85" s="23"/>
      <c r="I85" s="23"/>
      <c r="J85" s="23"/>
      <c r="K85" s="23"/>
      <c r="L85" s="24"/>
    </row>
    <row r="98" spans="2:12" ht="15.75" thickBot="1"/>
    <row r="99" spans="2:12" ht="32.25">
      <c r="B99" s="1540" t="s">
        <v>110</v>
      </c>
      <c r="C99" s="1541"/>
      <c r="D99" s="1541"/>
      <c r="E99" s="1541"/>
      <c r="F99" s="1541"/>
      <c r="G99" s="1541"/>
      <c r="H99" s="1541"/>
      <c r="I99" s="1541"/>
      <c r="J99" s="1541"/>
      <c r="K99" s="1541"/>
      <c r="L99" s="1542"/>
    </row>
    <row r="100" spans="2:12" ht="23.25">
      <c r="B100" s="1543" t="s">
        <v>111</v>
      </c>
      <c r="C100" s="1544"/>
      <c r="D100" s="1544"/>
      <c r="E100" s="1544"/>
      <c r="F100" s="1544"/>
      <c r="G100" s="1544"/>
      <c r="H100" s="1544"/>
      <c r="I100" s="1544"/>
      <c r="J100" s="1544"/>
      <c r="K100" s="1544"/>
      <c r="L100" s="1545"/>
    </row>
    <row r="101" spans="2:12" ht="16.5" thickBot="1">
      <c r="B101" s="1546" t="s">
        <v>477</v>
      </c>
      <c r="C101" s="1547"/>
      <c r="D101" s="1547"/>
      <c r="E101" s="1547"/>
      <c r="F101" s="1547"/>
      <c r="G101" s="1547"/>
      <c r="H101" s="1547"/>
      <c r="I101" s="1547"/>
      <c r="J101" s="1547"/>
      <c r="K101" s="1547"/>
      <c r="L101" s="1548"/>
    </row>
    <row r="102" spans="2:12">
      <c r="B102" s="1549" t="s">
        <v>112</v>
      </c>
      <c r="C102" s="1550"/>
      <c r="D102" s="1550"/>
      <c r="E102" s="1550"/>
      <c r="F102" s="1550"/>
      <c r="G102" s="338"/>
      <c r="H102" s="1559" t="s">
        <v>113</v>
      </c>
      <c r="I102" s="1559"/>
      <c r="J102" s="1559"/>
      <c r="K102" s="1559"/>
      <c r="L102" s="1560"/>
    </row>
    <row r="103" spans="2:12" ht="15.75" thickBot="1">
      <c r="B103" s="1549"/>
      <c r="C103" s="1550"/>
      <c r="D103" s="1550"/>
      <c r="E103" s="1550"/>
      <c r="F103" s="1550"/>
      <c r="G103" s="338"/>
      <c r="H103" s="1559"/>
      <c r="I103" s="1559"/>
      <c r="J103" s="1559"/>
      <c r="K103" s="1559"/>
      <c r="L103" s="1560"/>
    </row>
    <row r="104" spans="2:12">
      <c r="B104" s="73"/>
      <c r="C104" s="74"/>
      <c r="D104" s="74"/>
      <c r="E104" s="74"/>
      <c r="F104" s="75"/>
      <c r="G104" s="338"/>
      <c r="H104" s="73"/>
      <c r="I104" s="74"/>
      <c r="J104" s="74"/>
      <c r="K104" s="74"/>
      <c r="L104" s="75"/>
    </row>
    <row r="105" spans="2:12">
      <c r="B105" s="76" t="str">
        <f>'04-22Master'!F5</f>
        <v>Burgeon IT Services Pvt.Ltd.</v>
      </c>
      <c r="C105" s="338"/>
      <c r="D105" s="338"/>
      <c r="E105" s="338"/>
      <c r="F105" s="14"/>
      <c r="G105" s="338"/>
      <c r="H105" s="76" t="str">
        <f>'04-22Master'!AK5</f>
        <v>Burgeon IT Services Pvt.Ltd.</v>
      </c>
      <c r="I105" s="338"/>
      <c r="J105" s="338"/>
      <c r="K105" s="338"/>
      <c r="L105" s="14"/>
    </row>
    <row r="106" spans="2:12">
      <c r="B106" s="13"/>
      <c r="C106" s="338"/>
      <c r="D106" s="338"/>
      <c r="E106" s="338"/>
      <c r="F106" s="14"/>
      <c r="G106" s="338"/>
      <c r="H106" s="13"/>
      <c r="I106" s="338"/>
      <c r="J106" s="338"/>
      <c r="K106" s="338"/>
      <c r="L106" s="14"/>
    </row>
    <row r="107" spans="2:12">
      <c r="B107" s="76" t="str">
        <f>'04-22Master'!F6</f>
        <v>Siri Mansion LIGB 436 Dr.A S Rao Nagar,Hyderabad</v>
      </c>
      <c r="C107" s="338"/>
      <c r="D107" s="338"/>
      <c r="E107" s="338"/>
      <c r="F107" s="14"/>
      <c r="G107" s="338"/>
      <c r="H107" s="76" t="str">
        <f>'04-22Master'!AK6</f>
        <v>Siri Mansion LIGB 436 Dr.A S Rao Nagar,Hyderabad</v>
      </c>
      <c r="I107" s="338"/>
      <c r="J107" s="338"/>
      <c r="K107" s="338"/>
      <c r="L107" s="14"/>
    </row>
    <row r="108" spans="2:12" ht="15.75" thickBot="1">
      <c r="B108" s="25"/>
      <c r="C108" s="23"/>
      <c r="D108" s="23"/>
      <c r="E108" s="23"/>
      <c r="F108" s="24"/>
      <c r="G108" s="338"/>
      <c r="H108" s="25"/>
      <c r="I108" s="23"/>
      <c r="J108" s="23"/>
      <c r="K108" s="23"/>
      <c r="L108" s="24"/>
    </row>
    <row r="109" spans="2:12">
      <c r="B109" s="13"/>
      <c r="C109" s="338"/>
      <c r="D109" s="338"/>
      <c r="E109" s="338"/>
      <c r="F109" s="338"/>
      <c r="G109" s="338"/>
      <c r="H109" s="338"/>
      <c r="I109" s="338"/>
      <c r="J109" s="338" t="s">
        <v>114</v>
      </c>
      <c r="K109" s="338"/>
      <c r="L109" s="14"/>
    </row>
    <row r="110" spans="2:12">
      <c r="B110" s="1551" t="s">
        <v>115</v>
      </c>
      <c r="C110" s="1552"/>
      <c r="D110" s="1552"/>
      <c r="E110" s="1552"/>
      <c r="F110" s="1552"/>
      <c r="G110" s="338"/>
      <c r="H110" s="1552" t="s">
        <v>3</v>
      </c>
      <c r="I110" s="1552"/>
      <c r="J110" s="1552"/>
      <c r="K110" s="1552"/>
      <c r="L110" s="1553"/>
    </row>
    <row r="111" spans="2:12" ht="15.75" thickBot="1">
      <c r="B111" s="13"/>
      <c r="C111" s="338"/>
      <c r="D111" s="338"/>
      <c r="E111" s="338"/>
      <c r="F111" s="338"/>
      <c r="G111" s="338"/>
      <c r="H111" s="338"/>
      <c r="I111" s="338"/>
      <c r="J111" s="338"/>
      <c r="K111" s="338"/>
      <c r="L111" s="14"/>
    </row>
    <row r="112" spans="2:12">
      <c r="B112" s="73"/>
      <c r="C112" s="74"/>
      <c r="D112" s="74"/>
      <c r="E112" s="74"/>
      <c r="F112" s="75"/>
      <c r="G112" s="338"/>
      <c r="H112" s="77"/>
      <c r="I112" s="78"/>
      <c r="J112" s="78"/>
      <c r="K112" s="78"/>
      <c r="L112" s="79"/>
    </row>
    <row r="113" spans="2:12">
      <c r="B113" s="13"/>
      <c r="C113" s="338"/>
      <c r="D113" s="338"/>
      <c r="E113" s="338"/>
      <c r="F113" s="14"/>
      <c r="G113" s="338"/>
      <c r="H113" s="76" t="str">
        <f>'04-22Master'!AK10</f>
        <v>INFOSYS  LTD.IL Bangalore STP Park - I</v>
      </c>
      <c r="I113" s="383"/>
      <c r="J113" s="383"/>
      <c r="K113" s="383"/>
      <c r="L113" s="80"/>
    </row>
    <row r="114" spans="2:12">
      <c r="B114" s="76" t="str">
        <f>'04-22Master'!F8</f>
        <v>IT SUPPORTIVE SERVICES &amp; BANGALORE STP</v>
      </c>
      <c r="C114" s="338"/>
      <c r="D114" s="338"/>
      <c r="E114" s="338"/>
      <c r="F114" s="14"/>
      <c r="G114" s="338"/>
      <c r="H114" s="76"/>
      <c r="I114" s="383"/>
      <c r="J114" s="383"/>
      <c r="K114" s="383"/>
      <c r="L114" s="80"/>
    </row>
    <row r="115" spans="2:12">
      <c r="B115" s="13"/>
      <c r="C115" s="338"/>
      <c r="D115" s="338"/>
      <c r="E115" s="338"/>
      <c r="F115" s="14"/>
      <c r="G115" s="338"/>
      <c r="H115" s="76" t="str">
        <f>'04-22Master'!AK11</f>
        <v>No.45&amp;46,3rd Cross,Electronic City,BANGALORE,KARNATAKA</v>
      </c>
      <c r="I115" s="383"/>
      <c r="J115" s="383"/>
      <c r="K115" s="383"/>
      <c r="L115" s="80"/>
    </row>
    <row r="116" spans="2:12" ht="15.75" thickBot="1">
      <c r="B116" s="25"/>
      <c r="C116" s="23"/>
      <c r="D116" s="23"/>
      <c r="E116" s="23"/>
      <c r="F116" s="24"/>
      <c r="G116" s="338"/>
      <c r="H116" s="76"/>
      <c r="I116" s="383"/>
      <c r="J116" s="383"/>
      <c r="K116" s="383"/>
      <c r="L116" s="80"/>
    </row>
    <row r="117" spans="2:12" ht="30" customHeight="1">
      <c r="B117" s="1524" t="s">
        <v>116</v>
      </c>
      <c r="C117" s="1525"/>
      <c r="D117" s="1525"/>
      <c r="E117" s="1525"/>
      <c r="F117" s="1525"/>
      <c r="G117" s="1554"/>
      <c r="H117" s="1534" t="str">
        <f>'04-22Master'!B18</f>
        <v>Moulika GM</v>
      </c>
      <c r="I117" s="1527"/>
      <c r="J117" s="1527"/>
      <c r="K117" s="1527"/>
      <c r="L117" s="1527"/>
    </row>
    <row r="118" spans="2:12" ht="30" customHeight="1">
      <c r="B118" s="1555"/>
      <c r="C118" s="1556"/>
      <c r="D118" s="1556"/>
      <c r="E118" s="1556"/>
      <c r="F118" s="1556"/>
      <c r="G118" s="1556"/>
      <c r="H118" s="1557" t="str">
        <f>'04-22Master'!G18</f>
        <v>12A/22A,METTU,TIRUTTANI</v>
      </c>
      <c r="I118" s="1558"/>
      <c r="J118" s="1558"/>
      <c r="K118" s="1558"/>
      <c r="L118" s="1558"/>
    </row>
    <row r="119" spans="2:12" ht="30" customHeight="1">
      <c r="B119" s="1529" t="s">
        <v>117</v>
      </c>
      <c r="C119" s="1530"/>
      <c r="D119" s="1530"/>
      <c r="E119" s="1530"/>
      <c r="F119" s="1530"/>
      <c r="G119" s="1530"/>
      <c r="H119" s="1531" t="str">
        <f>'04-22Master'!A18</f>
        <v>BITS-566</v>
      </c>
      <c r="I119" s="1532"/>
      <c r="J119" s="1532"/>
      <c r="K119" s="1532"/>
      <c r="L119" s="1533"/>
    </row>
    <row r="120" spans="2:12" ht="30" customHeight="1">
      <c r="B120" s="1524" t="s">
        <v>118</v>
      </c>
      <c r="C120" s="1525"/>
      <c r="D120" s="1525"/>
      <c r="E120" s="1525"/>
      <c r="F120" s="1525"/>
      <c r="G120" s="1525"/>
      <c r="H120" s="1534" t="str">
        <f>'04-22Master'!F18</f>
        <v>Ansible Developer</v>
      </c>
      <c r="I120" s="1527"/>
      <c r="J120" s="1527"/>
      <c r="K120" s="1527"/>
      <c r="L120" s="1528"/>
    </row>
    <row r="121" spans="2:12" ht="30" customHeight="1">
      <c r="B121" s="1524" t="s">
        <v>119</v>
      </c>
      <c r="C121" s="1525"/>
      <c r="D121" s="1525"/>
      <c r="E121" s="1525"/>
      <c r="F121" s="1525"/>
      <c r="G121" s="1525"/>
      <c r="H121" s="1535">
        <f>'04-22Master'!I18</f>
        <v>44327</v>
      </c>
      <c r="I121" s="1536"/>
      <c r="J121" s="1536"/>
      <c r="K121" s="1536"/>
      <c r="L121" s="1537"/>
    </row>
    <row r="122" spans="2:12" ht="30" customHeight="1">
      <c r="B122" s="384" t="s">
        <v>120</v>
      </c>
      <c r="C122" s="500"/>
      <c r="D122" s="500"/>
      <c r="E122" s="500"/>
      <c r="F122" s="500"/>
      <c r="G122" s="500"/>
      <c r="H122" s="502"/>
      <c r="I122" s="387"/>
      <c r="J122" s="388" t="str">
        <f>'04-22Master'!O18</f>
        <v>N/A</v>
      </c>
      <c r="K122" s="499"/>
      <c r="L122" s="503"/>
    </row>
    <row r="123" spans="2:12" ht="30" customHeight="1">
      <c r="B123" s="384" t="s">
        <v>121</v>
      </c>
      <c r="C123" s="500"/>
      <c r="D123" s="500"/>
      <c r="E123" s="500"/>
      <c r="F123" s="500"/>
      <c r="G123" s="501"/>
      <c r="H123" s="435"/>
      <c r="I123" s="436"/>
      <c r="J123" s="388" t="str">
        <f>'04-22Master'!N18</f>
        <v>101695261774</v>
      </c>
      <c r="K123" s="436"/>
      <c r="L123" s="437"/>
    </row>
    <row r="124" spans="2:12" ht="30" customHeight="1">
      <c r="B124" s="1538" t="s">
        <v>122</v>
      </c>
      <c r="C124" s="1539"/>
      <c r="D124" s="1539"/>
      <c r="E124" s="1539"/>
      <c r="F124" s="1539"/>
      <c r="G124" s="1539"/>
      <c r="H124" s="1531">
        <f>'04-22Master'!AH18</f>
        <v>23276.095940000003</v>
      </c>
      <c r="I124" s="1532"/>
      <c r="J124" s="1532"/>
      <c r="K124" s="1532"/>
      <c r="L124" s="1533"/>
    </row>
    <row r="125" spans="2:12" ht="30" customHeight="1">
      <c r="B125" s="1524" t="s">
        <v>123</v>
      </c>
      <c r="C125" s="1525"/>
      <c r="D125" s="1525"/>
      <c r="E125" s="1525"/>
      <c r="F125" s="1525"/>
      <c r="G125" s="1525"/>
      <c r="H125" s="1526">
        <f>'04-22Master'!D10</f>
        <v>44652</v>
      </c>
      <c r="I125" s="1527"/>
      <c r="J125" s="1527"/>
      <c r="K125" s="1527"/>
      <c r="L125" s="1528"/>
    </row>
    <row r="126" spans="2:12" ht="30" customHeight="1">
      <c r="B126" s="1524" t="s">
        <v>124</v>
      </c>
      <c r="C126" s="1525"/>
      <c r="D126" s="1525"/>
      <c r="E126" s="1525"/>
      <c r="F126" s="1525"/>
      <c r="G126" s="1525"/>
      <c r="H126" s="1527" t="s">
        <v>125</v>
      </c>
      <c r="I126" s="1527"/>
      <c r="J126" s="1527"/>
      <c r="K126" s="1527"/>
      <c r="L126" s="1528"/>
    </row>
    <row r="127" spans="2:12" ht="30" customHeight="1">
      <c r="B127" s="384" t="s">
        <v>126</v>
      </c>
      <c r="C127" s="500"/>
      <c r="D127" s="500"/>
      <c r="E127" s="500"/>
      <c r="F127" s="500"/>
      <c r="G127" s="501"/>
      <c r="H127" s="502"/>
      <c r="I127" s="499"/>
      <c r="J127" s="504">
        <f>'04-22Master'!R18</f>
        <v>30</v>
      </c>
      <c r="K127" s="499"/>
      <c r="L127" s="503"/>
    </row>
    <row r="128" spans="2:12" ht="30" customHeight="1">
      <c r="B128" s="384" t="s">
        <v>127</v>
      </c>
      <c r="C128" s="500"/>
      <c r="D128" s="500"/>
      <c r="E128" s="500"/>
      <c r="F128" s="500"/>
      <c r="G128" s="501"/>
      <c r="H128" s="502"/>
      <c r="I128" s="499"/>
      <c r="J128" s="499" t="s">
        <v>34</v>
      </c>
      <c r="K128" s="499"/>
      <c r="L128" s="503"/>
    </row>
    <row r="129" spans="2:12" ht="30" customHeight="1">
      <c r="B129" s="384" t="s">
        <v>128</v>
      </c>
      <c r="C129" s="500"/>
      <c r="D129" s="500"/>
      <c r="E129" s="500"/>
      <c r="F129" s="500"/>
      <c r="G129" s="501"/>
      <c r="H129" s="502"/>
      <c r="I129" s="499"/>
      <c r="J129" s="504">
        <v>0</v>
      </c>
      <c r="K129" s="499"/>
      <c r="L129" s="503"/>
    </row>
    <row r="130" spans="2:12" ht="30" customHeight="1">
      <c r="B130" s="384" t="s">
        <v>129</v>
      </c>
      <c r="C130" s="500"/>
      <c r="D130" s="500"/>
      <c r="E130" s="500"/>
      <c r="F130" s="500"/>
      <c r="G130" s="501"/>
      <c r="H130" s="502"/>
      <c r="I130" s="499"/>
      <c r="J130" s="499">
        <v>0</v>
      </c>
      <c r="K130" s="499"/>
      <c r="L130" s="503"/>
    </row>
    <row r="131" spans="2:12" ht="30" customHeight="1">
      <c r="B131" s="384" t="s">
        <v>130</v>
      </c>
      <c r="C131" s="500"/>
      <c r="D131" s="500"/>
      <c r="E131" s="500"/>
      <c r="F131" s="500"/>
      <c r="G131" s="501"/>
      <c r="H131" s="502"/>
      <c r="I131" s="499"/>
      <c r="J131" s="504">
        <f>'04-22Master'!AH18</f>
        <v>23276.095940000003</v>
      </c>
      <c r="K131" s="499"/>
      <c r="L131" s="503" t="s">
        <v>32</v>
      </c>
    </row>
    <row r="132" spans="2:12" ht="30" customHeight="1">
      <c r="B132" s="384" t="s">
        <v>131</v>
      </c>
      <c r="C132" s="500"/>
      <c r="D132" s="497" t="s">
        <v>29</v>
      </c>
      <c r="E132" s="498">
        <f>'04-22Master'!AJ18</f>
        <v>1442</v>
      </c>
      <c r="F132" s="497" t="s">
        <v>28</v>
      </c>
      <c r="G132" s="498">
        <f>'04-22Master'!AI725</f>
        <v>0</v>
      </c>
      <c r="H132" s="497" t="s">
        <v>30</v>
      </c>
      <c r="I132" s="498">
        <f>'04-22Master'!AK18</f>
        <v>200</v>
      </c>
      <c r="J132" s="497" t="s">
        <v>31</v>
      </c>
      <c r="K132" s="498">
        <f>'04-22Master'!AL18</f>
        <v>0</v>
      </c>
      <c r="L132" s="392">
        <f>'04-22Master'!AM18</f>
        <v>391.787848</v>
      </c>
    </row>
    <row r="133" spans="2:12" ht="30" customHeight="1">
      <c r="B133" s="384" t="s">
        <v>132</v>
      </c>
      <c r="C133" s="500"/>
      <c r="D133" s="500"/>
      <c r="E133" s="500"/>
      <c r="F133" s="500"/>
      <c r="G133" s="501"/>
      <c r="H133" s="502"/>
      <c r="I133" s="499"/>
      <c r="J133" s="504">
        <f>J131-(E132+G132+I132+K132+L132)</f>
        <v>21242.308092000003</v>
      </c>
      <c r="K133" s="499"/>
      <c r="L133" s="503"/>
    </row>
    <row r="134" spans="2:12">
      <c r="B134" s="393" t="s">
        <v>133</v>
      </c>
      <c r="C134" s="95"/>
      <c r="D134" s="95"/>
      <c r="E134" s="95"/>
      <c r="F134" s="95"/>
      <c r="G134" s="96"/>
      <c r="H134" s="97"/>
      <c r="I134" s="98"/>
      <c r="J134" s="98"/>
      <c r="K134" s="98"/>
      <c r="L134" s="99"/>
    </row>
    <row r="135" spans="2:12">
      <c r="B135" s="394" t="s">
        <v>134</v>
      </c>
      <c r="C135" s="100"/>
      <c r="D135" s="100"/>
      <c r="E135" s="100"/>
      <c r="F135" s="100"/>
      <c r="G135" s="101"/>
      <c r="H135" s="71"/>
      <c r="I135" s="17"/>
      <c r="J135" s="17"/>
      <c r="K135" s="17"/>
      <c r="L135" s="102"/>
    </row>
    <row r="136" spans="2:12">
      <c r="B136" s="13"/>
      <c r="C136" s="338"/>
      <c r="D136" s="338"/>
      <c r="E136" s="338"/>
      <c r="F136" s="338"/>
      <c r="G136" s="338"/>
      <c r="H136" s="338"/>
      <c r="I136" s="338"/>
      <c r="J136" s="338"/>
      <c r="K136" s="338"/>
      <c r="L136" s="14"/>
    </row>
    <row r="137" spans="2:12" ht="15.75" thickBot="1">
      <c r="B137" s="25"/>
      <c r="C137" s="23"/>
      <c r="D137" s="23"/>
      <c r="E137" s="23"/>
      <c r="F137" s="23"/>
      <c r="G137" s="23"/>
      <c r="H137" s="23"/>
      <c r="I137" s="23"/>
      <c r="J137" s="23"/>
      <c r="K137" s="23"/>
      <c r="L137" s="24"/>
    </row>
    <row r="150" spans="2:12" ht="15.75" thickBot="1"/>
    <row r="151" spans="2:12" ht="32.25">
      <c r="B151" s="1540" t="s">
        <v>110</v>
      </c>
      <c r="C151" s="1541"/>
      <c r="D151" s="1541"/>
      <c r="E151" s="1541"/>
      <c r="F151" s="1541"/>
      <c r="G151" s="1541"/>
      <c r="H151" s="1541"/>
      <c r="I151" s="1541"/>
      <c r="J151" s="1541"/>
      <c r="K151" s="1541"/>
      <c r="L151" s="1542"/>
    </row>
    <row r="152" spans="2:12" ht="23.25">
      <c r="B152" s="1543" t="s">
        <v>111</v>
      </c>
      <c r="C152" s="1544"/>
      <c r="D152" s="1544"/>
      <c r="E152" s="1544"/>
      <c r="F152" s="1544"/>
      <c r="G152" s="1544"/>
      <c r="H152" s="1544"/>
      <c r="I152" s="1544"/>
      <c r="J152" s="1544"/>
      <c r="K152" s="1544"/>
      <c r="L152" s="1545"/>
    </row>
    <row r="153" spans="2:12" ht="16.5" thickBot="1">
      <c r="B153" s="1546" t="s">
        <v>477</v>
      </c>
      <c r="C153" s="1547"/>
      <c r="D153" s="1547"/>
      <c r="E153" s="1547"/>
      <c r="F153" s="1547"/>
      <c r="G153" s="1547"/>
      <c r="H153" s="1547"/>
      <c r="I153" s="1547"/>
      <c r="J153" s="1547"/>
      <c r="K153" s="1547"/>
      <c r="L153" s="1548"/>
    </row>
    <row r="154" spans="2:12">
      <c r="B154" s="1549" t="s">
        <v>112</v>
      </c>
      <c r="C154" s="1550"/>
      <c r="D154" s="1550"/>
      <c r="E154" s="1550"/>
      <c r="F154" s="1550"/>
      <c r="G154" s="338"/>
      <c r="H154" s="1559" t="s">
        <v>113</v>
      </c>
      <c r="I154" s="1559"/>
      <c r="J154" s="1559"/>
      <c r="K154" s="1559"/>
      <c r="L154" s="1560"/>
    </row>
    <row r="155" spans="2:12" ht="15.75" thickBot="1">
      <c r="B155" s="1549"/>
      <c r="C155" s="1550"/>
      <c r="D155" s="1550"/>
      <c r="E155" s="1550"/>
      <c r="F155" s="1550"/>
      <c r="G155" s="338"/>
      <c r="H155" s="1559"/>
      <c r="I155" s="1559"/>
      <c r="J155" s="1559"/>
      <c r="K155" s="1559"/>
      <c r="L155" s="1560"/>
    </row>
    <row r="156" spans="2:12">
      <c r="B156" s="73"/>
      <c r="C156" s="74"/>
      <c r="D156" s="74"/>
      <c r="E156" s="74"/>
      <c r="F156" s="75"/>
      <c r="G156" s="338"/>
      <c r="H156" s="73"/>
      <c r="I156" s="74"/>
      <c r="J156" s="74"/>
      <c r="K156" s="74"/>
      <c r="L156" s="75"/>
    </row>
    <row r="157" spans="2:12">
      <c r="B157" s="76" t="str">
        <f>'04-22Master'!F5</f>
        <v>Burgeon IT Services Pvt.Ltd.</v>
      </c>
      <c r="C157" s="338"/>
      <c r="D157" s="338"/>
      <c r="E157" s="338"/>
      <c r="F157" s="14"/>
      <c r="G157" s="338"/>
      <c r="H157" s="76" t="str">
        <f>'04-22Master'!AK5</f>
        <v>Burgeon IT Services Pvt.Ltd.</v>
      </c>
      <c r="I157" s="338"/>
      <c r="J157" s="338"/>
      <c r="K157" s="338"/>
      <c r="L157" s="14"/>
    </row>
    <row r="158" spans="2:12">
      <c r="B158" s="13"/>
      <c r="C158" s="338"/>
      <c r="D158" s="338"/>
      <c r="E158" s="338"/>
      <c r="F158" s="14"/>
      <c r="G158" s="338"/>
      <c r="H158" s="13"/>
      <c r="I158" s="338"/>
      <c r="J158" s="338"/>
      <c r="K158" s="338"/>
      <c r="L158" s="14"/>
    </row>
    <row r="159" spans="2:12">
      <c r="B159" s="76" t="str">
        <f>'04-22Master'!F6</f>
        <v>Siri Mansion LIGB 436 Dr.A S Rao Nagar,Hyderabad</v>
      </c>
      <c r="C159" s="338"/>
      <c r="D159" s="338"/>
      <c r="E159" s="338"/>
      <c r="F159" s="14"/>
      <c r="G159" s="338"/>
      <c r="H159" s="76" t="str">
        <f>'04-22Master'!AK6</f>
        <v>Siri Mansion LIGB 436 Dr.A S Rao Nagar,Hyderabad</v>
      </c>
      <c r="I159" s="338"/>
      <c r="J159" s="338"/>
      <c r="K159" s="338"/>
      <c r="L159" s="14"/>
    </row>
    <row r="160" spans="2:12" ht="15.75" thickBot="1">
      <c r="B160" s="25"/>
      <c r="C160" s="23"/>
      <c r="D160" s="23"/>
      <c r="E160" s="23"/>
      <c r="F160" s="24"/>
      <c r="G160" s="338"/>
      <c r="H160" s="25"/>
      <c r="I160" s="23"/>
      <c r="J160" s="23"/>
      <c r="K160" s="23"/>
      <c r="L160" s="24"/>
    </row>
    <row r="161" spans="2:12">
      <c r="B161" s="13"/>
      <c r="C161" s="338"/>
      <c r="D161" s="338"/>
      <c r="E161" s="338"/>
      <c r="F161" s="338"/>
      <c r="G161" s="338"/>
      <c r="H161" s="338"/>
      <c r="I161" s="338"/>
      <c r="J161" s="338" t="s">
        <v>114</v>
      </c>
      <c r="K161" s="338"/>
      <c r="L161" s="14"/>
    </row>
    <row r="162" spans="2:12">
      <c r="B162" s="1551" t="s">
        <v>115</v>
      </c>
      <c r="C162" s="1552"/>
      <c r="D162" s="1552"/>
      <c r="E162" s="1552"/>
      <c r="F162" s="1552"/>
      <c r="G162" s="338"/>
      <c r="H162" s="1552" t="s">
        <v>3</v>
      </c>
      <c r="I162" s="1552"/>
      <c r="J162" s="1552"/>
      <c r="K162" s="1552"/>
      <c r="L162" s="1553"/>
    </row>
    <row r="163" spans="2:12" ht="15.75" thickBot="1">
      <c r="B163" s="13"/>
      <c r="C163" s="338"/>
      <c r="D163" s="338"/>
      <c r="E163" s="338"/>
      <c r="F163" s="338"/>
      <c r="G163" s="338"/>
      <c r="H163" s="338"/>
      <c r="I163" s="338"/>
      <c r="J163" s="338"/>
      <c r="K163" s="338"/>
      <c r="L163" s="14"/>
    </row>
    <row r="164" spans="2:12">
      <c r="B164" s="73"/>
      <c r="C164" s="74"/>
      <c r="D164" s="74"/>
      <c r="E164" s="74"/>
      <c r="F164" s="75"/>
      <c r="G164" s="338"/>
      <c r="H164" s="77"/>
      <c r="I164" s="78"/>
      <c r="J164" s="78"/>
      <c r="K164" s="78"/>
      <c r="L164" s="79"/>
    </row>
    <row r="165" spans="2:12">
      <c r="B165" s="13"/>
      <c r="C165" s="338"/>
      <c r="D165" s="338"/>
      <c r="E165" s="338"/>
      <c r="F165" s="14"/>
      <c r="G165" s="338"/>
      <c r="H165" s="76" t="str">
        <f>'04-22Master'!AK10</f>
        <v>INFOSYS  LTD.IL Bangalore STP Park - I</v>
      </c>
      <c r="I165" s="383"/>
      <c r="J165" s="383"/>
      <c r="K165" s="383"/>
      <c r="L165" s="80"/>
    </row>
    <row r="166" spans="2:12">
      <c r="B166" s="76" t="str">
        <f>'04-22Master'!F8</f>
        <v>IT SUPPORTIVE SERVICES &amp; BANGALORE STP</v>
      </c>
      <c r="C166" s="338"/>
      <c r="D166" s="338"/>
      <c r="E166" s="338"/>
      <c r="F166" s="14"/>
      <c r="G166" s="338"/>
      <c r="H166" s="76"/>
      <c r="I166" s="383"/>
      <c r="J166" s="383"/>
      <c r="K166" s="383"/>
      <c r="L166" s="80"/>
    </row>
    <row r="167" spans="2:12">
      <c r="B167" s="13"/>
      <c r="C167" s="338"/>
      <c r="D167" s="338"/>
      <c r="E167" s="338"/>
      <c r="F167" s="14"/>
      <c r="G167" s="338"/>
      <c r="H167" s="76" t="str">
        <f>'04-22Master'!AK11</f>
        <v>No.45&amp;46,3rd Cross,Electronic City,BANGALORE,KARNATAKA</v>
      </c>
      <c r="I167" s="383"/>
      <c r="J167" s="383"/>
      <c r="K167" s="383"/>
      <c r="L167" s="80"/>
    </row>
    <row r="168" spans="2:12" ht="15.75" thickBot="1">
      <c r="B168" s="25"/>
      <c r="C168" s="23"/>
      <c r="D168" s="23"/>
      <c r="E168" s="23"/>
      <c r="F168" s="24"/>
      <c r="G168" s="338"/>
      <c r="H168" s="76"/>
      <c r="I168" s="383"/>
      <c r="J168" s="383"/>
      <c r="K168" s="383"/>
      <c r="L168" s="80"/>
    </row>
    <row r="169" spans="2:12" ht="30" customHeight="1">
      <c r="B169" s="1524" t="s">
        <v>116</v>
      </c>
      <c r="C169" s="1525"/>
      <c r="D169" s="1525"/>
      <c r="E169" s="1525"/>
      <c r="F169" s="1525"/>
      <c r="G169" s="1554"/>
      <c r="H169" s="1534" t="str">
        <f>'04-22Master'!B19</f>
        <v>AsokKumar J</v>
      </c>
      <c r="I169" s="1527"/>
      <c r="J169" s="1527"/>
      <c r="K169" s="1527"/>
      <c r="L169" s="1527"/>
    </row>
    <row r="170" spans="2:12" ht="30" customHeight="1">
      <c r="B170" s="1555"/>
      <c r="C170" s="1556"/>
      <c r="D170" s="1556"/>
      <c r="E170" s="1556"/>
      <c r="F170" s="1556"/>
      <c r="G170" s="1556"/>
      <c r="H170" s="1557" t="str">
        <f>'04-22Master'!G19</f>
        <v xml:space="preserve">#303,
Dhanunjaya Apartment,
Dasarahalli Main Road,
Hebbal,Bangalore-560024.
</v>
      </c>
      <c r="I170" s="1558"/>
      <c r="J170" s="1558"/>
      <c r="K170" s="1558"/>
      <c r="L170" s="1558"/>
    </row>
    <row r="171" spans="2:12" ht="30" customHeight="1">
      <c r="B171" s="1529" t="s">
        <v>117</v>
      </c>
      <c r="C171" s="1530"/>
      <c r="D171" s="1530"/>
      <c r="E171" s="1530"/>
      <c r="F171" s="1530"/>
      <c r="G171" s="1530"/>
      <c r="H171" s="1531" t="str">
        <f>'04-22Master'!A19</f>
        <v>BITS-567</v>
      </c>
      <c r="I171" s="1532"/>
      <c r="J171" s="1532"/>
      <c r="K171" s="1532"/>
      <c r="L171" s="1533"/>
    </row>
    <row r="172" spans="2:12" ht="30" customHeight="1">
      <c r="B172" s="1524" t="s">
        <v>118</v>
      </c>
      <c r="C172" s="1525"/>
      <c r="D172" s="1525"/>
      <c r="E172" s="1525"/>
      <c r="F172" s="1525"/>
      <c r="G172" s="1525"/>
      <c r="H172" s="1534" t="str">
        <f>'04-22Master'!F19</f>
        <v>Senior Middleware Administrator (MQ &amp; Kafka)</v>
      </c>
      <c r="I172" s="1527"/>
      <c r="J172" s="1527"/>
      <c r="K172" s="1527"/>
      <c r="L172" s="1528"/>
    </row>
    <row r="173" spans="2:12" ht="30" customHeight="1">
      <c r="B173" s="1524" t="s">
        <v>119</v>
      </c>
      <c r="C173" s="1525"/>
      <c r="D173" s="1525"/>
      <c r="E173" s="1525"/>
      <c r="F173" s="1525"/>
      <c r="G173" s="1525"/>
      <c r="H173" s="1535">
        <f>'04-22Master'!I19</f>
        <v>44328</v>
      </c>
      <c r="I173" s="1536"/>
      <c r="J173" s="1536"/>
      <c r="K173" s="1536"/>
      <c r="L173" s="1537"/>
    </row>
    <row r="174" spans="2:12" ht="30" customHeight="1">
      <c r="B174" s="384" t="s">
        <v>120</v>
      </c>
      <c r="C174" s="500"/>
      <c r="D174" s="500"/>
      <c r="E174" s="500"/>
      <c r="F174" s="500"/>
      <c r="G174" s="500"/>
      <c r="H174" s="502"/>
      <c r="I174" s="387"/>
      <c r="J174" s="388">
        <v>0</v>
      </c>
      <c r="K174" s="499"/>
      <c r="L174" s="503"/>
    </row>
    <row r="175" spans="2:12" ht="30" customHeight="1">
      <c r="B175" s="384" t="s">
        <v>121</v>
      </c>
      <c r="C175" s="500"/>
      <c r="D175" s="500"/>
      <c r="E175" s="500"/>
      <c r="F175" s="500"/>
      <c r="G175" s="501"/>
      <c r="H175" s="435"/>
      <c r="I175" s="436"/>
      <c r="J175" s="388">
        <f>'04-22Master'!N19</f>
        <v>101695261742</v>
      </c>
      <c r="K175" s="436"/>
      <c r="L175" s="437"/>
    </row>
    <row r="176" spans="2:12" ht="30" customHeight="1">
      <c r="B176" s="1538" t="s">
        <v>122</v>
      </c>
      <c r="C176" s="1539"/>
      <c r="D176" s="1539"/>
      <c r="E176" s="1539"/>
      <c r="F176" s="1539"/>
      <c r="G176" s="1539"/>
      <c r="H176" s="1531">
        <f>'04-22Master'!AH19</f>
        <v>124501.71776799999</v>
      </c>
      <c r="I176" s="1532"/>
      <c r="J176" s="1532"/>
      <c r="K176" s="1532"/>
      <c r="L176" s="1533"/>
    </row>
    <row r="177" spans="2:12" ht="30" customHeight="1">
      <c r="B177" s="1524" t="s">
        <v>123</v>
      </c>
      <c r="C177" s="1525"/>
      <c r="D177" s="1525"/>
      <c r="E177" s="1525"/>
      <c r="F177" s="1525"/>
      <c r="G177" s="1525"/>
      <c r="H177" s="1526">
        <f>'04-22Master'!D10</f>
        <v>44652</v>
      </c>
      <c r="I177" s="1527"/>
      <c r="J177" s="1527"/>
      <c r="K177" s="1527"/>
      <c r="L177" s="1528"/>
    </row>
    <row r="178" spans="2:12" ht="30" customHeight="1">
      <c r="B178" s="1524" t="s">
        <v>124</v>
      </c>
      <c r="C178" s="1525"/>
      <c r="D178" s="1525"/>
      <c r="E178" s="1525"/>
      <c r="F178" s="1525"/>
      <c r="G178" s="1525"/>
      <c r="H178" s="1527" t="s">
        <v>125</v>
      </c>
      <c r="I178" s="1527"/>
      <c r="J178" s="1527"/>
      <c r="K178" s="1527"/>
      <c r="L178" s="1528"/>
    </row>
    <row r="179" spans="2:12" ht="30" customHeight="1">
      <c r="B179" s="384" t="s">
        <v>126</v>
      </c>
      <c r="C179" s="500"/>
      <c r="D179" s="500"/>
      <c r="E179" s="500"/>
      <c r="F179" s="500"/>
      <c r="G179" s="501"/>
      <c r="H179" s="502"/>
      <c r="I179" s="499"/>
      <c r="J179" s="504">
        <f>'04-22Master'!R19</f>
        <v>28</v>
      </c>
      <c r="K179" s="499"/>
      <c r="L179" s="503"/>
    </row>
    <row r="180" spans="2:12" ht="30" customHeight="1">
      <c r="B180" s="384" t="s">
        <v>127</v>
      </c>
      <c r="C180" s="500"/>
      <c r="D180" s="500"/>
      <c r="E180" s="500"/>
      <c r="F180" s="500"/>
      <c r="G180" s="501"/>
      <c r="H180" s="502"/>
      <c r="I180" s="499"/>
      <c r="J180" s="499" t="s">
        <v>34</v>
      </c>
      <c r="K180" s="499"/>
      <c r="L180" s="503"/>
    </row>
    <row r="181" spans="2:12" ht="30" customHeight="1">
      <c r="B181" s="384" t="s">
        <v>128</v>
      </c>
      <c r="C181" s="500"/>
      <c r="D181" s="500"/>
      <c r="E181" s="500"/>
      <c r="F181" s="500"/>
      <c r="G181" s="501"/>
      <c r="H181" s="502"/>
      <c r="I181" s="499"/>
      <c r="J181" s="504">
        <v>0</v>
      </c>
      <c r="K181" s="499"/>
      <c r="L181" s="503"/>
    </row>
    <row r="182" spans="2:12" ht="30" customHeight="1">
      <c r="B182" s="384" t="s">
        <v>129</v>
      </c>
      <c r="C182" s="500"/>
      <c r="D182" s="500"/>
      <c r="E182" s="500"/>
      <c r="F182" s="500"/>
      <c r="G182" s="501"/>
      <c r="H182" s="502"/>
      <c r="I182" s="499"/>
      <c r="J182" s="499">
        <v>0</v>
      </c>
      <c r="K182" s="499"/>
      <c r="L182" s="503"/>
    </row>
    <row r="183" spans="2:12" ht="30" customHeight="1">
      <c r="B183" s="384" t="s">
        <v>130</v>
      </c>
      <c r="C183" s="500"/>
      <c r="D183" s="500"/>
      <c r="E183" s="500"/>
      <c r="F183" s="500"/>
      <c r="G183" s="501"/>
      <c r="H183" s="502"/>
      <c r="I183" s="499"/>
      <c r="J183" s="504">
        <f>'04-22Master'!AH19</f>
        <v>124501.71776799999</v>
      </c>
      <c r="K183" s="499"/>
      <c r="L183" s="503" t="s">
        <v>32</v>
      </c>
    </row>
    <row r="184" spans="2:12" ht="30" customHeight="1">
      <c r="B184" s="384" t="s">
        <v>131</v>
      </c>
      <c r="C184" s="500"/>
      <c r="D184" s="497" t="s">
        <v>29</v>
      </c>
      <c r="E184" s="498">
        <f>'04-22Master'!AJ19</f>
        <v>1800</v>
      </c>
      <c r="F184" s="497" t="s">
        <v>28</v>
      </c>
      <c r="G184" s="498">
        <f>'04-22Master'!AI772</f>
        <v>0</v>
      </c>
      <c r="H184" s="497" t="s">
        <v>30</v>
      </c>
      <c r="I184" s="498">
        <f>'04-22Master'!AK19</f>
        <v>200</v>
      </c>
      <c r="J184" s="497" t="s">
        <v>31</v>
      </c>
      <c r="K184" s="498">
        <f>'04-22Master'!AL19</f>
        <v>0</v>
      </c>
      <c r="L184" s="392">
        <f>'04-22Master'!AM19</f>
        <v>391.787848</v>
      </c>
    </row>
    <row r="185" spans="2:12" ht="30" customHeight="1">
      <c r="B185" s="384" t="s">
        <v>132</v>
      </c>
      <c r="C185" s="500"/>
      <c r="D185" s="500"/>
      <c r="E185" s="500"/>
      <c r="F185" s="500"/>
      <c r="G185" s="501"/>
      <c r="H185" s="502"/>
      <c r="I185" s="499"/>
      <c r="J185" s="504">
        <f>J183-(E184+G184+I184+K184+L184)</f>
        <v>122109.92992</v>
      </c>
      <c r="K185" s="499"/>
      <c r="L185" s="503"/>
    </row>
    <row r="186" spans="2:12">
      <c r="B186" s="393" t="s">
        <v>133</v>
      </c>
      <c r="C186" s="95"/>
      <c r="D186" s="95"/>
      <c r="E186" s="95"/>
      <c r="F186" s="95"/>
      <c r="G186" s="96"/>
      <c r="H186" s="97"/>
      <c r="I186" s="98"/>
      <c r="J186" s="98"/>
      <c r="K186" s="98"/>
      <c r="L186" s="99"/>
    </row>
    <row r="187" spans="2:12">
      <c r="B187" s="394" t="s">
        <v>134</v>
      </c>
      <c r="C187" s="100"/>
      <c r="D187" s="100"/>
      <c r="E187" s="100"/>
      <c r="F187" s="100"/>
      <c r="G187" s="101"/>
      <c r="H187" s="71"/>
      <c r="I187" s="17"/>
      <c r="J187" s="17"/>
      <c r="K187" s="17"/>
      <c r="L187" s="102"/>
    </row>
    <row r="188" spans="2:12">
      <c r="B188" s="13"/>
      <c r="C188" s="338"/>
      <c r="D188" s="338"/>
      <c r="E188" s="338"/>
      <c r="F188" s="338"/>
      <c r="G188" s="338"/>
      <c r="H188" s="338"/>
      <c r="I188" s="338"/>
      <c r="J188" s="338"/>
      <c r="K188" s="338"/>
      <c r="L188" s="14"/>
    </row>
    <row r="189" spans="2:12" ht="15.75" thickBot="1">
      <c r="B189" s="25"/>
      <c r="C189" s="23"/>
      <c r="D189" s="23"/>
      <c r="E189" s="23"/>
      <c r="F189" s="23"/>
      <c r="G189" s="23"/>
      <c r="H189" s="23"/>
      <c r="I189" s="23"/>
      <c r="J189" s="23"/>
      <c r="K189" s="23"/>
      <c r="L189" s="24"/>
    </row>
    <row r="202" spans="2:12" ht="15.75" thickBot="1"/>
    <row r="203" spans="2:12" ht="32.25">
      <c r="B203" s="1540" t="s">
        <v>110</v>
      </c>
      <c r="C203" s="1541"/>
      <c r="D203" s="1541"/>
      <c r="E203" s="1541"/>
      <c r="F203" s="1541"/>
      <c r="G203" s="1541"/>
      <c r="H203" s="1541"/>
      <c r="I203" s="1541"/>
      <c r="J203" s="1541"/>
      <c r="K203" s="1541"/>
      <c r="L203" s="1542"/>
    </row>
    <row r="204" spans="2:12" ht="23.25">
      <c r="B204" s="1543" t="s">
        <v>111</v>
      </c>
      <c r="C204" s="1544"/>
      <c r="D204" s="1544"/>
      <c r="E204" s="1544"/>
      <c r="F204" s="1544"/>
      <c r="G204" s="1544"/>
      <c r="H204" s="1544"/>
      <c r="I204" s="1544"/>
      <c r="J204" s="1544"/>
      <c r="K204" s="1544"/>
      <c r="L204" s="1545"/>
    </row>
    <row r="205" spans="2:12" ht="16.5" thickBot="1">
      <c r="B205" s="1546" t="s">
        <v>477</v>
      </c>
      <c r="C205" s="1547"/>
      <c r="D205" s="1547"/>
      <c r="E205" s="1547"/>
      <c r="F205" s="1547"/>
      <c r="G205" s="1547"/>
      <c r="H205" s="1547"/>
      <c r="I205" s="1547"/>
      <c r="J205" s="1547"/>
      <c r="K205" s="1547"/>
      <c r="L205" s="1548"/>
    </row>
    <row r="206" spans="2:12">
      <c r="B206" s="1549" t="s">
        <v>112</v>
      </c>
      <c r="C206" s="1550"/>
      <c r="D206" s="1550"/>
      <c r="E206" s="1550"/>
      <c r="F206" s="1550"/>
      <c r="G206" s="338"/>
      <c r="H206" s="1559" t="s">
        <v>113</v>
      </c>
      <c r="I206" s="1559"/>
      <c r="J206" s="1559"/>
      <c r="K206" s="1559"/>
      <c r="L206" s="1560"/>
    </row>
    <row r="207" spans="2:12" ht="15.75" thickBot="1">
      <c r="B207" s="1549"/>
      <c r="C207" s="1550"/>
      <c r="D207" s="1550"/>
      <c r="E207" s="1550"/>
      <c r="F207" s="1550"/>
      <c r="G207" s="338"/>
      <c r="H207" s="1559"/>
      <c r="I207" s="1559"/>
      <c r="J207" s="1559"/>
      <c r="K207" s="1559"/>
      <c r="L207" s="1560"/>
    </row>
    <row r="208" spans="2:12">
      <c r="B208" s="73"/>
      <c r="C208" s="74"/>
      <c r="D208" s="74"/>
      <c r="E208" s="74"/>
      <c r="F208" s="75"/>
      <c r="G208" s="338"/>
      <c r="H208" s="73"/>
      <c r="I208" s="74"/>
      <c r="J208" s="74"/>
      <c r="K208" s="74"/>
      <c r="L208" s="75"/>
    </row>
    <row r="209" spans="2:12">
      <c r="B209" s="76" t="str">
        <f>'04-22Master'!F5</f>
        <v>Burgeon IT Services Pvt.Ltd.</v>
      </c>
      <c r="C209" s="338"/>
      <c r="D209" s="338"/>
      <c r="E209" s="338"/>
      <c r="F209" s="14"/>
      <c r="G209" s="338"/>
      <c r="H209" s="76" t="str">
        <f>'04-22Master'!AK5</f>
        <v>Burgeon IT Services Pvt.Ltd.</v>
      </c>
      <c r="I209" s="338"/>
      <c r="J209" s="338"/>
      <c r="K209" s="338"/>
      <c r="L209" s="14"/>
    </row>
    <row r="210" spans="2:12">
      <c r="B210" s="13"/>
      <c r="C210" s="338"/>
      <c r="D210" s="338"/>
      <c r="E210" s="338"/>
      <c r="F210" s="14"/>
      <c r="G210" s="338"/>
      <c r="H210" s="13"/>
      <c r="I210" s="338"/>
      <c r="J210" s="338"/>
      <c r="K210" s="338"/>
      <c r="L210" s="14"/>
    </row>
    <row r="211" spans="2:12">
      <c r="B211" s="76" t="str">
        <f>'04-22Master'!F6</f>
        <v>Siri Mansion LIGB 436 Dr.A S Rao Nagar,Hyderabad</v>
      </c>
      <c r="C211" s="338"/>
      <c r="D211" s="338"/>
      <c r="E211" s="338"/>
      <c r="F211" s="14"/>
      <c r="G211" s="338"/>
      <c r="H211" s="76" t="str">
        <f>'04-22Master'!AK6</f>
        <v>Siri Mansion LIGB 436 Dr.A S Rao Nagar,Hyderabad</v>
      </c>
      <c r="I211" s="338"/>
      <c r="J211" s="338"/>
      <c r="K211" s="338"/>
      <c r="L211" s="14"/>
    </row>
    <row r="212" spans="2:12" ht="15.75" thickBot="1">
      <c r="B212" s="25"/>
      <c r="C212" s="23"/>
      <c r="D212" s="23"/>
      <c r="E212" s="23"/>
      <c r="F212" s="24"/>
      <c r="G212" s="338"/>
      <c r="H212" s="25"/>
      <c r="I212" s="23"/>
      <c r="J212" s="23"/>
      <c r="K212" s="23"/>
      <c r="L212" s="24"/>
    </row>
    <row r="213" spans="2:12">
      <c r="B213" s="13"/>
      <c r="C213" s="338"/>
      <c r="D213" s="338"/>
      <c r="E213" s="338"/>
      <c r="F213" s="338"/>
      <c r="G213" s="338"/>
      <c r="H213" s="338"/>
      <c r="I213" s="338"/>
      <c r="J213" s="338" t="s">
        <v>114</v>
      </c>
      <c r="K213" s="338"/>
      <c r="L213" s="14"/>
    </row>
    <row r="214" spans="2:12">
      <c r="B214" s="1551" t="s">
        <v>115</v>
      </c>
      <c r="C214" s="1552"/>
      <c r="D214" s="1552"/>
      <c r="E214" s="1552"/>
      <c r="F214" s="1552"/>
      <c r="G214" s="338"/>
      <c r="H214" s="1552" t="s">
        <v>3</v>
      </c>
      <c r="I214" s="1552"/>
      <c r="J214" s="1552"/>
      <c r="K214" s="1552"/>
      <c r="L214" s="1553"/>
    </row>
    <row r="215" spans="2:12" ht="15.75" thickBot="1">
      <c r="B215" s="13"/>
      <c r="C215" s="338"/>
      <c r="D215" s="338"/>
      <c r="E215" s="338"/>
      <c r="F215" s="338"/>
      <c r="G215" s="338"/>
      <c r="H215" s="338"/>
      <c r="I215" s="338"/>
      <c r="J215" s="338"/>
      <c r="K215" s="338"/>
      <c r="L215" s="14"/>
    </row>
    <row r="216" spans="2:12">
      <c r="B216" s="73"/>
      <c r="C216" s="74"/>
      <c r="D216" s="74"/>
      <c r="E216" s="74"/>
      <c r="F216" s="75"/>
      <c r="G216" s="338"/>
      <c r="H216" s="77"/>
      <c r="I216" s="78"/>
      <c r="J216" s="78"/>
      <c r="K216" s="78"/>
      <c r="L216" s="79"/>
    </row>
    <row r="217" spans="2:12">
      <c r="B217" s="13"/>
      <c r="C217" s="338"/>
      <c r="D217" s="338"/>
      <c r="E217" s="338"/>
      <c r="F217" s="14"/>
      <c r="G217" s="338"/>
      <c r="H217" s="76" t="str">
        <f>'04-22Master'!AK10</f>
        <v>INFOSYS  LTD.IL Bangalore STP Park - I</v>
      </c>
      <c r="I217" s="383"/>
      <c r="J217" s="383"/>
      <c r="K217" s="383"/>
      <c r="L217" s="80"/>
    </row>
    <row r="218" spans="2:12">
      <c r="B218" s="509" t="str">
        <f>'04-22Master'!F8</f>
        <v>IT SUPPORTIVE SERVICES &amp; BANGALORE STP</v>
      </c>
      <c r="C218" s="338"/>
      <c r="D218" s="338"/>
      <c r="E218" s="338"/>
      <c r="F218" s="14"/>
      <c r="G218" s="338"/>
      <c r="H218" s="76"/>
      <c r="I218" s="383"/>
      <c r="J218" s="383"/>
      <c r="K218" s="383"/>
      <c r="L218" s="80"/>
    </row>
    <row r="219" spans="2:12">
      <c r="B219" s="13"/>
      <c r="C219" s="338"/>
      <c r="D219" s="338"/>
      <c r="E219" s="338"/>
      <c r="F219" s="14"/>
      <c r="G219" s="338"/>
      <c r="H219" s="76" t="str">
        <f>'04-22Master'!AK11</f>
        <v>No.45&amp;46,3rd Cross,Electronic City,BANGALORE,KARNATAKA</v>
      </c>
      <c r="I219" s="383"/>
      <c r="J219" s="383"/>
      <c r="K219" s="383"/>
      <c r="L219" s="80"/>
    </row>
    <row r="220" spans="2:12" ht="15.75" thickBot="1">
      <c r="B220" s="25"/>
      <c r="C220" s="23"/>
      <c r="D220" s="23"/>
      <c r="E220" s="23"/>
      <c r="F220" s="24"/>
      <c r="G220" s="338"/>
      <c r="H220" s="76"/>
      <c r="I220" s="383"/>
      <c r="J220" s="383"/>
      <c r="K220" s="383"/>
      <c r="L220" s="80"/>
    </row>
    <row r="221" spans="2:12" ht="30" customHeight="1">
      <c r="B221" s="1524" t="s">
        <v>116</v>
      </c>
      <c r="C221" s="1525"/>
      <c r="D221" s="1525"/>
      <c r="E221" s="1525"/>
      <c r="F221" s="1525"/>
      <c r="G221" s="1554"/>
      <c r="H221" s="1534" t="str">
        <f>'04-22Master'!B20</f>
        <v>Majed Khan</v>
      </c>
      <c r="I221" s="1527"/>
      <c r="J221" s="1527"/>
      <c r="K221" s="1527"/>
      <c r="L221" s="1527"/>
    </row>
    <row r="222" spans="2:12" ht="30" customHeight="1">
      <c r="B222" s="1555"/>
      <c r="C222" s="1556"/>
      <c r="D222" s="1556"/>
      <c r="E222" s="1556"/>
      <c r="F222" s="1556"/>
      <c r="G222" s="1556"/>
      <c r="H222" s="1557" t="str">
        <f>'04-22Master'!G20</f>
        <v>H NO 4-11-44/1, Kareem colony, OP, Narsa Hotel,Roshan Gate, Aurangabad, MH 431001</v>
      </c>
      <c r="I222" s="1558"/>
      <c r="J222" s="1558"/>
      <c r="K222" s="1558"/>
      <c r="L222" s="1558"/>
    </row>
    <row r="223" spans="2:12" ht="30" customHeight="1">
      <c r="B223" s="1529" t="s">
        <v>117</v>
      </c>
      <c r="C223" s="1530"/>
      <c r="D223" s="1530"/>
      <c r="E223" s="1530"/>
      <c r="F223" s="1530"/>
      <c r="G223" s="1530"/>
      <c r="H223" s="1531" t="str">
        <f>'04-22Master'!A20</f>
        <v>BITS-577</v>
      </c>
      <c r="I223" s="1532"/>
      <c r="J223" s="1532"/>
      <c r="K223" s="1532"/>
      <c r="L223" s="1533"/>
    </row>
    <row r="224" spans="2:12" ht="30" customHeight="1">
      <c r="B224" s="1524" t="s">
        <v>118</v>
      </c>
      <c r="C224" s="1525"/>
      <c r="D224" s="1525"/>
      <c r="E224" s="1525"/>
      <c r="F224" s="1525"/>
      <c r="G224" s="1525"/>
      <c r="H224" s="1534" t="str">
        <f>'04-22Master'!F20</f>
        <v>Oracle/SAP DBA</v>
      </c>
      <c r="I224" s="1527"/>
      <c r="J224" s="1527"/>
      <c r="K224" s="1527"/>
      <c r="L224" s="1528"/>
    </row>
    <row r="225" spans="2:12" ht="30" customHeight="1">
      <c r="B225" s="1524" t="s">
        <v>119</v>
      </c>
      <c r="C225" s="1525"/>
      <c r="D225" s="1525"/>
      <c r="E225" s="1525"/>
      <c r="F225" s="1525"/>
      <c r="G225" s="1525"/>
      <c r="H225" s="1535">
        <f>'04-22Master'!I20</f>
        <v>44344</v>
      </c>
      <c r="I225" s="1536"/>
      <c r="J225" s="1536"/>
      <c r="K225" s="1536"/>
      <c r="L225" s="1537"/>
    </row>
    <row r="226" spans="2:12" ht="30" customHeight="1">
      <c r="B226" s="384" t="s">
        <v>120</v>
      </c>
      <c r="C226" s="500"/>
      <c r="D226" s="500"/>
      <c r="E226" s="500"/>
      <c r="F226" s="500"/>
      <c r="G226" s="500"/>
      <c r="H226" s="502"/>
      <c r="I226" s="387"/>
      <c r="J226" s="388" t="str">
        <f>'04-22Master'!O20</f>
        <v>N/A</v>
      </c>
      <c r="K226" s="499"/>
      <c r="L226" s="503"/>
    </row>
    <row r="227" spans="2:12" ht="30" customHeight="1">
      <c r="B227" s="384" t="s">
        <v>121</v>
      </c>
      <c r="C227" s="500"/>
      <c r="D227" s="500"/>
      <c r="E227" s="500"/>
      <c r="F227" s="500"/>
      <c r="G227" s="501"/>
      <c r="H227" s="435"/>
      <c r="I227" s="436"/>
      <c r="J227" s="388">
        <f>'04-22Master'!N20</f>
        <v>100240675169</v>
      </c>
      <c r="K227" s="436"/>
      <c r="L227" s="437"/>
    </row>
    <row r="228" spans="2:12" ht="30" customHeight="1">
      <c r="B228" s="1538" t="s">
        <v>122</v>
      </c>
      <c r="C228" s="1539"/>
      <c r="D228" s="1539"/>
      <c r="E228" s="1539"/>
      <c r="F228" s="1539"/>
      <c r="G228" s="1539"/>
      <c r="H228" s="1531">
        <f>'04-22Master'!T20</f>
        <v>135892</v>
      </c>
      <c r="I228" s="1532"/>
      <c r="J228" s="1532"/>
      <c r="K228" s="1532"/>
      <c r="L228" s="1533"/>
    </row>
    <row r="229" spans="2:12" ht="30" customHeight="1">
      <c r="B229" s="1524" t="s">
        <v>123</v>
      </c>
      <c r="C229" s="1525"/>
      <c r="D229" s="1525"/>
      <c r="E229" s="1525"/>
      <c r="F229" s="1525"/>
      <c r="G229" s="1525"/>
      <c r="H229" s="1526">
        <f>'04-22Master'!D10</f>
        <v>44652</v>
      </c>
      <c r="I229" s="1527"/>
      <c r="J229" s="1527"/>
      <c r="K229" s="1527"/>
      <c r="L229" s="1528"/>
    </row>
    <row r="230" spans="2:12" ht="30" customHeight="1">
      <c r="B230" s="1524" t="s">
        <v>124</v>
      </c>
      <c r="C230" s="1525"/>
      <c r="D230" s="1525"/>
      <c r="E230" s="1525"/>
      <c r="F230" s="1525"/>
      <c r="G230" s="1525"/>
      <c r="H230" s="1527" t="s">
        <v>125</v>
      </c>
      <c r="I230" s="1527"/>
      <c r="J230" s="1527"/>
      <c r="K230" s="1527"/>
      <c r="L230" s="1528"/>
    </row>
    <row r="231" spans="2:12" ht="30" customHeight="1">
      <c r="B231" s="384" t="s">
        <v>126</v>
      </c>
      <c r="C231" s="500"/>
      <c r="D231" s="500"/>
      <c r="E231" s="500"/>
      <c r="F231" s="500"/>
      <c r="G231" s="501"/>
      <c r="H231" s="502"/>
      <c r="I231" s="499"/>
      <c r="J231" s="504">
        <f>'04-22Master'!R20</f>
        <v>30</v>
      </c>
      <c r="K231" s="499"/>
      <c r="L231" s="503"/>
    </row>
    <row r="232" spans="2:12" ht="30" customHeight="1">
      <c r="B232" s="384" t="s">
        <v>127</v>
      </c>
      <c r="C232" s="500"/>
      <c r="D232" s="500"/>
      <c r="E232" s="500"/>
      <c r="F232" s="500"/>
      <c r="G232" s="501"/>
      <c r="H232" s="502"/>
      <c r="I232" s="499"/>
      <c r="J232" s="499" t="s">
        <v>34</v>
      </c>
      <c r="K232" s="499"/>
      <c r="L232" s="503"/>
    </row>
    <row r="233" spans="2:12" ht="30" customHeight="1">
      <c r="B233" s="384" t="s">
        <v>128</v>
      </c>
      <c r="C233" s="500"/>
      <c r="D233" s="500"/>
      <c r="E233" s="500"/>
      <c r="F233" s="500"/>
      <c r="G233" s="501"/>
      <c r="H233" s="502"/>
      <c r="I233" s="499"/>
      <c r="J233" s="504">
        <v>0</v>
      </c>
      <c r="K233" s="499"/>
      <c r="L233" s="503"/>
    </row>
    <row r="234" spans="2:12" ht="30" customHeight="1">
      <c r="B234" s="384" t="s">
        <v>129</v>
      </c>
      <c r="C234" s="500"/>
      <c r="D234" s="500"/>
      <c r="E234" s="500"/>
      <c r="F234" s="500"/>
      <c r="G234" s="501"/>
      <c r="H234" s="502"/>
      <c r="I234" s="499"/>
      <c r="J234" s="499">
        <v>0</v>
      </c>
      <c r="K234" s="499"/>
      <c r="L234" s="503"/>
    </row>
    <row r="235" spans="2:12" ht="30" customHeight="1">
      <c r="B235" s="384" t="s">
        <v>130</v>
      </c>
      <c r="C235" s="500"/>
      <c r="D235" s="500"/>
      <c r="E235" s="500"/>
      <c r="F235" s="500"/>
      <c r="G235" s="501"/>
      <c r="H235" s="502"/>
      <c r="I235" s="499"/>
      <c r="J235" s="504">
        <f>'04-22Master'!AH20</f>
        <v>148276.05212000001</v>
      </c>
      <c r="K235" s="499"/>
      <c r="L235" s="503" t="s">
        <v>32</v>
      </c>
    </row>
    <row r="236" spans="2:12" ht="30" customHeight="1">
      <c r="B236" s="384" t="s">
        <v>131</v>
      </c>
      <c r="C236" s="500"/>
      <c r="D236" s="497" t="s">
        <v>29</v>
      </c>
      <c r="E236" s="498">
        <f>'04-22Master'!AJ20</f>
        <v>1800</v>
      </c>
      <c r="F236" s="497" t="s">
        <v>28</v>
      </c>
      <c r="G236" s="498">
        <f>'04-22Master'!AI916</f>
        <v>0</v>
      </c>
      <c r="H236" s="497" t="s">
        <v>30</v>
      </c>
      <c r="I236" s="498">
        <f>'04-22Master'!AK20</f>
        <v>200</v>
      </c>
      <c r="J236" s="497" t="s">
        <v>31</v>
      </c>
      <c r="K236" s="498">
        <f>'04-22Master'!AL20</f>
        <v>0</v>
      </c>
      <c r="L236" s="392">
        <f>'04-22Master'!AM20</f>
        <v>391.787848</v>
      </c>
    </row>
    <row r="237" spans="2:12" ht="30" customHeight="1">
      <c r="B237" s="384" t="s">
        <v>132</v>
      </c>
      <c r="C237" s="500"/>
      <c r="D237" s="500"/>
      <c r="E237" s="500"/>
      <c r="F237" s="500"/>
      <c r="G237" s="501"/>
      <c r="H237" s="502"/>
      <c r="I237" s="499"/>
      <c r="J237" s="504">
        <f>J235-(E236+G236+I236+K236+L236)</f>
        <v>145884.264272</v>
      </c>
      <c r="K237" s="499"/>
      <c r="L237" s="503"/>
    </row>
    <row r="238" spans="2:12">
      <c r="B238" s="393" t="s">
        <v>133</v>
      </c>
      <c r="C238" s="95"/>
      <c r="D238" s="95"/>
      <c r="E238" s="95"/>
      <c r="F238" s="95"/>
      <c r="G238" s="96"/>
      <c r="H238" s="97"/>
      <c r="I238" s="98"/>
      <c r="J238" s="98"/>
      <c r="K238" s="98"/>
      <c r="L238" s="99"/>
    </row>
    <row r="239" spans="2:12">
      <c r="B239" s="394" t="s">
        <v>134</v>
      </c>
      <c r="C239" s="100"/>
      <c r="D239" s="100"/>
      <c r="E239" s="100"/>
      <c r="F239" s="100"/>
      <c r="G239" s="101"/>
      <c r="H239" s="71"/>
      <c r="I239" s="17"/>
      <c r="J239" s="17"/>
      <c r="K239" s="17"/>
      <c r="L239" s="102"/>
    </row>
    <row r="240" spans="2:12">
      <c r="B240" s="13"/>
      <c r="C240" s="338"/>
      <c r="D240" s="338"/>
      <c r="E240" s="338"/>
      <c r="F240" s="338"/>
      <c r="G240" s="338"/>
      <c r="H240" s="338"/>
      <c r="I240" s="338"/>
      <c r="J240" s="338"/>
      <c r="K240" s="338"/>
      <c r="L240" s="14"/>
    </row>
    <row r="241" spans="2:12" ht="15.75" thickBot="1">
      <c r="B241" s="25"/>
      <c r="C241" s="23"/>
      <c r="D241" s="23"/>
      <c r="E241" s="23"/>
      <c r="F241" s="23"/>
      <c r="G241" s="23"/>
      <c r="H241" s="23"/>
      <c r="I241" s="23"/>
      <c r="J241" s="23"/>
      <c r="K241" s="23"/>
      <c r="L241" s="24"/>
    </row>
    <row r="254" spans="2:12" ht="15.75" thickBot="1"/>
    <row r="255" spans="2:12" ht="32.25">
      <c r="B255" s="1540" t="s">
        <v>110</v>
      </c>
      <c r="C255" s="1541"/>
      <c r="D255" s="1541"/>
      <c r="E255" s="1541"/>
      <c r="F255" s="1541"/>
      <c r="G255" s="1541"/>
      <c r="H255" s="1541"/>
      <c r="I255" s="1541"/>
      <c r="J255" s="1541"/>
      <c r="K255" s="1541"/>
      <c r="L255" s="1542"/>
    </row>
    <row r="256" spans="2:12" ht="23.25">
      <c r="B256" s="1543" t="s">
        <v>111</v>
      </c>
      <c r="C256" s="1544"/>
      <c r="D256" s="1544"/>
      <c r="E256" s="1544"/>
      <c r="F256" s="1544"/>
      <c r="G256" s="1544"/>
      <c r="H256" s="1544"/>
      <c r="I256" s="1544"/>
      <c r="J256" s="1544"/>
      <c r="K256" s="1544"/>
      <c r="L256" s="1545"/>
    </row>
    <row r="257" spans="2:12" ht="16.5" thickBot="1">
      <c r="B257" s="1546" t="s">
        <v>477</v>
      </c>
      <c r="C257" s="1547"/>
      <c r="D257" s="1547"/>
      <c r="E257" s="1547"/>
      <c r="F257" s="1547"/>
      <c r="G257" s="1547"/>
      <c r="H257" s="1547"/>
      <c r="I257" s="1547"/>
      <c r="J257" s="1547"/>
      <c r="K257" s="1547"/>
      <c r="L257" s="1548"/>
    </row>
    <row r="258" spans="2:12">
      <c r="B258" s="1549" t="s">
        <v>112</v>
      </c>
      <c r="C258" s="1550"/>
      <c r="D258" s="1550"/>
      <c r="E258" s="1550"/>
      <c r="F258" s="1550"/>
      <c r="G258" s="338"/>
      <c r="H258" s="1559" t="s">
        <v>113</v>
      </c>
      <c r="I258" s="1559"/>
      <c r="J258" s="1559"/>
      <c r="K258" s="1559"/>
      <c r="L258" s="1560"/>
    </row>
    <row r="259" spans="2:12" ht="15.75" thickBot="1">
      <c r="B259" s="1549"/>
      <c r="C259" s="1550"/>
      <c r="D259" s="1550"/>
      <c r="E259" s="1550"/>
      <c r="F259" s="1550"/>
      <c r="G259" s="338"/>
      <c r="H259" s="1559"/>
      <c r="I259" s="1559"/>
      <c r="J259" s="1559"/>
      <c r="K259" s="1559"/>
      <c r="L259" s="1560"/>
    </row>
    <row r="260" spans="2:12">
      <c r="B260" s="73"/>
      <c r="C260" s="74"/>
      <c r="D260" s="74"/>
      <c r="E260" s="74"/>
      <c r="F260" s="75"/>
      <c r="G260" s="338"/>
      <c r="H260" s="73"/>
      <c r="I260" s="74"/>
      <c r="J260" s="74"/>
      <c r="K260" s="74"/>
      <c r="L260" s="75"/>
    </row>
    <row r="261" spans="2:12">
      <c r="B261" s="76" t="str">
        <f>'04-22Master'!F5</f>
        <v>Burgeon IT Services Pvt.Ltd.</v>
      </c>
      <c r="C261" s="338"/>
      <c r="D261" s="338"/>
      <c r="E261" s="338"/>
      <c r="F261" s="14"/>
      <c r="G261" s="338"/>
      <c r="H261" s="76" t="str">
        <f>'04-22Master'!AK5</f>
        <v>Burgeon IT Services Pvt.Ltd.</v>
      </c>
      <c r="I261" s="338"/>
      <c r="J261" s="338"/>
      <c r="K261" s="338"/>
      <c r="L261" s="14"/>
    </row>
    <row r="262" spans="2:12">
      <c r="B262" s="13"/>
      <c r="C262" s="338"/>
      <c r="D262" s="338"/>
      <c r="E262" s="338"/>
      <c r="F262" s="14"/>
      <c r="G262" s="338"/>
      <c r="H262" s="13"/>
      <c r="I262" s="338"/>
      <c r="J262" s="338"/>
      <c r="K262" s="338"/>
      <c r="L262" s="14"/>
    </row>
    <row r="263" spans="2:12">
      <c r="B263" s="76" t="str">
        <f>'04-22Master'!F6</f>
        <v>Siri Mansion LIGB 436 Dr.A S Rao Nagar,Hyderabad</v>
      </c>
      <c r="C263" s="338"/>
      <c r="D263" s="338"/>
      <c r="E263" s="338"/>
      <c r="F263" s="14"/>
      <c r="G263" s="338"/>
      <c r="H263" s="76" t="str">
        <f>'04-22Master'!AK6</f>
        <v>Siri Mansion LIGB 436 Dr.A S Rao Nagar,Hyderabad</v>
      </c>
      <c r="I263" s="338"/>
      <c r="J263" s="338"/>
      <c r="K263" s="338"/>
      <c r="L263" s="14"/>
    </row>
    <row r="264" spans="2:12" ht="15.75" thickBot="1">
      <c r="B264" s="25"/>
      <c r="C264" s="23"/>
      <c r="D264" s="23"/>
      <c r="E264" s="23"/>
      <c r="F264" s="24"/>
      <c r="G264" s="338"/>
      <c r="H264" s="25"/>
      <c r="I264" s="23"/>
      <c r="J264" s="23"/>
      <c r="K264" s="23"/>
      <c r="L264" s="24"/>
    </row>
    <row r="265" spans="2:12">
      <c r="B265" s="13"/>
      <c r="C265" s="338"/>
      <c r="D265" s="338"/>
      <c r="E265" s="338"/>
      <c r="F265" s="338"/>
      <c r="G265" s="338"/>
      <c r="H265" s="338"/>
      <c r="I265" s="338"/>
      <c r="J265" s="338" t="s">
        <v>114</v>
      </c>
      <c r="K265" s="338"/>
      <c r="L265" s="14"/>
    </row>
    <row r="266" spans="2:12">
      <c r="B266" s="1551" t="s">
        <v>115</v>
      </c>
      <c r="C266" s="1552"/>
      <c r="D266" s="1552"/>
      <c r="E266" s="1552"/>
      <c r="F266" s="1552"/>
      <c r="G266" s="338"/>
      <c r="H266" s="1552" t="s">
        <v>3</v>
      </c>
      <c r="I266" s="1552"/>
      <c r="J266" s="1552"/>
      <c r="K266" s="1552"/>
      <c r="L266" s="1553"/>
    </row>
    <row r="267" spans="2:12" ht="15.75" thickBot="1">
      <c r="B267" s="13"/>
      <c r="C267" s="338"/>
      <c r="D267" s="338"/>
      <c r="E267" s="338"/>
      <c r="F267" s="338"/>
      <c r="G267" s="338"/>
      <c r="H267" s="338"/>
      <c r="I267" s="338"/>
      <c r="J267" s="338"/>
      <c r="K267" s="338"/>
      <c r="L267" s="14"/>
    </row>
    <row r="268" spans="2:12">
      <c r="B268" s="73"/>
      <c r="C268" s="74"/>
      <c r="D268" s="74"/>
      <c r="E268" s="74"/>
      <c r="F268" s="75"/>
      <c r="G268" s="338"/>
      <c r="H268" s="77"/>
      <c r="I268" s="78"/>
      <c r="J268" s="78"/>
      <c r="K268" s="78"/>
      <c r="L268" s="79"/>
    </row>
    <row r="269" spans="2:12">
      <c r="B269" s="13"/>
      <c r="C269" s="338"/>
      <c r="D269" s="338"/>
      <c r="E269" s="338"/>
      <c r="F269" s="14"/>
      <c r="G269" s="338"/>
      <c r="H269" s="76" t="str">
        <f>'04-22Master'!AK10</f>
        <v>INFOSYS  LTD.IL Bangalore STP Park - I</v>
      </c>
      <c r="I269" s="383"/>
      <c r="J269" s="383"/>
      <c r="K269" s="383"/>
      <c r="L269" s="80"/>
    </row>
    <row r="270" spans="2:12">
      <c r="B270" s="509" t="str">
        <f>'04-22Master'!F8</f>
        <v>IT SUPPORTIVE SERVICES &amp; BANGALORE STP</v>
      </c>
      <c r="C270" s="338"/>
      <c r="D270" s="338"/>
      <c r="E270" s="338"/>
      <c r="F270" s="14"/>
      <c r="G270" s="338"/>
      <c r="H270" s="76"/>
      <c r="I270" s="383"/>
      <c r="J270" s="383"/>
      <c r="K270" s="383"/>
      <c r="L270" s="80"/>
    </row>
    <row r="271" spans="2:12">
      <c r="B271" s="13"/>
      <c r="C271" s="338"/>
      <c r="D271" s="338"/>
      <c r="E271" s="338"/>
      <c r="F271" s="14"/>
      <c r="G271" s="338"/>
      <c r="H271" s="76" t="str">
        <f>'04-22Master'!AK11</f>
        <v>No.45&amp;46,3rd Cross,Electronic City,BANGALORE,KARNATAKA</v>
      </c>
      <c r="I271" s="383"/>
      <c r="J271" s="383"/>
      <c r="K271" s="383"/>
      <c r="L271" s="80"/>
    </row>
    <row r="272" spans="2:12" ht="15.75" thickBot="1">
      <c r="B272" s="25"/>
      <c r="C272" s="23"/>
      <c r="D272" s="23"/>
      <c r="E272" s="23"/>
      <c r="F272" s="24"/>
      <c r="G272" s="338"/>
      <c r="H272" s="76"/>
      <c r="I272" s="383"/>
      <c r="J272" s="383"/>
      <c r="K272" s="383"/>
      <c r="L272" s="80"/>
    </row>
    <row r="273" spans="2:12" ht="22.5" customHeight="1">
      <c r="B273" s="1524" t="s">
        <v>116</v>
      </c>
      <c r="C273" s="1525"/>
      <c r="D273" s="1525"/>
      <c r="E273" s="1525"/>
      <c r="F273" s="1525"/>
      <c r="G273" s="1554"/>
      <c r="H273" s="1534" t="str">
        <f>'04-22Master'!B21</f>
        <v>MADAN DH</v>
      </c>
      <c r="I273" s="1527"/>
      <c r="J273" s="1527"/>
      <c r="K273" s="1527"/>
      <c r="L273" s="1527"/>
    </row>
    <row r="274" spans="2:12" ht="22.5" customHeight="1">
      <c r="B274" s="1555"/>
      <c r="C274" s="1556"/>
      <c r="D274" s="1556"/>
      <c r="E274" s="1556"/>
      <c r="F274" s="1556"/>
      <c r="G274" s="1556"/>
      <c r="H274" s="1557" t="str">
        <f>'04-22Master'!G21</f>
        <v>#402, Supreme Sunrise, Wellington Layout, Singasandra, Hosur road, Bangalore-68</v>
      </c>
      <c r="I274" s="1558"/>
      <c r="J274" s="1558"/>
      <c r="K274" s="1558"/>
      <c r="L274" s="1558"/>
    </row>
    <row r="275" spans="2:12" ht="22.5" customHeight="1">
      <c r="B275" s="1529" t="s">
        <v>117</v>
      </c>
      <c r="C275" s="1530"/>
      <c r="D275" s="1530"/>
      <c r="E275" s="1530"/>
      <c r="F275" s="1530"/>
      <c r="G275" s="1530"/>
      <c r="H275" s="1531" t="str">
        <f>'04-22Master'!A21</f>
        <v>BITS-587</v>
      </c>
      <c r="I275" s="1532"/>
      <c r="J275" s="1532"/>
      <c r="K275" s="1532"/>
      <c r="L275" s="1533"/>
    </row>
    <row r="276" spans="2:12" ht="22.5" customHeight="1">
      <c r="B276" s="1524" t="s">
        <v>118</v>
      </c>
      <c r="C276" s="1525"/>
      <c r="D276" s="1525"/>
      <c r="E276" s="1525"/>
      <c r="F276" s="1525"/>
      <c r="G276" s="1525"/>
      <c r="H276" s="1534" t="str">
        <f>'04-22Master'!F21</f>
        <v>Principal Storage Consultant</v>
      </c>
      <c r="I276" s="1527"/>
      <c r="J276" s="1527"/>
      <c r="K276" s="1527"/>
      <c r="L276" s="1528"/>
    </row>
    <row r="277" spans="2:12" ht="22.5" customHeight="1">
      <c r="B277" s="1524" t="s">
        <v>119</v>
      </c>
      <c r="C277" s="1525"/>
      <c r="D277" s="1525"/>
      <c r="E277" s="1525"/>
      <c r="F277" s="1525"/>
      <c r="G277" s="1525"/>
      <c r="H277" s="1535">
        <f>'04-22Master'!I21</f>
        <v>44362</v>
      </c>
      <c r="I277" s="1536"/>
      <c r="J277" s="1536"/>
      <c r="K277" s="1536"/>
      <c r="L277" s="1537"/>
    </row>
    <row r="278" spans="2:12" ht="22.5" customHeight="1">
      <c r="B278" s="384" t="s">
        <v>120</v>
      </c>
      <c r="C278" s="517"/>
      <c r="D278" s="517"/>
      <c r="E278" s="517"/>
      <c r="F278" s="517"/>
      <c r="G278" s="517"/>
      <c r="H278" s="519"/>
      <c r="I278" s="387"/>
      <c r="J278" s="388" t="str">
        <f>'04-22Master'!O21</f>
        <v>N/A</v>
      </c>
      <c r="K278" s="516"/>
      <c r="L278" s="520"/>
    </row>
    <row r="279" spans="2:12" ht="22.5" customHeight="1">
      <c r="B279" s="384" t="s">
        <v>121</v>
      </c>
      <c r="C279" s="517"/>
      <c r="D279" s="517"/>
      <c r="E279" s="517"/>
      <c r="F279" s="517"/>
      <c r="G279" s="518"/>
      <c r="H279" s="435"/>
      <c r="I279" s="436"/>
      <c r="J279" s="388">
        <f>'04-22Master'!N21</f>
        <v>100632443174</v>
      </c>
      <c r="K279" s="436"/>
      <c r="L279" s="437"/>
    </row>
    <row r="280" spans="2:12" ht="22.5" customHeight="1">
      <c r="B280" s="1538" t="s">
        <v>122</v>
      </c>
      <c r="C280" s="1539"/>
      <c r="D280" s="1539"/>
      <c r="E280" s="1539"/>
      <c r="F280" s="1539"/>
      <c r="G280" s="1539"/>
      <c r="H280" s="1531">
        <f>'04-22Master'!T21</f>
        <v>94181</v>
      </c>
      <c r="I280" s="1532"/>
      <c r="J280" s="1532"/>
      <c r="K280" s="1532"/>
      <c r="L280" s="1533"/>
    </row>
    <row r="281" spans="2:12" ht="22.5" customHeight="1">
      <c r="B281" s="1524" t="s">
        <v>123</v>
      </c>
      <c r="C281" s="1525"/>
      <c r="D281" s="1525"/>
      <c r="E281" s="1525"/>
      <c r="F281" s="1525"/>
      <c r="G281" s="1525"/>
      <c r="H281" s="1526">
        <f>'04-22Master'!D10</f>
        <v>44652</v>
      </c>
      <c r="I281" s="1527"/>
      <c r="J281" s="1527"/>
      <c r="K281" s="1527"/>
      <c r="L281" s="1528"/>
    </row>
    <row r="282" spans="2:12" ht="22.5" customHeight="1">
      <c r="B282" s="1524" t="s">
        <v>124</v>
      </c>
      <c r="C282" s="1525"/>
      <c r="D282" s="1525"/>
      <c r="E282" s="1525"/>
      <c r="F282" s="1525"/>
      <c r="G282" s="1525"/>
      <c r="H282" s="1527" t="s">
        <v>125</v>
      </c>
      <c r="I282" s="1527"/>
      <c r="J282" s="1527"/>
      <c r="K282" s="1527"/>
      <c r="L282" s="1528"/>
    </row>
    <row r="283" spans="2:12" ht="22.5" customHeight="1">
      <c r="B283" s="384" t="s">
        <v>126</v>
      </c>
      <c r="C283" s="517"/>
      <c r="D283" s="517"/>
      <c r="E283" s="517"/>
      <c r="F283" s="517"/>
      <c r="G283" s="518"/>
      <c r="H283" s="519"/>
      <c r="I283" s="516"/>
      <c r="J283" s="521">
        <f>'04-22Master'!R21</f>
        <v>30</v>
      </c>
      <c r="K283" s="516"/>
      <c r="L283" s="520"/>
    </row>
    <row r="284" spans="2:12" ht="22.5" customHeight="1">
      <c r="B284" s="384" t="s">
        <v>127</v>
      </c>
      <c r="C284" s="517"/>
      <c r="D284" s="517"/>
      <c r="E284" s="517"/>
      <c r="F284" s="517"/>
      <c r="G284" s="518"/>
      <c r="H284" s="519"/>
      <c r="I284" s="516"/>
      <c r="J284" s="516" t="s">
        <v>34</v>
      </c>
      <c r="K284" s="516"/>
      <c r="L284" s="520"/>
    </row>
    <row r="285" spans="2:12" ht="22.5" customHeight="1">
      <c r="B285" s="384" t="s">
        <v>128</v>
      </c>
      <c r="C285" s="517"/>
      <c r="D285" s="517"/>
      <c r="E285" s="517"/>
      <c r="F285" s="517"/>
      <c r="G285" s="518"/>
      <c r="H285" s="519"/>
      <c r="I285" s="516"/>
      <c r="J285" s="521">
        <v>0</v>
      </c>
      <c r="K285" s="516"/>
      <c r="L285" s="520"/>
    </row>
    <row r="286" spans="2:12" ht="22.5" customHeight="1">
      <c r="B286" s="384" t="s">
        <v>129</v>
      </c>
      <c r="C286" s="517"/>
      <c r="D286" s="517"/>
      <c r="E286" s="517"/>
      <c r="F286" s="517"/>
      <c r="G286" s="518"/>
      <c r="H286" s="519"/>
      <c r="I286" s="516"/>
      <c r="J286" s="516">
        <v>0</v>
      </c>
      <c r="K286" s="516"/>
      <c r="L286" s="520"/>
    </row>
    <row r="287" spans="2:12" ht="22.5" customHeight="1">
      <c r="B287" s="384" t="s">
        <v>130</v>
      </c>
      <c r="C287" s="517"/>
      <c r="D287" s="517"/>
      <c r="E287" s="517"/>
      <c r="F287" s="517"/>
      <c r="G287" s="518"/>
      <c r="H287" s="519"/>
      <c r="I287" s="516"/>
      <c r="J287" s="531">
        <f>'04-22Master'!AH21</f>
        <v>103275.72266</v>
      </c>
      <c r="K287" s="516"/>
      <c r="L287" s="520" t="s">
        <v>32</v>
      </c>
    </row>
    <row r="288" spans="2:12" ht="22.5" customHeight="1">
      <c r="B288" s="384" t="s">
        <v>131</v>
      </c>
      <c r="C288" s="517"/>
      <c r="D288" s="515" t="s">
        <v>29</v>
      </c>
      <c r="E288" s="514">
        <f>'04-22Master'!AJ21</f>
        <v>1800</v>
      </c>
      <c r="F288" s="515" t="s">
        <v>28</v>
      </c>
      <c r="G288" s="514">
        <v>0</v>
      </c>
      <c r="H288" s="515" t="s">
        <v>30</v>
      </c>
      <c r="I288" s="514">
        <f>'04-22Master'!AK21</f>
        <v>200</v>
      </c>
      <c r="J288" s="515" t="s">
        <v>31</v>
      </c>
      <c r="K288" s="514">
        <f>'04-22Master'!AL21</f>
        <v>0</v>
      </c>
      <c r="L288" s="392">
        <f>'04-22Master'!AM21</f>
        <v>391.787848</v>
      </c>
    </row>
    <row r="289" spans="2:12" ht="22.5" customHeight="1">
      <c r="B289" s="384" t="s">
        <v>132</v>
      </c>
      <c r="C289" s="517"/>
      <c r="D289" s="517"/>
      <c r="E289" s="517"/>
      <c r="F289" s="517"/>
      <c r="G289" s="518"/>
      <c r="H289" s="519"/>
      <c r="I289" s="516"/>
      <c r="J289" s="521">
        <f>J287-(E288+G288+I288+K288+L288)</f>
        <v>100883.93481199999</v>
      </c>
      <c r="K289" s="516"/>
      <c r="L289" s="520"/>
    </row>
    <row r="290" spans="2:12" ht="22.5" customHeight="1">
      <c r="B290" s="393" t="s">
        <v>133</v>
      </c>
      <c r="C290" s="95"/>
      <c r="D290" s="95"/>
      <c r="E290" s="95"/>
      <c r="F290" s="95"/>
      <c r="G290" s="96"/>
      <c r="H290" s="97"/>
      <c r="I290" s="98"/>
      <c r="J290" s="98"/>
      <c r="K290" s="98"/>
      <c r="L290" s="99"/>
    </row>
    <row r="291" spans="2:12" ht="22.5" customHeight="1">
      <c r="B291" s="394" t="s">
        <v>134</v>
      </c>
      <c r="C291" s="100"/>
      <c r="D291" s="100"/>
      <c r="E291" s="100"/>
      <c r="F291" s="100"/>
      <c r="G291" s="101"/>
      <c r="H291" s="71"/>
      <c r="I291" s="17"/>
      <c r="J291" s="17"/>
      <c r="K291" s="17"/>
      <c r="L291" s="102"/>
    </row>
    <row r="292" spans="2:12" ht="22.5" customHeight="1">
      <c r="B292" s="13"/>
      <c r="C292" s="338"/>
      <c r="D292" s="338"/>
      <c r="E292" s="338"/>
      <c r="F292" s="338"/>
      <c r="G292" s="338"/>
      <c r="H292" s="338"/>
      <c r="I292" s="338"/>
      <c r="J292" s="338"/>
      <c r="K292" s="338"/>
      <c r="L292" s="14"/>
    </row>
    <row r="293" spans="2:12" ht="22.5" customHeight="1" thickBot="1">
      <c r="B293" s="25"/>
      <c r="C293" s="23"/>
      <c r="D293" s="23"/>
      <c r="E293" s="23"/>
      <c r="F293" s="23"/>
      <c r="G293" s="23"/>
      <c r="H293" s="23"/>
      <c r="I293" s="23"/>
      <c r="J293" s="23"/>
      <c r="K293" s="23"/>
      <c r="L293" s="24"/>
    </row>
    <row r="307" spans="2:12" ht="32.25">
      <c r="B307" s="1584" t="s">
        <v>110</v>
      </c>
      <c r="C307" s="1585"/>
      <c r="D307" s="1585"/>
      <c r="E307" s="1585"/>
      <c r="F307" s="1585"/>
      <c r="G307" s="1585"/>
      <c r="H307" s="1585"/>
      <c r="I307" s="1585"/>
      <c r="J307" s="1585"/>
      <c r="K307" s="1585"/>
      <c r="L307" s="1586"/>
    </row>
    <row r="308" spans="2:12" ht="23.25">
      <c r="B308" s="1543" t="s">
        <v>111</v>
      </c>
      <c r="C308" s="1544"/>
      <c r="D308" s="1544"/>
      <c r="E308" s="1544"/>
      <c r="F308" s="1544"/>
      <c r="G308" s="1544"/>
      <c r="H308" s="1544"/>
      <c r="I308" s="1544"/>
      <c r="J308" s="1544"/>
      <c r="K308" s="1544"/>
      <c r="L308" s="1545"/>
    </row>
    <row r="309" spans="2:12" ht="16.5" thickBot="1">
      <c r="B309" s="1546" t="s">
        <v>477</v>
      </c>
      <c r="C309" s="1547"/>
      <c r="D309" s="1547"/>
      <c r="E309" s="1547"/>
      <c r="F309" s="1547"/>
      <c r="G309" s="1547"/>
      <c r="H309" s="1547"/>
      <c r="I309" s="1547"/>
      <c r="J309" s="1547"/>
      <c r="K309" s="1547"/>
      <c r="L309" s="1548"/>
    </row>
    <row r="310" spans="2:12">
      <c r="B310" s="1549" t="s">
        <v>112</v>
      </c>
      <c r="C310" s="1550"/>
      <c r="D310" s="1550"/>
      <c r="E310" s="1550"/>
      <c r="F310" s="1550"/>
      <c r="G310" s="338"/>
      <c r="H310" s="1559" t="s">
        <v>113</v>
      </c>
      <c r="I310" s="1559"/>
      <c r="J310" s="1559"/>
      <c r="K310" s="1559"/>
      <c r="L310" s="1560"/>
    </row>
    <row r="311" spans="2:12" ht="15.75" thickBot="1">
      <c r="B311" s="1549"/>
      <c r="C311" s="1550"/>
      <c r="D311" s="1550"/>
      <c r="E311" s="1550"/>
      <c r="F311" s="1550"/>
      <c r="G311" s="338"/>
      <c r="H311" s="1559"/>
      <c r="I311" s="1559"/>
      <c r="J311" s="1559"/>
      <c r="K311" s="1559"/>
      <c r="L311" s="1560"/>
    </row>
    <row r="312" spans="2:12">
      <c r="B312" s="73"/>
      <c r="C312" s="74"/>
      <c r="D312" s="74"/>
      <c r="E312" s="74"/>
      <c r="F312" s="75"/>
      <c r="G312" s="338"/>
      <c r="H312" s="73"/>
      <c r="I312" s="74"/>
      <c r="J312" s="74"/>
      <c r="K312" s="74"/>
      <c r="L312" s="75"/>
    </row>
    <row r="313" spans="2:12">
      <c r="B313" s="76" t="str">
        <f>'04-22Master'!F5</f>
        <v>Burgeon IT Services Pvt.Ltd.</v>
      </c>
      <c r="C313" s="338"/>
      <c r="D313" s="338"/>
      <c r="E313" s="338"/>
      <c r="F313" s="14"/>
      <c r="G313" s="338"/>
      <c r="H313" s="76" t="str">
        <f>'04-22Master'!AK5</f>
        <v>Burgeon IT Services Pvt.Ltd.</v>
      </c>
      <c r="I313" s="338"/>
      <c r="J313" s="338"/>
      <c r="K313" s="338"/>
      <c r="L313" s="14"/>
    </row>
    <row r="314" spans="2:12">
      <c r="B314" s="13"/>
      <c r="C314" s="338"/>
      <c r="D314" s="338"/>
      <c r="E314" s="338"/>
      <c r="F314" s="14"/>
      <c r="G314" s="338"/>
      <c r="H314" s="13"/>
      <c r="I314" s="338"/>
      <c r="J314" s="338"/>
      <c r="K314" s="338"/>
      <c r="L314" s="14"/>
    </row>
    <row r="315" spans="2:12">
      <c r="B315" s="76" t="str">
        <f>'04-22Master'!F6</f>
        <v>Siri Mansion LIGB 436 Dr.A S Rao Nagar,Hyderabad</v>
      </c>
      <c r="C315" s="338"/>
      <c r="D315" s="338"/>
      <c r="E315" s="338"/>
      <c r="F315" s="14"/>
      <c r="G315" s="338"/>
      <c r="H315" s="76" t="str">
        <f>'04-22Master'!AK6</f>
        <v>Siri Mansion LIGB 436 Dr.A S Rao Nagar,Hyderabad</v>
      </c>
      <c r="I315" s="338"/>
      <c r="J315" s="338"/>
      <c r="K315" s="338"/>
      <c r="L315" s="14"/>
    </row>
    <row r="316" spans="2:12" ht="15.75" thickBot="1">
      <c r="B316" s="25"/>
      <c r="C316" s="23"/>
      <c r="D316" s="23"/>
      <c r="E316" s="23"/>
      <c r="F316" s="24"/>
      <c r="G316" s="338"/>
      <c r="H316" s="25"/>
      <c r="I316" s="23"/>
      <c r="J316" s="23"/>
      <c r="K316" s="23"/>
      <c r="L316" s="24"/>
    </row>
    <row r="317" spans="2:12">
      <c r="B317" s="13"/>
      <c r="C317" s="338"/>
      <c r="D317" s="338"/>
      <c r="E317" s="338"/>
      <c r="F317" s="338"/>
      <c r="G317" s="338"/>
      <c r="H317" s="338"/>
      <c r="I317" s="338"/>
      <c r="J317" s="338" t="s">
        <v>114</v>
      </c>
      <c r="K317" s="338"/>
      <c r="L317" s="14"/>
    </row>
    <row r="318" spans="2:12">
      <c r="B318" s="1551" t="s">
        <v>115</v>
      </c>
      <c r="C318" s="1552"/>
      <c r="D318" s="1552"/>
      <c r="E318" s="1552"/>
      <c r="F318" s="1552"/>
      <c r="G318" s="338"/>
      <c r="H318" s="1552" t="s">
        <v>3</v>
      </c>
      <c r="I318" s="1552"/>
      <c r="J318" s="1552"/>
      <c r="K318" s="1552"/>
      <c r="L318" s="1553"/>
    </row>
    <row r="319" spans="2:12" ht="15.75" thickBot="1">
      <c r="B319" s="13"/>
      <c r="C319" s="338"/>
      <c r="D319" s="338"/>
      <c r="E319" s="338"/>
      <c r="F319" s="338"/>
      <c r="G319" s="338"/>
      <c r="H319" s="338"/>
      <c r="I319" s="338"/>
      <c r="J319" s="338"/>
      <c r="K319" s="338"/>
      <c r="L319" s="14"/>
    </row>
    <row r="320" spans="2:12">
      <c r="B320" s="767"/>
      <c r="C320" s="768"/>
      <c r="D320" s="768"/>
      <c r="E320" s="768"/>
      <c r="F320" s="769"/>
      <c r="G320" s="716"/>
      <c r="H320" s="770"/>
      <c r="I320" s="771"/>
      <c r="J320" s="771"/>
      <c r="K320" s="771"/>
      <c r="L320" s="772"/>
    </row>
    <row r="321" spans="2:12">
      <c r="B321" s="715"/>
      <c r="C321" s="716"/>
      <c r="D321" s="716"/>
      <c r="E321" s="716"/>
      <c r="F321" s="717"/>
      <c r="G321" s="716"/>
      <c r="H321" s="734" t="str">
        <f>'04-22Master'!AK10</f>
        <v>INFOSYS  LTD.IL Bangalore STP Park - I</v>
      </c>
      <c r="I321" s="735"/>
      <c r="J321" s="735"/>
      <c r="K321" s="735"/>
      <c r="L321" s="736"/>
    </row>
    <row r="322" spans="2:12">
      <c r="B322" s="774" t="str">
        <f>'04-22Master'!F8</f>
        <v>IT SUPPORTIVE SERVICES &amp; BANGALORE STP</v>
      </c>
      <c r="C322" s="716"/>
      <c r="D322" s="716"/>
      <c r="E322" s="716"/>
      <c r="F322" s="717"/>
      <c r="G322" s="716"/>
      <c r="H322" s="734"/>
      <c r="I322" s="735"/>
      <c r="J322" s="735"/>
      <c r="K322" s="735"/>
      <c r="L322" s="736"/>
    </row>
    <row r="323" spans="2:12">
      <c r="B323" s="715"/>
      <c r="C323" s="716"/>
      <c r="D323" s="716"/>
      <c r="E323" s="716"/>
      <c r="F323" s="717"/>
      <c r="G323" s="716"/>
      <c r="H323" s="734" t="str">
        <f>'04-22Master'!AK11</f>
        <v>No.45&amp;46,3rd Cross,Electronic City,BANGALORE,KARNATAKA</v>
      </c>
      <c r="I323" s="735"/>
      <c r="J323" s="735"/>
      <c r="K323" s="735"/>
      <c r="L323" s="736"/>
    </row>
    <row r="324" spans="2:12" ht="15.75" thickBot="1">
      <c r="B324" s="737"/>
      <c r="C324" s="738"/>
      <c r="D324" s="738"/>
      <c r="E324" s="738"/>
      <c r="F324" s="739"/>
      <c r="G324" s="716"/>
      <c r="H324" s="734"/>
      <c r="I324" s="735"/>
      <c r="J324" s="735"/>
      <c r="K324" s="735"/>
      <c r="L324" s="736"/>
    </row>
    <row r="325" spans="2:12" ht="22.5" customHeight="1">
      <c r="B325" s="1572" t="s">
        <v>116</v>
      </c>
      <c r="C325" s="1573"/>
      <c r="D325" s="1573"/>
      <c r="E325" s="1573"/>
      <c r="F325" s="1573"/>
      <c r="G325" s="1583"/>
      <c r="H325" s="1574" t="str">
        <f>'04-22Master'!B22</f>
        <v>Sachin</v>
      </c>
      <c r="I325" s="1575"/>
      <c r="J325" s="1575"/>
      <c r="K325" s="1575"/>
      <c r="L325" s="1575"/>
    </row>
    <row r="326" spans="2:12" ht="22.5" customHeight="1">
      <c r="B326" s="1563"/>
      <c r="C326" s="1564"/>
      <c r="D326" s="1564"/>
      <c r="E326" s="1564"/>
      <c r="F326" s="1564"/>
      <c r="G326" s="1564"/>
      <c r="H326" s="1565" t="str">
        <f>'04-22Master'!G22</f>
        <v>T4 KUNAL RESIDENCY 2 BEHIND VITTHAL 
MANDIR BELTARODI NAGPUR 441108</v>
      </c>
      <c r="I326" s="1566"/>
      <c r="J326" s="1566"/>
      <c r="K326" s="1566"/>
      <c r="L326" s="1566"/>
    </row>
    <row r="327" spans="2:12" ht="22.5" customHeight="1">
      <c r="B327" s="1567" t="s">
        <v>117</v>
      </c>
      <c r="C327" s="1568"/>
      <c r="D327" s="1568"/>
      <c r="E327" s="1568"/>
      <c r="F327" s="1568"/>
      <c r="G327" s="1568"/>
      <c r="H327" s="1569" t="str">
        <f>'04-22Master'!A22</f>
        <v>BITS-592</v>
      </c>
      <c r="I327" s="1570"/>
      <c r="J327" s="1570"/>
      <c r="K327" s="1570"/>
      <c r="L327" s="1571"/>
    </row>
    <row r="328" spans="2:12" ht="22.5" customHeight="1">
      <c r="B328" s="1572" t="s">
        <v>118</v>
      </c>
      <c r="C328" s="1573"/>
      <c r="D328" s="1573"/>
      <c r="E328" s="1573"/>
      <c r="F328" s="1573"/>
      <c r="G328" s="1573"/>
      <c r="H328" s="1574" t="str">
        <f>'04-22Master'!F22</f>
        <v>Windows Administrator</v>
      </c>
      <c r="I328" s="1575"/>
      <c r="J328" s="1575"/>
      <c r="K328" s="1575"/>
      <c r="L328" s="1576"/>
    </row>
    <row r="329" spans="2:12" ht="22.5" customHeight="1">
      <c r="B329" s="1572" t="s">
        <v>119</v>
      </c>
      <c r="C329" s="1573"/>
      <c r="D329" s="1573"/>
      <c r="E329" s="1573"/>
      <c r="F329" s="1573"/>
      <c r="G329" s="1573"/>
      <c r="H329" s="1577">
        <f>'04-22Master'!I22</f>
        <v>44368</v>
      </c>
      <c r="I329" s="1578"/>
      <c r="J329" s="1578"/>
      <c r="K329" s="1578"/>
      <c r="L329" s="1579"/>
    </row>
    <row r="330" spans="2:12" ht="22.5" customHeight="1">
      <c r="B330" s="740" t="s">
        <v>120</v>
      </c>
      <c r="C330" s="741"/>
      <c r="D330" s="741"/>
      <c r="E330" s="741"/>
      <c r="F330" s="741"/>
      <c r="G330" s="741"/>
      <c r="H330" s="742"/>
      <c r="I330" s="743"/>
      <c r="J330" s="744" t="str">
        <f>'04-22Master'!O22</f>
        <v>N/A</v>
      </c>
      <c r="K330" s="745"/>
      <c r="L330" s="746"/>
    </row>
    <row r="331" spans="2:12" ht="22.5" customHeight="1">
      <c r="B331" s="740" t="s">
        <v>121</v>
      </c>
      <c r="C331" s="741"/>
      <c r="D331" s="741"/>
      <c r="E331" s="741"/>
      <c r="F331" s="741"/>
      <c r="G331" s="747"/>
      <c r="H331" s="748"/>
      <c r="I331" s="749"/>
      <c r="J331" s="744">
        <f>'04-22Master'!N22</f>
        <v>101090261210</v>
      </c>
      <c r="K331" s="749"/>
      <c r="L331" s="750"/>
    </row>
    <row r="332" spans="2:12" ht="22.5" customHeight="1">
      <c r="B332" s="1580" t="s">
        <v>122</v>
      </c>
      <c r="C332" s="1581"/>
      <c r="D332" s="1581"/>
      <c r="E332" s="1581"/>
      <c r="F332" s="1581"/>
      <c r="G332" s="1581"/>
      <c r="H332" s="1569">
        <f>'04-22Master'!T22</f>
        <v>84912</v>
      </c>
      <c r="I332" s="1570"/>
      <c r="J332" s="1570"/>
      <c r="K332" s="1570"/>
      <c r="L332" s="1571"/>
    </row>
    <row r="333" spans="2:12" ht="22.5" customHeight="1">
      <c r="B333" s="1572" t="s">
        <v>123</v>
      </c>
      <c r="C333" s="1573"/>
      <c r="D333" s="1573"/>
      <c r="E333" s="1573"/>
      <c r="F333" s="1573"/>
      <c r="G333" s="1573"/>
      <c r="H333" s="1582">
        <f>'04-22Master'!D10</f>
        <v>44652</v>
      </c>
      <c r="I333" s="1575"/>
      <c r="J333" s="1575"/>
      <c r="K333" s="1575"/>
      <c r="L333" s="1576"/>
    </row>
    <row r="334" spans="2:12" ht="22.5" customHeight="1">
      <c r="B334" s="1572" t="s">
        <v>124</v>
      </c>
      <c r="C334" s="1573"/>
      <c r="D334" s="1573"/>
      <c r="E334" s="1573"/>
      <c r="F334" s="1573"/>
      <c r="G334" s="1573"/>
      <c r="H334" s="1575" t="s">
        <v>125</v>
      </c>
      <c r="I334" s="1575"/>
      <c r="J334" s="1575"/>
      <c r="K334" s="1575"/>
      <c r="L334" s="1576"/>
    </row>
    <row r="335" spans="2:12" ht="22.5" customHeight="1">
      <c r="B335" s="740" t="s">
        <v>126</v>
      </c>
      <c r="C335" s="741"/>
      <c r="D335" s="741"/>
      <c r="E335" s="741"/>
      <c r="F335" s="741"/>
      <c r="G335" s="747"/>
      <c r="H335" s="742"/>
      <c r="I335" s="745"/>
      <c r="J335" s="751">
        <f>'04-22Master'!R22</f>
        <v>13</v>
      </c>
      <c r="K335" s="745"/>
      <c r="L335" s="746"/>
    </row>
    <row r="336" spans="2:12" ht="22.5" customHeight="1">
      <c r="B336" s="740" t="s">
        <v>127</v>
      </c>
      <c r="C336" s="741"/>
      <c r="D336" s="741"/>
      <c r="E336" s="741"/>
      <c r="F336" s="741"/>
      <c r="G336" s="747"/>
      <c r="H336" s="742"/>
      <c r="I336" s="745"/>
      <c r="J336" s="745" t="s">
        <v>34</v>
      </c>
      <c r="K336" s="745"/>
      <c r="L336" s="746"/>
    </row>
    <row r="337" spans="2:12" ht="22.5" customHeight="1">
      <c r="B337" s="740" t="s">
        <v>128</v>
      </c>
      <c r="C337" s="741"/>
      <c r="D337" s="741"/>
      <c r="E337" s="741"/>
      <c r="F337" s="741"/>
      <c r="G337" s="747"/>
      <c r="H337" s="742"/>
      <c r="I337" s="745"/>
      <c r="J337" s="751">
        <v>0</v>
      </c>
      <c r="K337" s="745"/>
      <c r="L337" s="746"/>
    </row>
    <row r="338" spans="2:12" ht="22.5" customHeight="1">
      <c r="B338" s="740" t="s">
        <v>129</v>
      </c>
      <c r="C338" s="741"/>
      <c r="D338" s="741"/>
      <c r="E338" s="741"/>
      <c r="F338" s="741"/>
      <c r="G338" s="747"/>
      <c r="H338" s="742"/>
      <c r="I338" s="745"/>
      <c r="J338" s="745">
        <v>0</v>
      </c>
      <c r="K338" s="745"/>
      <c r="L338" s="746"/>
    </row>
    <row r="339" spans="2:12" ht="22.5" customHeight="1">
      <c r="B339" s="740" t="s">
        <v>130</v>
      </c>
      <c r="C339" s="741"/>
      <c r="D339" s="741"/>
      <c r="E339" s="741"/>
      <c r="F339" s="741"/>
      <c r="G339" s="747"/>
      <c r="H339" s="742"/>
      <c r="I339" s="745"/>
      <c r="J339" s="751">
        <f>'04-22Master'!AH22</f>
        <v>41364.478471999995</v>
      </c>
      <c r="K339" s="745"/>
      <c r="L339" s="746" t="s">
        <v>32</v>
      </c>
    </row>
    <row r="340" spans="2:12" ht="22.5" customHeight="1">
      <c r="B340" s="740" t="s">
        <v>131</v>
      </c>
      <c r="C340" s="741"/>
      <c r="D340" s="752" t="s">
        <v>29</v>
      </c>
      <c r="E340" s="753">
        <f>'04-22Master'!AJ22</f>
        <v>1800</v>
      </c>
      <c r="F340" s="752" t="s">
        <v>28</v>
      </c>
      <c r="G340" s="753">
        <f>'04-22Master'!AK278</f>
        <v>0</v>
      </c>
      <c r="H340" s="752" t="s">
        <v>30</v>
      </c>
      <c r="I340" s="753">
        <f>'04-22Master'!AK22</f>
        <v>200</v>
      </c>
      <c r="J340" s="752" t="s">
        <v>31</v>
      </c>
      <c r="K340" s="753">
        <f>'04-22Master'!AL22</f>
        <v>0</v>
      </c>
      <c r="L340" s="754">
        <f>'04-22Master'!AM22</f>
        <v>391.787848</v>
      </c>
    </row>
    <row r="341" spans="2:12" ht="22.5" customHeight="1">
      <c r="B341" s="740" t="s">
        <v>132</v>
      </c>
      <c r="C341" s="741"/>
      <c r="D341" s="741"/>
      <c r="E341" s="741"/>
      <c r="F341" s="741"/>
      <c r="G341" s="747"/>
      <c r="H341" s="742"/>
      <c r="I341" s="745"/>
      <c r="J341" s="751">
        <f>J339-(E340+G340+I340+K340+L340)</f>
        <v>38972.690623999995</v>
      </c>
      <c r="K341" s="745"/>
      <c r="L341" s="746"/>
    </row>
    <row r="342" spans="2:12" ht="22.5" customHeight="1">
      <c r="B342" s="755" t="s">
        <v>133</v>
      </c>
      <c r="C342" s="756"/>
      <c r="D342" s="756"/>
      <c r="E342" s="756"/>
      <c r="F342" s="756"/>
      <c r="G342" s="757"/>
      <c r="H342" s="758"/>
      <c r="I342" s="759"/>
      <c r="J342" s="759"/>
      <c r="K342" s="759"/>
      <c r="L342" s="760"/>
    </row>
    <row r="343" spans="2:12" ht="22.5" customHeight="1">
      <c r="B343" s="761" t="s">
        <v>134</v>
      </c>
      <c r="C343" s="762"/>
      <c r="D343" s="762"/>
      <c r="E343" s="762"/>
      <c r="F343" s="762"/>
      <c r="G343" s="763"/>
      <c r="H343" s="764"/>
      <c r="I343" s="765"/>
      <c r="J343" s="765"/>
      <c r="K343" s="765"/>
      <c r="L343" s="766"/>
    </row>
    <row r="344" spans="2:12">
      <c r="B344" s="715"/>
      <c r="C344" s="716"/>
      <c r="D344" s="716"/>
      <c r="E344" s="716"/>
      <c r="F344" s="716"/>
      <c r="G344" s="716"/>
      <c r="H344" s="716"/>
      <c r="I344" s="716"/>
      <c r="J344" s="716"/>
      <c r="K344" s="716"/>
      <c r="L344" s="717"/>
    </row>
    <row r="345" spans="2:12" ht="15.75" thickBot="1">
      <c r="B345" s="737"/>
      <c r="C345" s="738"/>
      <c r="D345" s="738"/>
      <c r="E345" s="738"/>
      <c r="F345" s="738"/>
      <c r="G345" s="738"/>
      <c r="H345" s="738"/>
      <c r="I345" s="738"/>
      <c r="J345" s="738"/>
      <c r="K345" s="738"/>
      <c r="L345" s="739"/>
    </row>
    <row r="346" spans="2:12">
      <c r="B346" s="8"/>
      <c r="C346" s="8"/>
      <c r="D346" s="8"/>
      <c r="E346" s="8"/>
      <c r="F346" s="8"/>
      <c r="G346" s="8"/>
      <c r="H346" s="8"/>
      <c r="I346" s="8"/>
      <c r="J346" s="8"/>
      <c r="K346" s="8"/>
      <c r="L346" s="8"/>
    </row>
    <row r="347" spans="2:12">
      <c r="B347" s="8"/>
      <c r="C347" s="8"/>
      <c r="D347" s="8"/>
      <c r="E347" s="8"/>
      <c r="F347" s="8"/>
      <c r="G347" s="8"/>
      <c r="H347" s="8"/>
      <c r="I347" s="8"/>
      <c r="J347" s="8"/>
      <c r="K347" s="8"/>
      <c r="L347" s="8"/>
    </row>
    <row r="375" spans="2:12" ht="15.75" thickBot="1"/>
    <row r="376" spans="2:12" ht="32.25">
      <c r="B376" s="1540" t="s">
        <v>110</v>
      </c>
      <c r="C376" s="1541"/>
      <c r="D376" s="1541"/>
      <c r="E376" s="1541"/>
      <c r="F376" s="1541"/>
      <c r="G376" s="1541"/>
      <c r="H376" s="1541"/>
      <c r="I376" s="1541"/>
      <c r="J376" s="1541"/>
      <c r="K376" s="1541"/>
      <c r="L376" s="1542"/>
    </row>
    <row r="377" spans="2:12" ht="23.25">
      <c r="B377" s="1543" t="s">
        <v>111</v>
      </c>
      <c r="C377" s="1544"/>
      <c r="D377" s="1544"/>
      <c r="E377" s="1544"/>
      <c r="F377" s="1544"/>
      <c r="G377" s="1544"/>
      <c r="H377" s="1544"/>
      <c r="I377" s="1544"/>
      <c r="J377" s="1544"/>
      <c r="K377" s="1544"/>
      <c r="L377" s="1545"/>
    </row>
    <row r="378" spans="2:12" ht="16.5" thickBot="1">
      <c r="B378" s="1546" t="s">
        <v>477</v>
      </c>
      <c r="C378" s="1547"/>
      <c r="D378" s="1547"/>
      <c r="E378" s="1547"/>
      <c r="F378" s="1547"/>
      <c r="G378" s="1547"/>
      <c r="H378" s="1547"/>
      <c r="I378" s="1547"/>
      <c r="J378" s="1547"/>
      <c r="K378" s="1547"/>
      <c r="L378" s="1548"/>
    </row>
    <row r="379" spans="2:12">
      <c r="B379" s="1549" t="s">
        <v>112</v>
      </c>
      <c r="C379" s="1550"/>
      <c r="D379" s="1550"/>
      <c r="E379" s="1550"/>
      <c r="F379" s="1550"/>
      <c r="G379" s="338"/>
      <c r="H379" s="1559" t="s">
        <v>113</v>
      </c>
      <c r="I379" s="1559"/>
      <c r="J379" s="1559"/>
      <c r="K379" s="1559"/>
      <c r="L379" s="1560"/>
    </row>
    <row r="380" spans="2:12" ht="15.75" thickBot="1">
      <c r="B380" s="1549"/>
      <c r="C380" s="1550"/>
      <c r="D380" s="1550"/>
      <c r="E380" s="1550"/>
      <c r="F380" s="1550"/>
      <c r="G380" s="338"/>
      <c r="H380" s="1559"/>
      <c r="I380" s="1559"/>
      <c r="J380" s="1559"/>
      <c r="K380" s="1559"/>
      <c r="L380" s="1560"/>
    </row>
    <row r="381" spans="2:12">
      <c r="B381" s="73"/>
      <c r="C381" s="74"/>
      <c r="D381" s="74"/>
      <c r="E381" s="74"/>
      <c r="F381" s="75"/>
      <c r="G381" s="338"/>
      <c r="H381" s="73"/>
      <c r="I381" s="74"/>
      <c r="J381" s="74"/>
      <c r="K381" s="74"/>
      <c r="L381" s="75"/>
    </row>
    <row r="382" spans="2:12">
      <c r="B382" s="323" t="s">
        <v>482</v>
      </c>
      <c r="C382" s="338"/>
      <c r="D382" s="338"/>
      <c r="E382" s="338"/>
      <c r="F382" s="14"/>
      <c r="G382" s="338"/>
      <c r="H382" s="323" t="s">
        <v>482</v>
      </c>
      <c r="I382" s="338"/>
      <c r="J382" s="338"/>
      <c r="K382" s="338"/>
      <c r="L382" s="14"/>
    </row>
    <row r="383" spans="2:12">
      <c r="B383" s="158" t="s">
        <v>491</v>
      </c>
      <c r="C383" s="338"/>
      <c r="D383" s="338"/>
      <c r="E383" s="338"/>
      <c r="F383" s="14"/>
      <c r="G383" s="338"/>
      <c r="H383" s="158" t="s">
        <v>491</v>
      </c>
      <c r="I383" s="338"/>
      <c r="J383" s="338"/>
      <c r="K383" s="338"/>
      <c r="L383" s="14"/>
    </row>
    <row r="384" spans="2:12">
      <c r="B384" s="76"/>
      <c r="C384" s="338"/>
      <c r="D384" s="338"/>
      <c r="E384" s="338"/>
      <c r="F384" s="14"/>
      <c r="G384" s="338"/>
      <c r="H384" s="76"/>
      <c r="I384" s="338"/>
      <c r="J384" s="338"/>
      <c r="K384" s="338"/>
      <c r="L384" s="14"/>
    </row>
    <row r="385" spans="2:12" ht="15.75" thickBot="1">
      <c r="B385" s="25"/>
      <c r="C385" s="23"/>
      <c r="D385" s="23"/>
      <c r="E385" s="23"/>
      <c r="F385" s="24"/>
      <c r="G385" s="338"/>
      <c r="H385" s="25"/>
      <c r="I385" s="23"/>
      <c r="J385" s="23"/>
      <c r="K385" s="23"/>
      <c r="L385" s="24"/>
    </row>
    <row r="386" spans="2:12">
      <c r="B386" s="13"/>
      <c r="C386" s="338"/>
      <c r="D386" s="338"/>
      <c r="E386" s="338"/>
      <c r="F386" s="338"/>
      <c r="G386" s="338"/>
      <c r="H386" s="338"/>
      <c r="I386" s="338"/>
      <c r="J386" s="338" t="s">
        <v>114</v>
      </c>
      <c r="K386" s="338"/>
      <c r="L386" s="14"/>
    </row>
    <row r="387" spans="2:12">
      <c r="B387" s="1551" t="s">
        <v>115</v>
      </c>
      <c r="C387" s="1552"/>
      <c r="D387" s="1552"/>
      <c r="E387" s="1552"/>
      <c r="F387" s="1552"/>
      <c r="G387" s="338"/>
      <c r="H387" s="1552" t="s">
        <v>3</v>
      </c>
      <c r="I387" s="1552"/>
      <c r="J387" s="1552"/>
      <c r="K387" s="1552"/>
      <c r="L387" s="1553"/>
    </row>
    <row r="388" spans="2:12" ht="15.75" thickBot="1">
      <c r="B388" s="13"/>
      <c r="C388" s="338"/>
      <c r="D388" s="338"/>
      <c r="E388" s="338"/>
      <c r="F388" s="338"/>
      <c r="G388" s="338"/>
      <c r="H388" s="338"/>
      <c r="I388" s="338"/>
      <c r="J388" s="338"/>
      <c r="K388" s="338"/>
      <c r="L388" s="14"/>
    </row>
    <row r="389" spans="2:12">
      <c r="B389" s="73"/>
      <c r="C389" s="74"/>
      <c r="D389" s="74"/>
      <c r="E389" s="74"/>
      <c r="F389" s="75"/>
      <c r="G389" s="338"/>
      <c r="H389" s="77"/>
      <c r="I389" s="78"/>
      <c r="J389" s="78"/>
      <c r="K389" s="78"/>
      <c r="L389" s="79"/>
    </row>
    <row r="390" spans="2:12">
      <c r="B390" s="13"/>
      <c r="C390" s="338"/>
      <c r="D390" s="338"/>
      <c r="E390" s="338"/>
      <c r="F390" s="14"/>
      <c r="G390" s="338"/>
      <c r="H390" s="598" t="s">
        <v>483</v>
      </c>
      <c r="I390" s="383"/>
      <c r="J390" s="383"/>
      <c r="K390" s="383"/>
      <c r="L390" s="80"/>
    </row>
    <row r="391" spans="2:12">
      <c r="B391" s="537" t="s">
        <v>786</v>
      </c>
      <c r="C391" s="338"/>
      <c r="D391" s="338"/>
      <c r="E391" s="338"/>
      <c r="F391" s="14"/>
      <c r="G391" s="338"/>
      <c r="H391" s="534" t="s">
        <v>484</v>
      </c>
      <c r="I391" s="383"/>
      <c r="J391" s="383"/>
      <c r="K391" s="383"/>
      <c r="L391" s="80"/>
    </row>
    <row r="392" spans="2:12">
      <c r="B392" s="13"/>
      <c r="C392" s="338"/>
      <c r="D392" s="338"/>
      <c r="E392" s="338"/>
      <c r="F392" s="14"/>
      <c r="G392" s="338"/>
      <c r="H392" s="76"/>
      <c r="I392" s="383"/>
      <c r="J392" s="383"/>
      <c r="K392" s="383"/>
      <c r="L392" s="80"/>
    </row>
    <row r="393" spans="2:12" ht="15.75" thickBot="1">
      <c r="B393" s="25"/>
      <c r="C393" s="23"/>
      <c r="D393" s="23"/>
      <c r="E393" s="23"/>
      <c r="F393" s="24"/>
      <c r="G393" s="338"/>
      <c r="H393" s="76"/>
      <c r="I393" s="383"/>
      <c r="J393" s="383"/>
      <c r="K393" s="383"/>
      <c r="L393" s="80"/>
    </row>
    <row r="394" spans="2:12" ht="30" customHeight="1">
      <c r="B394" s="1524" t="s">
        <v>116</v>
      </c>
      <c r="C394" s="1525"/>
      <c r="D394" s="1525"/>
      <c r="E394" s="1525"/>
      <c r="F394" s="1525"/>
      <c r="G394" s="1554"/>
      <c r="H394" s="1534" t="str">
        <f>'04-22Master'!B23</f>
        <v>Barathiyar A</v>
      </c>
      <c r="I394" s="1527"/>
      <c r="J394" s="1527"/>
      <c r="K394" s="1527"/>
      <c r="L394" s="1527"/>
    </row>
    <row r="395" spans="2:12" ht="30" customHeight="1">
      <c r="B395" s="1555"/>
      <c r="C395" s="1556"/>
      <c r="D395" s="1556"/>
      <c r="E395" s="1556"/>
      <c r="F395" s="1556"/>
      <c r="G395" s="1556"/>
      <c r="H395" s="1557" t="str">
        <f>'04-22Master'!G23</f>
        <v>3/148,New Street,Mundiyampakkam &amp; PO,Vikkravandi Taluk,Villupuram Dist,PIN 605601</v>
      </c>
      <c r="I395" s="1558"/>
      <c r="J395" s="1558"/>
      <c r="K395" s="1558"/>
      <c r="L395" s="1558"/>
    </row>
    <row r="396" spans="2:12" ht="30" customHeight="1">
      <c r="B396" s="1529" t="s">
        <v>117</v>
      </c>
      <c r="C396" s="1530"/>
      <c r="D396" s="1530"/>
      <c r="E396" s="1530"/>
      <c r="F396" s="1530"/>
      <c r="G396" s="1530"/>
      <c r="H396" s="1531" t="str">
        <f>'04-22Master'!A23</f>
        <v>BITS-606</v>
      </c>
      <c r="I396" s="1532"/>
      <c r="J396" s="1532"/>
      <c r="K396" s="1532"/>
      <c r="L396" s="1533"/>
    </row>
    <row r="397" spans="2:12" ht="30" customHeight="1">
      <c r="B397" s="1524" t="s">
        <v>118</v>
      </c>
      <c r="C397" s="1525"/>
      <c r="D397" s="1525"/>
      <c r="E397" s="1525"/>
      <c r="F397" s="1525"/>
      <c r="G397" s="1525"/>
      <c r="H397" s="1534" t="str">
        <f>'04-22Master'!F23</f>
        <v>VMware &amp; Wintel Admin</v>
      </c>
      <c r="I397" s="1527"/>
      <c r="J397" s="1527"/>
      <c r="K397" s="1527"/>
      <c r="L397" s="1528"/>
    </row>
    <row r="398" spans="2:12" ht="30" customHeight="1">
      <c r="B398" s="1524" t="s">
        <v>119</v>
      </c>
      <c r="C398" s="1525"/>
      <c r="D398" s="1525"/>
      <c r="E398" s="1525"/>
      <c r="F398" s="1525"/>
      <c r="G398" s="1525"/>
      <c r="H398" s="1535">
        <f>'04-22Master'!I23</f>
        <v>44396</v>
      </c>
      <c r="I398" s="1536"/>
      <c r="J398" s="1536"/>
      <c r="K398" s="1536"/>
      <c r="L398" s="1537"/>
    </row>
    <row r="399" spans="2:12" ht="30" customHeight="1">
      <c r="B399" s="384" t="s">
        <v>120</v>
      </c>
      <c r="C399" s="606"/>
      <c r="D399" s="606"/>
      <c r="E399" s="606"/>
      <c r="F399" s="606"/>
      <c r="G399" s="606"/>
      <c r="H399" s="608"/>
      <c r="I399" s="387"/>
      <c r="J399" s="388">
        <v>0</v>
      </c>
      <c r="K399" s="604"/>
      <c r="L399" s="609"/>
    </row>
    <row r="400" spans="2:12" ht="30" customHeight="1">
      <c r="B400" s="384" t="s">
        <v>121</v>
      </c>
      <c r="C400" s="606"/>
      <c r="D400" s="606"/>
      <c r="E400" s="606"/>
      <c r="F400" s="606"/>
      <c r="G400" s="607"/>
      <c r="H400" s="435"/>
      <c r="I400" s="436"/>
      <c r="J400" s="388" t="str">
        <f>'04-22Master'!N23</f>
        <v>100583941709</v>
      </c>
      <c r="K400" s="436"/>
      <c r="L400" s="437"/>
    </row>
    <row r="401" spans="2:12" ht="30" customHeight="1">
      <c r="B401" s="1538" t="s">
        <v>122</v>
      </c>
      <c r="C401" s="1539"/>
      <c r="D401" s="1539"/>
      <c r="E401" s="1539"/>
      <c r="F401" s="1539"/>
      <c r="G401" s="1539"/>
      <c r="H401" s="1531">
        <f>'04-22Master'!T23</f>
        <v>58959</v>
      </c>
      <c r="I401" s="1532"/>
      <c r="J401" s="1532"/>
      <c r="K401" s="1532"/>
      <c r="L401" s="1533"/>
    </row>
    <row r="402" spans="2:12" ht="30" customHeight="1">
      <c r="B402" s="1524" t="s">
        <v>123</v>
      </c>
      <c r="C402" s="1525"/>
      <c r="D402" s="1525"/>
      <c r="E402" s="1525"/>
      <c r="F402" s="1525"/>
      <c r="G402" s="1525"/>
      <c r="H402" s="1526">
        <f>'04-22Master'!D10</f>
        <v>44652</v>
      </c>
      <c r="I402" s="1527"/>
      <c r="J402" s="1527"/>
      <c r="K402" s="1527"/>
      <c r="L402" s="1528"/>
    </row>
    <row r="403" spans="2:12" ht="30" customHeight="1">
      <c r="B403" s="1524" t="s">
        <v>124</v>
      </c>
      <c r="C403" s="1525"/>
      <c r="D403" s="1525"/>
      <c r="E403" s="1525"/>
      <c r="F403" s="1525"/>
      <c r="G403" s="1525"/>
      <c r="H403" s="1527" t="s">
        <v>125</v>
      </c>
      <c r="I403" s="1527"/>
      <c r="J403" s="1527"/>
      <c r="K403" s="1527"/>
      <c r="L403" s="1528"/>
    </row>
    <row r="404" spans="2:12" ht="30" customHeight="1">
      <c r="B404" s="384" t="s">
        <v>126</v>
      </c>
      <c r="C404" s="606"/>
      <c r="D404" s="606"/>
      <c r="E404" s="606"/>
      <c r="F404" s="606"/>
      <c r="G404" s="607"/>
      <c r="H404" s="608"/>
      <c r="I404" s="604"/>
      <c r="J404" s="605">
        <f>'04-22Master'!R23</f>
        <v>13</v>
      </c>
      <c r="K404" s="604"/>
      <c r="L404" s="609"/>
    </row>
    <row r="405" spans="2:12" ht="30" customHeight="1">
      <c r="B405" s="384" t="s">
        <v>127</v>
      </c>
      <c r="C405" s="606"/>
      <c r="D405" s="606"/>
      <c r="E405" s="606"/>
      <c r="F405" s="606"/>
      <c r="G405" s="607"/>
      <c r="H405" s="608"/>
      <c r="I405" s="604"/>
      <c r="J405" s="604" t="s">
        <v>34</v>
      </c>
      <c r="K405" s="604"/>
      <c r="L405" s="609"/>
    </row>
    <row r="406" spans="2:12" ht="30" customHeight="1">
      <c r="B406" s="384" t="s">
        <v>128</v>
      </c>
      <c r="C406" s="606"/>
      <c r="D406" s="606"/>
      <c r="E406" s="606"/>
      <c r="F406" s="606"/>
      <c r="G406" s="607"/>
      <c r="H406" s="608"/>
      <c r="I406" s="604"/>
      <c r="J406" s="605">
        <v>0</v>
      </c>
      <c r="K406" s="604"/>
      <c r="L406" s="609"/>
    </row>
    <row r="407" spans="2:12" ht="30" customHeight="1">
      <c r="B407" s="384" t="s">
        <v>129</v>
      </c>
      <c r="C407" s="606"/>
      <c r="D407" s="606"/>
      <c r="E407" s="606"/>
      <c r="F407" s="606"/>
      <c r="G407" s="607"/>
      <c r="H407" s="608"/>
      <c r="I407" s="604"/>
      <c r="J407" s="604">
        <v>0</v>
      </c>
      <c r="K407" s="604"/>
      <c r="L407" s="609"/>
    </row>
    <row r="408" spans="2:12" ht="30" customHeight="1">
      <c r="B408" s="384" t="s">
        <v>130</v>
      </c>
      <c r="C408" s="606"/>
      <c r="D408" s="606"/>
      <c r="E408" s="606"/>
      <c r="F408" s="606"/>
      <c r="G408" s="607"/>
      <c r="H408" s="608"/>
      <c r="I408" s="604"/>
      <c r="J408" s="605">
        <f>'04-22Master'!AH23</f>
        <v>29231.295254000001</v>
      </c>
      <c r="K408" s="604"/>
      <c r="L408" s="609" t="s">
        <v>32</v>
      </c>
    </row>
    <row r="409" spans="2:12" ht="30" customHeight="1">
      <c r="B409" s="384" t="s">
        <v>131</v>
      </c>
      <c r="C409" s="606"/>
      <c r="D409" s="602" t="s">
        <v>29</v>
      </c>
      <c r="E409" s="603">
        <f>'04-22Master'!AJ23</f>
        <v>1800</v>
      </c>
      <c r="F409" s="602" t="s">
        <v>28</v>
      </c>
      <c r="G409" s="603">
        <f>'04-22Master'!AI1225</f>
        <v>0</v>
      </c>
      <c r="H409" s="602" t="s">
        <v>30</v>
      </c>
      <c r="I409" s="603">
        <v>200</v>
      </c>
      <c r="J409" s="602" t="s">
        <v>31</v>
      </c>
      <c r="K409" s="603">
        <f>'04-22Master'!AL23</f>
        <v>0</v>
      </c>
      <c r="L409" s="392">
        <f>'04-22Master'!AM23</f>
        <v>335</v>
      </c>
    </row>
    <row r="410" spans="2:12" ht="30" customHeight="1">
      <c r="B410" s="384" t="s">
        <v>132</v>
      </c>
      <c r="C410" s="606"/>
      <c r="D410" s="606"/>
      <c r="E410" s="606"/>
      <c r="F410" s="606"/>
      <c r="G410" s="607"/>
      <c r="H410" s="608"/>
      <c r="I410" s="604"/>
      <c r="J410" s="605">
        <f>J408-(E409+G409+I409+K409+L409)</f>
        <v>26896.295254000001</v>
      </c>
      <c r="K410" s="604"/>
      <c r="L410" s="609"/>
    </row>
    <row r="411" spans="2:12">
      <c r="B411" s="393" t="s">
        <v>133</v>
      </c>
      <c r="C411" s="95"/>
      <c r="D411" s="95"/>
      <c r="E411" s="95"/>
      <c r="F411" s="95"/>
      <c r="G411" s="96"/>
      <c r="H411" s="97"/>
      <c r="I411" s="98"/>
      <c r="J411" s="98"/>
      <c r="K411" s="98"/>
      <c r="L411" s="99"/>
    </row>
    <row r="412" spans="2:12">
      <c r="B412" s="394" t="s">
        <v>134</v>
      </c>
      <c r="C412" s="100"/>
      <c r="D412" s="100"/>
      <c r="E412" s="100"/>
      <c r="F412" s="100"/>
      <c r="G412" s="101"/>
      <c r="H412" s="71"/>
      <c r="I412" s="17"/>
      <c r="J412" s="17"/>
      <c r="K412" s="17"/>
      <c r="L412" s="102"/>
    </row>
    <row r="413" spans="2:12">
      <c r="B413" s="13"/>
      <c r="C413" s="338"/>
      <c r="D413" s="338"/>
      <c r="E413" s="338"/>
      <c r="F413" s="338"/>
      <c r="G413" s="338"/>
      <c r="H413" s="338"/>
      <c r="I413" s="338"/>
      <c r="J413" s="338"/>
      <c r="K413" s="338"/>
      <c r="L413" s="14"/>
    </row>
    <row r="414" spans="2:12" ht="15.75" thickBot="1">
      <c r="B414" s="25"/>
      <c r="C414" s="23"/>
      <c r="D414" s="23"/>
      <c r="E414" s="23"/>
      <c r="F414" s="23"/>
      <c r="G414" s="23"/>
      <c r="H414" s="23"/>
      <c r="I414" s="23"/>
      <c r="J414" s="23"/>
      <c r="K414" s="23"/>
      <c r="L414" s="24"/>
    </row>
    <row r="420" spans="2:12" ht="24" customHeight="1"/>
    <row r="426" spans="2:12" ht="15.75" thickBot="1"/>
    <row r="427" spans="2:12" ht="32.25">
      <c r="B427" s="1540" t="s">
        <v>110</v>
      </c>
      <c r="C427" s="1541"/>
      <c r="D427" s="1541"/>
      <c r="E427" s="1541"/>
      <c r="F427" s="1541"/>
      <c r="G427" s="1541"/>
      <c r="H427" s="1541"/>
      <c r="I427" s="1541"/>
      <c r="J427" s="1541"/>
      <c r="K427" s="1541"/>
      <c r="L427" s="1542"/>
    </row>
    <row r="428" spans="2:12" ht="23.25">
      <c r="B428" s="1543" t="s">
        <v>111</v>
      </c>
      <c r="C428" s="1544"/>
      <c r="D428" s="1544"/>
      <c r="E428" s="1544"/>
      <c r="F428" s="1544"/>
      <c r="G428" s="1544"/>
      <c r="H428" s="1544"/>
      <c r="I428" s="1544"/>
      <c r="J428" s="1544"/>
      <c r="K428" s="1544"/>
      <c r="L428" s="1545"/>
    </row>
    <row r="429" spans="2:12" ht="16.5" thickBot="1">
      <c r="B429" s="1546" t="s">
        <v>477</v>
      </c>
      <c r="C429" s="1547"/>
      <c r="D429" s="1547"/>
      <c r="E429" s="1547"/>
      <c r="F429" s="1547"/>
      <c r="G429" s="1547"/>
      <c r="H429" s="1547"/>
      <c r="I429" s="1547"/>
      <c r="J429" s="1547"/>
      <c r="K429" s="1547"/>
      <c r="L429" s="1548"/>
    </row>
    <row r="430" spans="2:12">
      <c r="B430" s="1549" t="s">
        <v>112</v>
      </c>
      <c r="C430" s="1550"/>
      <c r="D430" s="1550"/>
      <c r="E430" s="1550"/>
      <c r="F430" s="1550"/>
      <c r="G430" s="338"/>
      <c r="H430" s="1559" t="s">
        <v>113</v>
      </c>
      <c r="I430" s="1559"/>
      <c r="J430" s="1559"/>
      <c r="K430" s="1559"/>
      <c r="L430" s="1560"/>
    </row>
    <row r="431" spans="2:12" ht="15.75" thickBot="1">
      <c r="B431" s="1549"/>
      <c r="C431" s="1550"/>
      <c r="D431" s="1550"/>
      <c r="E431" s="1550"/>
      <c r="F431" s="1550"/>
      <c r="G431" s="338"/>
      <c r="H431" s="1559"/>
      <c r="I431" s="1559"/>
      <c r="J431" s="1559"/>
      <c r="K431" s="1559"/>
      <c r="L431" s="1560"/>
    </row>
    <row r="432" spans="2:12">
      <c r="B432" s="73"/>
      <c r="C432" s="74"/>
      <c r="D432" s="74"/>
      <c r="E432" s="74"/>
      <c r="F432" s="75"/>
      <c r="G432" s="338"/>
      <c r="H432" s="73"/>
      <c r="I432" s="74"/>
      <c r="J432" s="74"/>
      <c r="K432" s="74"/>
      <c r="L432" s="75"/>
    </row>
    <row r="433" spans="2:12">
      <c r="B433" s="323" t="s">
        <v>482</v>
      </c>
      <c r="C433" s="338"/>
      <c r="D433" s="338"/>
      <c r="E433" s="338"/>
      <c r="F433" s="14"/>
      <c r="G433" s="338"/>
      <c r="H433" s="323" t="s">
        <v>482</v>
      </c>
      <c r="I433" s="338"/>
      <c r="J433" s="338"/>
      <c r="K433" s="338"/>
      <c r="L433" s="14"/>
    </row>
    <row r="434" spans="2:12">
      <c r="B434" s="158" t="s">
        <v>491</v>
      </c>
      <c r="C434" s="338"/>
      <c r="D434" s="338"/>
      <c r="E434" s="338"/>
      <c r="F434" s="14"/>
      <c r="G434" s="338"/>
      <c r="H434" s="158" t="s">
        <v>491</v>
      </c>
      <c r="I434" s="338"/>
      <c r="J434" s="338"/>
      <c r="K434" s="338"/>
      <c r="L434" s="14"/>
    </row>
    <row r="435" spans="2:12">
      <c r="B435" s="76"/>
      <c r="C435" s="338"/>
      <c r="D435" s="338"/>
      <c r="E435" s="338"/>
      <c r="F435" s="14"/>
      <c r="G435" s="338"/>
      <c r="H435" s="76"/>
      <c r="I435" s="338"/>
      <c r="J435" s="338"/>
      <c r="K435" s="338"/>
      <c r="L435" s="14"/>
    </row>
    <row r="436" spans="2:12" ht="15.75" thickBot="1">
      <c r="B436" s="25"/>
      <c r="C436" s="23"/>
      <c r="D436" s="23"/>
      <c r="E436" s="23"/>
      <c r="F436" s="24"/>
      <c r="G436" s="338"/>
      <c r="H436" s="25"/>
      <c r="I436" s="23"/>
      <c r="J436" s="23"/>
      <c r="K436" s="23"/>
      <c r="L436" s="24"/>
    </row>
    <row r="437" spans="2:12">
      <c r="B437" s="13"/>
      <c r="C437" s="338"/>
      <c r="D437" s="338"/>
      <c r="E437" s="338"/>
      <c r="F437" s="338"/>
      <c r="G437" s="338"/>
      <c r="H437" s="338"/>
      <c r="I437" s="338"/>
      <c r="J437" s="338" t="s">
        <v>114</v>
      </c>
      <c r="K437" s="338"/>
      <c r="L437" s="14"/>
    </row>
    <row r="438" spans="2:12">
      <c r="B438" s="1551" t="s">
        <v>115</v>
      </c>
      <c r="C438" s="1552"/>
      <c r="D438" s="1552"/>
      <c r="E438" s="1552"/>
      <c r="F438" s="1552"/>
      <c r="G438" s="338"/>
      <c r="H438" s="1552" t="s">
        <v>3</v>
      </c>
      <c r="I438" s="1552"/>
      <c r="J438" s="1552"/>
      <c r="K438" s="1552"/>
      <c r="L438" s="1553"/>
    </row>
    <row r="439" spans="2:12" ht="15.75" thickBot="1">
      <c r="B439" s="13"/>
      <c r="C439" s="338"/>
      <c r="D439" s="338"/>
      <c r="E439" s="338"/>
      <c r="F439" s="338"/>
      <c r="G439" s="338"/>
      <c r="H439" s="338"/>
      <c r="I439" s="338"/>
      <c r="J439" s="338"/>
      <c r="K439" s="338"/>
      <c r="L439" s="14"/>
    </row>
    <row r="440" spans="2:12">
      <c r="B440" s="73"/>
      <c r="C440" s="74"/>
      <c r="D440" s="74"/>
      <c r="E440" s="74"/>
      <c r="F440" s="75"/>
      <c r="G440" s="338"/>
      <c r="H440" s="77"/>
      <c r="I440" s="78"/>
      <c r="J440" s="78"/>
      <c r="K440" s="78"/>
      <c r="L440" s="79"/>
    </row>
    <row r="441" spans="2:12">
      <c r="B441" s="13"/>
      <c r="C441" s="338"/>
      <c r="D441" s="338"/>
      <c r="E441" s="338"/>
      <c r="F441" s="14"/>
      <c r="G441" s="338"/>
      <c r="H441" s="598" t="s">
        <v>483</v>
      </c>
      <c r="I441" s="383"/>
      <c r="J441" s="383"/>
      <c r="K441" s="383"/>
      <c r="L441" s="80"/>
    </row>
    <row r="442" spans="2:12">
      <c r="B442" s="537" t="s">
        <v>786</v>
      </c>
      <c r="C442" s="338"/>
      <c r="D442" s="338"/>
      <c r="E442" s="338"/>
      <c r="F442" s="14"/>
      <c r="G442" s="338"/>
      <c r="H442" s="534" t="s">
        <v>484</v>
      </c>
      <c r="I442" s="383"/>
      <c r="J442" s="383"/>
      <c r="K442" s="383"/>
      <c r="L442" s="80"/>
    </row>
    <row r="443" spans="2:12">
      <c r="B443" s="13"/>
      <c r="C443" s="338"/>
      <c r="D443" s="338"/>
      <c r="E443" s="338"/>
      <c r="F443" s="14"/>
      <c r="G443" s="338"/>
      <c r="H443" s="76"/>
      <c r="I443" s="383"/>
      <c r="J443" s="383"/>
      <c r="K443" s="383"/>
      <c r="L443" s="80"/>
    </row>
    <row r="444" spans="2:12" ht="15.75" thickBot="1">
      <c r="B444" s="25"/>
      <c r="C444" s="23"/>
      <c r="D444" s="23"/>
      <c r="E444" s="23"/>
      <c r="F444" s="24"/>
      <c r="G444" s="338"/>
      <c r="H444" s="76"/>
      <c r="I444" s="383"/>
      <c r="J444" s="383"/>
      <c r="K444" s="383"/>
      <c r="L444" s="80"/>
    </row>
    <row r="445" spans="2:12" ht="30" customHeight="1">
      <c r="B445" s="1524" t="s">
        <v>116</v>
      </c>
      <c r="C445" s="1525"/>
      <c r="D445" s="1525"/>
      <c r="E445" s="1525"/>
      <c r="F445" s="1525"/>
      <c r="G445" s="1554"/>
      <c r="H445" s="1534" t="str">
        <f>'04-22Master'!B24</f>
        <v>Kumaravel M</v>
      </c>
      <c r="I445" s="1527"/>
      <c r="J445" s="1527"/>
      <c r="K445" s="1527"/>
      <c r="L445" s="1527"/>
    </row>
    <row r="446" spans="2:12" ht="30" customHeight="1">
      <c r="B446" s="1555"/>
      <c r="C446" s="1556"/>
      <c r="D446" s="1556"/>
      <c r="E446" s="1556"/>
      <c r="F446" s="1556"/>
      <c r="G446" s="1556"/>
      <c r="H446" s="1557" t="str">
        <f>'04-22Master'!G24</f>
        <v>NO 88, Arvind Nagar, 5th Street, Madambakkam, Chennai, 600126</v>
      </c>
      <c r="I446" s="1558"/>
      <c r="J446" s="1558"/>
      <c r="K446" s="1558"/>
      <c r="L446" s="1558"/>
    </row>
    <row r="447" spans="2:12" ht="30" customHeight="1">
      <c r="B447" s="1529" t="s">
        <v>117</v>
      </c>
      <c r="C447" s="1530"/>
      <c r="D447" s="1530"/>
      <c r="E447" s="1530"/>
      <c r="F447" s="1530"/>
      <c r="G447" s="1530"/>
      <c r="H447" s="1531" t="str">
        <f>'04-22Master'!A24</f>
        <v>BITS-607</v>
      </c>
      <c r="I447" s="1532"/>
      <c r="J447" s="1532"/>
      <c r="K447" s="1532"/>
      <c r="L447" s="1533"/>
    </row>
    <row r="448" spans="2:12" ht="30" customHeight="1">
      <c r="B448" s="1524" t="s">
        <v>118</v>
      </c>
      <c r="C448" s="1525"/>
      <c r="D448" s="1525"/>
      <c r="E448" s="1525"/>
      <c r="F448" s="1525"/>
      <c r="G448" s="1525"/>
      <c r="H448" s="1534" t="str">
        <f>'04-22Master'!F24</f>
        <v>Sr. Network Administrator</v>
      </c>
      <c r="I448" s="1527"/>
      <c r="J448" s="1527"/>
      <c r="K448" s="1527"/>
      <c r="L448" s="1528"/>
    </row>
    <row r="449" spans="2:12" ht="30" customHeight="1">
      <c r="B449" s="1524" t="s">
        <v>119</v>
      </c>
      <c r="C449" s="1525"/>
      <c r="D449" s="1525"/>
      <c r="E449" s="1525"/>
      <c r="F449" s="1525"/>
      <c r="G449" s="1525"/>
      <c r="H449" s="1535">
        <f>'04-22Master'!I24</f>
        <v>44396</v>
      </c>
      <c r="I449" s="1536"/>
      <c r="J449" s="1536"/>
      <c r="K449" s="1536"/>
      <c r="L449" s="1537"/>
    </row>
    <row r="450" spans="2:12" ht="30" customHeight="1">
      <c r="B450" s="384" t="s">
        <v>120</v>
      </c>
      <c r="C450" s="606"/>
      <c r="D450" s="606"/>
      <c r="E450" s="606"/>
      <c r="F450" s="606"/>
      <c r="G450" s="606"/>
      <c r="H450" s="608"/>
      <c r="I450" s="387"/>
      <c r="J450" s="388">
        <f>'04-22Master'!O109</f>
        <v>0</v>
      </c>
      <c r="K450" s="604"/>
      <c r="L450" s="609"/>
    </row>
    <row r="451" spans="2:12" ht="30" customHeight="1">
      <c r="B451" s="384" t="s">
        <v>121</v>
      </c>
      <c r="C451" s="606"/>
      <c r="D451" s="606"/>
      <c r="E451" s="606"/>
      <c r="F451" s="606"/>
      <c r="G451" s="607"/>
      <c r="H451" s="435"/>
      <c r="I451" s="436"/>
      <c r="J451" s="388" t="str">
        <f>'04-22Master'!N24</f>
        <v>101273936714</v>
      </c>
      <c r="K451" s="436"/>
      <c r="L451" s="437"/>
    </row>
    <row r="452" spans="2:12" ht="30" customHeight="1">
      <c r="B452" s="1538" t="s">
        <v>122</v>
      </c>
      <c r="C452" s="1539"/>
      <c r="D452" s="1539"/>
      <c r="E452" s="1539"/>
      <c r="F452" s="1539"/>
      <c r="G452" s="1539"/>
      <c r="H452" s="1531">
        <f>'04-22Master'!T24</f>
        <v>47836</v>
      </c>
      <c r="I452" s="1532"/>
      <c r="J452" s="1532"/>
      <c r="K452" s="1532"/>
      <c r="L452" s="1533"/>
    </row>
    <row r="453" spans="2:12" ht="30" customHeight="1">
      <c r="B453" s="1524" t="s">
        <v>123</v>
      </c>
      <c r="C453" s="1525"/>
      <c r="D453" s="1525"/>
      <c r="E453" s="1525"/>
      <c r="F453" s="1525"/>
      <c r="G453" s="1525"/>
      <c r="H453" s="1526">
        <f>'04-22Master'!D10</f>
        <v>44652</v>
      </c>
      <c r="I453" s="1527"/>
      <c r="J453" s="1527"/>
      <c r="K453" s="1527"/>
      <c r="L453" s="1528"/>
    </row>
    <row r="454" spans="2:12" ht="30" customHeight="1">
      <c r="B454" s="1524" t="s">
        <v>124</v>
      </c>
      <c r="C454" s="1525"/>
      <c r="D454" s="1525"/>
      <c r="E454" s="1525"/>
      <c r="F454" s="1525"/>
      <c r="G454" s="1525"/>
      <c r="H454" s="1527" t="s">
        <v>125</v>
      </c>
      <c r="I454" s="1527"/>
      <c r="J454" s="1527"/>
      <c r="K454" s="1527"/>
      <c r="L454" s="1528"/>
    </row>
    <row r="455" spans="2:12" ht="30" customHeight="1">
      <c r="B455" s="384" t="s">
        <v>126</v>
      </c>
      <c r="C455" s="606"/>
      <c r="D455" s="606"/>
      <c r="E455" s="606"/>
      <c r="F455" s="606"/>
      <c r="G455" s="607"/>
      <c r="H455" s="608"/>
      <c r="I455" s="604"/>
      <c r="J455" s="605">
        <f>'04-22Master'!R24</f>
        <v>30</v>
      </c>
      <c r="K455" s="604"/>
      <c r="L455" s="609"/>
    </row>
    <row r="456" spans="2:12" ht="30" customHeight="1">
      <c r="B456" s="384" t="s">
        <v>127</v>
      </c>
      <c r="C456" s="606"/>
      <c r="D456" s="606"/>
      <c r="E456" s="606"/>
      <c r="F456" s="606"/>
      <c r="G456" s="607"/>
      <c r="H456" s="608"/>
      <c r="I456" s="604"/>
      <c r="J456" s="604" t="s">
        <v>34</v>
      </c>
      <c r="K456" s="604"/>
      <c r="L456" s="609"/>
    </row>
    <row r="457" spans="2:12" ht="30" customHeight="1">
      <c r="B457" s="384" t="s">
        <v>128</v>
      </c>
      <c r="C457" s="606"/>
      <c r="D457" s="606"/>
      <c r="E457" s="606"/>
      <c r="F457" s="606"/>
      <c r="G457" s="607"/>
      <c r="H457" s="608"/>
      <c r="I457" s="604"/>
      <c r="J457" s="605">
        <v>0</v>
      </c>
      <c r="K457" s="604"/>
      <c r="L457" s="609"/>
    </row>
    <row r="458" spans="2:12" ht="30" customHeight="1">
      <c r="B458" s="384" t="s">
        <v>129</v>
      </c>
      <c r="C458" s="606"/>
      <c r="D458" s="606"/>
      <c r="E458" s="606"/>
      <c r="F458" s="606"/>
      <c r="G458" s="607"/>
      <c r="H458" s="608"/>
      <c r="I458" s="604"/>
      <c r="J458" s="604">
        <v>0</v>
      </c>
      <c r="K458" s="604"/>
      <c r="L458" s="609"/>
    </row>
    <row r="459" spans="2:12" ht="30" customHeight="1">
      <c r="B459" s="384" t="s">
        <v>130</v>
      </c>
      <c r="C459" s="606"/>
      <c r="D459" s="606"/>
      <c r="E459" s="606"/>
      <c r="F459" s="606"/>
      <c r="G459" s="607"/>
      <c r="H459" s="608"/>
      <c r="I459" s="604"/>
      <c r="J459" s="605">
        <f>'04-22Master'!AH24</f>
        <v>53275.955959999999</v>
      </c>
      <c r="K459" s="604"/>
      <c r="L459" s="609" t="s">
        <v>32</v>
      </c>
    </row>
    <row r="460" spans="2:12" ht="30" customHeight="1">
      <c r="B460" s="384" t="s">
        <v>131</v>
      </c>
      <c r="C460" s="606"/>
      <c r="D460" s="602" t="s">
        <v>29</v>
      </c>
      <c r="E460" s="603">
        <f>'04-22Master'!AJ24</f>
        <v>1800</v>
      </c>
      <c r="F460" s="602" t="s">
        <v>28</v>
      </c>
      <c r="G460" s="603">
        <f>'04-22Master'!AI1272</f>
        <v>0</v>
      </c>
      <c r="H460" s="602" t="s">
        <v>30</v>
      </c>
      <c r="I460" s="603">
        <f>'04-22Master'!AK24</f>
        <v>200</v>
      </c>
      <c r="J460" s="602" t="s">
        <v>31</v>
      </c>
      <c r="K460" s="603">
        <f>'04-22Master'!AL24</f>
        <v>0</v>
      </c>
      <c r="L460" s="392">
        <f>'04-22Master'!AM24</f>
        <v>335</v>
      </c>
    </row>
    <row r="461" spans="2:12" ht="30" customHeight="1">
      <c r="B461" s="384" t="s">
        <v>132</v>
      </c>
      <c r="C461" s="606"/>
      <c r="D461" s="606"/>
      <c r="E461" s="606"/>
      <c r="F461" s="606"/>
      <c r="G461" s="607"/>
      <c r="H461" s="608"/>
      <c r="I461" s="604"/>
      <c r="J461" s="605">
        <f>J459-(E460+G460+I460+K460+L460)</f>
        <v>50940.955959999999</v>
      </c>
      <c r="K461" s="604"/>
      <c r="L461" s="609"/>
    </row>
    <row r="462" spans="2:12">
      <c r="B462" s="393" t="s">
        <v>133</v>
      </c>
      <c r="C462" s="95"/>
      <c r="D462" s="95"/>
      <c r="E462" s="95"/>
      <c r="F462" s="95"/>
      <c r="G462" s="96"/>
      <c r="H462" s="97"/>
      <c r="I462" s="98"/>
      <c r="J462" s="98"/>
      <c r="K462" s="98"/>
      <c r="L462" s="99"/>
    </row>
    <row r="463" spans="2:12">
      <c r="B463" s="394" t="s">
        <v>134</v>
      </c>
      <c r="C463" s="100"/>
      <c r="D463" s="100"/>
      <c r="E463" s="100"/>
      <c r="F463" s="100"/>
      <c r="G463" s="101"/>
      <c r="H463" s="71"/>
      <c r="I463" s="17"/>
      <c r="J463" s="17"/>
      <c r="K463" s="17"/>
      <c r="L463" s="102"/>
    </row>
    <row r="464" spans="2:12">
      <c r="B464" s="13"/>
      <c r="C464" s="338"/>
      <c r="D464" s="338"/>
      <c r="E464" s="338"/>
      <c r="F464" s="338"/>
      <c r="G464" s="338"/>
      <c r="H464" s="338"/>
      <c r="I464" s="338"/>
      <c r="J464" s="338"/>
      <c r="K464" s="338"/>
      <c r="L464" s="14"/>
    </row>
    <row r="465" spans="2:12" ht="15.75" thickBot="1">
      <c r="B465" s="25"/>
      <c r="C465" s="23"/>
      <c r="D465" s="23"/>
      <c r="E465" s="23"/>
      <c r="F465" s="23"/>
      <c r="G465" s="23"/>
      <c r="H465" s="23"/>
      <c r="I465" s="23"/>
      <c r="J465" s="23"/>
      <c r="K465" s="23"/>
      <c r="L465" s="24"/>
    </row>
    <row r="478" spans="2:12" ht="15.75" thickBot="1"/>
    <row r="479" spans="2:12" ht="32.25">
      <c r="B479" s="1540" t="s">
        <v>110</v>
      </c>
      <c r="C479" s="1541"/>
      <c r="D479" s="1541"/>
      <c r="E479" s="1541"/>
      <c r="F479" s="1541"/>
      <c r="G479" s="1541"/>
      <c r="H479" s="1541"/>
      <c r="I479" s="1541"/>
      <c r="J479" s="1541"/>
      <c r="K479" s="1541"/>
      <c r="L479" s="1542"/>
    </row>
    <row r="480" spans="2:12" ht="23.25">
      <c r="B480" s="1543" t="s">
        <v>111</v>
      </c>
      <c r="C480" s="1544"/>
      <c r="D480" s="1544"/>
      <c r="E480" s="1544"/>
      <c r="F480" s="1544"/>
      <c r="G480" s="1544"/>
      <c r="H480" s="1544"/>
      <c r="I480" s="1544"/>
      <c r="J480" s="1544"/>
      <c r="K480" s="1544"/>
      <c r="L480" s="1545"/>
    </row>
    <row r="481" spans="2:12" ht="16.5" thickBot="1">
      <c r="B481" s="1546" t="s">
        <v>477</v>
      </c>
      <c r="C481" s="1547"/>
      <c r="D481" s="1547"/>
      <c r="E481" s="1547"/>
      <c r="F481" s="1547"/>
      <c r="G481" s="1547"/>
      <c r="H481" s="1547"/>
      <c r="I481" s="1547"/>
      <c r="J481" s="1547"/>
      <c r="K481" s="1547"/>
      <c r="L481" s="1548"/>
    </row>
    <row r="482" spans="2:12">
      <c r="B482" s="1549" t="s">
        <v>112</v>
      </c>
      <c r="C482" s="1550"/>
      <c r="D482" s="1550"/>
      <c r="E482" s="1550"/>
      <c r="F482" s="1550"/>
      <c r="G482" s="338"/>
      <c r="H482" s="1559" t="s">
        <v>113</v>
      </c>
      <c r="I482" s="1559"/>
      <c r="J482" s="1559"/>
      <c r="K482" s="1559"/>
      <c r="L482" s="1560"/>
    </row>
    <row r="483" spans="2:12" ht="15.75" thickBot="1">
      <c r="B483" s="1549"/>
      <c r="C483" s="1550"/>
      <c r="D483" s="1550"/>
      <c r="E483" s="1550"/>
      <c r="F483" s="1550"/>
      <c r="G483" s="338"/>
      <c r="H483" s="1559"/>
      <c r="I483" s="1559"/>
      <c r="J483" s="1559"/>
      <c r="K483" s="1559"/>
      <c r="L483" s="1560"/>
    </row>
    <row r="484" spans="2:12">
      <c r="B484" s="73"/>
      <c r="C484" s="74"/>
      <c r="D484" s="74"/>
      <c r="E484" s="74"/>
      <c r="F484" s="75"/>
      <c r="G484" s="338"/>
      <c r="H484" s="73"/>
      <c r="I484" s="74"/>
      <c r="J484" s="74"/>
      <c r="K484" s="74"/>
      <c r="L484" s="75"/>
    </row>
    <row r="485" spans="2:12">
      <c r="B485" s="323" t="s">
        <v>482</v>
      </c>
      <c r="C485" s="338"/>
      <c r="D485" s="338"/>
      <c r="E485" s="338"/>
      <c r="F485" s="14"/>
      <c r="G485" s="338"/>
      <c r="H485" s="323" t="s">
        <v>482</v>
      </c>
      <c r="I485" s="338"/>
      <c r="J485" s="338"/>
      <c r="K485" s="338"/>
      <c r="L485" s="14"/>
    </row>
    <row r="486" spans="2:12">
      <c r="B486" s="158" t="s">
        <v>491</v>
      </c>
      <c r="C486" s="338"/>
      <c r="D486" s="338"/>
      <c r="E486" s="338"/>
      <c r="F486" s="14"/>
      <c r="G486" s="338"/>
      <c r="H486" s="158" t="s">
        <v>491</v>
      </c>
      <c r="I486" s="338"/>
      <c r="J486" s="338"/>
      <c r="K486" s="338"/>
      <c r="L486" s="14"/>
    </row>
    <row r="487" spans="2:12">
      <c r="B487" s="76"/>
      <c r="C487" s="338"/>
      <c r="D487" s="338"/>
      <c r="E487" s="338"/>
      <c r="F487" s="14"/>
      <c r="G487" s="338"/>
      <c r="H487" s="76"/>
      <c r="I487" s="338"/>
      <c r="J487" s="338"/>
      <c r="K487" s="338"/>
      <c r="L487" s="14"/>
    </row>
    <row r="488" spans="2:12" ht="15.75" thickBot="1">
      <c r="B488" s="25"/>
      <c r="C488" s="23"/>
      <c r="D488" s="23"/>
      <c r="E488" s="23"/>
      <c r="F488" s="24"/>
      <c r="G488" s="338"/>
      <c r="H488" s="25"/>
      <c r="I488" s="23"/>
      <c r="J488" s="23"/>
      <c r="K488" s="23"/>
      <c r="L488" s="24"/>
    </row>
    <row r="489" spans="2:12">
      <c r="B489" s="13"/>
      <c r="C489" s="338"/>
      <c r="D489" s="338"/>
      <c r="E489" s="338"/>
      <c r="F489" s="338"/>
      <c r="G489" s="338"/>
      <c r="H489" s="338"/>
      <c r="I489" s="338"/>
      <c r="J489" s="338" t="s">
        <v>114</v>
      </c>
      <c r="K489" s="338"/>
      <c r="L489" s="14"/>
    </row>
    <row r="490" spans="2:12">
      <c r="B490" s="1551" t="s">
        <v>115</v>
      </c>
      <c r="C490" s="1552"/>
      <c r="D490" s="1552"/>
      <c r="E490" s="1552"/>
      <c r="F490" s="1552"/>
      <c r="G490" s="338"/>
      <c r="H490" s="1552" t="s">
        <v>3</v>
      </c>
      <c r="I490" s="1552"/>
      <c r="J490" s="1552"/>
      <c r="K490" s="1552"/>
      <c r="L490" s="1553"/>
    </row>
    <row r="491" spans="2:12" ht="15.75" thickBot="1">
      <c r="B491" s="13"/>
      <c r="C491" s="338"/>
      <c r="D491" s="338"/>
      <c r="E491" s="338"/>
      <c r="F491" s="338"/>
      <c r="G491" s="338"/>
      <c r="H491" s="338"/>
      <c r="I491" s="338"/>
      <c r="J491" s="338"/>
      <c r="K491" s="338"/>
      <c r="L491" s="14"/>
    </row>
    <row r="492" spans="2:12">
      <c r="B492" s="73"/>
      <c r="C492" s="74"/>
      <c r="D492" s="74"/>
      <c r="E492" s="74"/>
      <c r="F492" s="75"/>
      <c r="G492" s="338"/>
      <c r="H492" s="77"/>
      <c r="I492" s="78"/>
      <c r="J492" s="78"/>
      <c r="K492" s="78"/>
      <c r="L492" s="79"/>
    </row>
    <row r="493" spans="2:12">
      <c r="B493" s="13"/>
      <c r="C493" s="338"/>
      <c r="D493" s="338"/>
      <c r="E493" s="338"/>
      <c r="F493" s="14"/>
      <c r="G493" s="338"/>
      <c r="H493" s="598" t="s">
        <v>483</v>
      </c>
      <c r="I493" s="383"/>
      <c r="J493" s="383"/>
      <c r="K493" s="383"/>
      <c r="L493" s="80"/>
    </row>
    <row r="494" spans="2:12">
      <c r="B494" s="537" t="s">
        <v>786</v>
      </c>
      <c r="C494" s="338"/>
      <c r="D494" s="338"/>
      <c r="E494" s="338"/>
      <c r="F494" s="14"/>
      <c r="G494" s="338"/>
      <c r="H494" s="534" t="s">
        <v>484</v>
      </c>
      <c r="I494" s="383"/>
      <c r="J494" s="383"/>
      <c r="K494" s="383"/>
      <c r="L494" s="80"/>
    </row>
    <row r="495" spans="2:12">
      <c r="B495" s="13"/>
      <c r="C495" s="338"/>
      <c r="D495" s="338"/>
      <c r="E495" s="338"/>
      <c r="F495" s="14"/>
      <c r="G495" s="338"/>
      <c r="H495" s="76"/>
      <c r="I495" s="383"/>
      <c r="J495" s="383"/>
      <c r="K495" s="383"/>
      <c r="L495" s="80"/>
    </row>
    <row r="496" spans="2:12" ht="15.75" thickBot="1">
      <c r="B496" s="25"/>
      <c r="C496" s="23"/>
      <c r="D496" s="23"/>
      <c r="E496" s="23"/>
      <c r="F496" s="24"/>
      <c r="G496" s="338"/>
      <c r="H496" s="76"/>
      <c r="I496" s="383"/>
      <c r="J496" s="383"/>
      <c r="K496" s="383"/>
      <c r="L496" s="80"/>
    </row>
    <row r="497" spans="2:12" ht="30" customHeight="1">
      <c r="B497" s="1524" t="s">
        <v>116</v>
      </c>
      <c r="C497" s="1525"/>
      <c r="D497" s="1525"/>
      <c r="E497" s="1525"/>
      <c r="F497" s="1525"/>
      <c r="G497" s="1554"/>
      <c r="H497" s="1534" t="str">
        <f>'04-22Master'!B25</f>
        <v>CHANDRASEHARAN GERORGE</v>
      </c>
      <c r="I497" s="1527"/>
      <c r="J497" s="1527"/>
      <c r="K497" s="1527"/>
      <c r="L497" s="1527"/>
    </row>
    <row r="498" spans="2:12" ht="30" customHeight="1">
      <c r="B498" s="1555"/>
      <c r="C498" s="1556"/>
      <c r="D498" s="1556"/>
      <c r="E498" s="1556"/>
      <c r="F498" s="1556"/>
      <c r="G498" s="1556"/>
      <c r="H498" s="1557" t="str">
        <f>'04-22Master'!G25</f>
        <v>PLOT NO.88, KAMALALAYAM 2, M.G.NAGAR 2, URAPAKKAM - 603211</v>
      </c>
      <c r="I498" s="1558"/>
      <c r="J498" s="1558"/>
      <c r="K498" s="1558"/>
      <c r="L498" s="1558"/>
    </row>
    <row r="499" spans="2:12" ht="30" customHeight="1">
      <c r="B499" s="1529" t="s">
        <v>117</v>
      </c>
      <c r="C499" s="1530"/>
      <c r="D499" s="1530"/>
      <c r="E499" s="1530"/>
      <c r="F499" s="1530"/>
      <c r="G499" s="1530"/>
      <c r="H499" s="1531" t="str">
        <f>'04-22Master'!A25</f>
        <v>BITS-609</v>
      </c>
      <c r="I499" s="1532"/>
      <c r="J499" s="1532"/>
      <c r="K499" s="1532"/>
      <c r="L499" s="1533"/>
    </row>
    <row r="500" spans="2:12" ht="30" customHeight="1">
      <c r="B500" s="1524" t="s">
        <v>118</v>
      </c>
      <c r="C500" s="1525"/>
      <c r="D500" s="1525"/>
      <c r="E500" s="1525"/>
      <c r="F500" s="1525"/>
      <c r="G500" s="1525"/>
      <c r="H500" s="1534" t="str">
        <f>'04-22Master'!F25</f>
        <v>SENIOR TECHNICAL SPECIALIST</v>
      </c>
      <c r="I500" s="1527"/>
      <c r="J500" s="1527"/>
      <c r="K500" s="1527"/>
      <c r="L500" s="1528"/>
    </row>
    <row r="501" spans="2:12" ht="30" customHeight="1">
      <c r="B501" s="1524" t="s">
        <v>119</v>
      </c>
      <c r="C501" s="1525"/>
      <c r="D501" s="1525"/>
      <c r="E501" s="1525"/>
      <c r="F501" s="1525"/>
      <c r="G501" s="1525"/>
      <c r="H501" s="1535">
        <f>'04-22Master'!I25</f>
        <v>44396</v>
      </c>
      <c r="I501" s="1536"/>
      <c r="J501" s="1536"/>
      <c r="K501" s="1536"/>
      <c r="L501" s="1537"/>
    </row>
    <row r="502" spans="2:12" ht="30" customHeight="1">
      <c r="B502" s="384" t="s">
        <v>120</v>
      </c>
      <c r="C502" s="606"/>
      <c r="D502" s="606"/>
      <c r="E502" s="606"/>
      <c r="F502" s="606"/>
      <c r="G502" s="606"/>
      <c r="H502" s="608"/>
      <c r="I502" s="387"/>
      <c r="J502" s="388">
        <f>'04-22Master'!O203</f>
        <v>0</v>
      </c>
      <c r="K502" s="604"/>
      <c r="L502" s="609"/>
    </row>
    <row r="503" spans="2:12" ht="30" customHeight="1">
      <c r="B503" s="384" t="s">
        <v>121</v>
      </c>
      <c r="C503" s="606"/>
      <c r="D503" s="606"/>
      <c r="E503" s="606"/>
      <c r="F503" s="606"/>
      <c r="G503" s="607"/>
      <c r="H503" s="435"/>
      <c r="I503" s="436"/>
      <c r="J503" s="388" t="str">
        <f>'04-22Master'!N25</f>
        <v>100123005976</v>
      </c>
      <c r="K503" s="436"/>
      <c r="L503" s="437"/>
    </row>
    <row r="504" spans="2:12" ht="30" customHeight="1">
      <c r="B504" s="1538" t="s">
        <v>122</v>
      </c>
      <c r="C504" s="1539"/>
      <c r="D504" s="1539"/>
      <c r="E504" s="1539"/>
      <c r="F504" s="1539"/>
      <c r="G504" s="1539"/>
      <c r="H504" s="1531">
        <f>'04-22Master'!T25</f>
        <v>50617</v>
      </c>
      <c r="I504" s="1532"/>
      <c r="J504" s="1532"/>
      <c r="K504" s="1532"/>
      <c r="L504" s="1533"/>
    </row>
    <row r="505" spans="2:12" ht="30" customHeight="1">
      <c r="B505" s="1524" t="s">
        <v>123</v>
      </c>
      <c r="C505" s="1525"/>
      <c r="D505" s="1525"/>
      <c r="E505" s="1525"/>
      <c r="F505" s="1525"/>
      <c r="G505" s="1525"/>
      <c r="H505" s="1526">
        <f>'04-22Master'!D10</f>
        <v>44652</v>
      </c>
      <c r="I505" s="1527"/>
      <c r="J505" s="1527"/>
      <c r="K505" s="1527"/>
      <c r="L505" s="1528"/>
    </row>
    <row r="506" spans="2:12" ht="30" customHeight="1">
      <c r="B506" s="1524" t="s">
        <v>124</v>
      </c>
      <c r="C506" s="1525"/>
      <c r="D506" s="1525"/>
      <c r="E506" s="1525"/>
      <c r="F506" s="1525"/>
      <c r="G506" s="1525"/>
      <c r="H506" s="1527" t="s">
        <v>125</v>
      </c>
      <c r="I506" s="1527"/>
      <c r="J506" s="1527"/>
      <c r="K506" s="1527"/>
      <c r="L506" s="1528"/>
    </row>
    <row r="507" spans="2:12" ht="30" customHeight="1">
      <c r="B507" s="384" t="s">
        <v>126</v>
      </c>
      <c r="C507" s="606"/>
      <c r="D507" s="606"/>
      <c r="E507" s="606"/>
      <c r="F507" s="606"/>
      <c r="G507" s="607"/>
      <c r="H507" s="608"/>
      <c r="I507" s="604"/>
      <c r="J507" s="605">
        <f>'04-22Master'!R25</f>
        <v>15</v>
      </c>
      <c r="K507" s="604"/>
      <c r="L507" s="609"/>
    </row>
    <row r="508" spans="2:12" ht="30" customHeight="1">
      <c r="B508" s="384" t="s">
        <v>127</v>
      </c>
      <c r="C508" s="606"/>
      <c r="D508" s="606"/>
      <c r="E508" s="606"/>
      <c r="F508" s="606"/>
      <c r="G508" s="607"/>
      <c r="H508" s="608"/>
      <c r="I508" s="604"/>
      <c r="J508" s="604" t="s">
        <v>34</v>
      </c>
      <c r="K508" s="604"/>
      <c r="L508" s="609"/>
    </row>
    <row r="509" spans="2:12" ht="30" customHeight="1">
      <c r="B509" s="384" t="s">
        <v>128</v>
      </c>
      <c r="C509" s="606"/>
      <c r="D509" s="606"/>
      <c r="E509" s="606"/>
      <c r="F509" s="606"/>
      <c r="G509" s="607"/>
      <c r="H509" s="608"/>
      <c r="I509" s="604"/>
      <c r="J509" s="605">
        <v>0</v>
      </c>
      <c r="K509" s="604"/>
      <c r="L509" s="609"/>
    </row>
    <row r="510" spans="2:12" ht="30" customHeight="1">
      <c r="B510" s="384" t="s">
        <v>129</v>
      </c>
      <c r="C510" s="606"/>
      <c r="D510" s="606"/>
      <c r="E510" s="606"/>
      <c r="F510" s="606"/>
      <c r="G510" s="607"/>
      <c r="H510" s="608"/>
      <c r="I510" s="604"/>
      <c r="J510" s="612">
        <v>0</v>
      </c>
      <c r="K510" s="604"/>
      <c r="L510" s="609"/>
    </row>
    <row r="511" spans="2:12" ht="30" customHeight="1">
      <c r="B511" s="384" t="s">
        <v>130</v>
      </c>
      <c r="C511" s="606"/>
      <c r="D511" s="606"/>
      <c r="E511" s="606"/>
      <c r="F511" s="606"/>
      <c r="G511" s="607"/>
      <c r="H511" s="608"/>
      <c r="I511" s="604"/>
      <c r="J511" s="605">
        <f>'04-22Master'!AH25</f>
        <v>28971.937310000001</v>
      </c>
      <c r="K511" s="604"/>
      <c r="L511" s="609" t="s">
        <v>32</v>
      </c>
    </row>
    <row r="512" spans="2:12" ht="30" customHeight="1">
      <c r="B512" s="384" t="s">
        <v>131</v>
      </c>
      <c r="C512" s="606"/>
      <c r="D512" s="602" t="s">
        <v>29</v>
      </c>
      <c r="E512" s="603">
        <f>'04-22Master'!AJ25</f>
        <v>1800</v>
      </c>
      <c r="F512" s="602" t="s">
        <v>28</v>
      </c>
      <c r="G512" s="603">
        <f>'04-22Master'!AI1366</f>
        <v>0</v>
      </c>
      <c r="H512" s="602" t="s">
        <v>30</v>
      </c>
      <c r="I512" s="603">
        <f>'04-22Master'!AK25</f>
        <v>200</v>
      </c>
      <c r="J512" s="602" t="s">
        <v>31</v>
      </c>
      <c r="K512" s="603">
        <f>'04-22Master'!AL25</f>
        <v>0</v>
      </c>
      <c r="L512" s="392">
        <f>'04-22Master'!AM25</f>
        <v>335</v>
      </c>
    </row>
    <row r="513" spans="2:12" ht="30" customHeight="1">
      <c r="B513" s="384" t="s">
        <v>132</v>
      </c>
      <c r="C513" s="606"/>
      <c r="D513" s="606"/>
      <c r="E513" s="606"/>
      <c r="F513" s="606"/>
      <c r="G513" s="607"/>
      <c r="H513" s="608"/>
      <c r="I513" s="604"/>
      <c r="J513" s="605">
        <f>J511-(E512+G512+I512+K512+L512)</f>
        <v>26636.937310000001</v>
      </c>
      <c r="K513" s="604"/>
      <c r="L513" s="609"/>
    </row>
    <row r="514" spans="2:12">
      <c r="B514" s="393" t="s">
        <v>133</v>
      </c>
      <c r="C514" s="95"/>
      <c r="D514" s="95"/>
      <c r="E514" s="95"/>
      <c r="F514" s="95"/>
      <c r="G514" s="96"/>
      <c r="H514" s="97"/>
      <c r="I514" s="98"/>
      <c r="J514" s="98"/>
      <c r="K514" s="98"/>
      <c r="L514" s="99"/>
    </row>
    <row r="515" spans="2:12">
      <c r="B515" s="394" t="s">
        <v>134</v>
      </c>
      <c r="C515" s="100"/>
      <c r="D515" s="100"/>
      <c r="E515" s="100"/>
      <c r="F515" s="100"/>
      <c r="G515" s="101"/>
      <c r="H515" s="71"/>
      <c r="I515" s="17"/>
      <c r="J515" s="17"/>
      <c r="K515" s="17"/>
      <c r="L515" s="102"/>
    </row>
    <row r="516" spans="2:12">
      <c r="B516" s="13"/>
      <c r="C516" s="338"/>
      <c r="D516" s="338"/>
      <c r="E516" s="338"/>
      <c r="F516" s="338"/>
      <c r="G516" s="338"/>
      <c r="H516" s="338"/>
      <c r="I516" s="338"/>
      <c r="J516" s="338"/>
      <c r="K516" s="338"/>
      <c r="L516" s="14"/>
    </row>
    <row r="517" spans="2:12" ht="15.75" thickBot="1">
      <c r="B517" s="25"/>
      <c r="C517" s="23"/>
      <c r="D517" s="23"/>
      <c r="E517" s="23"/>
      <c r="F517" s="23"/>
      <c r="G517" s="23"/>
      <c r="H517" s="23"/>
      <c r="I517" s="23"/>
      <c r="J517" s="23"/>
      <c r="K517" s="23"/>
      <c r="L517" s="24"/>
    </row>
    <row r="530" spans="2:12" ht="15.75" thickBot="1"/>
    <row r="531" spans="2:12" ht="32.25">
      <c r="B531" s="1540" t="s">
        <v>110</v>
      </c>
      <c r="C531" s="1541"/>
      <c r="D531" s="1541"/>
      <c r="E531" s="1541"/>
      <c r="F531" s="1541"/>
      <c r="G531" s="1541"/>
      <c r="H531" s="1541"/>
      <c r="I531" s="1541"/>
      <c r="J531" s="1541"/>
      <c r="K531" s="1541"/>
      <c r="L531" s="1542"/>
    </row>
    <row r="532" spans="2:12" ht="23.25">
      <c r="B532" s="1543" t="s">
        <v>111</v>
      </c>
      <c r="C532" s="1544"/>
      <c r="D532" s="1544"/>
      <c r="E532" s="1544"/>
      <c r="F532" s="1544"/>
      <c r="G532" s="1544"/>
      <c r="H532" s="1544"/>
      <c r="I532" s="1544"/>
      <c r="J532" s="1544"/>
      <c r="K532" s="1544"/>
      <c r="L532" s="1545"/>
    </row>
    <row r="533" spans="2:12" ht="16.5" thickBot="1">
      <c r="B533" s="1546" t="s">
        <v>477</v>
      </c>
      <c r="C533" s="1547"/>
      <c r="D533" s="1547"/>
      <c r="E533" s="1547"/>
      <c r="F533" s="1547"/>
      <c r="G533" s="1547"/>
      <c r="H533" s="1547"/>
      <c r="I533" s="1547"/>
      <c r="J533" s="1547"/>
      <c r="K533" s="1547"/>
      <c r="L533" s="1548"/>
    </row>
    <row r="534" spans="2:12">
      <c r="B534" s="1549" t="s">
        <v>112</v>
      </c>
      <c r="C534" s="1550"/>
      <c r="D534" s="1550"/>
      <c r="E534" s="1550"/>
      <c r="F534" s="1550"/>
      <c r="G534" s="338"/>
      <c r="H534" s="1559" t="s">
        <v>113</v>
      </c>
      <c r="I534" s="1559"/>
      <c r="J534" s="1559"/>
      <c r="K534" s="1559"/>
      <c r="L534" s="1560"/>
    </row>
    <row r="535" spans="2:12" ht="15.75" thickBot="1">
      <c r="B535" s="1549"/>
      <c r="C535" s="1550"/>
      <c r="D535" s="1550"/>
      <c r="E535" s="1550"/>
      <c r="F535" s="1550"/>
      <c r="G535" s="338"/>
      <c r="H535" s="1559"/>
      <c r="I535" s="1559"/>
      <c r="J535" s="1559"/>
      <c r="K535" s="1559"/>
      <c r="L535" s="1560"/>
    </row>
    <row r="536" spans="2:12">
      <c r="B536" s="73"/>
      <c r="C536" s="74"/>
      <c r="D536" s="74"/>
      <c r="E536" s="74"/>
      <c r="F536" s="75"/>
      <c r="G536" s="338"/>
      <c r="H536" s="73"/>
      <c r="I536" s="74"/>
      <c r="J536" s="74"/>
      <c r="K536" s="74"/>
      <c r="L536" s="75"/>
    </row>
    <row r="537" spans="2:12">
      <c r="B537" s="323" t="s">
        <v>482</v>
      </c>
      <c r="C537" s="338"/>
      <c r="D537" s="338"/>
      <c r="E537" s="338"/>
      <c r="F537" s="14"/>
      <c r="G537" s="338"/>
      <c r="H537" s="323" t="s">
        <v>482</v>
      </c>
      <c r="I537" s="338"/>
      <c r="J537" s="338"/>
      <c r="K537" s="338"/>
      <c r="L537" s="14"/>
    </row>
    <row r="538" spans="2:12">
      <c r="B538" s="158" t="s">
        <v>491</v>
      </c>
      <c r="C538" s="338"/>
      <c r="D538" s="338"/>
      <c r="E538" s="338"/>
      <c r="F538" s="14"/>
      <c r="G538" s="338"/>
      <c r="H538" s="158" t="s">
        <v>491</v>
      </c>
      <c r="I538" s="338"/>
      <c r="J538" s="338"/>
      <c r="K538" s="338"/>
      <c r="L538" s="14"/>
    </row>
    <row r="539" spans="2:12">
      <c r="B539" s="76"/>
      <c r="C539" s="338"/>
      <c r="D539" s="338"/>
      <c r="E539" s="338"/>
      <c r="F539" s="14"/>
      <c r="G539" s="338"/>
      <c r="H539" s="76"/>
      <c r="I539" s="338"/>
      <c r="J539" s="338"/>
      <c r="K539" s="338"/>
      <c r="L539" s="14"/>
    </row>
    <row r="540" spans="2:12" ht="15.75" thickBot="1">
      <c r="B540" s="25"/>
      <c r="C540" s="23"/>
      <c r="D540" s="23"/>
      <c r="E540" s="23"/>
      <c r="F540" s="24"/>
      <c r="G540" s="338"/>
      <c r="H540" s="25"/>
      <c r="I540" s="23"/>
      <c r="J540" s="23"/>
      <c r="K540" s="23"/>
      <c r="L540" s="24"/>
    </row>
    <row r="541" spans="2:12">
      <c r="B541" s="13"/>
      <c r="C541" s="338"/>
      <c r="D541" s="338"/>
      <c r="E541" s="338"/>
      <c r="F541" s="338"/>
      <c r="G541" s="338"/>
      <c r="H541" s="338"/>
      <c r="I541" s="338"/>
      <c r="J541" s="338" t="s">
        <v>114</v>
      </c>
      <c r="K541" s="338"/>
      <c r="L541" s="14"/>
    </row>
    <row r="542" spans="2:12">
      <c r="B542" s="1551" t="s">
        <v>115</v>
      </c>
      <c r="C542" s="1552"/>
      <c r="D542" s="1552"/>
      <c r="E542" s="1552"/>
      <c r="F542" s="1552"/>
      <c r="G542" s="338"/>
      <c r="H542" s="1552" t="s">
        <v>3</v>
      </c>
      <c r="I542" s="1552"/>
      <c r="J542" s="1552"/>
      <c r="K542" s="1552"/>
      <c r="L542" s="1553"/>
    </row>
    <row r="543" spans="2:12" ht="15.75" thickBot="1">
      <c r="B543" s="13"/>
      <c r="C543" s="338"/>
      <c r="D543" s="338"/>
      <c r="E543" s="338"/>
      <c r="F543" s="338"/>
      <c r="G543" s="338"/>
      <c r="H543" s="338"/>
      <c r="I543" s="338"/>
      <c r="J543" s="338"/>
      <c r="K543" s="338"/>
      <c r="L543" s="14"/>
    </row>
    <row r="544" spans="2:12">
      <c r="B544" s="73"/>
      <c r="C544" s="74"/>
      <c r="D544" s="74"/>
      <c r="E544" s="74"/>
      <c r="F544" s="75"/>
      <c r="G544" s="338"/>
      <c r="H544" s="77"/>
      <c r="I544" s="78"/>
      <c r="J544" s="78"/>
      <c r="K544" s="78"/>
      <c r="L544" s="79"/>
    </row>
    <row r="545" spans="2:12">
      <c r="B545" s="13"/>
      <c r="C545" s="338"/>
      <c r="D545" s="338"/>
      <c r="E545" s="338"/>
      <c r="F545" s="14"/>
      <c r="G545" s="338"/>
      <c r="H545" s="598" t="s">
        <v>483</v>
      </c>
      <c r="I545" s="383"/>
      <c r="J545" s="383"/>
      <c r="K545" s="383"/>
      <c r="L545" s="80"/>
    </row>
    <row r="546" spans="2:12">
      <c r="B546" s="537" t="s">
        <v>786</v>
      </c>
      <c r="C546" s="338"/>
      <c r="D546" s="338"/>
      <c r="E546" s="338"/>
      <c r="F546" s="14"/>
      <c r="G546" s="338"/>
      <c r="H546" s="534" t="s">
        <v>484</v>
      </c>
      <c r="I546" s="383"/>
      <c r="J546" s="383"/>
      <c r="K546" s="383"/>
      <c r="L546" s="80"/>
    </row>
    <row r="547" spans="2:12">
      <c r="B547" s="13"/>
      <c r="C547" s="338"/>
      <c r="D547" s="338"/>
      <c r="E547" s="338"/>
      <c r="F547" s="14"/>
      <c r="G547" s="338"/>
      <c r="H547" s="76"/>
      <c r="I547" s="383"/>
      <c r="J547" s="383"/>
      <c r="K547" s="383"/>
      <c r="L547" s="80"/>
    </row>
    <row r="548" spans="2:12" ht="15.75" thickBot="1">
      <c r="B548" s="25"/>
      <c r="C548" s="23"/>
      <c r="D548" s="23"/>
      <c r="E548" s="23"/>
      <c r="F548" s="24"/>
      <c r="G548" s="338"/>
      <c r="H548" s="76"/>
      <c r="I548" s="383"/>
      <c r="J548" s="383"/>
      <c r="K548" s="383"/>
      <c r="L548" s="80"/>
    </row>
    <row r="549" spans="2:12" ht="30" customHeight="1">
      <c r="B549" s="1524" t="s">
        <v>116</v>
      </c>
      <c r="C549" s="1525"/>
      <c r="D549" s="1525"/>
      <c r="E549" s="1525"/>
      <c r="F549" s="1525"/>
      <c r="G549" s="1554"/>
      <c r="H549" s="1534" t="str">
        <f>'04-22Master'!B26</f>
        <v>VISHNUPRASATH T</v>
      </c>
      <c r="I549" s="1527"/>
      <c r="J549" s="1527"/>
      <c r="K549" s="1527"/>
      <c r="L549" s="1527"/>
    </row>
    <row r="550" spans="2:12" ht="30" customHeight="1">
      <c r="B550" s="1555"/>
      <c r="C550" s="1556"/>
      <c r="D550" s="1556"/>
      <c r="E550" s="1556"/>
      <c r="F550" s="1556"/>
      <c r="G550" s="1556"/>
      <c r="H550" s="1557" t="str">
        <f>'04-22Master'!G26</f>
        <v>1/97, Kilmettu st, Villvarani PO, Kalasapakkam taluk, Tiruvannamalai dt, Tamilnadu PIN-606906</v>
      </c>
      <c r="I550" s="1558"/>
      <c r="J550" s="1558"/>
      <c r="K550" s="1558"/>
      <c r="L550" s="1558"/>
    </row>
    <row r="551" spans="2:12" ht="30" customHeight="1">
      <c r="B551" s="1529" t="s">
        <v>117</v>
      </c>
      <c r="C551" s="1530"/>
      <c r="D551" s="1530"/>
      <c r="E551" s="1530"/>
      <c r="F551" s="1530"/>
      <c r="G551" s="1530"/>
      <c r="H551" s="1531" t="str">
        <f>'04-22Master'!A26</f>
        <v>BITS-611</v>
      </c>
      <c r="I551" s="1532"/>
      <c r="J551" s="1532"/>
      <c r="K551" s="1532"/>
      <c r="L551" s="1533"/>
    </row>
    <row r="552" spans="2:12" ht="30" customHeight="1">
      <c r="B552" s="1524" t="s">
        <v>118</v>
      </c>
      <c r="C552" s="1525"/>
      <c r="D552" s="1525"/>
      <c r="E552" s="1525"/>
      <c r="F552" s="1525"/>
      <c r="G552" s="1525"/>
      <c r="H552" s="1534" t="str">
        <f>'04-22Master'!F26</f>
        <v>Sr. Network Engineer</v>
      </c>
      <c r="I552" s="1527"/>
      <c r="J552" s="1527"/>
      <c r="K552" s="1527"/>
      <c r="L552" s="1528"/>
    </row>
    <row r="553" spans="2:12" ht="30" customHeight="1">
      <c r="B553" s="1524" t="s">
        <v>119</v>
      </c>
      <c r="C553" s="1525"/>
      <c r="D553" s="1525"/>
      <c r="E553" s="1525"/>
      <c r="F553" s="1525"/>
      <c r="G553" s="1525"/>
      <c r="H553" s="1535">
        <f>'04-22Master'!I26</f>
        <v>44396</v>
      </c>
      <c r="I553" s="1536"/>
      <c r="J553" s="1536"/>
      <c r="K553" s="1536"/>
      <c r="L553" s="1537"/>
    </row>
    <row r="554" spans="2:12" ht="30" customHeight="1">
      <c r="B554" s="384" t="s">
        <v>120</v>
      </c>
      <c r="C554" s="606"/>
      <c r="D554" s="606"/>
      <c r="E554" s="606"/>
      <c r="F554" s="606"/>
      <c r="G554" s="606"/>
      <c r="H554" s="608"/>
      <c r="I554" s="387"/>
      <c r="J554" s="388">
        <f>'04-22Master'!O296</f>
        <v>0</v>
      </c>
      <c r="K554" s="604"/>
      <c r="L554" s="609"/>
    </row>
    <row r="555" spans="2:12" ht="30" customHeight="1">
      <c r="B555" s="384" t="s">
        <v>121</v>
      </c>
      <c r="C555" s="606"/>
      <c r="D555" s="606"/>
      <c r="E555" s="606"/>
      <c r="F555" s="606"/>
      <c r="G555" s="607"/>
      <c r="H555" s="435"/>
      <c r="I555" s="436"/>
      <c r="J555" s="388" t="str">
        <f>'04-22Master'!N26</f>
        <v>100910953478</v>
      </c>
      <c r="K555" s="436"/>
      <c r="L555" s="437"/>
    </row>
    <row r="556" spans="2:12" ht="30" customHeight="1">
      <c r="B556" s="1538" t="s">
        <v>122</v>
      </c>
      <c r="C556" s="1539"/>
      <c r="D556" s="1539"/>
      <c r="E556" s="1539"/>
      <c r="F556" s="1539"/>
      <c r="G556" s="1539"/>
      <c r="H556" s="1531">
        <f>'04-22Master'!T26</f>
        <v>47836</v>
      </c>
      <c r="I556" s="1532"/>
      <c r="J556" s="1532"/>
      <c r="K556" s="1532"/>
      <c r="L556" s="1533"/>
    </row>
    <row r="557" spans="2:12" ht="30" customHeight="1">
      <c r="B557" s="1524" t="s">
        <v>123</v>
      </c>
      <c r="C557" s="1525"/>
      <c r="D557" s="1525"/>
      <c r="E557" s="1525"/>
      <c r="F557" s="1525"/>
      <c r="G557" s="1525"/>
      <c r="H557" s="1526">
        <f>'04-22Master'!D10</f>
        <v>44652</v>
      </c>
      <c r="I557" s="1527"/>
      <c r="J557" s="1527"/>
      <c r="K557" s="1527"/>
      <c r="L557" s="1528"/>
    </row>
    <row r="558" spans="2:12" ht="30" customHeight="1">
      <c r="B558" s="1524" t="s">
        <v>124</v>
      </c>
      <c r="C558" s="1525"/>
      <c r="D558" s="1525"/>
      <c r="E558" s="1525"/>
      <c r="F558" s="1525"/>
      <c r="G558" s="1525"/>
      <c r="H558" s="1527" t="s">
        <v>125</v>
      </c>
      <c r="I558" s="1527"/>
      <c r="J558" s="1527"/>
      <c r="K558" s="1527"/>
      <c r="L558" s="1528"/>
    </row>
    <row r="559" spans="2:12" ht="30" customHeight="1">
      <c r="B559" s="384" t="s">
        <v>126</v>
      </c>
      <c r="C559" s="606"/>
      <c r="D559" s="606"/>
      <c r="E559" s="606"/>
      <c r="F559" s="606"/>
      <c r="G559" s="607"/>
      <c r="H559" s="608"/>
      <c r="I559" s="604"/>
      <c r="J559" s="605">
        <f>'04-22Master'!R26</f>
        <v>30</v>
      </c>
      <c r="K559" s="604"/>
      <c r="L559" s="609"/>
    </row>
    <row r="560" spans="2:12" ht="30" customHeight="1">
      <c r="B560" s="384" t="s">
        <v>127</v>
      </c>
      <c r="C560" s="606"/>
      <c r="D560" s="606"/>
      <c r="E560" s="606"/>
      <c r="F560" s="606"/>
      <c r="G560" s="607"/>
      <c r="H560" s="608"/>
      <c r="I560" s="604"/>
      <c r="J560" s="604" t="s">
        <v>34</v>
      </c>
      <c r="K560" s="604"/>
      <c r="L560" s="609"/>
    </row>
    <row r="561" spans="2:12" ht="30" customHeight="1">
      <c r="B561" s="384" t="s">
        <v>128</v>
      </c>
      <c r="C561" s="606"/>
      <c r="D561" s="606"/>
      <c r="E561" s="606"/>
      <c r="F561" s="606"/>
      <c r="G561" s="607"/>
      <c r="H561" s="608"/>
      <c r="I561" s="604"/>
      <c r="J561" s="605">
        <v>0</v>
      </c>
      <c r="K561" s="604"/>
      <c r="L561" s="609"/>
    </row>
    <row r="562" spans="2:12" ht="30" customHeight="1">
      <c r="B562" s="384" t="s">
        <v>129</v>
      </c>
      <c r="C562" s="606"/>
      <c r="D562" s="606"/>
      <c r="E562" s="606"/>
      <c r="F562" s="606"/>
      <c r="G562" s="607"/>
      <c r="H562" s="608"/>
      <c r="I562" s="604"/>
      <c r="J562" s="604">
        <v>0</v>
      </c>
      <c r="K562" s="604"/>
      <c r="L562" s="609"/>
    </row>
    <row r="563" spans="2:12" ht="30" customHeight="1">
      <c r="B563" s="384" t="s">
        <v>130</v>
      </c>
      <c r="C563" s="606"/>
      <c r="D563" s="606"/>
      <c r="E563" s="606"/>
      <c r="F563" s="606"/>
      <c r="G563" s="607"/>
      <c r="H563" s="608"/>
      <c r="I563" s="604"/>
      <c r="J563" s="605">
        <f>'04-22Master'!AH26</f>
        <v>53275.955959999999</v>
      </c>
      <c r="K563" s="604"/>
      <c r="L563" s="609" t="s">
        <v>32</v>
      </c>
    </row>
    <row r="564" spans="2:12" ht="30" customHeight="1">
      <c r="B564" s="384" t="s">
        <v>131</v>
      </c>
      <c r="C564" s="606"/>
      <c r="D564" s="602" t="s">
        <v>29</v>
      </c>
      <c r="E564" s="603">
        <f>'04-22Master'!AJ26</f>
        <v>1800</v>
      </c>
      <c r="F564" s="602" t="s">
        <v>28</v>
      </c>
      <c r="G564" s="603">
        <f>'04-22Master'!AI1459</f>
        <v>0</v>
      </c>
      <c r="H564" s="602" t="s">
        <v>30</v>
      </c>
      <c r="I564" s="603">
        <f>'04-22Master'!AK26</f>
        <v>200</v>
      </c>
      <c r="J564" s="602" t="s">
        <v>31</v>
      </c>
      <c r="K564" s="603">
        <f>'04-22Master'!AL26</f>
        <v>0</v>
      </c>
      <c r="L564" s="392">
        <f>'04-22Master'!AM26</f>
        <v>335</v>
      </c>
    </row>
    <row r="565" spans="2:12" ht="30" customHeight="1">
      <c r="B565" s="384" t="s">
        <v>132</v>
      </c>
      <c r="C565" s="606"/>
      <c r="D565" s="606"/>
      <c r="E565" s="606"/>
      <c r="F565" s="606"/>
      <c r="G565" s="607"/>
      <c r="H565" s="608"/>
      <c r="I565" s="604"/>
      <c r="J565" s="605">
        <f>J563-(E564+G564+I564+K564+L564)</f>
        <v>50940.955959999999</v>
      </c>
      <c r="K565" s="604"/>
      <c r="L565" s="609"/>
    </row>
    <row r="566" spans="2:12">
      <c r="B566" s="393" t="s">
        <v>133</v>
      </c>
      <c r="C566" s="95"/>
      <c r="D566" s="95"/>
      <c r="E566" s="95"/>
      <c r="F566" s="95"/>
      <c r="G566" s="96"/>
      <c r="H566" s="97"/>
      <c r="I566" s="98"/>
      <c r="J566" s="98"/>
      <c r="K566" s="98"/>
      <c r="L566" s="99"/>
    </row>
    <row r="567" spans="2:12">
      <c r="B567" s="394" t="s">
        <v>134</v>
      </c>
      <c r="C567" s="100"/>
      <c r="D567" s="100"/>
      <c r="E567" s="100"/>
      <c r="F567" s="100"/>
      <c r="G567" s="101"/>
      <c r="H567" s="71"/>
      <c r="I567" s="17"/>
      <c r="J567" s="17"/>
      <c r="K567" s="17"/>
      <c r="L567" s="102"/>
    </row>
    <row r="568" spans="2:12">
      <c r="B568" s="13"/>
      <c r="C568" s="338"/>
      <c r="D568" s="338"/>
      <c r="E568" s="338"/>
      <c r="F568" s="338"/>
      <c r="G568" s="338"/>
      <c r="H568" s="338"/>
      <c r="I568" s="338"/>
      <c r="J568" s="338"/>
      <c r="K568" s="338"/>
      <c r="L568" s="14"/>
    </row>
    <row r="569" spans="2:12" ht="15.75" thickBot="1">
      <c r="B569" s="25"/>
      <c r="C569" s="23"/>
      <c r="D569" s="23"/>
      <c r="E569" s="23"/>
      <c r="F569" s="23"/>
      <c r="G569" s="23"/>
      <c r="H569" s="23"/>
      <c r="I569" s="23"/>
      <c r="J569" s="23"/>
      <c r="K569" s="23"/>
      <c r="L569" s="24"/>
    </row>
    <row r="582" spans="2:12" ht="15.75" thickBot="1"/>
    <row r="583" spans="2:12" ht="32.25">
      <c r="B583" s="1540" t="s">
        <v>110</v>
      </c>
      <c r="C583" s="1541"/>
      <c r="D583" s="1541"/>
      <c r="E583" s="1541"/>
      <c r="F583" s="1541"/>
      <c r="G583" s="1541"/>
      <c r="H583" s="1541"/>
      <c r="I583" s="1541"/>
      <c r="J583" s="1541"/>
      <c r="K583" s="1541"/>
      <c r="L583" s="1542"/>
    </row>
    <row r="584" spans="2:12" ht="23.25">
      <c r="B584" s="1543" t="s">
        <v>111</v>
      </c>
      <c r="C584" s="1544"/>
      <c r="D584" s="1544"/>
      <c r="E584" s="1544"/>
      <c r="F584" s="1544"/>
      <c r="G584" s="1544"/>
      <c r="H584" s="1544"/>
      <c r="I584" s="1544"/>
      <c r="J584" s="1544"/>
      <c r="K584" s="1544"/>
      <c r="L584" s="1545"/>
    </row>
    <row r="585" spans="2:12" ht="16.5" thickBot="1">
      <c r="B585" s="1546" t="s">
        <v>477</v>
      </c>
      <c r="C585" s="1547"/>
      <c r="D585" s="1547"/>
      <c r="E585" s="1547"/>
      <c r="F585" s="1547"/>
      <c r="G585" s="1547"/>
      <c r="H585" s="1547"/>
      <c r="I585" s="1547"/>
      <c r="J585" s="1547"/>
      <c r="K585" s="1547"/>
      <c r="L585" s="1548"/>
    </row>
    <row r="586" spans="2:12">
      <c r="B586" s="1549" t="s">
        <v>112</v>
      </c>
      <c r="C586" s="1550"/>
      <c r="D586" s="1550"/>
      <c r="E586" s="1550"/>
      <c r="F586" s="1550"/>
      <c r="G586" s="338"/>
      <c r="H586" s="1559" t="s">
        <v>113</v>
      </c>
      <c r="I586" s="1559"/>
      <c r="J586" s="1559"/>
      <c r="K586" s="1559"/>
      <c r="L586" s="1560"/>
    </row>
    <row r="587" spans="2:12" ht="15.75" thickBot="1">
      <c r="B587" s="1549"/>
      <c r="C587" s="1550"/>
      <c r="D587" s="1550"/>
      <c r="E587" s="1550"/>
      <c r="F587" s="1550"/>
      <c r="G587" s="338"/>
      <c r="H587" s="1559"/>
      <c r="I587" s="1559"/>
      <c r="J587" s="1559"/>
      <c r="K587" s="1559"/>
      <c r="L587" s="1560"/>
    </row>
    <row r="588" spans="2:12">
      <c r="B588" s="73"/>
      <c r="C588" s="74"/>
      <c r="D588" s="74"/>
      <c r="E588" s="74"/>
      <c r="F588" s="75"/>
      <c r="G588" s="338"/>
      <c r="H588" s="73"/>
      <c r="I588" s="74"/>
      <c r="J588" s="74"/>
      <c r="K588" s="74"/>
      <c r="L588" s="75"/>
    </row>
    <row r="589" spans="2:12">
      <c r="B589" s="323" t="s">
        <v>482</v>
      </c>
      <c r="C589" s="338"/>
      <c r="D589" s="338"/>
      <c r="E589" s="338"/>
      <c r="F589" s="14"/>
      <c r="G589" s="338"/>
      <c r="H589" s="323" t="s">
        <v>482</v>
      </c>
      <c r="I589" s="338"/>
      <c r="J589" s="338"/>
      <c r="K589" s="338"/>
      <c r="L589" s="14"/>
    </row>
    <row r="590" spans="2:12">
      <c r="B590" s="158" t="s">
        <v>491</v>
      </c>
      <c r="C590" s="338"/>
      <c r="D590" s="338"/>
      <c r="E590" s="338"/>
      <c r="F590" s="14"/>
      <c r="G590" s="338"/>
      <c r="H590" s="158" t="s">
        <v>491</v>
      </c>
      <c r="I590" s="338"/>
      <c r="J590" s="338"/>
      <c r="K590" s="338"/>
      <c r="L590" s="14"/>
    </row>
    <row r="591" spans="2:12">
      <c r="B591" s="76"/>
      <c r="C591" s="338"/>
      <c r="D591" s="338"/>
      <c r="E591" s="338"/>
      <c r="F591" s="14"/>
      <c r="G591" s="338"/>
      <c r="H591" s="76"/>
      <c r="I591" s="338"/>
      <c r="J591" s="338"/>
      <c r="K591" s="338"/>
      <c r="L591" s="14"/>
    </row>
    <row r="592" spans="2:12" ht="15.75" thickBot="1">
      <c r="B592" s="25"/>
      <c r="C592" s="23"/>
      <c r="D592" s="23"/>
      <c r="E592" s="23"/>
      <c r="F592" s="24"/>
      <c r="G592" s="338"/>
      <c r="H592" s="25"/>
      <c r="I592" s="23"/>
      <c r="J592" s="23"/>
      <c r="K592" s="23"/>
      <c r="L592" s="24"/>
    </row>
    <row r="593" spans="2:12">
      <c r="B593" s="13"/>
      <c r="C593" s="338"/>
      <c r="D593" s="338"/>
      <c r="E593" s="338"/>
      <c r="F593" s="338"/>
      <c r="G593" s="338"/>
      <c r="H593" s="338"/>
      <c r="I593" s="338"/>
      <c r="J593" s="338" t="s">
        <v>114</v>
      </c>
      <c r="K593" s="338"/>
      <c r="L593" s="14"/>
    </row>
    <row r="594" spans="2:12">
      <c r="B594" s="1551" t="s">
        <v>115</v>
      </c>
      <c r="C594" s="1552"/>
      <c r="D594" s="1552"/>
      <c r="E594" s="1552"/>
      <c r="F594" s="1552"/>
      <c r="G594" s="338"/>
      <c r="H594" s="1552" t="s">
        <v>3</v>
      </c>
      <c r="I594" s="1552"/>
      <c r="J594" s="1552"/>
      <c r="K594" s="1552"/>
      <c r="L594" s="1553"/>
    </row>
    <row r="595" spans="2:12" ht="15.75" thickBot="1">
      <c r="B595" s="13"/>
      <c r="C595" s="338"/>
      <c r="D595" s="338"/>
      <c r="E595" s="338"/>
      <c r="F595" s="338"/>
      <c r="G595" s="338"/>
      <c r="H595" s="338"/>
      <c r="I595" s="338"/>
      <c r="J595" s="338"/>
      <c r="K595" s="338"/>
      <c r="L595" s="14"/>
    </row>
    <row r="596" spans="2:12">
      <c r="B596" s="73"/>
      <c r="C596" s="74"/>
      <c r="D596" s="74"/>
      <c r="E596" s="74"/>
      <c r="F596" s="75"/>
      <c r="G596" s="338"/>
      <c r="H596" s="77"/>
      <c r="I596" s="78"/>
      <c r="J596" s="78"/>
      <c r="K596" s="78"/>
      <c r="L596" s="79"/>
    </row>
    <row r="597" spans="2:12">
      <c r="B597" s="13"/>
      <c r="C597" s="338"/>
      <c r="D597" s="338"/>
      <c r="E597" s="338"/>
      <c r="F597" s="14"/>
      <c r="G597" s="338"/>
      <c r="H597" s="598" t="s">
        <v>483</v>
      </c>
      <c r="I597" s="383"/>
      <c r="J597" s="383"/>
      <c r="K597" s="383"/>
      <c r="L597" s="80"/>
    </row>
    <row r="598" spans="2:12">
      <c r="B598" s="537" t="s">
        <v>786</v>
      </c>
      <c r="C598" s="338"/>
      <c r="D598" s="338"/>
      <c r="E598" s="338"/>
      <c r="F598" s="14"/>
      <c r="G598" s="338"/>
      <c r="H598" s="534" t="s">
        <v>484</v>
      </c>
      <c r="I598" s="383"/>
      <c r="J598" s="383"/>
      <c r="K598" s="383"/>
      <c r="L598" s="80"/>
    </row>
    <row r="599" spans="2:12">
      <c r="B599" s="13"/>
      <c r="C599" s="338"/>
      <c r="D599" s="338"/>
      <c r="E599" s="338"/>
      <c r="F599" s="14"/>
      <c r="G599" s="338"/>
      <c r="H599" s="76"/>
      <c r="I599" s="383"/>
      <c r="J599" s="383"/>
      <c r="K599" s="383"/>
      <c r="L599" s="80"/>
    </row>
    <row r="600" spans="2:12" ht="15.75" thickBot="1">
      <c r="B600" s="25"/>
      <c r="C600" s="23"/>
      <c r="D600" s="23"/>
      <c r="E600" s="23"/>
      <c r="F600" s="24"/>
      <c r="G600" s="338"/>
      <c r="H600" s="76"/>
      <c r="I600" s="383"/>
      <c r="J600" s="383"/>
      <c r="K600" s="383"/>
      <c r="L600" s="80"/>
    </row>
    <row r="601" spans="2:12" ht="30" customHeight="1">
      <c r="B601" s="1524" t="s">
        <v>116</v>
      </c>
      <c r="C601" s="1525"/>
      <c r="D601" s="1525"/>
      <c r="E601" s="1525"/>
      <c r="F601" s="1525"/>
      <c r="G601" s="1554"/>
      <c r="H601" s="1534" t="str">
        <f>'04-22Master'!B27</f>
        <v>Nagaranjan S</v>
      </c>
      <c r="I601" s="1527"/>
      <c r="J601" s="1527"/>
      <c r="K601" s="1527"/>
      <c r="L601" s="1527"/>
    </row>
    <row r="602" spans="2:12" ht="30" customHeight="1">
      <c r="B602" s="1555"/>
      <c r="C602" s="1556"/>
      <c r="D602" s="1556"/>
      <c r="E602" s="1556"/>
      <c r="F602" s="1556"/>
      <c r="G602" s="1556"/>
      <c r="H602" s="1557" t="str">
        <f>'04-22Master'!G27</f>
        <v>4\122,V.Sundaralingapuram,Pavali(PO),Virudhunagar(DT)-626103</v>
      </c>
      <c r="I602" s="1558"/>
      <c r="J602" s="1558"/>
      <c r="K602" s="1558"/>
      <c r="L602" s="1558"/>
    </row>
    <row r="603" spans="2:12" ht="30" customHeight="1">
      <c r="B603" s="1529" t="s">
        <v>117</v>
      </c>
      <c r="C603" s="1530"/>
      <c r="D603" s="1530"/>
      <c r="E603" s="1530"/>
      <c r="F603" s="1530"/>
      <c r="G603" s="1530"/>
      <c r="H603" s="1531" t="str">
        <f>'04-22Master'!A27</f>
        <v>BITS-612</v>
      </c>
      <c r="I603" s="1532"/>
      <c r="J603" s="1532"/>
      <c r="K603" s="1532"/>
      <c r="L603" s="1533"/>
    </row>
    <row r="604" spans="2:12" ht="30" customHeight="1">
      <c r="B604" s="1524" t="s">
        <v>118</v>
      </c>
      <c r="C604" s="1525"/>
      <c r="D604" s="1525"/>
      <c r="E604" s="1525"/>
      <c r="F604" s="1525"/>
      <c r="G604" s="1525"/>
      <c r="H604" s="1534" t="str">
        <f>'04-22Master'!F27</f>
        <v>Linux Administrator</v>
      </c>
      <c r="I604" s="1527"/>
      <c r="J604" s="1527"/>
      <c r="K604" s="1527"/>
      <c r="L604" s="1528"/>
    </row>
    <row r="605" spans="2:12" ht="30" customHeight="1">
      <c r="B605" s="1524" t="s">
        <v>119</v>
      </c>
      <c r="C605" s="1525"/>
      <c r="D605" s="1525"/>
      <c r="E605" s="1525"/>
      <c r="F605" s="1525"/>
      <c r="G605" s="1525"/>
      <c r="H605" s="1535">
        <f>'04-22Master'!I27</f>
        <v>44396</v>
      </c>
      <c r="I605" s="1536"/>
      <c r="J605" s="1536"/>
      <c r="K605" s="1536"/>
      <c r="L605" s="1537"/>
    </row>
    <row r="606" spans="2:12" ht="30" customHeight="1">
      <c r="B606" s="384" t="s">
        <v>120</v>
      </c>
      <c r="C606" s="606"/>
      <c r="D606" s="606"/>
      <c r="E606" s="606"/>
      <c r="F606" s="606"/>
      <c r="G606" s="606"/>
      <c r="H606" s="608"/>
      <c r="I606" s="387"/>
      <c r="J606" s="388">
        <f>'04-22Master'!O342</f>
        <v>0</v>
      </c>
      <c r="K606" s="604"/>
      <c r="L606" s="609"/>
    </row>
    <row r="607" spans="2:12" ht="30" customHeight="1">
      <c r="B607" s="384" t="s">
        <v>121</v>
      </c>
      <c r="C607" s="606"/>
      <c r="D607" s="606"/>
      <c r="E607" s="606"/>
      <c r="F607" s="606"/>
      <c r="G607" s="607"/>
      <c r="H607" s="435"/>
      <c r="I607" s="436"/>
      <c r="J607" s="388" t="str">
        <f>'04-22Master'!N27</f>
        <v>100363582963</v>
      </c>
      <c r="K607" s="436"/>
      <c r="L607" s="437"/>
    </row>
    <row r="608" spans="2:12" ht="30" customHeight="1">
      <c r="B608" s="1538" t="s">
        <v>122</v>
      </c>
      <c r="C608" s="1539"/>
      <c r="D608" s="1539"/>
      <c r="E608" s="1539"/>
      <c r="F608" s="1539"/>
      <c r="G608" s="1539"/>
      <c r="H608" s="1531">
        <f>'04-22Master'!T27</f>
        <v>47836</v>
      </c>
      <c r="I608" s="1532"/>
      <c r="J608" s="1532"/>
      <c r="K608" s="1532"/>
      <c r="L608" s="1533"/>
    </row>
    <row r="609" spans="2:12" ht="30" customHeight="1">
      <c r="B609" s="1524" t="s">
        <v>123</v>
      </c>
      <c r="C609" s="1525"/>
      <c r="D609" s="1525"/>
      <c r="E609" s="1525"/>
      <c r="F609" s="1525"/>
      <c r="G609" s="1525"/>
      <c r="H609" s="1526">
        <f>'04-22Master'!D10</f>
        <v>44652</v>
      </c>
      <c r="I609" s="1527"/>
      <c r="J609" s="1527"/>
      <c r="K609" s="1527"/>
      <c r="L609" s="1528"/>
    </row>
    <row r="610" spans="2:12" ht="30" customHeight="1">
      <c r="B610" s="1524" t="s">
        <v>124</v>
      </c>
      <c r="C610" s="1525"/>
      <c r="D610" s="1525"/>
      <c r="E610" s="1525"/>
      <c r="F610" s="1525"/>
      <c r="G610" s="1525"/>
      <c r="H610" s="1527" t="s">
        <v>125</v>
      </c>
      <c r="I610" s="1527"/>
      <c r="J610" s="1527"/>
      <c r="K610" s="1527"/>
      <c r="L610" s="1528"/>
    </row>
    <row r="611" spans="2:12" ht="30" customHeight="1">
      <c r="B611" s="384" t="s">
        <v>126</v>
      </c>
      <c r="C611" s="606"/>
      <c r="D611" s="606"/>
      <c r="E611" s="606"/>
      <c r="F611" s="606"/>
      <c r="G611" s="607"/>
      <c r="H611" s="608"/>
      <c r="I611" s="604"/>
      <c r="J611" s="605">
        <f>'04-22Master'!R27</f>
        <v>30</v>
      </c>
      <c r="K611" s="604"/>
      <c r="L611" s="609"/>
    </row>
    <row r="612" spans="2:12" ht="30" customHeight="1">
      <c r="B612" s="384" t="s">
        <v>127</v>
      </c>
      <c r="C612" s="606"/>
      <c r="D612" s="606"/>
      <c r="E612" s="606"/>
      <c r="F612" s="606"/>
      <c r="G612" s="607"/>
      <c r="H612" s="608"/>
      <c r="I612" s="604"/>
      <c r="J612" s="604" t="s">
        <v>34</v>
      </c>
      <c r="K612" s="604"/>
      <c r="L612" s="609"/>
    </row>
    <row r="613" spans="2:12" ht="30" customHeight="1">
      <c r="B613" s="384" t="s">
        <v>128</v>
      </c>
      <c r="C613" s="606"/>
      <c r="D613" s="606"/>
      <c r="E613" s="606"/>
      <c r="F613" s="606"/>
      <c r="G613" s="607"/>
      <c r="H613" s="608"/>
      <c r="I613" s="604"/>
      <c r="J613" s="605">
        <v>0</v>
      </c>
      <c r="K613" s="604"/>
      <c r="L613" s="609"/>
    </row>
    <row r="614" spans="2:12" ht="30" customHeight="1">
      <c r="B614" s="384" t="s">
        <v>129</v>
      </c>
      <c r="C614" s="606"/>
      <c r="D614" s="606"/>
      <c r="E614" s="606"/>
      <c r="F614" s="606"/>
      <c r="G614" s="607"/>
      <c r="H614" s="608"/>
      <c r="I614" s="604"/>
      <c r="J614" s="604">
        <v>0</v>
      </c>
      <c r="K614" s="604"/>
      <c r="L614" s="609"/>
    </row>
    <row r="615" spans="2:12" ht="30" customHeight="1">
      <c r="B615" s="384" t="s">
        <v>130</v>
      </c>
      <c r="C615" s="606"/>
      <c r="D615" s="606"/>
      <c r="E615" s="606"/>
      <c r="F615" s="606"/>
      <c r="G615" s="607"/>
      <c r="H615" s="608"/>
      <c r="I615" s="604"/>
      <c r="J615" s="605">
        <f>'04-22Master'!AH27</f>
        <v>53275.955959999999</v>
      </c>
      <c r="K615" s="604"/>
      <c r="L615" s="609" t="s">
        <v>32</v>
      </c>
    </row>
    <row r="616" spans="2:12" ht="30" customHeight="1">
      <c r="B616" s="384" t="s">
        <v>131</v>
      </c>
      <c r="C616" s="606"/>
      <c r="D616" s="602" t="s">
        <v>29</v>
      </c>
      <c r="E616" s="603">
        <f>'04-22Master'!AJ27</f>
        <v>1800</v>
      </c>
      <c r="F616" s="602" t="s">
        <v>28</v>
      </c>
      <c r="G616" s="603">
        <f>'04-22Master'!AI1505</f>
        <v>0</v>
      </c>
      <c r="H616" s="602" t="s">
        <v>30</v>
      </c>
      <c r="I616" s="603">
        <f>'04-22Master'!AK27</f>
        <v>200</v>
      </c>
      <c r="J616" s="602" t="s">
        <v>31</v>
      </c>
      <c r="K616" s="603">
        <f>'04-22Master'!AL27</f>
        <v>0</v>
      </c>
      <c r="L616" s="392">
        <f>'04-22Master'!AM27</f>
        <v>335</v>
      </c>
    </row>
    <row r="617" spans="2:12" ht="30" customHeight="1">
      <c r="B617" s="384" t="s">
        <v>132</v>
      </c>
      <c r="C617" s="606"/>
      <c r="D617" s="606"/>
      <c r="E617" s="606"/>
      <c r="F617" s="606"/>
      <c r="G617" s="607"/>
      <c r="H617" s="608"/>
      <c r="I617" s="604"/>
      <c r="J617" s="605">
        <f>J615-(E616+G616+I616+K616+L616)</f>
        <v>50940.955959999999</v>
      </c>
      <c r="K617" s="604"/>
      <c r="L617" s="609"/>
    </row>
    <row r="618" spans="2:12">
      <c r="B618" s="393" t="s">
        <v>133</v>
      </c>
      <c r="C618" s="95"/>
      <c r="D618" s="95"/>
      <c r="E618" s="95"/>
      <c r="F618" s="95"/>
      <c r="G618" s="96"/>
      <c r="H618" s="97"/>
      <c r="I618" s="98"/>
      <c r="J618" s="98"/>
      <c r="K618" s="98"/>
      <c r="L618" s="99"/>
    </row>
    <row r="619" spans="2:12">
      <c r="B619" s="394" t="s">
        <v>134</v>
      </c>
      <c r="C619" s="100"/>
      <c r="D619" s="100"/>
      <c r="E619" s="100"/>
      <c r="F619" s="100"/>
      <c r="G619" s="101"/>
      <c r="H619" s="71"/>
      <c r="I619" s="17"/>
      <c r="J619" s="17"/>
      <c r="K619" s="17"/>
      <c r="L619" s="102"/>
    </row>
    <row r="620" spans="2:12">
      <c r="B620" s="13"/>
      <c r="C620" s="338"/>
      <c r="D620" s="338"/>
      <c r="E620" s="338"/>
      <c r="F620" s="338"/>
      <c r="G620" s="338"/>
      <c r="H620" s="338"/>
      <c r="I620" s="338"/>
      <c r="J620" s="338"/>
      <c r="K620" s="338"/>
      <c r="L620" s="14"/>
    </row>
    <row r="621" spans="2:12" ht="15.75" thickBot="1">
      <c r="B621" s="25"/>
      <c r="C621" s="23"/>
      <c r="D621" s="23"/>
      <c r="E621" s="23"/>
      <c r="F621" s="23"/>
      <c r="G621" s="23"/>
      <c r="H621" s="23"/>
      <c r="I621" s="23"/>
      <c r="J621" s="23"/>
      <c r="K621" s="23"/>
      <c r="L621" s="24"/>
    </row>
    <row r="635" spans="2:12" ht="15.75" thickBot="1"/>
    <row r="636" spans="2:12" ht="32.25">
      <c r="B636" s="1540" t="s">
        <v>110</v>
      </c>
      <c r="C636" s="1541"/>
      <c r="D636" s="1541"/>
      <c r="E636" s="1541"/>
      <c r="F636" s="1541"/>
      <c r="G636" s="1541"/>
      <c r="H636" s="1541"/>
      <c r="I636" s="1541"/>
      <c r="J636" s="1541"/>
      <c r="K636" s="1541"/>
      <c r="L636" s="1542"/>
    </row>
    <row r="637" spans="2:12" ht="23.25">
      <c r="B637" s="1543" t="s">
        <v>111</v>
      </c>
      <c r="C637" s="1544"/>
      <c r="D637" s="1544"/>
      <c r="E637" s="1544"/>
      <c r="F637" s="1544"/>
      <c r="G637" s="1544"/>
      <c r="H637" s="1544"/>
      <c r="I637" s="1544"/>
      <c r="J637" s="1544"/>
      <c r="K637" s="1544"/>
      <c r="L637" s="1545"/>
    </row>
    <row r="638" spans="2:12" ht="16.5" thickBot="1">
      <c r="B638" s="1546" t="s">
        <v>477</v>
      </c>
      <c r="C638" s="1547"/>
      <c r="D638" s="1547"/>
      <c r="E638" s="1547"/>
      <c r="F638" s="1547"/>
      <c r="G638" s="1547"/>
      <c r="H638" s="1547"/>
      <c r="I638" s="1547"/>
      <c r="J638" s="1547"/>
      <c r="K638" s="1547"/>
      <c r="L638" s="1548"/>
    </row>
    <row r="639" spans="2:12">
      <c r="B639" s="1549" t="s">
        <v>112</v>
      </c>
      <c r="C639" s="1550"/>
      <c r="D639" s="1550"/>
      <c r="E639" s="1550"/>
      <c r="F639" s="1550"/>
      <c r="G639" s="338"/>
      <c r="H639" s="1559" t="s">
        <v>113</v>
      </c>
      <c r="I639" s="1559"/>
      <c r="J639" s="1559"/>
      <c r="K639" s="1559"/>
      <c r="L639" s="1560"/>
    </row>
    <row r="640" spans="2:12" ht="15.75" thickBot="1">
      <c r="B640" s="1549"/>
      <c r="C640" s="1550"/>
      <c r="D640" s="1550"/>
      <c r="E640" s="1550"/>
      <c r="F640" s="1550"/>
      <c r="G640" s="338"/>
      <c r="H640" s="1559"/>
      <c r="I640" s="1559"/>
      <c r="J640" s="1559"/>
      <c r="K640" s="1559"/>
      <c r="L640" s="1560"/>
    </row>
    <row r="641" spans="2:12">
      <c r="B641" s="73"/>
      <c r="C641" s="74"/>
      <c r="D641" s="74"/>
      <c r="E641" s="74"/>
      <c r="F641" s="75"/>
      <c r="G641" s="338"/>
      <c r="H641" s="73"/>
      <c r="I641" s="74"/>
      <c r="J641" s="74"/>
      <c r="K641" s="74"/>
      <c r="L641" s="75"/>
    </row>
    <row r="642" spans="2:12">
      <c r="B642" s="323" t="s">
        <v>482</v>
      </c>
      <c r="C642" s="338"/>
      <c r="D642" s="338"/>
      <c r="E642" s="338"/>
      <c r="F642" s="14"/>
      <c r="G642" s="338"/>
      <c r="H642" s="323" t="s">
        <v>482</v>
      </c>
      <c r="I642" s="338"/>
      <c r="J642" s="338"/>
      <c r="K642" s="338"/>
      <c r="L642" s="14"/>
    </row>
    <row r="643" spans="2:12">
      <c r="B643" s="158" t="s">
        <v>491</v>
      </c>
      <c r="C643" s="338"/>
      <c r="D643" s="338"/>
      <c r="E643" s="338"/>
      <c r="F643" s="14"/>
      <c r="G643" s="338"/>
      <c r="H643" s="158" t="s">
        <v>491</v>
      </c>
      <c r="I643" s="338"/>
      <c r="J643" s="338"/>
      <c r="K643" s="338"/>
      <c r="L643" s="14"/>
    </row>
    <row r="644" spans="2:12">
      <c r="B644" s="76"/>
      <c r="C644" s="338"/>
      <c r="D644" s="338"/>
      <c r="E644" s="338"/>
      <c r="F644" s="14"/>
      <c r="G644" s="338"/>
      <c r="H644" s="76"/>
      <c r="I644" s="338"/>
      <c r="J644" s="338"/>
      <c r="K644" s="338"/>
      <c r="L644" s="14"/>
    </row>
    <row r="645" spans="2:12" ht="15.75" thickBot="1">
      <c r="B645" s="25"/>
      <c r="C645" s="23"/>
      <c r="D645" s="23"/>
      <c r="E645" s="23"/>
      <c r="F645" s="24"/>
      <c r="G645" s="338"/>
      <c r="H645" s="25"/>
      <c r="I645" s="23"/>
      <c r="J645" s="23"/>
      <c r="K645" s="23"/>
      <c r="L645" s="24"/>
    </row>
    <row r="646" spans="2:12">
      <c r="B646" s="13"/>
      <c r="C646" s="338"/>
      <c r="D646" s="338"/>
      <c r="E646" s="338"/>
      <c r="F646" s="338"/>
      <c r="G646" s="338"/>
      <c r="H646" s="338"/>
      <c r="I646" s="338"/>
      <c r="J646" s="338" t="s">
        <v>114</v>
      </c>
      <c r="K646" s="338"/>
      <c r="L646" s="14"/>
    </row>
    <row r="647" spans="2:12">
      <c r="B647" s="1551" t="s">
        <v>115</v>
      </c>
      <c r="C647" s="1552"/>
      <c r="D647" s="1552"/>
      <c r="E647" s="1552"/>
      <c r="F647" s="1552"/>
      <c r="G647" s="338"/>
      <c r="H647" s="1552" t="s">
        <v>3</v>
      </c>
      <c r="I647" s="1552"/>
      <c r="J647" s="1552"/>
      <c r="K647" s="1552"/>
      <c r="L647" s="1553"/>
    </row>
    <row r="648" spans="2:12" ht="15.75" thickBot="1">
      <c r="B648" s="13"/>
      <c r="C648" s="338"/>
      <c r="D648" s="338"/>
      <c r="E648" s="338"/>
      <c r="F648" s="338"/>
      <c r="G648" s="338"/>
      <c r="H648" s="338"/>
      <c r="I648" s="338"/>
      <c r="J648" s="338"/>
      <c r="K648" s="338"/>
      <c r="L648" s="14"/>
    </row>
    <row r="649" spans="2:12">
      <c r="B649" s="73"/>
      <c r="C649" s="74"/>
      <c r="D649" s="74"/>
      <c r="E649" s="74"/>
      <c r="F649" s="75"/>
      <c r="G649" s="338"/>
      <c r="H649" s="77"/>
      <c r="I649" s="78"/>
      <c r="J649" s="78"/>
      <c r="K649" s="78"/>
      <c r="L649" s="79"/>
    </row>
    <row r="650" spans="2:12">
      <c r="B650" s="13"/>
      <c r="C650" s="338"/>
      <c r="D650" s="338"/>
      <c r="E650" s="338"/>
      <c r="F650" s="14"/>
      <c r="G650" s="338"/>
      <c r="H650" s="598" t="s">
        <v>483</v>
      </c>
      <c r="I650" s="383"/>
      <c r="J650" s="383"/>
      <c r="K650" s="383"/>
      <c r="L650" s="80"/>
    </row>
    <row r="651" spans="2:12">
      <c r="B651" s="537" t="s">
        <v>786</v>
      </c>
      <c r="C651" s="338"/>
      <c r="D651" s="338"/>
      <c r="E651" s="338"/>
      <c r="F651" s="14"/>
      <c r="G651" s="338"/>
      <c r="H651" s="534" t="s">
        <v>484</v>
      </c>
      <c r="I651" s="383"/>
      <c r="J651" s="383"/>
      <c r="K651" s="383"/>
      <c r="L651" s="80"/>
    </row>
    <row r="652" spans="2:12">
      <c r="B652" s="13"/>
      <c r="C652" s="338"/>
      <c r="D652" s="338"/>
      <c r="E652" s="338"/>
      <c r="F652" s="14"/>
      <c r="G652" s="338"/>
      <c r="H652" s="76"/>
      <c r="I652" s="383"/>
      <c r="J652" s="383"/>
      <c r="K652" s="383"/>
      <c r="L652" s="80"/>
    </row>
    <row r="653" spans="2:12" ht="15.75" thickBot="1">
      <c r="B653" s="25"/>
      <c r="C653" s="23"/>
      <c r="D653" s="23"/>
      <c r="E653" s="23"/>
      <c r="F653" s="24"/>
      <c r="G653" s="338"/>
      <c r="H653" s="76"/>
      <c r="I653" s="383"/>
      <c r="J653" s="383"/>
      <c r="K653" s="383"/>
      <c r="L653" s="80"/>
    </row>
    <row r="654" spans="2:12" ht="30" customHeight="1">
      <c r="B654" s="1524" t="s">
        <v>116</v>
      </c>
      <c r="C654" s="1525"/>
      <c r="D654" s="1525"/>
      <c r="E654" s="1525"/>
      <c r="F654" s="1525"/>
      <c r="G654" s="1554"/>
      <c r="H654" s="1534" t="str">
        <f>'04-22Master'!B28</f>
        <v>ELAMPARITHI SB</v>
      </c>
      <c r="I654" s="1527"/>
      <c r="J654" s="1527"/>
      <c r="K654" s="1527"/>
      <c r="L654" s="1527"/>
    </row>
    <row r="655" spans="2:12" ht="30" customHeight="1">
      <c r="B655" s="1555"/>
      <c r="C655" s="1556"/>
      <c r="D655" s="1556"/>
      <c r="E655" s="1556"/>
      <c r="F655" s="1556"/>
      <c r="G655" s="1556"/>
      <c r="H655" s="1557" t="str">
        <f>'04-22Master'!G28</f>
        <v>77 - Mela Dhasappa Nayakkan Street , Kanagam Thottam ,East Gate,Thanjavur-613001</v>
      </c>
      <c r="I655" s="1558"/>
      <c r="J655" s="1558"/>
      <c r="K655" s="1558"/>
      <c r="L655" s="1558"/>
    </row>
    <row r="656" spans="2:12" ht="30" customHeight="1">
      <c r="B656" s="1529" t="s">
        <v>117</v>
      </c>
      <c r="C656" s="1530"/>
      <c r="D656" s="1530"/>
      <c r="E656" s="1530"/>
      <c r="F656" s="1530"/>
      <c r="G656" s="1530"/>
      <c r="H656" s="1531" t="str">
        <f>'04-22Master'!A28</f>
        <v>BITS-613</v>
      </c>
      <c r="I656" s="1532"/>
      <c r="J656" s="1532"/>
      <c r="K656" s="1532"/>
      <c r="L656" s="1533"/>
    </row>
    <row r="657" spans="2:12" ht="30" customHeight="1">
      <c r="B657" s="1524" t="s">
        <v>118</v>
      </c>
      <c r="C657" s="1525"/>
      <c r="D657" s="1525"/>
      <c r="E657" s="1525"/>
      <c r="F657" s="1525"/>
      <c r="G657" s="1525"/>
      <c r="H657" s="1534" t="str">
        <f>'04-22Master'!F28</f>
        <v>Senior Network Engineer</v>
      </c>
      <c r="I657" s="1527"/>
      <c r="J657" s="1527"/>
      <c r="K657" s="1527"/>
      <c r="L657" s="1528"/>
    </row>
    <row r="658" spans="2:12" ht="30" customHeight="1">
      <c r="B658" s="1524" t="s">
        <v>119</v>
      </c>
      <c r="C658" s="1525"/>
      <c r="D658" s="1525"/>
      <c r="E658" s="1525"/>
      <c r="F658" s="1525"/>
      <c r="G658" s="1525"/>
      <c r="H658" s="1535">
        <f>'04-22Master'!I28</f>
        <v>44396</v>
      </c>
      <c r="I658" s="1536"/>
      <c r="J658" s="1536"/>
      <c r="K658" s="1536"/>
      <c r="L658" s="1537"/>
    </row>
    <row r="659" spans="2:12" ht="30" customHeight="1">
      <c r="B659" s="384" t="s">
        <v>120</v>
      </c>
      <c r="C659" s="606"/>
      <c r="D659" s="606"/>
      <c r="E659" s="606"/>
      <c r="F659" s="606"/>
      <c r="G659" s="606"/>
      <c r="H659" s="608"/>
      <c r="I659" s="387"/>
      <c r="J659" s="388">
        <f>'04-22Master'!O389</f>
        <v>0</v>
      </c>
      <c r="K659" s="604"/>
      <c r="L659" s="609"/>
    </row>
    <row r="660" spans="2:12" ht="30" customHeight="1">
      <c r="B660" s="384" t="s">
        <v>121</v>
      </c>
      <c r="C660" s="606"/>
      <c r="D660" s="606"/>
      <c r="E660" s="606"/>
      <c r="F660" s="606"/>
      <c r="G660" s="607"/>
      <c r="H660" s="435"/>
      <c r="I660" s="436"/>
      <c r="J660" s="388" t="str">
        <f>'04-22Master'!N28</f>
        <v>100500123608</v>
      </c>
      <c r="K660" s="436"/>
      <c r="L660" s="437"/>
    </row>
    <row r="661" spans="2:12" ht="30" customHeight="1">
      <c r="B661" s="1538" t="s">
        <v>122</v>
      </c>
      <c r="C661" s="1539"/>
      <c r="D661" s="1539"/>
      <c r="E661" s="1539"/>
      <c r="F661" s="1539"/>
      <c r="G661" s="1539"/>
      <c r="H661" s="1531">
        <f>'04-22Master'!T28</f>
        <v>47836</v>
      </c>
      <c r="I661" s="1532"/>
      <c r="J661" s="1532"/>
      <c r="K661" s="1532"/>
      <c r="L661" s="1533"/>
    </row>
    <row r="662" spans="2:12" ht="30" customHeight="1">
      <c r="B662" s="1524" t="s">
        <v>123</v>
      </c>
      <c r="C662" s="1525"/>
      <c r="D662" s="1525"/>
      <c r="E662" s="1525"/>
      <c r="F662" s="1525"/>
      <c r="G662" s="1525"/>
      <c r="H662" s="1526">
        <f>'04-22Master'!D10</f>
        <v>44652</v>
      </c>
      <c r="I662" s="1527"/>
      <c r="J662" s="1527"/>
      <c r="K662" s="1527"/>
      <c r="L662" s="1528"/>
    </row>
    <row r="663" spans="2:12" ht="30" customHeight="1">
      <c r="B663" s="1524" t="s">
        <v>124</v>
      </c>
      <c r="C663" s="1525"/>
      <c r="D663" s="1525"/>
      <c r="E663" s="1525"/>
      <c r="F663" s="1525"/>
      <c r="G663" s="1525"/>
      <c r="H663" s="1527" t="s">
        <v>125</v>
      </c>
      <c r="I663" s="1527"/>
      <c r="J663" s="1527"/>
      <c r="K663" s="1527"/>
      <c r="L663" s="1528"/>
    </row>
    <row r="664" spans="2:12" ht="30" customHeight="1">
      <c r="B664" s="384" t="s">
        <v>126</v>
      </c>
      <c r="C664" s="606"/>
      <c r="D664" s="606"/>
      <c r="E664" s="606"/>
      <c r="F664" s="606"/>
      <c r="G664" s="607"/>
      <c r="H664" s="608"/>
      <c r="I664" s="604"/>
      <c r="J664" s="605">
        <f>'04-22Master'!R28</f>
        <v>20</v>
      </c>
      <c r="K664" s="604"/>
      <c r="L664" s="609"/>
    </row>
    <row r="665" spans="2:12" ht="30" customHeight="1">
      <c r="B665" s="384" t="s">
        <v>127</v>
      </c>
      <c r="C665" s="606"/>
      <c r="D665" s="606"/>
      <c r="E665" s="606"/>
      <c r="F665" s="606"/>
      <c r="G665" s="607"/>
      <c r="H665" s="608"/>
      <c r="I665" s="604"/>
      <c r="J665" s="604" t="s">
        <v>34</v>
      </c>
      <c r="K665" s="604"/>
      <c r="L665" s="609"/>
    </row>
    <row r="666" spans="2:12" ht="30" customHeight="1">
      <c r="B666" s="384" t="s">
        <v>128</v>
      </c>
      <c r="C666" s="606"/>
      <c r="D666" s="606"/>
      <c r="E666" s="606"/>
      <c r="F666" s="606"/>
      <c r="G666" s="607"/>
      <c r="H666" s="608"/>
      <c r="I666" s="604"/>
      <c r="J666" s="605">
        <v>0</v>
      </c>
      <c r="K666" s="604"/>
      <c r="L666" s="609"/>
    </row>
    <row r="667" spans="2:12" ht="30" customHeight="1">
      <c r="B667" s="384" t="s">
        <v>129</v>
      </c>
      <c r="C667" s="606"/>
      <c r="D667" s="606"/>
      <c r="E667" s="606"/>
      <c r="F667" s="606"/>
      <c r="G667" s="607"/>
      <c r="H667" s="608"/>
      <c r="I667" s="604"/>
      <c r="J667" s="604">
        <v>0</v>
      </c>
      <c r="K667" s="604"/>
      <c r="L667" s="609"/>
    </row>
    <row r="668" spans="2:12" ht="30" customHeight="1">
      <c r="B668" s="384" t="s">
        <v>130</v>
      </c>
      <c r="C668" s="606"/>
      <c r="D668" s="606"/>
      <c r="E668" s="606"/>
      <c r="F668" s="606"/>
      <c r="G668" s="607"/>
      <c r="H668" s="608"/>
      <c r="I668" s="604"/>
      <c r="J668" s="605">
        <f>'04-22Master'!AH28</f>
        <v>36073.173640000001</v>
      </c>
      <c r="K668" s="604"/>
      <c r="L668" s="609" t="s">
        <v>32</v>
      </c>
    </row>
    <row r="669" spans="2:12" ht="30" customHeight="1">
      <c r="B669" s="384" t="s">
        <v>131</v>
      </c>
      <c r="C669" s="606"/>
      <c r="D669" s="602" t="s">
        <v>29</v>
      </c>
      <c r="E669" s="603">
        <f>'04-22Master'!AJ28</f>
        <v>1800</v>
      </c>
      <c r="F669" s="602" t="s">
        <v>28</v>
      </c>
      <c r="G669" s="603">
        <f>'04-22Master'!AI1552</f>
        <v>0</v>
      </c>
      <c r="H669" s="602" t="s">
        <v>30</v>
      </c>
      <c r="I669" s="603">
        <f>'04-22Master'!AK28</f>
        <v>200</v>
      </c>
      <c r="J669" s="602" t="s">
        <v>31</v>
      </c>
      <c r="K669" s="603">
        <f>'04-22Master'!AL28</f>
        <v>0</v>
      </c>
      <c r="L669" s="392">
        <f>'04-22Master'!AM28</f>
        <v>335</v>
      </c>
    </row>
    <row r="670" spans="2:12" ht="30" customHeight="1">
      <c r="B670" s="384" t="s">
        <v>132</v>
      </c>
      <c r="C670" s="606"/>
      <c r="D670" s="606"/>
      <c r="E670" s="606"/>
      <c r="F670" s="606"/>
      <c r="G670" s="607"/>
      <c r="H670" s="608"/>
      <c r="I670" s="604"/>
      <c r="J670" s="605">
        <f>J668-(E669+G669+I669+K669+L669)</f>
        <v>33738.173640000001</v>
      </c>
      <c r="K670" s="604"/>
      <c r="L670" s="609"/>
    </row>
    <row r="671" spans="2:12">
      <c r="B671" s="393" t="s">
        <v>133</v>
      </c>
      <c r="C671" s="95"/>
      <c r="D671" s="95"/>
      <c r="E671" s="95"/>
      <c r="F671" s="95"/>
      <c r="G671" s="96"/>
      <c r="H671" s="97"/>
      <c r="I671" s="98"/>
      <c r="J671" s="98"/>
      <c r="K671" s="98"/>
      <c r="L671" s="99"/>
    </row>
    <row r="672" spans="2:12">
      <c r="B672" s="394" t="s">
        <v>134</v>
      </c>
      <c r="C672" s="100"/>
      <c r="D672" s="100"/>
      <c r="E672" s="100"/>
      <c r="F672" s="100"/>
      <c r="G672" s="101"/>
      <c r="H672" s="71"/>
      <c r="I672" s="17"/>
      <c r="J672" s="17"/>
      <c r="K672" s="17"/>
      <c r="L672" s="102"/>
    </row>
    <row r="673" spans="2:12">
      <c r="B673" s="13"/>
      <c r="C673" s="338"/>
      <c r="D673" s="338"/>
      <c r="E673" s="338"/>
      <c r="F673" s="338"/>
      <c r="G673" s="338"/>
      <c r="H673" s="338"/>
      <c r="I673" s="338"/>
      <c r="J673" s="338"/>
      <c r="K673" s="338"/>
      <c r="L673" s="14"/>
    </row>
    <row r="674" spans="2:12" ht="15.75" thickBot="1">
      <c r="B674" s="25"/>
      <c r="C674" s="23"/>
      <c r="D674" s="23"/>
      <c r="E674" s="23"/>
      <c r="F674" s="23"/>
      <c r="G674" s="23"/>
      <c r="H674" s="23"/>
      <c r="I674" s="23"/>
      <c r="J674" s="23"/>
      <c r="K674" s="23"/>
      <c r="L674" s="24"/>
    </row>
    <row r="687" spans="2:12" ht="15.75" thickBot="1"/>
    <row r="688" spans="2:12" ht="32.25">
      <c r="B688" s="1540" t="s">
        <v>110</v>
      </c>
      <c r="C688" s="1541"/>
      <c r="D688" s="1541"/>
      <c r="E688" s="1541"/>
      <c r="F688" s="1541"/>
      <c r="G688" s="1541"/>
      <c r="H688" s="1541"/>
      <c r="I688" s="1541"/>
      <c r="J688" s="1541"/>
      <c r="K688" s="1541"/>
      <c r="L688" s="1542"/>
    </row>
    <row r="689" spans="2:12" ht="23.25">
      <c r="B689" s="1543" t="s">
        <v>111</v>
      </c>
      <c r="C689" s="1544"/>
      <c r="D689" s="1544"/>
      <c r="E689" s="1544"/>
      <c r="F689" s="1544"/>
      <c r="G689" s="1544"/>
      <c r="H689" s="1544"/>
      <c r="I689" s="1544"/>
      <c r="J689" s="1544"/>
      <c r="K689" s="1544"/>
      <c r="L689" s="1545"/>
    </row>
    <row r="690" spans="2:12" ht="16.5" thickBot="1">
      <c r="B690" s="1546" t="s">
        <v>477</v>
      </c>
      <c r="C690" s="1547"/>
      <c r="D690" s="1547"/>
      <c r="E690" s="1547"/>
      <c r="F690" s="1547"/>
      <c r="G690" s="1547"/>
      <c r="H690" s="1547"/>
      <c r="I690" s="1547"/>
      <c r="J690" s="1547"/>
      <c r="K690" s="1547"/>
      <c r="L690" s="1548"/>
    </row>
    <row r="691" spans="2:12">
      <c r="B691" s="1549" t="s">
        <v>112</v>
      </c>
      <c r="C691" s="1550"/>
      <c r="D691" s="1550"/>
      <c r="E691" s="1550"/>
      <c r="F691" s="1550"/>
      <c r="G691" s="338"/>
      <c r="H691" s="1559" t="s">
        <v>113</v>
      </c>
      <c r="I691" s="1559"/>
      <c r="J691" s="1559"/>
      <c r="K691" s="1559"/>
      <c r="L691" s="1560"/>
    </row>
    <row r="692" spans="2:12" ht="15.75" thickBot="1">
      <c r="B692" s="1549"/>
      <c r="C692" s="1550"/>
      <c r="D692" s="1550"/>
      <c r="E692" s="1550"/>
      <c r="F692" s="1550"/>
      <c r="G692" s="338"/>
      <c r="H692" s="1559"/>
      <c r="I692" s="1559"/>
      <c r="J692" s="1559"/>
      <c r="K692" s="1559"/>
      <c r="L692" s="1560"/>
    </row>
    <row r="693" spans="2:12">
      <c r="B693" s="73"/>
      <c r="C693" s="74"/>
      <c r="D693" s="74"/>
      <c r="E693" s="74"/>
      <c r="F693" s="75"/>
      <c r="G693" s="338"/>
      <c r="H693" s="73"/>
      <c r="I693" s="74"/>
      <c r="J693" s="74"/>
      <c r="K693" s="74"/>
      <c r="L693" s="75"/>
    </row>
    <row r="694" spans="2:12">
      <c r="B694" s="323" t="s">
        <v>482</v>
      </c>
      <c r="C694" s="338"/>
      <c r="D694" s="338"/>
      <c r="E694" s="338"/>
      <c r="F694" s="14"/>
      <c r="G694" s="338"/>
      <c r="H694" s="323" t="s">
        <v>482</v>
      </c>
      <c r="I694" s="338"/>
      <c r="J694" s="338"/>
      <c r="K694" s="338"/>
      <c r="L694" s="14"/>
    </row>
    <row r="695" spans="2:12">
      <c r="B695" s="158" t="s">
        <v>491</v>
      </c>
      <c r="C695" s="338"/>
      <c r="D695" s="338"/>
      <c r="E695" s="338"/>
      <c r="F695" s="14"/>
      <c r="G695" s="338"/>
      <c r="H695" s="158" t="s">
        <v>491</v>
      </c>
      <c r="I695" s="338"/>
      <c r="J695" s="338"/>
      <c r="K695" s="338"/>
      <c r="L695" s="14"/>
    </row>
    <row r="696" spans="2:12">
      <c r="B696" s="76"/>
      <c r="C696" s="338"/>
      <c r="D696" s="338"/>
      <c r="E696" s="338"/>
      <c r="F696" s="14"/>
      <c r="G696" s="338"/>
      <c r="H696" s="76"/>
      <c r="I696" s="338"/>
      <c r="J696" s="338"/>
      <c r="K696" s="338"/>
      <c r="L696" s="14"/>
    </row>
    <row r="697" spans="2:12" ht="15.75" thickBot="1">
      <c r="B697" s="25"/>
      <c r="C697" s="23"/>
      <c r="D697" s="23"/>
      <c r="E697" s="23"/>
      <c r="F697" s="24"/>
      <c r="G697" s="338"/>
      <c r="H697" s="25"/>
      <c r="I697" s="23"/>
      <c r="J697" s="23"/>
      <c r="K697" s="23"/>
      <c r="L697" s="24"/>
    </row>
    <row r="698" spans="2:12">
      <c r="B698" s="13"/>
      <c r="C698" s="338"/>
      <c r="D698" s="338"/>
      <c r="E698" s="338"/>
      <c r="F698" s="338"/>
      <c r="G698" s="338"/>
      <c r="H698" s="338"/>
      <c r="I698" s="338"/>
      <c r="J698" s="338" t="s">
        <v>114</v>
      </c>
      <c r="K698" s="338"/>
      <c r="L698" s="14"/>
    </row>
    <row r="699" spans="2:12">
      <c r="B699" s="1551" t="s">
        <v>115</v>
      </c>
      <c r="C699" s="1552"/>
      <c r="D699" s="1552"/>
      <c r="E699" s="1552"/>
      <c r="F699" s="1552"/>
      <c r="G699" s="338"/>
      <c r="H699" s="1552" t="s">
        <v>3</v>
      </c>
      <c r="I699" s="1552"/>
      <c r="J699" s="1552"/>
      <c r="K699" s="1552"/>
      <c r="L699" s="1553"/>
    </row>
    <row r="700" spans="2:12" ht="15.75" thickBot="1">
      <c r="B700" s="13"/>
      <c r="C700" s="338"/>
      <c r="D700" s="338"/>
      <c r="E700" s="338"/>
      <c r="F700" s="338"/>
      <c r="G700" s="338"/>
      <c r="H700" s="338"/>
      <c r="I700" s="338"/>
      <c r="J700" s="338"/>
      <c r="K700" s="338"/>
      <c r="L700" s="14"/>
    </row>
    <row r="701" spans="2:12">
      <c r="B701" s="73"/>
      <c r="C701" s="74"/>
      <c r="D701" s="74"/>
      <c r="E701" s="74"/>
      <c r="F701" s="75"/>
      <c r="G701" s="338"/>
      <c r="H701" s="77"/>
      <c r="I701" s="78"/>
      <c r="J701" s="78"/>
      <c r="K701" s="78"/>
      <c r="L701" s="79"/>
    </row>
    <row r="702" spans="2:12">
      <c r="B702" s="13"/>
      <c r="C702" s="338"/>
      <c r="D702" s="338"/>
      <c r="E702" s="338"/>
      <c r="F702" s="14"/>
      <c r="G702" s="338"/>
      <c r="H702" s="598" t="s">
        <v>483</v>
      </c>
      <c r="I702" s="383"/>
      <c r="J702" s="383"/>
      <c r="K702" s="383"/>
      <c r="L702" s="80"/>
    </row>
    <row r="703" spans="2:12">
      <c r="B703" s="537" t="s">
        <v>786</v>
      </c>
      <c r="C703" s="338"/>
      <c r="D703" s="338"/>
      <c r="E703" s="338"/>
      <c r="F703" s="14"/>
      <c r="G703" s="338"/>
      <c r="H703" s="534" t="s">
        <v>484</v>
      </c>
      <c r="I703" s="383"/>
      <c r="J703" s="383"/>
      <c r="K703" s="383"/>
      <c r="L703" s="80"/>
    </row>
    <row r="704" spans="2:12">
      <c r="B704" s="13"/>
      <c r="C704" s="338"/>
      <c r="D704" s="338"/>
      <c r="E704" s="338"/>
      <c r="F704" s="14"/>
      <c r="G704" s="338"/>
      <c r="H704" s="76"/>
      <c r="I704" s="383"/>
      <c r="J704" s="383"/>
      <c r="K704" s="383"/>
      <c r="L704" s="80"/>
    </row>
    <row r="705" spans="2:12" ht="15.75" thickBot="1">
      <c r="B705" s="25"/>
      <c r="C705" s="23"/>
      <c r="D705" s="23"/>
      <c r="E705" s="23"/>
      <c r="F705" s="24"/>
      <c r="G705" s="338"/>
      <c r="H705" s="76"/>
      <c r="I705" s="383"/>
      <c r="J705" s="383"/>
      <c r="K705" s="383"/>
      <c r="L705" s="80"/>
    </row>
    <row r="706" spans="2:12" ht="30" customHeight="1">
      <c r="B706" s="1524" t="s">
        <v>116</v>
      </c>
      <c r="C706" s="1525"/>
      <c r="D706" s="1525"/>
      <c r="E706" s="1525"/>
      <c r="F706" s="1525"/>
      <c r="G706" s="1554"/>
      <c r="H706" s="1534" t="str">
        <f>'04-22Master'!B29</f>
        <v>Karthick G</v>
      </c>
      <c r="I706" s="1527"/>
      <c r="J706" s="1527"/>
      <c r="K706" s="1527"/>
      <c r="L706" s="1527"/>
    </row>
    <row r="707" spans="2:12" ht="30" customHeight="1">
      <c r="B707" s="1555"/>
      <c r="C707" s="1556"/>
      <c r="D707" s="1556"/>
      <c r="E707" s="1556"/>
      <c r="F707" s="1556"/>
      <c r="G707" s="1556"/>
      <c r="H707" s="1557" t="str">
        <f>'04-22Master'!G29</f>
        <v>47A,Vallaneri,Koothandan Post,Melavaniyankudi,Sivaganga,Tamil Nadu-630561</v>
      </c>
      <c r="I707" s="1558"/>
      <c r="J707" s="1558"/>
      <c r="K707" s="1558"/>
      <c r="L707" s="1558"/>
    </row>
    <row r="708" spans="2:12" ht="30" customHeight="1">
      <c r="B708" s="1529" t="s">
        <v>117</v>
      </c>
      <c r="C708" s="1530"/>
      <c r="D708" s="1530"/>
      <c r="E708" s="1530"/>
      <c r="F708" s="1530"/>
      <c r="G708" s="1530"/>
      <c r="H708" s="1531">
        <v>61</v>
      </c>
      <c r="I708" s="1532"/>
      <c r="J708" s="1532"/>
      <c r="K708" s="1532"/>
      <c r="L708" s="1533"/>
    </row>
    <row r="709" spans="2:12" ht="30" customHeight="1">
      <c r="B709" s="1524" t="s">
        <v>118</v>
      </c>
      <c r="C709" s="1525"/>
      <c r="D709" s="1525"/>
      <c r="E709" s="1525"/>
      <c r="F709" s="1525"/>
      <c r="G709" s="1525"/>
      <c r="H709" s="1534" t="str">
        <f>'04-22Master'!F29</f>
        <v xml:space="preserve">Senior EUC Analyst </v>
      </c>
      <c r="I709" s="1527"/>
      <c r="J709" s="1527"/>
      <c r="K709" s="1527"/>
      <c r="L709" s="1528"/>
    </row>
    <row r="710" spans="2:12" ht="30" customHeight="1">
      <c r="B710" s="1524" t="s">
        <v>119</v>
      </c>
      <c r="C710" s="1525"/>
      <c r="D710" s="1525"/>
      <c r="E710" s="1525"/>
      <c r="F710" s="1525"/>
      <c r="G710" s="1525"/>
      <c r="H710" s="1535">
        <f>'04-22Master'!I29</f>
        <v>44419</v>
      </c>
      <c r="I710" s="1536"/>
      <c r="J710" s="1536"/>
      <c r="K710" s="1536"/>
      <c r="L710" s="1537"/>
    </row>
    <row r="711" spans="2:12" ht="30" customHeight="1">
      <c r="B711" s="384" t="s">
        <v>120</v>
      </c>
      <c r="C711" s="606"/>
      <c r="D711" s="606"/>
      <c r="E711" s="606"/>
      <c r="F711" s="606"/>
      <c r="G711" s="606"/>
      <c r="H711" s="608"/>
      <c r="I711" s="387"/>
      <c r="J711" s="388">
        <f>'04-22Master'!O482</f>
        <v>0</v>
      </c>
      <c r="K711" s="604"/>
      <c r="L711" s="609"/>
    </row>
    <row r="712" spans="2:12" ht="30" customHeight="1">
      <c r="B712" s="384" t="s">
        <v>121</v>
      </c>
      <c r="C712" s="606"/>
      <c r="D712" s="606"/>
      <c r="E712" s="606"/>
      <c r="F712" s="606"/>
      <c r="G712" s="607"/>
      <c r="H712" s="435"/>
      <c r="I712" s="436"/>
      <c r="J712" s="388" t="str">
        <f>'04-22Master'!N29</f>
        <v>100874601152</v>
      </c>
      <c r="K712" s="436"/>
      <c r="L712" s="437"/>
    </row>
    <row r="713" spans="2:12" ht="30" customHeight="1">
      <c r="B713" s="1538" t="s">
        <v>122</v>
      </c>
      <c r="C713" s="1539"/>
      <c r="D713" s="1539"/>
      <c r="E713" s="1539"/>
      <c r="F713" s="1539"/>
      <c r="G713" s="1539"/>
      <c r="H713" s="1531">
        <f>'04-22Master'!T29</f>
        <v>89547</v>
      </c>
      <c r="I713" s="1532"/>
      <c r="J713" s="1532"/>
      <c r="K713" s="1532"/>
      <c r="L713" s="1533"/>
    </row>
    <row r="714" spans="2:12" ht="30" customHeight="1">
      <c r="B714" s="1524" t="s">
        <v>123</v>
      </c>
      <c r="C714" s="1525"/>
      <c r="D714" s="1525"/>
      <c r="E714" s="1525"/>
      <c r="F714" s="1525"/>
      <c r="G714" s="1525"/>
      <c r="H714" s="1526">
        <f>'04-22Master'!D10</f>
        <v>44652</v>
      </c>
      <c r="I714" s="1527"/>
      <c r="J714" s="1527"/>
      <c r="K714" s="1527"/>
      <c r="L714" s="1528"/>
    </row>
    <row r="715" spans="2:12" ht="30" customHeight="1">
      <c r="B715" s="1524" t="s">
        <v>124</v>
      </c>
      <c r="C715" s="1525"/>
      <c r="D715" s="1525"/>
      <c r="E715" s="1525"/>
      <c r="F715" s="1525"/>
      <c r="G715" s="1525"/>
      <c r="H715" s="1527" t="s">
        <v>125</v>
      </c>
      <c r="I715" s="1527"/>
      <c r="J715" s="1527"/>
      <c r="K715" s="1527"/>
      <c r="L715" s="1528"/>
    </row>
    <row r="716" spans="2:12" ht="30" customHeight="1">
      <c r="B716" s="384" t="s">
        <v>126</v>
      </c>
      <c r="C716" s="606"/>
      <c r="D716" s="606"/>
      <c r="E716" s="606"/>
      <c r="F716" s="606"/>
      <c r="G716" s="607"/>
      <c r="H716" s="608"/>
      <c r="I716" s="604"/>
      <c r="J716" s="605">
        <f>'04-22Master'!R29</f>
        <v>30</v>
      </c>
      <c r="K716" s="604"/>
      <c r="L716" s="609"/>
    </row>
    <row r="717" spans="2:12" ht="30" customHeight="1">
      <c r="B717" s="384" t="s">
        <v>127</v>
      </c>
      <c r="C717" s="606"/>
      <c r="D717" s="606"/>
      <c r="E717" s="606"/>
      <c r="F717" s="606"/>
      <c r="G717" s="607"/>
      <c r="H717" s="608"/>
      <c r="I717" s="604"/>
      <c r="J717" s="604" t="s">
        <v>34</v>
      </c>
      <c r="K717" s="604"/>
      <c r="L717" s="609"/>
    </row>
    <row r="718" spans="2:12" ht="30" customHeight="1">
      <c r="B718" s="384" t="s">
        <v>128</v>
      </c>
      <c r="C718" s="606"/>
      <c r="D718" s="606"/>
      <c r="E718" s="606"/>
      <c r="F718" s="606"/>
      <c r="G718" s="607"/>
      <c r="H718" s="608"/>
      <c r="I718" s="604"/>
      <c r="J718" s="605">
        <v>0</v>
      </c>
      <c r="K718" s="604"/>
      <c r="L718" s="609"/>
    </row>
    <row r="719" spans="2:12" ht="30" customHeight="1">
      <c r="B719" s="384" t="s">
        <v>129</v>
      </c>
      <c r="C719" s="606"/>
      <c r="D719" s="606"/>
      <c r="E719" s="606"/>
      <c r="F719" s="606"/>
      <c r="G719" s="607"/>
      <c r="H719" s="608"/>
      <c r="I719" s="604"/>
      <c r="J719" s="604">
        <v>0</v>
      </c>
      <c r="K719" s="604"/>
      <c r="L719" s="609"/>
    </row>
    <row r="720" spans="2:12" ht="30" customHeight="1">
      <c r="B720" s="384" t="s">
        <v>130</v>
      </c>
      <c r="C720" s="606"/>
      <c r="D720" s="606"/>
      <c r="E720" s="606"/>
      <c r="F720" s="606"/>
      <c r="G720" s="607"/>
      <c r="H720" s="608"/>
      <c r="I720" s="604"/>
      <c r="J720" s="605">
        <f>'04-22Master'!AH29</f>
        <v>98276.28542</v>
      </c>
      <c r="K720" s="604"/>
      <c r="L720" s="609" t="s">
        <v>32</v>
      </c>
    </row>
    <row r="721" spans="2:12" ht="30" customHeight="1">
      <c r="B721" s="384" t="s">
        <v>131</v>
      </c>
      <c r="C721" s="606"/>
      <c r="D721" s="602" t="s">
        <v>29</v>
      </c>
      <c r="E721" s="603">
        <f>'04-22Master'!AJ29</f>
        <v>1800</v>
      </c>
      <c r="F721" s="602" t="s">
        <v>28</v>
      </c>
      <c r="G721" s="603">
        <f>'04-22Master'!AI1645</f>
        <v>0</v>
      </c>
      <c r="H721" s="602" t="s">
        <v>30</v>
      </c>
      <c r="I721" s="603">
        <f>'04-22Master'!AK29</f>
        <v>200</v>
      </c>
      <c r="J721" s="602" t="s">
        <v>31</v>
      </c>
      <c r="K721" s="603">
        <f>'04-22Master'!AL29</f>
        <v>0</v>
      </c>
      <c r="L721" s="392">
        <f>'04-22Master'!AM29</f>
        <v>336</v>
      </c>
    </row>
    <row r="722" spans="2:12" ht="30" customHeight="1">
      <c r="B722" s="384" t="s">
        <v>132</v>
      </c>
      <c r="C722" s="606"/>
      <c r="D722" s="606"/>
      <c r="E722" s="606"/>
      <c r="F722" s="606"/>
      <c r="G722" s="607"/>
      <c r="H722" s="608"/>
      <c r="I722" s="604"/>
      <c r="J722" s="605">
        <f>J720-(E721+G721+I721+K721+L721)</f>
        <v>95940.28542</v>
      </c>
      <c r="K722" s="604"/>
      <c r="L722" s="609"/>
    </row>
    <row r="723" spans="2:12">
      <c r="B723" s="393" t="s">
        <v>133</v>
      </c>
      <c r="C723" s="95"/>
      <c r="D723" s="95"/>
      <c r="E723" s="95"/>
      <c r="F723" s="95"/>
      <c r="G723" s="96"/>
      <c r="H723" s="97"/>
      <c r="I723" s="98"/>
      <c r="J723" s="98"/>
      <c r="K723" s="98"/>
      <c r="L723" s="99"/>
    </row>
    <row r="724" spans="2:12">
      <c r="B724" s="394" t="s">
        <v>134</v>
      </c>
      <c r="C724" s="100"/>
      <c r="D724" s="100"/>
      <c r="E724" s="100"/>
      <c r="F724" s="100"/>
      <c r="G724" s="101"/>
      <c r="H724" s="71"/>
      <c r="I724" s="17"/>
      <c r="J724" s="17"/>
      <c r="K724" s="17"/>
      <c r="L724" s="102"/>
    </row>
    <row r="725" spans="2:12">
      <c r="B725" s="13"/>
      <c r="C725" s="338"/>
      <c r="D725" s="338"/>
      <c r="E725" s="338"/>
      <c r="F725" s="338"/>
      <c r="G725" s="338"/>
      <c r="H725" s="338"/>
      <c r="I725" s="338"/>
      <c r="J725" s="338"/>
      <c r="K725" s="338"/>
      <c r="L725" s="14"/>
    </row>
    <row r="726" spans="2:12" ht="15.75" thickBot="1">
      <c r="B726" s="25"/>
      <c r="C726" s="23"/>
      <c r="D726" s="23"/>
      <c r="E726" s="23"/>
      <c r="F726" s="23"/>
      <c r="G726" s="23"/>
      <c r="H726" s="23"/>
      <c r="I726" s="23"/>
      <c r="J726" s="23"/>
      <c r="K726" s="23"/>
      <c r="L726" s="24"/>
    </row>
    <row r="739" spans="2:12" ht="15.75" thickBot="1"/>
    <row r="740" spans="2:12" ht="32.25">
      <c r="B740" s="1540" t="s">
        <v>110</v>
      </c>
      <c r="C740" s="1541"/>
      <c r="D740" s="1541"/>
      <c r="E740" s="1541"/>
      <c r="F740" s="1541"/>
      <c r="G740" s="1541"/>
      <c r="H740" s="1541"/>
      <c r="I740" s="1541"/>
      <c r="J740" s="1541"/>
      <c r="K740" s="1541"/>
      <c r="L740" s="1542"/>
    </row>
    <row r="741" spans="2:12" ht="23.25">
      <c r="B741" s="1543" t="s">
        <v>111</v>
      </c>
      <c r="C741" s="1544"/>
      <c r="D741" s="1544"/>
      <c r="E741" s="1544"/>
      <c r="F741" s="1544"/>
      <c r="G741" s="1544"/>
      <c r="H741" s="1544"/>
      <c r="I741" s="1544"/>
      <c r="J741" s="1544"/>
      <c r="K741" s="1544"/>
      <c r="L741" s="1545"/>
    </row>
    <row r="742" spans="2:12" ht="16.5" thickBot="1">
      <c r="B742" s="1546" t="s">
        <v>477</v>
      </c>
      <c r="C742" s="1547"/>
      <c r="D742" s="1547"/>
      <c r="E742" s="1547"/>
      <c r="F742" s="1547"/>
      <c r="G742" s="1547"/>
      <c r="H742" s="1547"/>
      <c r="I742" s="1547"/>
      <c r="J742" s="1547"/>
      <c r="K742" s="1547"/>
      <c r="L742" s="1548"/>
    </row>
    <row r="743" spans="2:12">
      <c r="B743" s="1549" t="s">
        <v>112</v>
      </c>
      <c r="C743" s="1550"/>
      <c r="D743" s="1550"/>
      <c r="E743" s="1550"/>
      <c r="F743" s="1550"/>
      <c r="G743" s="338"/>
      <c r="H743" s="1559" t="s">
        <v>113</v>
      </c>
      <c r="I743" s="1559"/>
      <c r="J743" s="1559"/>
      <c r="K743" s="1559"/>
      <c r="L743" s="1560"/>
    </row>
    <row r="744" spans="2:12" ht="15.75" thickBot="1">
      <c r="B744" s="1549"/>
      <c r="C744" s="1550"/>
      <c r="D744" s="1550"/>
      <c r="E744" s="1550"/>
      <c r="F744" s="1550"/>
      <c r="G744" s="338"/>
      <c r="H744" s="1559"/>
      <c r="I744" s="1559"/>
      <c r="J744" s="1559"/>
      <c r="K744" s="1559"/>
      <c r="L744" s="1560"/>
    </row>
    <row r="745" spans="2:12" ht="20.45" customHeight="1">
      <c r="B745" s="73"/>
      <c r="C745" s="74"/>
      <c r="D745" s="74"/>
      <c r="E745" s="74"/>
      <c r="F745" s="75"/>
      <c r="G745" s="338"/>
      <c r="H745" s="73"/>
      <c r="I745" s="74"/>
      <c r="J745" s="74"/>
      <c r="K745" s="74"/>
      <c r="L745" s="75"/>
    </row>
    <row r="746" spans="2:12" ht="20.45" customHeight="1">
      <c r="B746" s="323" t="s">
        <v>482</v>
      </c>
      <c r="C746" s="338"/>
      <c r="D746" s="338"/>
      <c r="E746" s="338"/>
      <c r="F746" s="14"/>
      <c r="G746" s="338"/>
      <c r="H746" s="323" t="s">
        <v>482</v>
      </c>
      <c r="I746" s="338"/>
      <c r="J746" s="338"/>
      <c r="K746" s="338"/>
      <c r="L746" s="14"/>
    </row>
    <row r="747" spans="2:12" ht="20.45" customHeight="1">
      <c r="B747" s="158" t="s">
        <v>491</v>
      </c>
      <c r="C747" s="338"/>
      <c r="D747" s="338"/>
      <c r="E747" s="338"/>
      <c r="F747" s="14"/>
      <c r="G747" s="338"/>
      <c r="H747" s="158" t="s">
        <v>491</v>
      </c>
      <c r="I747" s="338"/>
      <c r="J747" s="338"/>
      <c r="K747" s="338"/>
      <c r="L747" s="14"/>
    </row>
    <row r="748" spans="2:12" ht="20.45" customHeight="1">
      <c r="B748" s="76"/>
      <c r="C748" s="338"/>
      <c r="D748" s="338"/>
      <c r="E748" s="338"/>
      <c r="F748" s="14"/>
      <c r="G748" s="338"/>
      <c r="H748" s="76"/>
      <c r="I748" s="338"/>
      <c r="J748" s="338"/>
      <c r="K748" s="338"/>
      <c r="L748" s="14"/>
    </row>
    <row r="749" spans="2:12" ht="20.45" customHeight="1" thickBot="1">
      <c r="B749" s="25"/>
      <c r="C749" s="23"/>
      <c r="D749" s="23"/>
      <c r="E749" s="23"/>
      <c r="F749" s="24"/>
      <c r="G749" s="338"/>
      <c r="H749" s="25"/>
      <c r="I749" s="23"/>
      <c r="J749" s="23"/>
      <c r="K749" s="23"/>
      <c r="L749" s="24"/>
    </row>
    <row r="750" spans="2:12" ht="20.45" customHeight="1">
      <c r="B750" s="13"/>
      <c r="C750" s="338"/>
      <c r="D750" s="338"/>
      <c r="E750" s="338"/>
      <c r="F750" s="338"/>
      <c r="G750" s="338"/>
      <c r="H750" s="338"/>
      <c r="I750" s="338"/>
      <c r="J750" s="338" t="s">
        <v>114</v>
      </c>
      <c r="K750" s="338"/>
      <c r="L750" s="14"/>
    </row>
    <row r="751" spans="2:12" ht="20.45" customHeight="1">
      <c r="B751" s="1551" t="s">
        <v>115</v>
      </c>
      <c r="C751" s="1552"/>
      <c r="D751" s="1552"/>
      <c r="E751" s="1552"/>
      <c r="F751" s="1552"/>
      <c r="G751" s="338"/>
      <c r="H751" s="1552" t="s">
        <v>3</v>
      </c>
      <c r="I751" s="1552"/>
      <c r="J751" s="1552"/>
      <c r="K751" s="1552"/>
      <c r="L751" s="1553"/>
    </row>
    <row r="752" spans="2:12" ht="20.45" customHeight="1" thickBot="1">
      <c r="B752" s="13"/>
      <c r="C752" s="338"/>
      <c r="D752" s="338"/>
      <c r="E752" s="338"/>
      <c r="F752" s="338"/>
      <c r="G752" s="338"/>
      <c r="H752" s="338"/>
      <c r="I752" s="338"/>
      <c r="J752" s="338"/>
      <c r="K752" s="338"/>
      <c r="L752" s="14"/>
    </row>
    <row r="753" spans="2:12" ht="20.45" customHeight="1">
      <c r="B753" s="73"/>
      <c r="C753" s="74"/>
      <c r="D753" s="74"/>
      <c r="E753" s="74"/>
      <c r="F753" s="75"/>
      <c r="G753" s="338"/>
      <c r="H753" s="77"/>
      <c r="I753" s="78"/>
      <c r="J753" s="78"/>
      <c r="K753" s="78"/>
      <c r="L753" s="79"/>
    </row>
    <row r="754" spans="2:12" ht="20.45" customHeight="1">
      <c r="B754" s="13"/>
      <c r="C754" s="338"/>
      <c r="D754" s="338"/>
      <c r="E754" s="338"/>
      <c r="F754" s="14"/>
      <c r="G754" s="338"/>
      <c r="H754" s="622" t="s">
        <v>483</v>
      </c>
      <c r="I754" s="383"/>
      <c r="J754" s="383"/>
      <c r="K754" s="383"/>
      <c r="L754" s="80"/>
    </row>
    <row r="755" spans="2:12" ht="20.45" customHeight="1">
      <c r="B755" s="537" t="s">
        <v>786</v>
      </c>
      <c r="C755" s="338"/>
      <c r="D755" s="338"/>
      <c r="E755" s="338"/>
      <c r="F755" s="14"/>
      <c r="G755" s="338"/>
      <c r="H755" s="534" t="s">
        <v>484</v>
      </c>
      <c r="I755" s="383"/>
      <c r="J755" s="383"/>
      <c r="K755" s="383"/>
      <c r="L755" s="80"/>
    </row>
    <row r="756" spans="2:12" ht="20.45" customHeight="1">
      <c r="B756" s="13"/>
      <c r="C756" s="338"/>
      <c r="D756" s="338"/>
      <c r="E756" s="338"/>
      <c r="F756" s="14"/>
      <c r="G756" s="338"/>
      <c r="H756" s="76"/>
      <c r="I756" s="383"/>
      <c r="J756" s="383"/>
      <c r="K756" s="383"/>
      <c r="L756" s="80"/>
    </row>
    <row r="757" spans="2:12" ht="20.45" customHeight="1" thickBot="1">
      <c r="B757" s="25"/>
      <c r="C757" s="23"/>
      <c r="D757" s="23"/>
      <c r="E757" s="23"/>
      <c r="F757" s="24"/>
      <c r="G757" s="338"/>
      <c r="H757" s="76"/>
      <c r="I757" s="383"/>
      <c r="J757" s="383"/>
      <c r="K757" s="383"/>
      <c r="L757" s="80"/>
    </row>
    <row r="758" spans="2:12" ht="25.15" customHeight="1">
      <c r="B758" s="1524" t="s">
        <v>116</v>
      </c>
      <c r="C758" s="1525"/>
      <c r="D758" s="1525"/>
      <c r="E758" s="1525"/>
      <c r="F758" s="1525"/>
      <c r="G758" s="1554"/>
      <c r="H758" s="1534" t="str">
        <f>'04-22Master'!B30</f>
        <v>K V Kannan</v>
      </c>
      <c r="I758" s="1527"/>
      <c r="J758" s="1527"/>
      <c r="K758" s="1527"/>
      <c r="L758" s="1527"/>
    </row>
    <row r="759" spans="2:12" ht="25.15" customHeight="1">
      <c r="B759" s="1555"/>
      <c r="C759" s="1556"/>
      <c r="D759" s="1556"/>
      <c r="E759" s="1556"/>
      <c r="F759" s="1556"/>
      <c r="G759" s="1556"/>
      <c r="H759" s="1557" t="str">
        <f>'04-22Master'!G30</f>
        <v>New No.1,old no 43/351,Jyothi ramalingam street,Rajajipuram,Thiruvallur,TN 602001</v>
      </c>
      <c r="I759" s="1558"/>
      <c r="J759" s="1558"/>
      <c r="K759" s="1558"/>
      <c r="L759" s="1558"/>
    </row>
    <row r="760" spans="2:12" ht="25.15" customHeight="1">
      <c r="B760" s="1529" t="s">
        <v>117</v>
      </c>
      <c r="C760" s="1530"/>
      <c r="D760" s="1530"/>
      <c r="E760" s="1530"/>
      <c r="F760" s="1530"/>
      <c r="G760" s="1530"/>
      <c r="H760" s="1531" t="str">
        <f>'04-22Master'!A30</f>
        <v>BITS-640</v>
      </c>
      <c r="I760" s="1532"/>
      <c r="J760" s="1532"/>
      <c r="K760" s="1532"/>
      <c r="L760" s="1533"/>
    </row>
    <row r="761" spans="2:12" ht="25.15" customHeight="1">
      <c r="B761" s="1524" t="s">
        <v>118</v>
      </c>
      <c r="C761" s="1525"/>
      <c r="D761" s="1525"/>
      <c r="E761" s="1525"/>
      <c r="F761" s="1525"/>
      <c r="G761" s="1525"/>
      <c r="H761" s="1534" t="str">
        <f>'04-22Master'!F30</f>
        <v>Windows and Assure Administrator</v>
      </c>
      <c r="I761" s="1527"/>
      <c r="J761" s="1527"/>
      <c r="K761" s="1527"/>
      <c r="L761" s="1528"/>
    </row>
    <row r="762" spans="2:12" ht="25.15" customHeight="1">
      <c r="B762" s="1524" t="s">
        <v>119</v>
      </c>
      <c r="C762" s="1525"/>
      <c r="D762" s="1525"/>
      <c r="E762" s="1525"/>
      <c r="F762" s="1525"/>
      <c r="G762" s="1525"/>
      <c r="H762" s="1535">
        <f>'04-22Master'!I30</f>
        <v>44446</v>
      </c>
      <c r="I762" s="1536"/>
      <c r="J762" s="1536"/>
      <c r="K762" s="1536"/>
      <c r="L762" s="1537"/>
    </row>
    <row r="763" spans="2:12" ht="25.15" customHeight="1">
      <c r="B763" s="384" t="s">
        <v>120</v>
      </c>
      <c r="C763" s="629"/>
      <c r="D763" s="629"/>
      <c r="E763" s="629"/>
      <c r="F763" s="629"/>
      <c r="G763" s="629"/>
      <c r="H763" s="631"/>
      <c r="I763" s="387"/>
      <c r="J763" s="388">
        <f>'04-22Master'!O731</f>
        <v>0</v>
      </c>
      <c r="K763" s="628"/>
      <c r="L763" s="632"/>
    </row>
    <row r="764" spans="2:12" ht="25.15" customHeight="1">
      <c r="B764" s="384" t="s">
        <v>121</v>
      </c>
      <c r="C764" s="629"/>
      <c r="D764" s="629"/>
      <c r="E764" s="629"/>
      <c r="F764" s="629"/>
      <c r="G764" s="630"/>
      <c r="H764" s="435"/>
      <c r="I764" s="436"/>
      <c r="J764" s="388" t="str">
        <f>'04-22Master'!N30</f>
        <v>101275235803</v>
      </c>
      <c r="K764" s="436"/>
      <c r="L764" s="437"/>
    </row>
    <row r="765" spans="2:12" ht="25.15" customHeight="1">
      <c r="B765" s="1538" t="s">
        <v>122</v>
      </c>
      <c r="C765" s="1539"/>
      <c r="D765" s="1539"/>
      <c r="E765" s="1539"/>
      <c r="F765" s="1539"/>
      <c r="G765" s="1539"/>
      <c r="H765" s="1531">
        <f>'04-22Master'!AH30</f>
        <v>41275.796179999998</v>
      </c>
      <c r="I765" s="1532"/>
      <c r="J765" s="1532"/>
      <c r="K765" s="1532"/>
      <c r="L765" s="1533"/>
    </row>
    <row r="766" spans="2:12" ht="25.15" customHeight="1">
      <c r="B766" s="1524" t="s">
        <v>123</v>
      </c>
      <c r="C766" s="1525"/>
      <c r="D766" s="1525"/>
      <c r="E766" s="1525"/>
      <c r="F766" s="1525"/>
      <c r="G766" s="1525"/>
      <c r="H766" s="1526">
        <f>'04-22Master'!D10</f>
        <v>44652</v>
      </c>
      <c r="I766" s="1527"/>
      <c r="J766" s="1527"/>
      <c r="K766" s="1527"/>
      <c r="L766" s="1528"/>
    </row>
    <row r="767" spans="2:12" ht="25.15" customHeight="1">
      <c r="B767" s="1524" t="s">
        <v>124</v>
      </c>
      <c r="C767" s="1525"/>
      <c r="D767" s="1525"/>
      <c r="E767" s="1525"/>
      <c r="F767" s="1525"/>
      <c r="G767" s="1525"/>
      <c r="H767" s="1527" t="s">
        <v>125</v>
      </c>
      <c r="I767" s="1527"/>
      <c r="J767" s="1527"/>
      <c r="K767" s="1527"/>
      <c r="L767" s="1528"/>
    </row>
    <row r="768" spans="2:12" ht="25.15" customHeight="1">
      <c r="B768" s="384" t="s">
        <v>126</v>
      </c>
      <c r="C768" s="629"/>
      <c r="D768" s="629"/>
      <c r="E768" s="629"/>
      <c r="F768" s="629"/>
      <c r="G768" s="630"/>
      <c r="H768" s="631"/>
      <c r="I768" s="628"/>
      <c r="J768" s="633">
        <f>'04-22Master'!R30</f>
        <v>30</v>
      </c>
      <c r="K768" s="628"/>
      <c r="L768" s="632"/>
    </row>
    <row r="769" spans="2:12" ht="25.15" customHeight="1">
      <c r="B769" s="384" t="s">
        <v>127</v>
      </c>
      <c r="C769" s="629"/>
      <c r="D769" s="629"/>
      <c r="E769" s="629"/>
      <c r="F769" s="629"/>
      <c r="G769" s="630"/>
      <c r="H769" s="631"/>
      <c r="I769" s="628"/>
      <c r="J769" s="628" t="s">
        <v>34</v>
      </c>
      <c r="K769" s="628"/>
      <c r="L769" s="632"/>
    </row>
    <row r="770" spans="2:12" ht="25.15" customHeight="1">
      <c r="B770" s="384" t="s">
        <v>128</v>
      </c>
      <c r="C770" s="629"/>
      <c r="D770" s="629"/>
      <c r="E770" s="629"/>
      <c r="F770" s="629"/>
      <c r="G770" s="630"/>
      <c r="H770" s="631"/>
      <c r="I770" s="628"/>
      <c r="J770" s="633">
        <v>0</v>
      </c>
      <c r="K770" s="628"/>
      <c r="L770" s="632"/>
    </row>
    <row r="771" spans="2:12" ht="25.15" customHeight="1">
      <c r="B771" s="384" t="s">
        <v>129</v>
      </c>
      <c r="C771" s="629"/>
      <c r="D771" s="629"/>
      <c r="E771" s="629"/>
      <c r="F771" s="629"/>
      <c r="G771" s="630"/>
      <c r="H771" s="631"/>
      <c r="I771" s="628"/>
      <c r="J771" s="628">
        <v>0</v>
      </c>
      <c r="K771" s="628"/>
      <c r="L771" s="632"/>
    </row>
    <row r="772" spans="2:12" ht="25.15" customHeight="1">
      <c r="B772" s="384" t="s">
        <v>130</v>
      </c>
      <c r="C772" s="629"/>
      <c r="D772" s="629"/>
      <c r="E772" s="629"/>
      <c r="F772" s="629"/>
      <c r="G772" s="630"/>
      <c r="H772" s="631"/>
      <c r="I772" s="628"/>
      <c r="J772" s="633">
        <f>'04-22Master'!AH30</f>
        <v>41275.796179999998</v>
      </c>
      <c r="K772" s="628"/>
      <c r="L772" s="632" t="s">
        <v>32</v>
      </c>
    </row>
    <row r="773" spans="2:12" ht="25.15" customHeight="1">
      <c r="B773" s="384" t="s">
        <v>131</v>
      </c>
      <c r="C773" s="629"/>
      <c r="D773" s="626" t="s">
        <v>29</v>
      </c>
      <c r="E773" s="627">
        <f>'04-22Master'!AJ30</f>
        <v>1800</v>
      </c>
      <c r="F773" s="626" t="s">
        <v>28</v>
      </c>
      <c r="G773" s="627">
        <f>'04-22Master'!AI1894</f>
        <v>0</v>
      </c>
      <c r="H773" s="626" t="s">
        <v>30</v>
      </c>
      <c r="I773" s="627">
        <f>'04-22Master'!AK30</f>
        <v>200</v>
      </c>
      <c r="J773" s="626" t="s">
        <v>31</v>
      </c>
      <c r="K773" s="627">
        <f>'04-22Master'!AL30</f>
        <v>0</v>
      </c>
      <c r="L773" s="392">
        <f>'04-22Master'!AM30</f>
        <v>252</v>
      </c>
    </row>
    <row r="774" spans="2:12" ht="25.15" customHeight="1">
      <c r="B774" s="384" t="s">
        <v>132</v>
      </c>
      <c r="C774" s="629"/>
      <c r="D774" s="629"/>
      <c r="E774" s="629"/>
      <c r="F774" s="629"/>
      <c r="G774" s="630"/>
      <c r="H774" s="631"/>
      <c r="I774" s="628"/>
      <c r="J774" s="633">
        <f>J772-(E773+G773+I773+K773+L773)</f>
        <v>39023.796179999998</v>
      </c>
      <c r="K774" s="628"/>
      <c r="L774" s="632"/>
    </row>
    <row r="775" spans="2:12" ht="20.45" customHeight="1">
      <c r="B775" s="393" t="s">
        <v>133</v>
      </c>
      <c r="C775" s="95"/>
      <c r="D775" s="95"/>
      <c r="E775" s="95"/>
      <c r="F775" s="95"/>
      <c r="G775" s="96"/>
      <c r="H775" s="97"/>
      <c r="I775" s="98"/>
      <c r="J775" s="98"/>
      <c r="K775" s="98"/>
      <c r="L775" s="99"/>
    </row>
    <row r="776" spans="2:12" ht="20.45" customHeight="1">
      <c r="B776" s="394" t="s">
        <v>134</v>
      </c>
      <c r="C776" s="100"/>
      <c r="D776" s="100"/>
      <c r="E776" s="100"/>
      <c r="F776" s="100"/>
      <c r="G776" s="101"/>
      <c r="H776" s="71"/>
      <c r="I776" s="17"/>
      <c r="J776" s="17"/>
      <c r="K776" s="17"/>
      <c r="L776" s="102"/>
    </row>
    <row r="777" spans="2:12" ht="20.45" customHeight="1">
      <c r="B777" s="13"/>
      <c r="C777" s="338"/>
      <c r="D777" s="338"/>
      <c r="E777" s="338"/>
      <c r="F777" s="338"/>
      <c r="G777" s="338"/>
      <c r="H777" s="338"/>
      <c r="I777" s="338"/>
      <c r="J777" s="338"/>
      <c r="K777" s="338"/>
      <c r="L777" s="14"/>
    </row>
    <row r="778" spans="2:12" ht="20.45" customHeight="1" thickBot="1">
      <c r="B778" s="25"/>
      <c r="C778" s="23"/>
      <c r="D778" s="23"/>
      <c r="E778" s="23"/>
      <c r="F778" s="23"/>
      <c r="G778" s="23"/>
      <c r="H778" s="23"/>
      <c r="I778" s="23"/>
      <c r="J778" s="23"/>
      <c r="K778" s="23"/>
      <c r="L778" s="24"/>
    </row>
    <row r="788" spans="2:12" ht="15.75" thickBot="1"/>
    <row r="789" spans="2:12" ht="32.25">
      <c r="B789" s="1540" t="s">
        <v>110</v>
      </c>
      <c r="C789" s="1541"/>
      <c r="D789" s="1541"/>
      <c r="E789" s="1541"/>
      <c r="F789" s="1541"/>
      <c r="G789" s="1541"/>
      <c r="H789" s="1541"/>
      <c r="I789" s="1541"/>
      <c r="J789" s="1541"/>
      <c r="K789" s="1541"/>
      <c r="L789" s="1542"/>
    </row>
    <row r="790" spans="2:12" ht="23.25">
      <c r="B790" s="1543" t="s">
        <v>111</v>
      </c>
      <c r="C790" s="1544"/>
      <c r="D790" s="1544"/>
      <c r="E790" s="1544"/>
      <c r="F790" s="1544"/>
      <c r="G790" s="1544"/>
      <c r="H790" s="1544"/>
      <c r="I790" s="1544"/>
      <c r="J790" s="1544"/>
      <c r="K790" s="1544"/>
      <c r="L790" s="1545"/>
    </row>
    <row r="791" spans="2:12" ht="16.5" thickBot="1">
      <c r="B791" s="1546" t="s">
        <v>477</v>
      </c>
      <c r="C791" s="1547"/>
      <c r="D791" s="1547"/>
      <c r="E791" s="1547"/>
      <c r="F791" s="1547"/>
      <c r="G791" s="1547"/>
      <c r="H791" s="1547"/>
      <c r="I791" s="1547"/>
      <c r="J791" s="1547"/>
      <c r="K791" s="1547"/>
      <c r="L791" s="1548"/>
    </row>
    <row r="792" spans="2:12">
      <c r="B792" s="1549" t="s">
        <v>112</v>
      </c>
      <c r="C792" s="1550"/>
      <c r="D792" s="1550"/>
      <c r="E792" s="1550"/>
      <c r="F792" s="1550"/>
      <c r="G792" s="338"/>
      <c r="H792" s="1559" t="s">
        <v>113</v>
      </c>
      <c r="I792" s="1559"/>
      <c r="J792" s="1559"/>
      <c r="K792" s="1559"/>
      <c r="L792" s="1560"/>
    </row>
    <row r="793" spans="2:12" ht="15.75" thickBot="1">
      <c r="B793" s="1549"/>
      <c r="C793" s="1550"/>
      <c r="D793" s="1550"/>
      <c r="E793" s="1550"/>
      <c r="F793" s="1550"/>
      <c r="G793" s="338"/>
      <c r="H793" s="1559"/>
      <c r="I793" s="1559"/>
      <c r="J793" s="1559"/>
      <c r="K793" s="1559"/>
      <c r="L793" s="1560"/>
    </row>
    <row r="794" spans="2:12">
      <c r="B794" s="73"/>
      <c r="C794" s="74"/>
      <c r="D794" s="74"/>
      <c r="E794" s="74"/>
      <c r="F794" s="75"/>
      <c r="G794" s="338"/>
      <c r="H794" s="73"/>
      <c r="I794" s="74"/>
      <c r="J794" s="74"/>
      <c r="K794" s="74"/>
      <c r="L794" s="75"/>
    </row>
    <row r="795" spans="2:12">
      <c r="B795" s="323" t="s">
        <v>482</v>
      </c>
      <c r="C795" s="338"/>
      <c r="D795" s="338"/>
      <c r="E795" s="338"/>
      <c r="F795" s="14"/>
      <c r="G795" s="338"/>
      <c r="H795" s="323" t="s">
        <v>482</v>
      </c>
      <c r="I795" s="338"/>
      <c r="J795" s="338"/>
      <c r="K795" s="338"/>
      <c r="L795" s="14"/>
    </row>
    <row r="796" spans="2:12">
      <c r="B796" s="158" t="s">
        <v>491</v>
      </c>
      <c r="C796" s="338"/>
      <c r="D796" s="338"/>
      <c r="E796" s="338"/>
      <c r="F796" s="14"/>
      <c r="G796" s="338"/>
      <c r="H796" s="158" t="s">
        <v>491</v>
      </c>
      <c r="I796" s="338"/>
      <c r="J796" s="338"/>
      <c r="K796" s="338"/>
      <c r="L796" s="14"/>
    </row>
    <row r="797" spans="2:12" ht="19.899999999999999" customHeight="1">
      <c r="B797" s="76"/>
      <c r="C797" s="338"/>
      <c r="D797" s="338"/>
      <c r="E797" s="338"/>
      <c r="F797" s="14"/>
      <c r="G797" s="338"/>
      <c r="H797" s="76"/>
      <c r="I797" s="338"/>
      <c r="J797" s="338"/>
      <c r="K797" s="338"/>
      <c r="L797" s="14"/>
    </row>
    <row r="798" spans="2:12" ht="19.899999999999999" customHeight="1" thickBot="1">
      <c r="B798" s="25"/>
      <c r="C798" s="23"/>
      <c r="D798" s="23"/>
      <c r="E798" s="23"/>
      <c r="F798" s="24"/>
      <c r="G798" s="338"/>
      <c r="H798" s="25"/>
      <c r="I798" s="23"/>
      <c r="J798" s="23"/>
      <c r="K798" s="23"/>
      <c r="L798" s="24"/>
    </row>
    <row r="799" spans="2:12" ht="19.899999999999999" customHeight="1">
      <c r="B799" s="13"/>
      <c r="C799" s="338"/>
      <c r="D799" s="338"/>
      <c r="E799" s="338"/>
      <c r="F799" s="338"/>
      <c r="G799" s="338"/>
      <c r="H799" s="338"/>
      <c r="I799" s="338"/>
      <c r="J799" s="338" t="s">
        <v>114</v>
      </c>
      <c r="K799" s="338"/>
      <c r="L799" s="14"/>
    </row>
    <row r="800" spans="2:12" ht="19.899999999999999" customHeight="1">
      <c r="B800" s="1551" t="s">
        <v>115</v>
      </c>
      <c r="C800" s="1552"/>
      <c r="D800" s="1552"/>
      <c r="E800" s="1552"/>
      <c r="F800" s="1552"/>
      <c r="G800" s="338"/>
      <c r="H800" s="1552" t="s">
        <v>3</v>
      </c>
      <c r="I800" s="1552"/>
      <c r="J800" s="1552"/>
      <c r="K800" s="1552"/>
      <c r="L800" s="1553"/>
    </row>
    <row r="801" spans="2:12" ht="19.899999999999999" customHeight="1" thickBot="1">
      <c r="B801" s="13"/>
      <c r="C801" s="338"/>
      <c r="D801" s="338"/>
      <c r="E801" s="338"/>
      <c r="F801" s="338"/>
      <c r="G801" s="338"/>
      <c r="H801" s="338"/>
      <c r="I801" s="338"/>
      <c r="J801" s="338"/>
      <c r="K801" s="338"/>
      <c r="L801" s="14"/>
    </row>
    <row r="802" spans="2:12" ht="19.899999999999999" customHeight="1">
      <c r="B802" s="73"/>
      <c r="C802" s="74"/>
      <c r="D802" s="74"/>
      <c r="E802" s="74"/>
      <c r="F802" s="75"/>
      <c r="G802" s="338"/>
      <c r="H802" s="77"/>
      <c r="I802" s="78"/>
      <c r="J802" s="78"/>
      <c r="K802" s="78"/>
      <c r="L802" s="79"/>
    </row>
    <row r="803" spans="2:12" ht="19.899999999999999" customHeight="1">
      <c r="B803" s="13"/>
      <c r="C803" s="338"/>
      <c r="D803" s="338"/>
      <c r="E803" s="338"/>
      <c r="F803" s="14"/>
      <c r="G803" s="338"/>
      <c r="H803" s="622" t="s">
        <v>483</v>
      </c>
      <c r="I803" s="383"/>
      <c r="J803" s="383"/>
      <c r="K803" s="383"/>
      <c r="L803" s="80"/>
    </row>
    <row r="804" spans="2:12" ht="19.899999999999999" customHeight="1">
      <c r="B804" s="537" t="s">
        <v>786</v>
      </c>
      <c r="C804" s="338"/>
      <c r="D804" s="338"/>
      <c r="E804" s="338"/>
      <c r="F804" s="14"/>
      <c r="G804" s="338"/>
      <c r="H804" s="534" t="s">
        <v>484</v>
      </c>
      <c r="I804" s="383"/>
      <c r="J804" s="383"/>
      <c r="K804" s="383"/>
      <c r="L804" s="80"/>
    </row>
    <row r="805" spans="2:12" ht="19.899999999999999" customHeight="1">
      <c r="B805" s="13"/>
      <c r="C805" s="338"/>
      <c r="D805" s="338"/>
      <c r="E805" s="338"/>
      <c r="F805" s="14"/>
      <c r="G805" s="338"/>
      <c r="H805" s="76"/>
      <c r="I805" s="383"/>
      <c r="J805" s="383"/>
      <c r="K805" s="383"/>
      <c r="L805" s="80"/>
    </row>
    <row r="806" spans="2:12" ht="19.899999999999999" customHeight="1" thickBot="1">
      <c r="B806" s="25"/>
      <c r="C806" s="23"/>
      <c r="D806" s="23"/>
      <c r="E806" s="23"/>
      <c r="F806" s="24"/>
      <c r="G806" s="338"/>
      <c r="H806" s="76"/>
      <c r="I806" s="383"/>
      <c r="J806" s="383"/>
      <c r="K806" s="383"/>
      <c r="L806" s="80"/>
    </row>
    <row r="807" spans="2:12" ht="22.15" customHeight="1">
      <c r="B807" s="1524" t="s">
        <v>116</v>
      </c>
      <c r="C807" s="1525"/>
      <c r="D807" s="1525"/>
      <c r="E807" s="1525"/>
      <c r="F807" s="1525"/>
      <c r="G807" s="1554"/>
      <c r="H807" s="1534" t="str">
        <f>'04-22Master'!B31</f>
        <v>Thanigaivel.J</v>
      </c>
      <c r="I807" s="1527"/>
      <c r="J807" s="1527"/>
      <c r="K807" s="1527"/>
      <c r="L807" s="1527"/>
    </row>
    <row r="808" spans="2:12" ht="22.15" customHeight="1">
      <c r="B808" s="1555"/>
      <c r="C808" s="1556"/>
      <c r="D808" s="1556"/>
      <c r="E808" s="1556"/>
      <c r="F808" s="1556"/>
      <c r="G808" s="1556"/>
      <c r="H808" s="1557" t="str">
        <f>'04-22Master'!G31</f>
        <v>No 6,Load man street,varadharajan nagar,changalpet,chengalpattu,kanchipuram,TN 603002</v>
      </c>
      <c r="I808" s="1558"/>
      <c r="J808" s="1558"/>
      <c r="K808" s="1558"/>
      <c r="L808" s="1558"/>
    </row>
    <row r="809" spans="2:12" ht="22.15" customHeight="1">
      <c r="B809" s="1529" t="s">
        <v>117</v>
      </c>
      <c r="C809" s="1530"/>
      <c r="D809" s="1530"/>
      <c r="E809" s="1530"/>
      <c r="F809" s="1530"/>
      <c r="G809" s="1530"/>
      <c r="H809" s="1531" t="str">
        <f>'04-22Master'!A31</f>
        <v>BITS-641</v>
      </c>
      <c r="I809" s="1532"/>
      <c r="J809" s="1532"/>
      <c r="K809" s="1532"/>
      <c r="L809" s="1533"/>
    </row>
    <row r="810" spans="2:12" ht="22.15" customHeight="1">
      <c r="B810" s="1524" t="s">
        <v>118</v>
      </c>
      <c r="C810" s="1525"/>
      <c r="D810" s="1525"/>
      <c r="E810" s="1525"/>
      <c r="F810" s="1525"/>
      <c r="G810" s="1525"/>
      <c r="H810" s="1534" t="str">
        <f>'04-22Master'!F31</f>
        <v>Network Engineer</v>
      </c>
      <c r="I810" s="1527"/>
      <c r="J810" s="1527"/>
      <c r="K810" s="1527"/>
      <c r="L810" s="1528"/>
    </row>
    <row r="811" spans="2:12" ht="22.15" customHeight="1">
      <c r="B811" s="1524" t="s">
        <v>119</v>
      </c>
      <c r="C811" s="1525"/>
      <c r="D811" s="1525"/>
      <c r="E811" s="1525"/>
      <c r="F811" s="1525"/>
      <c r="G811" s="1525"/>
      <c r="H811" s="1535">
        <f>'04-22Master'!I31</f>
        <v>44446</v>
      </c>
      <c r="I811" s="1536"/>
      <c r="J811" s="1536"/>
      <c r="K811" s="1536"/>
      <c r="L811" s="1537"/>
    </row>
    <row r="812" spans="2:12" ht="22.15" customHeight="1">
      <c r="B812" s="384" t="s">
        <v>120</v>
      </c>
      <c r="C812" s="629"/>
      <c r="D812" s="629"/>
      <c r="E812" s="629"/>
      <c r="F812" s="629"/>
      <c r="G812" s="629"/>
      <c r="H812" s="631"/>
      <c r="I812" s="387"/>
      <c r="J812" s="388">
        <f>'04-22Master'!O778</f>
        <v>0</v>
      </c>
      <c r="K812" s="628"/>
      <c r="L812" s="632"/>
    </row>
    <row r="813" spans="2:12" ht="22.15" customHeight="1">
      <c r="B813" s="384" t="s">
        <v>121</v>
      </c>
      <c r="C813" s="629"/>
      <c r="D813" s="629"/>
      <c r="E813" s="629"/>
      <c r="F813" s="629"/>
      <c r="G813" s="630"/>
      <c r="H813" s="435"/>
      <c r="I813" s="436"/>
      <c r="J813" s="388" t="str">
        <f>'04-22Master'!N31</f>
        <v>101131863380</v>
      </c>
      <c r="K813" s="436"/>
      <c r="L813" s="437"/>
    </row>
    <row r="814" spans="2:12" ht="22.15" customHeight="1">
      <c r="B814" s="1538" t="s">
        <v>122</v>
      </c>
      <c r="C814" s="1539"/>
      <c r="D814" s="1539"/>
      <c r="E814" s="1539"/>
      <c r="F814" s="1539"/>
      <c r="G814" s="1539"/>
      <c r="H814" s="1531">
        <f>'04-22Master'!AH31</f>
        <v>41275.796179999998</v>
      </c>
      <c r="I814" s="1532"/>
      <c r="J814" s="1532"/>
      <c r="K814" s="1532"/>
      <c r="L814" s="1533"/>
    </row>
    <row r="815" spans="2:12" ht="22.15" customHeight="1">
      <c r="B815" s="1524" t="s">
        <v>123</v>
      </c>
      <c r="C815" s="1525"/>
      <c r="D815" s="1525"/>
      <c r="E815" s="1525"/>
      <c r="F815" s="1525"/>
      <c r="G815" s="1525"/>
      <c r="H815" s="1526">
        <f>'04-22Master'!D10</f>
        <v>44652</v>
      </c>
      <c r="I815" s="1527"/>
      <c r="J815" s="1527"/>
      <c r="K815" s="1527"/>
      <c r="L815" s="1528"/>
    </row>
    <row r="816" spans="2:12" ht="22.15" customHeight="1">
      <c r="B816" s="1524" t="s">
        <v>124</v>
      </c>
      <c r="C816" s="1525"/>
      <c r="D816" s="1525"/>
      <c r="E816" s="1525"/>
      <c r="F816" s="1525"/>
      <c r="G816" s="1525"/>
      <c r="H816" s="1527" t="s">
        <v>125</v>
      </c>
      <c r="I816" s="1527"/>
      <c r="J816" s="1527"/>
      <c r="K816" s="1527"/>
      <c r="L816" s="1528"/>
    </row>
    <row r="817" spans="2:12" ht="22.15" customHeight="1">
      <c r="B817" s="384" t="s">
        <v>126</v>
      </c>
      <c r="C817" s="629"/>
      <c r="D817" s="629"/>
      <c r="E817" s="629"/>
      <c r="F817" s="629"/>
      <c r="G817" s="630"/>
      <c r="H817" s="631"/>
      <c r="I817" s="628"/>
      <c r="J817" s="633">
        <f>'04-22Master'!R31</f>
        <v>30</v>
      </c>
      <c r="K817" s="628"/>
      <c r="L817" s="632"/>
    </row>
    <row r="818" spans="2:12" ht="22.15" customHeight="1">
      <c r="B818" s="384" t="s">
        <v>127</v>
      </c>
      <c r="C818" s="629"/>
      <c r="D818" s="629"/>
      <c r="E818" s="629"/>
      <c r="F818" s="629"/>
      <c r="G818" s="630"/>
      <c r="H818" s="631"/>
      <c r="I818" s="628"/>
      <c r="J818" s="628" t="s">
        <v>34</v>
      </c>
      <c r="K818" s="628"/>
      <c r="L818" s="632"/>
    </row>
    <row r="819" spans="2:12" ht="22.15" customHeight="1">
      <c r="B819" s="384" t="s">
        <v>128</v>
      </c>
      <c r="C819" s="629"/>
      <c r="D819" s="629"/>
      <c r="E819" s="629"/>
      <c r="F819" s="629"/>
      <c r="G819" s="630"/>
      <c r="H819" s="631"/>
      <c r="I819" s="628"/>
      <c r="J819" s="633">
        <v>0</v>
      </c>
      <c r="K819" s="628"/>
      <c r="L819" s="632"/>
    </row>
    <row r="820" spans="2:12" ht="22.15" customHeight="1">
      <c r="B820" s="384" t="s">
        <v>129</v>
      </c>
      <c r="C820" s="629"/>
      <c r="D820" s="629"/>
      <c r="E820" s="629"/>
      <c r="F820" s="629"/>
      <c r="G820" s="630"/>
      <c r="H820" s="631"/>
      <c r="I820" s="628"/>
      <c r="J820" s="628">
        <v>0</v>
      </c>
      <c r="K820" s="628"/>
      <c r="L820" s="632"/>
    </row>
    <row r="821" spans="2:12" ht="22.15" customHeight="1">
      <c r="B821" s="384" t="s">
        <v>130</v>
      </c>
      <c r="C821" s="629"/>
      <c r="D821" s="629"/>
      <c r="E821" s="629"/>
      <c r="F821" s="629"/>
      <c r="G821" s="630"/>
      <c r="H821" s="631"/>
      <c r="I821" s="628"/>
      <c r="J821" s="633">
        <f>'04-22Master'!AH31</f>
        <v>41275.796179999998</v>
      </c>
      <c r="K821" s="628"/>
      <c r="L821" s="632" t="s">
        <v>32</v>
      </c>
    </row>
    <row r="822" spans="2:12" ht="22.15" customHeight="1">
      <c r="B822" s="384" t="s">
        <v>131</v>
      </c>
      <c r="C822" s="629"/>
      <c r="D822" s="626" t="s">
        <v>29</v>
      </c>
      <c r="E822" s="627">
        <f>'04-22Master'!AJ31</f>
        <v>1800</v>
      </c>
      <c r="F822" s="626" t="s">
        <v>28</v>
      </c>
      <c r="G822" s="627">
        <f>'04-22Master'!AI1941</f>
        <v>0</v>
      </c>
      <c r="H822" s="626" t="s">
        <v>30</v>
      </c>
      <c r="I822" s="627">
        <f>'04-22Master'!AK31</f>
        <v>200</v>
      </c>
      <c r="J822" s="626" t="s">
        <v>31</v>
      </c>
      <c r="K822" s="627">
        <f>'04-22Master'!AL31</f>
        <v>0</v>
      </c>
      <c r="L822" s="392">
        <f>'04-22Master'!AM31</f>
        <v>224</v>
      </c>
    </row>
    <row r="823" spans="2:12" ht="22.15" customHeight="1">
      <c r="B823" s="384" t="s">
        <v>132</v>
      </c>
      <c r="C823" s="629"/>
      <c r="D823" s="629"/>
      <c r="E823" s="629"/>
      <c r="F823" s="629"/>
      <c r="G823" s="630"/>
      <c r="H823" s="631"/>
      <c r="I823" s="628"/>
      <c r="J823" s="633">
        <f>J821-(E822+G822+I822+K822+L822)</f>
        <v>39051.796179999998</v>
      </c>
      <c r="K823" s="628"/>
      <c r="L823" s="632"/>
    </row>
    <row r="824" spans="2:12" ht="22.15" customHeight="1">
      <c r="B824" s="393" t="s">
        <v>133</v>
      </c>
      <c r="C824" s="95"/>
      <c r="D824" s="95"/>
      <c r="E824" s="95"/>
      <c r="F824" s="95"/>
      <c r="G824" s="96"/>
      <c r="H824" s="97"/>
      <c r="I824" s="98"/>
      <c r="J824" s="98"/>
      <c r="K824" s="98"/>
      <c r="L824" s="99"/>
    </row>
    <row r="825" spans="2:12" ht="19.899999999999999" customHeight="1">
      <c r="B825" s="394" t="s">
        <v>134</v>
      </c>
      <c r="C825" s="100"/>
      <c r="D825" s="100"/>
      <c r="E825" s="100"/>
      <c r="F825" s="100"/>
      <c r="G825" s="101"/>
      <c r="H825" s="71"/>
      <c r="I825" s="17"/>
      <c r="J825" s="17"/>
      <c r="K825" s="17"/>
      <c r="L825" s="102"/>
    </row>
    <row r="826" spans="2:12" ht="19.899999999999999" customHeight="1">
      <c r="B826" s="13"/>
      <c r="C826" s="338"/>
      <c r="D826" s="338"/>
      <c r="E826" s="338"/>
      <c r="F826" s="338"/>
      <c r="G826" s="338"/>
      <c r="H826" s="338"/>
      <c r="I826" s="338"/>
      <c r="J826" s="338"/>
      <c r="K826" s="338"/>
      <c r="L826" s="14"/>
    </row>
    <row r="827" spans="2:12" ht="19.899999999999999" customHeight="1" thickBot="1">
      <c r="B827" s="25"/>
      <c r="C827" s="23"/>
      <c r="D827" s="23"/>
      <c r="E827" s="23"/>
      <c r="F827" s="23"/>
      <c r="G827" s="23"/>
      <c r="H827" s="23"/>
      <c r="I827" s="23"/>
      <c r="J827" s="23"/>
      <c r="K827" s="23"/>
      <c r="L827" s="24"/>
    </row>
    <row r="837" spans="2:12" ht="15.75" thickBot="1"/>
    <row r="838" spans="2:12" ht="32.25">
      <c r="B838" s="1540" t="s">
        <v>110</v>
      </c>
      <c r="C838" s="1541"/>
      <c r="D838" s="1541"/>
      <c r="E838" s="1541"/>
      <c r="F838" s="1541"/>
      <c r="G838" s="1541"/>
      <c r="H838" s="1541"/>
      <c r="I838" s="1541"/>
      <c r="J838" s="1541"/>
      <c r="K838" s="1541"/>
      <c r="L838" s="1542"/>
    </row>
    <row r="839" spans="2:12" ht="23.25">
      <c r="B839" s="1543" t="s">
        <v>111</v>
      </c>
      <c r="C839" s="1544"/>
      <c r="D839" s="1544"/>
      <c r="E839" s="1544"/>
      <c r="F839" s="1544"/>
      <c r="G839" s="1544"/>
      <c r="H839" s="1544"/>
      <c r="I839" s="1544"/>
      <c r="J839" s="1544"/>
      <c r="K839" s="1544"/>
      <c r="L839" s="1545"/>
    </row>
    <row r="840" spans="2:12" ht="16.5" thickBot="1">
      <c r="B840" s="1546" t="s">
        <v>477</v>
      </c>
      <c r="C840" s="1547"/>
      <c r="D840" s="1547"/>
      <c r="E840" s="1547"/>
      <c r="F840" s="1547"/>
      <c r="G840" s="1547"/>
      <c r="H840" s="1547"/>
      <c r="I840" s="1547"/>
      <c r="J840" s="1547"/>
      <c r="K840" s="1547"/>
      <c r="L840" s="1548"/>
    </row>
    <row r="841" spans="2:12" ht="21.6" customHeight="1">
      <c r="B841" s="1549" t="s">
        <v>112</v>
      </c>
      <c r="C841" s="1550"/>
      <c r="D841" s="1550"/>
      <c r="E841" s="1550"/>
      <c r="F841" s="1550"/>
      <c r="G841" s="338"/>
      <c r="H841" s="1559" t="s">
        <v>113</v>
      </c>
      <c r="I841" s="1559"/>
      <c r="J841" s="1559"/>
      <c r="K841" s="1559"/>
      <c r="L841" s="1560"/>
    </row>
    <row r="842" spans="2:12" ht="21.6" customHeight="1" thickBot="1">
      <c r="B842" s="1549"/>
      <c r="C842" s="1550"/>
      <c r="D842" s="1550"/>
      <c r="E842" s="1550"/>
      <c r="F842" s="1550"/>
      <c r="G842" s="338"/>
      <c r="H842" s="1559"/>
      <c r="I842" s="1559"/>
      <c r="J842" s="1559"/>
      <c r="K842" s="1559"/>
      <c r="L842" s="1560"/>
    </row>
    <row r="843" spans="2:12" ht="21.6" customHeight="1">
      <c r="B843" s="73"/>
      <c r="C843" s="74"/>
      <c r="D843" s="74"/>
      <c r="E843" s="74"/>
      <c r="F843" s="75"/>
      <c r="G843" s="338"/>
      <c r="H843" s="73"/>
      <c r="I843" s="74"/>
      <c r="J843" s="74"/>
      <c r="K843" s="74"/>
      <c r="L843" s="75"/>
    </row>
    <row r="844" spans="2:12" ht="21.6" customHeight="1">
      <c r="B844" s="323" t="s">
        <v>482</v>
      </c>
      <c r="C844" s="338"/>
      <c r="D844" s="338"/>
      <c r="E844" s="338"/>
      <c r="F844" s="14"/>
      <c r="G844" s="338"/>
      <c r="H844" s="323" t="s">
        <v>482</v>
      </c>
      <c r="I844" s="338"/>
      <c r="J844" s="338"/>
      <c r="K844" s="338"/>
      <c r="L844" s="14"/>
    </row>
    <row r="845" spans="2:12" ht="21.6" customHeight="1">
      <c r="B845" s="158" t="s">
        <v>491</v>
      </c>
      <c r="C845" s="338"/>
      <c r="D845" s="338"/>
      <c r="E845" s="338"/>
      <c r="F845" s="14"/>
      <c r="G845" s="338"/>
      <c r="H845" s="158" t="s">
        <v>491</v>
      </c>
      <c r="I845" s="338"/>
      <c r="J845" s="338"/>
      <c r="K845" s="338"/>
      <c r="L845" s="14"/>
    </row>
    <row r="846" spans="2:12" ht="21.6" customHeight="1">
      <c r="B846" s="76"/>
      <c r="C846" s="338"/>
      <c r="D846" s="338"/>
      <c r="E846" s="338"/>
      <c r="F846" s="14"/>
      <c r="G846" s="338"/>
      <c r="H846" s="76"/>
      <c r="I846" s="338"/>
      <c r="J846" s="338"/>
      <c r="K846" s="338"/>
      <c r="L846" s="14"/>
    </row>
    <row r="847" spans="2:12" ht="21.6" customHeight="1" thickBot="1">
      <c r="B847" s="25"/>
      <c r="C847" s="23"/>
      <c r="D847" s="23"/>
      <c r="E847" s="23"/>
      <c r="F847" s="24"/>
      <c r="G847" s="338"/>
      <c r="H847" s="25"/>
      <c r="I847" s="23"/>
      <c r="J847" s="23"/>
      <c r="K847" s="23"/>
      <c r="L847" s="24"/>
    </row>
    <row r="848" spans="2:12" ht="21.6" customHeight="1">
      <c r="B848" s="13"/>
      <c r="C848" s="338"/>
      <c r="D848" s="338"/>
      <c r="E848" s="338"/>
      <c r="F848" s="338"/>
      <c r="G848" s="338"/>
      <c r="H848" s="338"/>
      <c r="I848" s="338"/>
      <c r="J848" s="338" t="s">
        <v>114</v>
      </c>
      <c r="K848" s="338"/>
      <c r="L848" s="14"/>
    </row>
    <row r="849" spans="2:12" ht="21.6" customHeight="1">
      <c r="B849" s="1551" t="s">
        <v>115</v>
      </c>
      <c r="C849" s="1552"/>
      <c r="D849" s="1552"/>
      <c r="E849" s="1552"/>
      <c r="F849" s="1552"/>
      <c r="G849" s="338"/>
      <c r="H849" s="1552" t="s">
        <v>3</v>
      </c>
      <c r="I849" s="1552"/>
      <c r="J849" s="1552"/>
      <c r="K849" s="1552"/>
      <c r="L849" s="1553"/>
    </row>
    <row r="850" spans="2:12" ht="21.6" customHeight="1" thickBot="1">
      <c r="B850" s="13"/>
      <c r="C850" s="338"/>
      <c r="D850" s="338"/>
      <c r="E850" s="338"/>
      <c r="F850" s="338"/>
      <c r="G850" s="338"/>
      <c r="H850" s="338"/>
      <c r="I850" s="338"/>
      <c r="J850" s="338"/>
      <c r="K850" s="338"/>
      <c r="L850" s="14"/>
    </row>
    <row r="851" spans="2:12" ht="21.6" customHeight="1">
      <c r="B851" s="73"/>
      <c r="C851" s="74"/>
      <c r="D851" s="74"/>
      <c r="E851" s="74"/>
      <c r="F851" s="75"/>
      <c r="G851" s="338"/>
      <c r="H851" s="77"/>
      <c r="I851" s="78"/>
      <c r="J851" s="78"/>
      <c r="K851" s="78"/>
      <c r="L851" s="79"/>
    </row>
    <row r="852" spans="2:12" ht="21.6" customHeight="1">
      <c r="B852" s="13"/>
      <c r="C852" s="338"/>
      <c r="D852" s="338"/>
      <c r="E852" s="338"/>
      <c r="F852" s="14"/>
      <c r="G852" s="338"/>
      <c r="H852" s="669" t="s">
        <v>483</v>
      </c>
      <c r="I852" s="383"/>
      <c r="J852" s="383"/>
      <c r="K852" s="383"/>
      <c r="L852" s="80"/>
    </row>
    <row r="853" spans="2:12" ht="21.6" customHeight="1">
      <c r="B853" s="537" t="s">
        <v>786</v>
      </c>
      <c r="C853" s="338"/>
      <c r="D853" s="338"/>
      <c r="E853" s="338"/>
      <c r="F853" s="14"/>
      <c r="G853" s="338"/>
      <c r="H853" s="534" t="s">
        <v>484</v>
      </c>
      <c r="I853" s="383"/>
      <c r="J853" s="383"/>
      <c r="K853" s="383"/>
      <c r="L853" s="80"/>
    </row>
    <row r="854" spans="2:12" ht="21.6" customHeight="1">
      <c r="B854" s="13"/>
      <c r="C854" s="338"/>
      <c r="D854" s="338"/>
      <c r="E854" s="338"/>
      <c r="F854" s="14"/>
      <c r="G854" s="338"/>
      <c r="H854" s="76"/>
      <c r="I854" s="383"/>
      <c r="J854" s="383"/>
      <c r="K854" s="383"/>
      <c r="L854" s="80"/>
    </row>
    <row r="855" spans="2:12" ht="21.6" customHeight="1" thickBot="1">
      <c r="B855" s="25"/>
      <c r="C855" s="23"/>
      <c r="D855" s="23"/>
      <c r="E855" s="23"/>
      <c r="F855" s="24"/>
      <c r="G855" s="338"/>
      <c r="H855" s="76"/>
      <c r="I855" s="383"/>
      <c r="J855" s="383"/>
      <c r="K855" s="383"/>
      <c r="L855" s="80"/>
    </row>
    <row r="856" spans="2:12" ht="21.6" customHeight="1">
      <c r="B856" s="1524" t="s">
        <v>116</v>
      </c>
      <c r="C856" s="1525"/>
      <c r="D856" s="1525"/>
      <c r="E856" s="1525"/>
      <c r="F856" s="1525"/>
      <c r="G856" s="1554"/>
      <c r="H856" s="1534" t="str">
        <f>'04-22Master'!B32</f>
        <v>Manzoor Ahamed</v>
      </c>
      <c r="I856" s="1527"/>
      <c r="J856" s="1527"/>
      <c r="K856" s="1527"/>
      <c r="L856" s="1527"/>
    </row>
    <row r="857" spans="2:12" ht="21.6" customHeight="1">
      <c r="B857" s="1555"/>
      <c r="C857" s="1556"/>
      <c r="D857" s="1556"/>
      <c r="E857" s="1556"/>
      <c r="F857" s="1556"/>
      <c r="G857" s="1556"/>
      <c r="H857" s="1557" t="str">
        <f>'04-22Master'!G32</f>
        <v>D No 426,Karuppanannan house,T B Road,Sankari,Selam,Tamilnadu 637301</v>
      </c>
      <c r="I857" s="1558"/>
      <c r="J857" s="1558"/>
      <c r="K857" s="1558"/>
      <c r="L857" s="1558"/>
    </row>
    <row r="858" spans="2:12" ht="21.6" customHeight="1">
      <c r="B858" s="1529" t="s">
        <v>117</v>
      </c>
      <c r="C858" s="1530"/>
      <c r="D858" s="1530"/>
      <c r="E858" s="1530"/>
      <c r="F858" s="1530"/>
      <c r="G858" s="1530"/>
      <c r="H858" s="1531" t="str">
        <f>'04-22Master'!A32</f>
        <v>BITS-659</v>
      </c>
      <c r="I858" s="1532"/>
      <c r="J858" s="1532"/>
      <c r="K858" s="1532"/>
      <c r="L858" s="1533"/>
    </row>
    <row r="859" spans="2:12" ht="21.6" customHeight="1">
      <c r="B859" s="1524" t="s">
        <v>118</v>
      </c>
      <c r="C859" s="1525"/>
      <c r="D859" s="1525"/>
      <c r="E859" s="1525"/>
      <c r="F859" s="1525"/>
      <c r="G859" s="1525"/>
      <c r="H859" s="1534" t="str">
        <f>'04-22Master'!F32</f>
        <v>Lead Devops Engineer</v>
      </c>
      <c r="I859" s="1527"/>
      <c r="J859" s="1527"/>
      <c r="K859" s="1527"/>
      <c r="L859" s="1528"/>
    </row>
    <row r="860" spans="2:12" ht="21.6" customHeight="1">
      <c r="B860" s="1524" t="s">
        <v>119</v>
      </c>
      <c r="C860" s="1525"/>
      <c r="D860" s="1525"/>
      <c r="E860" s="1525"/>
      <c r="F860" s="1525"/>
      <c r="G860" s="1525"/>
      <c r="H860" s="1535">
        <f>'04-22Master'!I32</f>
        <v>44487</v>
      </c>
      <c r="I860" s="1536"/>
      <c r="J860" s="1536"/>
      <c r="K860" s="1536"/>
      <c r="L860" s="1537"/>
    </row>
    <row r="861" spans="2:12" ht="21.6" customHeight="1">
      <c r="B861" s="384" t="s">
        <v>120</v>
      </c>
      <c r="C861" s="629"/>
      <c r="D861" s="629"/>
      <c r="E861" s="629"/>
      <c r="F861" s="629"/>
      <c r="G861" s="629"/>
      <c r="H861" s="631"/>
      <c r="I861" s="387"/>
      <c r="J861" s="388">
        <f>'04-22Master'!O972</f>
        <v>0</v>
      </c>
      <c r="K861" s="675"/>
      <c r="L861" s="632"/>
    </row>
    <row r="862" spans="2:12" ht="21.6" customHeight="1">
      <c r="B862" s="384" t="s">
        <v>121</v>
      </c>
      <c r="C862" s="629"/>
      <c r="D862" s="629"/>
      <c r="E862" s="629"/>
      <c r="F862" s="629"/>
      <c r="G862" s="630"/>
      <c r="H862" s="435"/>
      <c r="I862" s="436"/>
      <c r="J862" s="388" t="str">
        <f>'04-22Master'!N32</f>
        <v>100551348435</v>
      </c>
      <c r="K862" s="436"/>
      <c r="L862" s="437"/>
    </row>
    <row r="863" spans="2:12" ht="21.6" customHeight="1">
      <c r="B863" s="1538" t="s">
        <v>122</v>
      </c>
      <c r="C863" s="1539"/>
      <c r="D863" s="1539"/>
      <c r="E863" s="1539"/>
      <c r="F863" s="1539"/>
      <c r="G863" s="1539"/>
      <c r="H863" s="1531">
        <f>'04-22Master'!T32</f>
        <v>223948</v>
      </c>
      <c r="I863" s="1532"/>
      <c r="J863" s="1532"/>
      <c r="K863" s="1532"/>
      <c r="L863" s="1533"/>
    </row>
    <row r="864" spans="2:12" ht="21.6" customHeight="1">
      <c r="B864" s="1524" t="s">
        <v>123</v>
      </c>
      <c r="C864" s="1525"/>
      <c r="D864" s="1525"/>
      <c r="E864" s="1525"/>
      <c r="F864" s="1525"/>
      <c r="G864" s="1525"/>
      <c r="H864" s="1526">
        <f>'04-22Master'!D10</f>
        <v>44652</v>
      </c>
      <c r="I864" s="1527"/>
      <c r="J864" s="1527"/>
      <c r="K864" s="1527"/>
      <c r="L864" s="1528"/>
    </row>
    <row r="865" spans="2:12" ht="21.6" customHeight="1">
      <c r="B865" s="1524" t="s">
        <v>124</v>
      </c>
      <c r="C865" s="1525"/>
      <c r="D865" s="1525"/>
      <c r="E865" s="1525"/>
      <c r="F865" s="1525"/>
      <c r="G865" s="1525"/>
      <c r="H865" s="1527" t="s">
        <v>125</v>
      </c>
      <c r="I865" s="1527"/>
      <c r="J865" s="1527"/>
      <c r="K865" s="1527"/>
      <c r="L865" s="1528"/>
    </row>
    <row r="866" spans="2:12" ht="21.6" customHeight="1">
      <c r="B866" s="384" t="s">
        <v>126</v>
      </c>
      <c r="C866" s="629"/>
      <c r="D866" s="629"/>
      <c r="E866" s="629"/>
      <c r="F866" s="629"/>
      <c r="G866" s="630"/>
      <c r="H866" s="631"/>
      <c r="I866" s="675"/>
      <c r="J866" s="633">
        <f>'04-22Master'!R32</f>
        <v>30</v>
      </c>
      <c r="K866" s="675"/>
      <c r="L866" s="632"/>
    </row>
    <row r="867" spans="2:12" ht="21.6" customHeight="1">
      <c r="B867" s="384" t="s">
        <v>127</v>
      </c>
      <c r="C867" s="629"/>
      <c r="D867" s="629"/>
      <c r="E867" s="629"/>
      <c r="F867" s="629"/>
      <c r="G867" s="630"/>
      <c r="H867" s="631"/>
      <c r="I867" s="675"/>
      <c r="J867" s="675" t="s">
        <v>34</v>
      </c>
      <c r="K867" s="675"/>
      <c r="L867" s="632"/>
    </row>
    <row r="868" spans="2:12" ht="21.6" customHeight="1">
      <c r="B868" s="384" t="s">
        <v>128</v>
      </c>
      <c r="C868" s="629"/>
      <c r="D868" s="629"/>
      <c r="E868" s="629"/>
      <c r="F868" s="629"/>
      <c r="G868" s="630"/>
      <c r="H868" s="631"/>
      <c r="I868" s="675"/>
      <c r="J868" s="633">
        <v>0</v>
      </c>
      <c r="K868" s="675"/>
      <c r="L868" s="632"/>
    </row>
    <row r="869" spans="2:12" ht="21.6" customHeight="1">
      <c r="B869" s="384" t="s">
        <v>129</v>
      </c>
      <c r="C869" s="629"/>
      <c r="D869" s="629"/>
      <c r="E869" s="629"/>
      <c r="F869" s="629"/>
      <c r="G869" s="630"/>
      <c r="H869" s="631"/>
      <c r="I869" s="675"/>
      <c r="J869" s="675">
        <v>0</v>
      </c>
      <c r="K869" s="675"/>
      <c r="L869" s="632"/>
    </row>
    <row r="870" spans="2:12" ht="21.6" customHeight="1">
      <c r="B870" s="384" t="s">
        <v>130</v>
      </c>
      <c r="C870" s="629"/>
      <c r="D870" s="629"/>
      <c r="E870" s="629"/>
      <c r="F870" s="629"/>
      <c r="G870" s="630"/>
      <c r="H870" s="631"/>
      <c r="I870" s="675"/>
      <c r="J870" s="633">
        <f>'04-22Master'!AH32</f>
        <v>243276.14827999999</v>
      </c>
      <c r="K870" s="675"/>
      <c r="L870" s="632" t="s">
        <v>32</v>
      </c>
    </row>
    <row r="871" spans="2:12" ht="21.6" customHeight="1">
      <c r="B871" s="384" t="s">
        <v>131</v>
      </c>
      <c r="C871" s="629"/>
      <c r="D871" s="674" t="s">
        <v>29</v>
      </c>
      <c r="E871" s="673">
        <f>'04-22Master'!AJ32</f>
        <v>1800</v>
      </c>
      <c r="F871" s="674" t="s">
        <v>28</v>
      </c>
      <c r="G871" s="673">
        <f>'04-22Master'!AI2135</f>
        <v>0</v>
      </c>
      <c r="H871" s="674" t="s">
        <v>30</v>
      </c>
      <c r="I871" s="673">
        <f>'04-22Master'!AK32</f>
        <v>200</v>
      </c>
      <c r="J871" s="674" t="s">
        <v>31</v>
      </c>
      <c r="K871" s="673">
        <f>'04-22Master'!AL32</f>
        <v>0</v>
      </c>
      <c r="L871" s="392">
        <f>'04-22Master'!AM32</f>
        <v>286</v>
      </c>
    </row>
    <row r="872" spans="2:12" ht="21.6" customHeight="1">
      <c r="B872" s="384" t="s">
        <v>132</v>
      </c>
      <c r="C872" s="629"/>
      <c r="D872" s="629"/>
      <c r="E872" s="629"/>
      <c r="F872" s="629"/>
      <c r="G872" s="630"/>
      <c r="H872" s="631"/>
      <c r="I872" s="675"/>
      <c r="J872" s="633">
        <f>J870-(E871+G871+I871+K871+L871)</f>
        <v>240990.14827999999</v>
      </c>
      <c r="K872" s="675"/>
      <c r="L872" s="632"/>
    </row>
    <row r="873" spans="2:12" ht="21.6" customHeight="1">
      <c r="B873" s="393" t="s">
        <v>133</v>
      </c>
      <c r="C873" s="95"/>
      <c r="D873" s="95"/>
      <c r="E873" s="95"/>
      <c r="F873" s="95"/>
      <c r="G873" s="96"/>
      <c r="H873" s="97"/>
      <c r="I873" s="98"/>
      <c r="J873" s="98"/>
      <c r="K873" s="98"/>
      <c r="L873" s="99"/>
    </row>
    <row r="874" spans="2:12" ht="21.6" customHeight="1">
      <c r="B874" s="394" t="s">
        <v>134</v>
      </c>
      <c r="C874" s="100"/>
      <c r="D874" s="100"/>
      <c r="E874" s="100"/>
      <c r="F874" s="100"/>
      <c r="G874" s="101"/>
      <c r="H874" s="71"/>
      <c r="I874" s="17"/>
      <c r="J874" s="17"/>
      <c r="K874" s="17"/>
      <c r="L874" s="102"/>
    </row>
    <row r="875" spans="2:12" ht="21.6" customHeight="1">
      <c r="B875" s="13"/>
      <c r="C875" s="338"/>
      <c r="D875" s="338"/>
      <c r="E875" s="338"/>
      <c r="F875" s="338"/>
      <c r="G875" s="338"/>
      <c r="H875" s="338"/>
      <c r="I875" s="338"/>
      <c r="J875" s="338"/>
      <c r="K875" s="338"/>
      <c r="L875" s="14"/>
    </row>
    <row r="876" spans="2:12" ht="19.899999999999999" customHeight="1" thickBot="1">
      <c r="B876" s="25"/>
      <c r="C876" s="23"/>
      <c r="D876" s="23"/>
      <c r="E876" s="23"/>
      <c r="F876" s="23"/>
      <c r="G876" s="23"/>
      <c r="H876" s="23"/>
      <c r="I876" s="23"/>
      <c r="J876" s="23"/>
      <c r="K876" s="23"/>
      <c r="L876" s="24"/>
    </row>
    <row r="877" spans="2:12" ht="19.899999999999999" customHeight="1"/>
    <row r="878" spans="2:12" ht="19.899999999999999" customHeight="1"/>
    <row r="879" spans="2:12" ht="19.899999999999999" customHeight="1"/>
    <row r="880" spans="2:12" s="9" customFormat="1" ht="19.899999999999999" customHeight="1"/>
    <row r="881" spans="2:12" s="9" customFormat="1" ht="19.899999999999999" customHeight="1"/>
    <row r="882" spans="2:12" s="9" customFormat="1"/>
    <row r="883" spans="2:12" s="9" customFormat="1"/>
    <row r="886" spans="2:12" ht="15.75" thickBot="1"/>
    <row r="887" spans="2:12" ht="32.25">
      <c r="B887" s="1540" t="s">
        <v>110</v>
      </c>
      <c r="C887" s="1541"/>
      <c r="D887" s="1541"/>
      <c r="E887" s="1541"/>
      <c r="F887" s="1541"/>
      <c r="G887" s="1541"/>
      <c r="H887" s="1541"/>
      <c r="I887" s="1541"/>
      <c r="J887" s="1541"/>
      <c r="K887" s="1541"/>
      <c r="L887" s="1542"/>
    </row>
    <row r="888" spans="2:12" ht="23.25">
      <c r="B888" s="1543" t="s">
        <v>111</v>
      </c>
      <c r="C888" s="1544"/>
      <c r="D888" s="1544"/>
      <c r="E888" s="1544"/>
      <c r="F888" s="1544"/>
      <c r="G888" s="1544"/>
      <c r="H888" s="1544"/>
      <c r="I888" s="1544"/>
      <c r="J888" s="1544"/>
      <c r="K888" s="1544"/>
      <c r="L888" s="1545"/>
    </row>
    <row r="889" spans="2:12" ht="16.5" thickBot="1">
      <c r="B889" s="1546" t="s">
        <v>477</v>
      </c>
      <c r="C889" s="1547"/>
      <c r="D889" s="1547"/>
      <c r="E889" s="1547"/>
      <c r="F889" s="1547"/>
      <c r="G889" s="1547"/>
      <c r="H889" s="1547"/>
      <c r="I889" s="1547"/>
      <c r="J889" s="1547"/>
      <c r="K889" s="1547"/>
      <c r="L889" s="1548"/>
    </row>
    <row r="890" spans="2:12">
      <c r="B890" s="1549" t="s">
        <v>112</v>
      </c>
      <c r="C890" s="1550"/>
      <c r="D890" s="1550"/>
      <c r="E890" s="1550"/>
      <c r="F890" s="1550"/>
      <c r="G890" s="338"/>
      <c r="H890" s="1559" t="s">
        <v>113</v>
      </c>
      <c r="I890" s="1559"/>
      <c r="J890" s="1559"/>
      <c r="K890" s="1559"/>
      <c r="L890" s="1560"/>
    </row>
    <row r="891" spans="2:12" ht="15.75" thickBot="1">
      <c r="B891" s="1549"/>
      <c r="C891" s="1550"/>
      <c r="D891" s="1550"/>
      <c r="E891" s="1550"/>
      <c r="F891" s="1550"/>
      <c r="G891" s="338"/>
      <c r="H891" s="1559"/>
      <c r="I891" s="1559"/>
      <c r="J891" s="1559"/>
      <c r="K891" s="1559"/>
      <c r="L891" s="1560"/>
    </row>
    <row r="892" spans="2:12">
      <c r="B892" s="73"/>
      <c r="C892" s="74"/>
      <c r="D892" s="74"/>
      <c r="E892" s="74"/>
      <c r="F892" s="75"/>
      <c r="G892" s="338"/>
      <c r="H892" s="73"/>
      <c r="I892" s="74"/>
      <c r="J892" s="74"/>
      <c r="K892" s="74"/>
      <c r="L892" s="75"/>
    </row>
    <row r="893" spans="2:12">
      <c r="B893" s="323" t="s">
        <v>482</v>
      </c>
      <c r="C893" s="338"/>
      <c r="D893" s="338"/>
      <c r="E893" s="338"/>
      <c r="F893" s="14"/>
      <c r="G893" s="338"/>
      <c r="H893" s="323" t="s">
        <v>482</v>
      </c>
      <c r="I893" s="338"/>
      <c r="J893" s="338"/>
      <c r="K893" s="338"/>
      <c r="L893" s="14"/>
    </row>
    <row r="894" spans="2:12">
      <c r="B894" s="158" t="s">
        <v>491</v>
      </c>
      <c r="C894" s="338"/>
      <c r="D894" s="338"/>
      <c r="E894" s="338"/>
      <c r="F894" s="14"/>
      <c r="G894" s="338"/>
      <c r="H894" s="158" t="s">
        <v>491</v>
      </c>
      <c r="I894" s="338"/>
      <c r="J894" s="338"/>
      <c r="K894" s="338"/>
      <c r="L894" s="14"/>
    </row>
    <row r="895" spans="2:12">
      <c r="B895" s="76"/>
      <c r="C895" s="338"/>
      <c r="D895" s="338"/>
      <c r="E895" s="338"/>
      <c r="F895" s="14"/>
      <c r="G895" s="338"/>
      <c r="H895" s="76"/>
      <c r="I895" s="338"/>
      <c r="J895" s="338"/>
      <c r="K895" s="338"/>
      <c r="L895" s="14"/>
    </row>
    <row r="896" spans="2:12" ht="24.6" customHeight="1" thickBot="1">
      <c r="B896" s="25"/>
      <c r="C896" s="23"/>
      <c r="D896" s="23"/>
      <c r="E896" s="23"/>
      <c r="F896" s="24"/>
      <c r="G896" s="338"/>
      <c r="H896" s="25"/>
      <c r="I896" s="23"/>
      <c r="J896" s="23"/>
      <c r="K896" s="23"/>
      <c r="L896" s="24"/>
    </row>
    <row r="897" spans="2:12" ht="24.6" customHeight="1">
      <c r="B897" s="13"/>
      <c r="C897" s="338"/>
      <c r="D897" s="338"/>
      <c r="E897" s="338"/>
      <c r="F897" s="338"/>
      <c r="G897" s="338"/>
      <c r="H897" s="338"/>
      <c r="I897" s="338"/>
      <c r="J897" s="338" t="s">
        <v>114</v>
      </c>
      <c r="K897" s="338"/>
      <c r="L897" s="14"/>
    </row>
    <row r="898" spans="2:12" ht="24.6" customHeight="1">
      <c r="B898" s="1551" t="s">
        <v>115</v>
      </c>
      <c r="C898" s="1552"/>
      <c r="D898" s="1552"/>
      <c r="E898" s="1552"/>
      <c r="F898" s="1552"/>
      <c r="G898" s="338"/>
      <c r="H898" s="1552" t="s">
        <v>3</v>
      </c>
      <c r="I898" s="1552"/>
      <c r="J898" s="1552"/>
      <c r="K898" s="1552"/>
      <c r="L898" s="1553"/>
    </row>
    <row r="899" spans="2:12" ht="24.6" customHeight="1" thickBot="1">
      <c r="B899" s="13"/>
      <c r="C899" s="338"/>
      <c r="D899" s="338"/>
      <c r="E899" s="338"/>
      <c r="F899" s="338"/>
      <c r="G899" s="338"/>
      <c r="H899" s="338"/>
      <c r="I899" s="338"/>
      <c r="J899" s="338"/>
      <c r="K899" s="338"/>
      <c r="L899" s="14"/>
    </row>
    <row r="900" spans="2:12" ht="24.6" customHeight="1">
      <c r="B900" s="73"/>
      <c r="C900" s="74"/>
      <c r="D900" s="74"/>
      <c r="E900" s="74"/>
      <c r="F900" s="75"/>
      <c r="G900" s="338"/>
      <c r="H900" s="77"/>
      <c r="I900" s="78"/>
      <c r="J900" s="78"/>
      <c r="K900" s="78"/>
      <c r="L900" s="79"/>
    </row>
    <row r="901" spans="2:12" ht="24.6" customHeight="1">
      <c r="B901" s="13"/>
      <c r="C901" s="338"/>
      <c r="D901" s="338"/>
      <c r="E901" s="338"/>
      <c r="F901" s="14"/>
      <c r="G901" s="338"/>
      <c r="H901" s="669" t="s">
        <v>483</v>
      </c>
      <c r="I901" s="383"/>
      <c r="J901" s="383"/>
      <c r="K901" s="383"/>
      <c r="L901" s="80"/>
    </row>
    <row r="902" spans="2:12" ht="24.6" customHeight="1">
      <c r="B902" s="537" t="s">
        <v>786</v>
      </c>
      <c r="C902" s="338"/>
      <c r="D902" s="338"/>
      <c r="E902" s="338"/>
      <c r="F902" s="14"/>
      <c r="G902" s="338"/>
      <c r="H902" s="534" t="s">
        <v>484</v>
      </c>
      <c r="I902" s="383"/>
      <c r="J902" s="383"/>
      <c r="K902" s="383"/>
      <c r="L902" s="80"/>
    </row>
    <row r="903" spans="2:12" ht="24.6" customHeight="1">
      <c r="B903" s="13"/>
      <c r="C903" s="338"/>
      <c r="D903" s="338"/>
      <c r="E903" s="338"/>
      <c r="F903" s="14"/>
      <c r="G903" s="338"/>
      <c r="H903" s="76"/>
      <c r="I903" s="383"/>
      <c r="J903" s="383"/>
      <c r="K903" s="383"/>
      <c r="L903" s="80"/>
    </row>
    <row r="904" spans="2:12" ht="24.6" customHeight="1" thickBot="1">
      <c r="B904" s="25"/>
      <c r="C904" s="23"/>
      <c r="D904" s="23"/>
      <c r="E904" s="23"/>
      <c r="F904" s="24"/>
      <c r="G904" s="338"/>
      <c r="H904" s="76"/>
      <c r="I904" s="383"/>
      <c r="J904" s="383"/>
      <c r="K904" s="383"/>
      <c r="L904" s="80"/>
    </row>
    <row r="905" spans="2:12" ht="24.6" customHeight="1">
      <c r="B905" s="1524" t="s">
        <v>116</v>
      </c>
      <c r="C905" s="1525"/>
      <c r="D905" s="1525"/>
      <c r="E905" s="1525"/>
      <c r="F905" s="1525"/>
      <c r="G905" s="1554"/>
      <c r="H905" s="1534" t="str">
        <f>'04-22Master'!B33</f>
        <v>Ramakrishna J Reddy</v>
      </c>
      <c r="I905" s="1527"/>
      <c r="J905" s="1527"/>
      <c r="K905" s="1527"/>
      <c r="L905" s="1527"/>
    </row>
    <row r="906" spans="2:12" ht="24.6" customHeight="1">
      <c r="B906" s="1555"/>
      <c r="C906" s="1556"/>
      <c r="D906" s="1556"/>
      <c r="E906" s="1556"/>
      <c r="F906" s="1556"/>
      <c r="G906" s="1556"/>
      <c r="H906" s="1557" t="str">
        <f>'04-22Master'!G33</f>
        <v>7-20-1092/A,28th  line,Sarada colony,Guntur 522002,AP</v>
      </c>
      <c r="I906" s="1558"/>
      <c r="J906" s="1558"/>
      <c r="K906" s="1558"/>
      <c r="L906" s="1558"/>
    </row>
    <row r="907" spans="2:12" ht="24.6" customHeight="1">
      <c r="B907" s="1529" t="s">
        <v>117</v>
      </c>
      <c r="C907" s="1530"/>
      <c r="D907" s="1530"/>
      <c r="E907" s="1530"/>
      <c r="F907" s="1530"/>
      <c r="G907" s="1530"/>
      <c r="H907" s="1531">
        <v>71</v>
      </c>
      <c r="I907" s="1532"/>
      <c r="J907" s="1532"/>
      <c r="K907" s="1532"/>
      <c r="L907" s="1533"/>
    </row>
    <row r="908" spans="2:12" ht="24.6" customHeight="1">
      <c r="B908" s="1524" t="s">
        <v>118</v>
      </c>
      <c r="C908" s="1525"/>
      <c r="D908" s="1525"/>
      <c r="E908" s="1525"/>
      <c r="F908" s="1525"/>
      <c r="G908" s="1525"/>
      <c r="H908" s="1534" t="str">
        <f>'04-22Master'!F33</f>
        <v>SENIOR SAP ABAP CONSULTANT</v>
      </c>
      <c r="I908" s="1527"/>
      <c r="J908" s="1527"/>
      <c r="K908" s="1527"/>
      <c r="L908" s="1528"/>
    </row>
    <row r="909" spans="2:12" ht="24.6" customHeight="1">
      <c r="B909" s="1524" t="s">
        <v>119</v>
      </c>
      <c r="C909" s="1525"/>
      <c r="D909" s="1525"/>
      <c r="E909" s="1525"/>
      <c r="F909" s="1525"/>
      <c r="G909" s="1525"/>
      <c r="H909" s="1535">
        <f>'04-22Master'!I33</f>
        <v>44512</v>
      </c>
      <c r="I909" s="1536"/>
      <c r="J909" s="1536"/>
      <c r="K909" s="1536"/>
      <c r="L909" s="1537"/>
    </row>
    <row r="910" spans="2:12" ht="24.6" customHeight="1">
      <c r="B910" s="384" t="s">
        <v>120</v>
      </c>
      <c r="C910" s="629"/>
      <c r="D910" s="629"/>
      <c r="E910" s="629"/>
      <c r="F910" s="629"/>
      <c r="G910" s="629"/>
      <c r="H910" s="631"/>
      <c r="I910" s="387"/>
      <c r="J910" s="388">
        <f>'04-22Master'!O1019</f>
        <v>0</v>
      </c>
      <c r="K910" s="675"/>
      <c r="L910" s="632"/>
    </row>
    <row r="911" spans="2:12" ht="24.6" customHeight="1">
      <c r="B911" s="384" t="s">
        <v>121</v>
      </c>
      <c r="C911" s="629"/>
      <c r="D911" s="629"/>
      <c r="E911" s="629"/>
      <c r="F911" s="629"/>
      <c r="G911" s="630"/>
      <c r="H911" s="435"/>
      <c r="I911" s="436"/>
      <c r="J911" s="388" t="str">
        <f>'04-22Master'!N33</f>
        <v>100453787600</v>
      </c>
      <c r="K911" s="436"/>
      <c r="L911" s="437"/>
    </row>
    <row r="912" spans="2:12" ht="24.6" customHeight="1">
      <c r="B912" s="1538" t="s">
        <v>122</v>
      </c>
      <c r="C912" s="1539"/>
      <c r="D912" s="1539"/>
      <c r="E912" s="1539"/>
      <c r="F912" s="1539"/>
      <c r="G912" s="1539"/>
      <c r="H912" s="1531">
        <f>'04-22Master'!T33</f>
        <v>191506</v>
      </c>
      <c r="I912" s="1532"/>
      <c r="J912" s="1532"/>
      <c r="K912" s="1532"/>
      <c r="L912" s="1533"/>
    </row>
    <row r="913" spans="2:12" ht="24.6" customHeight="1">
      <c r="B913" s="1524" t="s">
        <v>123</v>
      </c>
      <c r="C913" s="1525"/>
      <c r="D913" s="1525"/>
      <c r="E913" s="1525"/>
      <c r="F913" s="1525"/>
      <c r="G913" s="1525"/>
      <c r="H913" s="1526">
        <f>'04-22Master'!D10</f>
        <v>44652</v>
      </c>
      <c r="I913" s="1527"/>
      <c r="J913" s="1527"/>
      <c r="K913" s="1527"/>
      <c r="L913" s="1528"/>
    </row>
    <row r="914" spans="2:12" ht="24.6" customHeight="1">
      <c r="B914" s="1524" t="s">
        <v>124</v>
      </c>
      <c r="C914" s="1525"/>
      <c r="D914" s="1525"/>
      <c r="E914" s="1525"/>
      <c r="F914" s="1525"/>
      <c r="G914" s="1525"/>
      <c r="H914" s="1527" t="s">
        <v>125</v>
      </c>
      <c r="I914" s="1527"/>
      <c r="J914" s="1527"/>
      <c r="K914" s="1527"/>
      <c r="L914" s="1528"/>
    </row>
    <row r="915" spans="2:12" ht="24.6" customHeight="1">
      <c r="B915" s="384" t="s">
        <v>126</v>
      </c>
      <c r="C915" s="629"/>
      <c r="D915" s="629"/>
      <c r="E915" s="629"/>
      <c r="F915" s="629"/>
      <c r="G915" s="630"/>
      <c r="H915" s="631"/>
      <c r="I915" s="675"/>
      <c r="J915" s="633">
        <f>'04-22Master'!R33</f>
        <v>28</v>
      </c>
      <c r="K915" s="675"/>
      <c r="L915" s="632"/>
    </row>
    <row r="916" spans="2:12" ht="24.6" customHeight="1">
      <c r="B916" s="384" t="s">
        <v>127</v>
      </c>
      <c r="C916" s="629"/>
      <c r="D916" s="629"/>
      <c r="E916" s="629"/>
      <c r="F916" s="629"/>
      <c r="G916" s="630"/>
      <c r="H916" s="631"/>
      <c r="I916" s="675"/>
      <c r="J916" s="675" t="s">
        <v>34</v>
      </c>
      <c r="K916" s="675"/>
      <c r="L916" s="632"/>
    </row>
    <row r="917" spans="2:12" ht="24.6" customHeight="1">
      <c r="B917" s="384" t="s">
        <v>128</v>
      </c>
      <c r="C917" s="629"/>
      <c r="D917" s="629"/>
      <c r="E917" s="629"/>
      <c r="F917" s="629"/>
      <c r="G917" s="630"/>
      <c r="H917" s="631"/>
      <c r="I917" s="675"/>
      <c r="J917" s="633">
        <v>0</v>
      </c>
      <c r="K917" s="675"/>
      <c r="L917" s="632"/>
    </row>
    <row r="918" spans="2:12" ht="24.6" customHeight="1">
      <c r="B918" s="384" t="s">
        <v>129</v>
      </c>
      <c r="C918" s="629"/>
      <c r="D918" s="629"/>
      <c r="E918" s="629"/>
      <c r="F918" s="629"/>
      <c r="G918" s="630"/>
      <c r="H918" s="631"/>
      <c r="I918" s="675"/>
      <c r="J918" s="675">
        <v>0</v>
      </c>
      <c r="K918" s="675"/>
      <c r="L918" s="632"/>
    </row>
    <row r="919" spans="2:12" ht="24.6" customHeight="1">
      <c r="B919" s="384" t="s">
        <v>130</v>
      </c>
      <c r="C919" s="629"/>
      <c r="D919" s="629"/>
      <c r="E919" s="629"/>
      <c r="F919" s="629"/>
      <c r="G919" s="630"/>
      <c r="H919" s="631"/>
      <c r="I919" s="675"/>
      <c r="J919" s="633">
        <f>'04-22Master'!AH33</f>
        <v>194501.89461600001</v>
      </c>
      <c r="K919" s="675"/>
      <c r="L919" s="632" t="s">
        <v>32</v>
      </c>
    </row>
    <row r="920" spans="2:12" ht="24.6" customHeight="1">
      <c r="B920" s="384" t="s">
        <v>131</v>
      </c>
      <c r="C920" s="629"/>
      <c r="D920" s="674" t="s">
        <v>29</v>
      </c>
      <c r="E920" s="673">
        <f>'04-22Master'!AJ33</f>
        <v>1800</v>
      </c>
      <c r="F920" s="674" t="s">
        <v>28</v>
      </c>
      <c r="G920" s="673">
        <f>'04-22Master'!AI2182</f>
        <v>0</v>
      </c>
      <c r="H920" s="674" t="s">
        <v>30</v>
      </c>
      <c r="I920" s="673">
        <f>'04-22Master'!AK33</f>
        <v>200</v>
      </c>
      <c r="J920" s="674" t="s">
        <v>31</v>
      </c>
      <c r="K920" s="673">
        <f>'04-22Master'!AL33</f>
        <v>0</v>
      </c>
      <c r="L920" s="392">
        <f>'04-22Master'!AM33</f>
        <v>252</v>
      </c>
    </row>
    <row r="921" spans="2:12" ht="24.6" customHeight="1">
      <c r="B921" s="384" t="s">
        <v>132</v>
      </c>
      <c r="C921" s="629"/>
      <c r="D921" s="629"/>
      <c r="E921" s="629"/>
      <c r="F921" s="629"/>
      <c r="G921" s="630"/>
      <c r="H921" s="631"/>
      <c r="I921" s="675"/>
      <c r="J921" s="633">
        <f>J919-(E920+G920+I920+K920+L920)</f>
        <v>192249.89461600001</v>
      </c>
      <c r="K921" s="675"/>
      <c r="L921" s="632"/>
    </row>
    <row r="922" spans="2:12" ht="24.6" customHeight="1">
      <c r="B922" s="393" t="s">
        <v>133</v>
      </c>
      <c r="C922" s="95"/>
      <c r="D922" s="95"/>
      <c r="E922" s="95"/>
      <c r="F922" s="95"/>
      <c r="G922" s="96"/>
      <c r="H922" s="97"/>
      <c r="I922" s="98"/>
      <c r="J922" s="98"/>
      <c r="K922" s="98"/>
      <c r="L922" s="99"/>
    </row>
    <row r="923" spans="2:12" ht="24.6" customHeight="1">
      <c r="B923" s="394" t="s">
        <v>134</v>
      </c>
      <c r="C923" s="100"/>
      <c r="D923" s="100"/>
      <c r="E923" s="100"/>
      <c r="F923" s="100"/>
      <c r="G923" s="101"/>
      <c r="H923" s="71"/>
      <c r="I923" s="17"/>
      <c r="J923" s="17"/>
      <c r="K923" s="17"/>
      <c r="L923" s="102"/>
    </row>
    <row r="924" spans="2:12" ht="24.6" customHeight="1">
      <c r="B924" s="13"/>
      <c r="C924" s="338"/>
      <c r="D924" s="338"/>
      <c r="E924" s="338"/>
      <c r="F924" s="338"/>
      <c r="G924" s="338"/>
      <c r="H924" s="338"/>
      <c r="I924" s="338"/>
      <c r="J924" s="338"/>
      <c r="K924" s="338"/>
      <c r="L924" s="14"/>
    </row>
    <row r="925" spans="2:12" ht="24.6" customHeight="1" thickBot="1">
      <c r="B925" s="25"/>
      <c r="C925" s="23"/>
      <c r="D925" s="23"/>
      <c r="E925" s="23"/>
      <c r="F925" s="23"/>
      <c r="G925" s="23"/>
      <c r="H925" s="23"/>
      <c r="I925" s="23"/>
      <c r="J925" s="23"/>
      <c r="K925" s="23"/>
      <c r="L925" s="24"/>
    </row>
    <row r="926" spans="2:12" ht="24.6" customHeight="1"/>
    <row r="927" spans="2:12" ht="24.6" customHeight="1"/>
    <row r="928" spans="2:12" ht="24.6" customHeight="1"/>
    <row r="929" spans="2:12" ht="24.6" customHeight="1"/>
    <row r="930" spans="2:12" ht="24.6" customHeight="1"/>
    <row r="931" spans="2:12" ht="24.6" customHeight="1"/>
    <row r="932" spans="2:12" ht="24.6" customHeight="1"/>
    <row r="933" spans="2:12" ht="24.6" customHeight="1"/>
    <row r="934" spans="2:12" ht="24.6" customHeight="1"/>
    <row r="935" spans="2:12" ht="24.6" customHeight="1" thickBot="1"/>
    <row r="936" spans="2:12" ht="24.6" customHeight="1">
      <c r="B936" s="1540" t="s">
        <v>110</v>
      </c>
      <c r="C936" s="1541"/>
      <c r="D936" s="1541"/>
      <c r="E936" s="1541"/>
      <c r="F936" s="1541"/>
      <c r="G936" s="1541"/>
      <c r="H936" s="1541"/>
      <c r="I936" s="1541"/>
      <c r="J936" s="1541"/>
      <c r="K936" s="1541"/>
      <c r="L936" s="1542"/>
    </row>
    <row r="937" spans="2:12" ht="24.6" customHeight="1">
      <c r="B937" s="1543" t="s">
        <v>111</v>
      </c>
      <c r="C937" s="1544"/>
      <c r="D937" s="1544"/>
      <c r="E937" s="1544"/>
      <c r="F937" s="1544"/>
      <c r="G937" s="1544"/>
      <c r="H937" s="1544"/>
      <c r="I937" s="1544"/>
      <c r="J937" s="1544"/>
      <c r="K937" s="1544"/>
      <c r="L937" s="1545"/>
    </row>
    <row r="938" spans="2:12" ht="24.6" customHeight="1" thickBot="1">
      <c r="B938" s="1546" t="s">
        <v>477</v>
      </c>
      <c r="C938" s="1547"/>
      <c r="D938" s="1547"/>
      <c r="E938" s="1547"/>
      <c r="F938" s="1547"/>
      <c r="G938" s="1547"/>
      <c r="H938" s="1547"/>
      <c r="I938" s="1547"/>
      <c r="J938" s="1547"/>
      <c r="K938" s="1547"/>
      <c r="L938" s="1548"/>
    </row>
    <row r="939" spans="2:12" ht="24.6" customHeight="1">
      <c r="B939" s="1549" t="s">
        <v>112</v>
      </c>
      <c r="C939" s="1550"/>
      <c r="D939" s="1550"/>
      <c r="E939" s="1550"/>
      <c r="F939" s="1550"/>
      <c r="G939" s="338"/>
      <c r="H939" s="1559" t="s">
        <v>113</v>
      </c>
      <c r="I939" s="1559"/>
      <c r="J939" s="1559"/>
      <c r="K939" s="1559"/>
      <c r="L939" s="1560"/>
    </row>
    <row r="940" spans="2:12" ht="24.6" customHeight="1" thickBot="1">
      <c r="B940" s="1549"/>
      <c r="C940" s="1550"/>
      <c r="D940" s="1550"/>
      <c r="E940" s="1550"/>
      <c r="F940" s="1550"/>
      <c r="G940" s="338"/>
      <c r="H940" s="1559"/>
      <c r="I940" s="1559"/>
      <c r="J940" s="1559"/>
      <c r="K940" s="1559"/>
      <c r="L940" s="1560"/>
    </row>
    <row r="941" spans="2:12" ht="24.6" customHeight="1">
      <c r="B941" s="73"/>
      <c r="C941" s="74"/>
      <c r="D941" s="74"/>
      <c r="E941" s="74"/>
      <c r="F941" s="75"/>
      <c r="G941" s="338"/>
      <c r="H941" s="73"/>
      <c r="I941" s="74"/>
      <c r="J941" s="74"/>
      <c r="K941" s="74"/>
      <c r="L941" s="75"/>
    </row>
    <row r="942" spans="2:12" ht="24.6" customHeight="1">
      <c r="B942" s="323" t="s">
        <v>482</v>
      </c>
      <c r="C942" s="338"/>
      <c r="D942" s="338"/>
      <c r="E942" s="338"/>
      <c r="F942" s="14"/>
      <c r="G942" s="338"/>
      <c r="H942" s="323" t="s">
        <v>482</v>
      </c>
      <c r="I942" s="338"/>
      <c r="J942" s="338"/>
      <c r="K942" s="338"/>
      <c r="L942" s="14"/>
    </row>
    <row r="943" spans="2:12" ht="24.6" customHeight="1">
      <c r="B943" s="158" t="s">
        <v>491</v>
      </c>
      <c r="C943" s="338"/>
      <c r="D943" s="338"/>
      <c r="E943" s="338"/>
      <c r="F943" s="14"/>
      <c r="G943" s="338"/>
      <c r="H943" s="158" t="s">
        <v>491</v>
      </c>
      <c r="I943" s="338"/>
      <c r="J943" s="338"/>
      <c r="K943" s="338"/>
      <c r="L943" s="14"/>
    </row>
    <row r="944" spans="2:12" ht="24.6" customHeight="1">
      <c r="B944" s="76"/>
      <c r="C944" s="338"/>
      <c r="D944" s="338"/>
      <c r="E944" s="338"/>
      <c r="F944" s="14"/>
      <c r="G944" s="338"/>
      <c r="H944" s="76"/>
      <c r="I944" s="338"/>
      <c r="J944" s="338"/>
      <c r="K944" s="338"/>
      <c r="L944" s="14"/>
    </row>
    <row r="945" spans="2:12" ht="24.6" customHeight="1" thickBot="1">
      <c r="B945" s="25"/>
      <c r="C945" s="23"/>
      <c r="D945" s="23"/>
      <c r="E945" s="23"/>
      <c r="F945" s="24"/>
      <c r="G945" s="338"/>
      <c r="H945" s="25"/>
      <c r="I945" s="23"/>
      <c r="J945" s="23"/>
      <c r="K945" s="23"/>
      <c r="L945" s="24"/>
    </row>
    <row r="946" spans="2:12" ht="24.6" customHeight="1">
      <c r="B946" s="13"/>
      <c r="C946" s="338"/>
      <c r="D946" s="338"/>
      <c r="E946" s="338"/>
      <c r="F946" s="338"/>
      <c r="G946" s="338"/>
      <c r="H946" s="338"/>
      <c r="I946" s="338"/>
      <c r="J946" s="338" t="s">
        <v>114</v>
      </c>
      <c r="K946" s="338"/>
      <c r="L946" s="14"/>
    </row>
    <row r="947" spans="2:12" ht="24.6" customHeight="1">
      <c r="B947" s="1551" t="s">
        <v>115</v>
      </c>
      <c r="C947" s="1552"/>
      <c r="D947" s="1552"/>
      <c r="E947" s="1552"/>
      <c r="F947" s="1552"/>
      <c r="G947" s="338"/>
      <c r="H947" s="1552" t="s">
        <v>3</v>
      </c>
      <c r="I947" s="1552"/>
      <c r="J947" s="1552"/>
      <c r="K947" s="1552"/>
      <c r="L947" s="1553"/>
    </row>
    <row r="948" spans="2:12" ht="24.6" customHeight="1" thickBot="1">
      <c r="B948" s="13"/>
      <c r="C948" s="338"/>
      <c r="D948" s="338"/>
      <c r="E948" s="338"/>
      <c r="F948" s="338"/>
      <c r="G948" s="338"/>
      <c r="H948" s="338"/>
      <c r="I948" s="338"/>
      <c r="J948" s="338"/>
      <c r="K948" s="338"/>
      <c r="L948" s="14"/>
    </row>
    <row r="949" spans="2:12" ht="24.6" customHeight="1">
      <c r="B949" s="73"/>
      <c r="C949" s="74"/>
      <c r="D949" s="74"/>
      <c r="E949" s="74"/>
      <c r="F949" s="75"/>
      <c r="G949" s="338"/>
      <c r="H949" s="77"/>
      <c r="I949" s="78"/>
      <c r="J949" s="78"/>
      <c r="K949" s="78"/>
      <c r="L949" s="79"/>
    </row>
    <row r="950" spans="2:12" ht="24.6" customHeight="1">
      <c r="B950" s="13"/>
      <c r="C950" s="338"/>
      <c r="D950" s="338"/>
      <c r="E950" s="338"/>
      <c r="F950" s="14"/>
      <c r="G950" s="338"/>
      <c r="H950" s="669" t="s">
        <v>483</v>
      </c>
      <c r="I950" s="383"/>
      <c r="J950" s="383"/>
      <c r="K950" s="383"/>
      <c r="L950" s="80"/>
    </row>
    <row r="951" spans="2:12" ht="24.6" customHeight="1">
      <c r="B951" s="537" t="s">
        <v>786</v>
      </c>
      <c r="C951" s="338"/>
      <c r="D951" s="338"/>
      <c r="E951" s="338"/>
      <c r="F951" s="14"/>
      <c r="G951" s="338"/>
      <c r="H951" s="534" t="s">
        <v>484</v>
      </c>
      <c r="I951" s="383"/>
      <c r="J951" s="383"/>
      <c r="K951" s="383"/>
      <c r="L951" s="80"/>
    </row>
    <row r="952" spans="2:12" ht="24.6" customHeight="1">
      <c r="B952" s="13"/>
      <c r="C952" s="338"/>
      <c r="D952" s="338"/>
      <c r="E952" s="338"/>
      <c r="F952" s="14"/>
      <c r="G952" s="338"/>
      <c r="H952" s="76"/>
      <c r="I952" s="383"/>
      <c r="J952" s="383"/>
      <c r="K952" s="383"/>
      <c r="L952" s="80"/>
    </row>
    <row r="953" spans="2:12" ht="24.6" customHeight="1" thickBot="1">
      <c r="B953" s="25"/>
      <c r="C953" s="23"/>
      <c r="D953" s="23"/>
      <c r="E953" s="23"/>
      <c r="F953" s="24"/>
      <c r="G953" s="338"/>
      <c r="H953" s="76"/>
      <c r="I953" s="383"/>
      <c r="J953" s="383"/>
      <c r="K953" s="383"/>
      <c r="L953" s="80"/>
    </row>
    <row r="954" spans="2:12" ht="24.6" customHeight="1">
      <c r="B954" s="1524" t="s">
        <v>116</v>
      </c>
      <c r="C954" s="1525"/>
      <c r="D954" s="1525"/>
      <c r="E954" s="1525"/>
      <c r="F954" s="1525"/>
      <c r="G954" s="1554"/>
      <c r="H954" s="1561" t="str">
        <f>'04-22Master'!B34</f>
        <v>Anil kumar Reddy kusam</v>
      </c>
      <c r="I954" s="1562"/>
      <c r="J954" s="1562"/>
      <c r="K954" s="1562"/>
      <c r="L954" s="1562"/>
    </row>
    <row r="955" spans="2:12" ht="24.6" customHeight="1">
      <c r="B955" s="1555"/>
      <c r="C955" s="1556"/>
      <c r="D955" s="1556"/>
      <c r="E955" s="1556"/>
      <c r="F955" s="1556"/>
      <c r="G955" s="1556"/>
      <c r="H955" s="1557" t="str">
        <f>'04-22Master'!G34</f>
        <v>2-36,B.Jwalapuram,Singamavula Mandal,Ananthapur,AP 515435</v>
      </c>
      <c r="I955" s="1558"/>
      <c r="J955" s="1558"/>
      <c r="K955" s="1558"/>
      <c r="L955" s="1558"/>
    </row>
    <row r="956" spans="2:12" ht="24.6" customHeight="1">
      <c r="B956" s="1529" t="s">
        <v>117</v>
      </c>
      <c r="C956" s="1530"/>
      <c r="D956" s="1530"/>
      <c r="E956" s="1530"/>
      <c r="F956" s="1530"/>
      <c r="G956" s="1530"/>
      <c r="H956" s="1531">
        <v>68</v>
      </c>
      <c r="I956" s="1532"/>
      <c r="J956" s="1532"/>
      <c r="K956" s="1532"/>
      <c r="L956" s="1533"/>
    </row>
    <row r="957" spans="2:12" ht="24.6" customHeight="1">
      <c r="B957" s="1524" t="s">
        <v>118</v>
      </c>
      <c r="C957" s="1525"/>
      <c r="D957" s="1525"/>
      <c r="E957" s="1525"/>
      <c r="F957" s="1525"/>
      <c r="G957" s="1525"/>
      <c r="H957" s="1534" t="str">
        <f>'04-22Master'!F34</f>
        <v>Associate Consultant</v>
      </c>
      <c r="I957" s="1527"/>
      <c r="J957" s="1527"/>
      <c r="K957" s="1527"/>
      <c r="L957" s="1528"/>
    </row>
    <row r="958" spans="2:12" ht="24.6" customHeight="1">
      <c r="B958" s="1524" t="s">
        <v>119</v>
      </c>
      <c r="C958" s="1525"/>
      <c r="D958" s="1525"/>
      <c r="E958" s="1525"/>
      <c r="F958" s="1525"/>
      <c r="G958" s="1525"/>
      <c r="H958" s="1535">
        <f>'04-22Master'!I34</f>
        <v>44459</v>
      </c>
      <c r="I958" s="1536"/>
      <c r="J958" s="1536"/>
      <c r="K958" s="1536"/>
      <c r="L958" s="1537"/>
    </row>
    <row r="959" spans="2:12" ht="24.6" customHeight="1">
      <c r="B959" s="384" t="s">
        <v>120</v>
      </c>
      <c r="C959" s="629"/>
      <c r="D959" s="629"/>
      <c r="E959" s="629"/>
      <c r="F959" s="629"/>
      <c r="G959" s="629"/>
      <c r="H959" s="631"/>
      <c r="I959" s="387"/>
      <c r="J959" s="388">
        <f>'04-22Master'!O1065</f>
        <v>0</v>
      </c>
      <c r="K959" s="675"/>
      <c r="L959" s="632"/>
    </row>
    <row r="960" spans="2:12" ht="24.6" customHeight="1">
      <c r="B960" s="384" t="s">
        <v>121</v>
      </c>
      <c r="C960" s="629"/>
      <c r="D960" s="629"/>
      <c r="E960" s="629"/>
      <c r="F960" s="629"/>
      <c r="G960" s="630"/>
      <c r="H960" s="435"/>
      <c r="I960" s="436"/>
      <c r="J960" s="388" t="str">
        <f>'04-22Master'!N34</f>
        <v>101182432317</v>
      </c>
      <c r="K960" s="436"/>
      <c r="L960" s="437"/>
    </row>
    <row r="961" spans="2:12" ht="24.6" customHeight="1">
      <c r="B961" s="1538" t="s">
        <v>122</v>
      </c>
      <c r="C961" s="1539"/>
      <c r="D961" s="1539"/>
      <c r="E961" s="1539"/>
      <c r="F961" s="1539"/>
      <c r="G961" s="1539"/>
      <c r="H961" s="1531">
        <f>'04-22Master'!T34</f>
        <v>80278</v>
      </c>
      <c r="I961" s="1532"/>
      <c r="J961" s="1532"/>
      <c r="K961" s="1532"/>
      <c r="L961" s="1533"/>
    </row>
    <row r="962" spans="2:12" ht="24.6" customHeight="1">
      <c r="B962" s="1524" t="s">
        <v>123</v>
      </c>
      <c r="C962" s="1525"/>
      <c r="D962" s="1525"/>
      <c r="E962" s="1525"/>
      <c r="F962" s="1525"/>
      <c r="G962" s="1525"/>
      <c r="H962" s="1526">
        <f>'04-22Master'!D10</f>
        <v>44652</v>
      </c>
      <c r="I962" s="1527"/>
      <c r="J962" s="1527"/>
      <c r="K962" s="1527"/>
      <c r="L962" s="1528"/>
    </row>
    <row r="963" spans="2:12" ht="24.6" customHeight="1">
      <c r="B963" s="1524" t="s">
        <v>124</v>
      </c>
      <c r="C963" s="1525"/>
      <c r="D963" s="1525"/>
      <c r="E963" s="1525"/>
      <c r="F963" s="1525"/>
      <c r="G963" s="1525"/>
      <c r="H963" s="1527" t="s">
        <v>125</v>
      </c>
      <c r="I963" s="1527"/>
      <c r="J963" s="1527"/>
      <c r="K963" s="1527"/>
      <c r="L963" s="1528"/>
    </row>
    <row r="964" spans="2:12" ht="24.6" customHeight="1">
      <c r="B964" s="384" t="s">
        <v>126</v>
      </c>
      <c r="C964" s="629"/>
      <c r="D964" s="629"/>
      <c r="E964" s="629"/>
      <c r="F964" s="629"/>
      <c r="G964" s="630"/>
      <c r="H964" s="631"/>
      <c r="I964" s="675"/>
      <c r="J964" s="633">
        <f>'04-22Master'!R34</f>
        <v>30</v>
      </c>
      <c r="K964" s="675"/>
      <c r="L964" s="632"/>
    </row>
    <row r="965" spans="2:12" ht="24.6" customHeight="1">
      <c r="B965" s="384" t="s">
        <v>127</v>
      </c>
      <c r="C965" s="629"/>
      <c r="D965" s="629"/>
      <c r="E965" s="629"/>
      <c r="F965" s="629"/>
      <c r="G965" s="630"/>
      <c r="H965" s="631"/>
      <c r="I965" s="675"/>
      <c r="J965" s="675" t="s">
        <v>34</v>
      </c>
      <c r="K965" s="675"/>
      <c r="L965" s="632"/>
    </row>
    <row r="966" spans="2:12" ht="24.6" customHeight="1">
      <c r="B966" s="384" t="s">
        <v>128</v>
      </c>
      <c r="C966" s="629"/>
      <c r="D966" s="629"/>
      <c r="E966" s="629"/>
      <c r="F966" s="629"/>
      <c r="G966" s="630"/>
      <c r="H966" s="631"/>
      <c r="I966" s="675"/>
      <c r="J966" s="633">
        <v>0</v>
      </c>
      <c r="K966" s="675"/>
      <c r="L966" s="632"/>
    </row>
    <row r="967" spans="2:12" ht="24.6" customHeight="1">
      <c r="B967" s="384" t="s">
        <v>129</v>
      </c>
      <c r="C967" s="629"/>
      <c r="D967" s="629"/>
      <c r="E967" s="629"/>
      <c r="F967" s="629"/>
      <c r="G967" s="630"/>
      <c r="H967" s="631"/>
      <c r="I967" s="675"/>
      <c r="J967" s="675">
        <v>0</v>
      </c>
      <c r="K967" s="675"/>
      <c r="L967" s="632"/>
    </row>
    <row r="968" spans="2:12" ht="24.6" customHeight="1">
      <c r="B968" s="384" t="s">
        <v>130</v>
      </c>
      <c r="C968" s="629"/>
      <c r="D968" s="629"/>
      <c r="E968" s="629"/>
      <c r="F968" s="629"/>
      <c r="G968" s="630"/>
      <c r="H968" s="631"/>
      <c r="I968" s="675"/>
      <c r="J968" s="633">
        <f>'04-22Master'!AH34</f>
        <v>88276.608999999997</v>
      </c>
      <c r="K968" s="675"/>
      <c r="L968" s="632" t="s">
        <v>32</v>
      </c>
    </row>
    <row r="969" spans="2:12" ht="24.6" customHeight="1">
      <c r="B969" s="384" t="s">
        <v>131</v>
      </c>
      <c r="C969" s="629"/>
      <c r="D969" s="674" t="s">
        <v>29</v>
      </c>
      <c r="E969" s="673">
        <f>'04-22Master'!AJ34</f>
        <v>1800</v>
      </c>
      <c r="F969" s="674" t="s">
        <v>28</v>
      </c>
      <c r="G969" s="673">
        <f>'04-22Master'!AI2228</f>
        <v>0</v>
      </c>
      <c r="H969" s="674" t="s">
        <v>30</v>
      </c>
      <c r="I969" s="673">
        <f>'04-22Master'!AK34</f>
        <v>200</v>
      </c>
      <c r="J969" s="674" t="s">
        <v>31</v>
      </c>
      <c r="K969" s="673">
        <f>'04-22Master'!AL34</f>
        <v>0</v>
      </c>
      <c r="L969" s="392">
        <f>'04-22Master'!AM34</f>
        <v>224</v>
      </c>
    </row>
    <row r="970" spans="2:12" ht="24.6" customHeight="1">
      <c r="B970" s="384" t="s">
        <v>132</v>
      </c>
      <c r="C970" s="629"/>
      <c r="D970" s="629"/>
      <c r="E970" s="629"/>
      <c r="F970" s="629"/>
      <c r="G970" s="630"/>
      <c r="H970" s="631"/>
      <c r="I970" s="675"/>
      <c r="J970" s="633">
        <f>J968-(E969+G969+I969+K969+L969)</f>
        <v>86052.608999999997</v>
      </c>
      <c r="K970" s="675"/>
      <c r="L970" s="632"/>
    </row>
    <row r="971" spans="2:12" ht="24.6" customHeight="1">
      <c r="B971" s="393" t="s">
        <v>133</v>
      </c>
      <c r="C971" s="95"/>
      <c r="D971" s="95"/>
      <c r="E971" s="95"/>
      <c r="F971" s="95"/>
      <c r="G971" s="96"/>
      <c r="H971" s="97"/>
      <c r="I971" s="98"/>
      <c r="J971" s="98"/>
      <c r="K971" s="98"/>
      <c r="L971" s="99"/>
    </row>
    <row r="972" spans="2:12" ht="24.6" customHeight="1">
      <c r="B972" s="394" t="s">
        <v>134</v>
      </c>
      <c r="C972" s="100"/>
      <c r="D972" s="100"/>
      <c r="E972" s="100"/>
      <c r="F972" s="100"/>
      <c r="G972" s="101"/>
      <c r="H972" s="71"/>
      <c r="I972" s="17"/>
      <c r="J972" s="17"/>
      <c r="K972" s="17"/>
      <c r="L972" s="102"/>
    </row>
    <row r="973" spans="2:12" ht="24.6" customHeight="1">
      <c r="B973" s="13"/>
      <c r="C973" s="338"/>
      <c r="D973" s="338"/>
      <c r="E973" s="338"/>
      <c r="F973" s="338"/>
      <c r="G973" s="338"/>
      <c r="H973" s="338"/>
      <c r="I973" s="338"/>
      <c r="J973" s="338"/>
      <c r="K973" s="338"/>
      <c r="L973" s="14"/>
    </row>
    <row r="974" spans="2:12" ht="15.75" thickBot="1">
      <c r="B974" s="25"/>
      <c r="C974" s="23"/>
      <c r="D974" s="23"/>
      <c r="E974" s="23"/>
      <c r="F974" s="23"/>
      <c r="G974" s="23"/>
      <c r="H974" s="23"/>
      <c r="I974" s="23"/>
      <c r="J974" s="23"/>
      <c r="K974" s="23"/>
      <c r="L974" s="24"/>
    </row>
    <row r="979" spans="2:12" ht="15.75" thickBot="1"/>
    <row r="980" spans="2:12" ht="32.25">
      <c r="B980" s="1540" t="s">
        <v>110</v>
      </c>
      <c r="C980" s="1541"/>
      <c r="D980" s="1541"/>
      <c r="E980" s="1541"/>
      <c r="F980" s="1541"/>
      <c r="G980" s="1541"/>
      <c r="H980" s="1541"/>
      <c r="I980" s="1541"/>
      <c r="J980" s="1541"/>
      <c r="K980" s="1541"/>
      <c r="L980" s="1542"/>
    </row>
    <row r="981" spans="2:12" ht="23.25">
      <c r="B981" s="1543" t="s">
        <v>111</v>
      </c>
      <c r="C981" s="1544"/>
      <c r="D981" s="1544"/>
      <c r="E981" s="1544"/>
      <c r="F981" s="1544"/>
      <c r="G981" s="1544"/>
      <c r="H981" s="1544"/>
      <c r="I981" s="1544"/>
      <c r="J981" s="1544"/>
      <c r="K981" s="1544"/>
      <c r="L981" s="1545"/>
    </row>
    <row r="982" spans="2:12" ht="16.5" thickBot="1">
      <c r="B982" s="1546" t="s">
        <v>477</v>
      </c>
      <c r="C982" s="1547"/>
      <c r="D982" s="1547"/>
      <c r="E982" s="1547"/>
      <c r="F982" s="1547"/>
      <c r="G982" s="1547"/>
      <c r="H982" s="1547"/>
      <c r="I982" s="1547"/>
      <c r="J982" s="1547"/>
      <c r="K982" s="1547"/>
      <c r="L982" s="1548"/>
    </row>
    <row r="983" spans="2:12">
      <c r="B983" s="1549" t="s">
        <v>112</v>
      </c>
      <c r="C983" s="1550"/>
      <c r="D983" s="1550"/>
      <c r="E983" s="1550"/>
      <c r="F983" s="1550"/>
      <c r="G983" s="338"/>
      <c r="H983" s="1559" t="s">
        <v>113</v>
      </c>
      <c r="I983" s="1559"/>
      <c r="J983" s="1559"/>
      <c r="K983" s="1559"/>
      <c r="L983" s="1560"/>
    </row>
    <row r="984" spans="2:12" ht="15.75" thickBot="1">
      <c r="B984" s="1549"/>
      <c r="C984" s="1550"/>
      <c r="D984" s="1550"/>
      <c r="E984" s="1550"/>
      <c r="F984" s="1550"/>
      <c r="G984" s="338"/>
      <c r="H984" s="1559"/>
      <c r="I984" s="1559"/>
      <c r="J984" s="1559"/>
      <c r="K984" s="1559"/>
      <c r="L984" s="1560"/>
    </row>
    <row r="985" spans="2:12">
      <c r="B985" s="73"/>
      <c r="C985" s="74"/>
      <c r="D985" s="74"/>
      <c r="E985" s="74"/>
      <c r="F985" s="75"/>
      <c r="G985" s="338"/>
      <c r="H985" s="73"/>
      <c r="I985" s="74"/>
      <c r="J985" s="74"/>
      <c r="K985" s="74"/>
      <c r="L985" s="75"/>
    </row>
    <row r="986" spans="2:12">
      <c r="B986" s="323" t="s">
        <v>482</v>
      </c>
      <c r="C986" s="338"/>
      <c r="D986" s="338"/>
      <c r="E986" s="338"/>
      <c r="F986" s="14"/>
      <c r="G986" s="338"/>
      <c r="H986" s="323" t="s">
        <v>482</v>
      </c>
      <c r="I986" s="338"/>
      <c r="J986" s="338"/>
      <c r="K986" s="338"/>
      <c r="L986" s="14"/>
    </row>
    <row r="987" spans="2:12">
      <c r="B987" s="158" t="s">
        <v>491</v>
      </c>
      <c r="C987" s="338"/>
      <c r="D987" s="338"/>
      <c r="E987" s="338"/>
      <c r="F987" s="14"/>
      <c r="G987" s="338"/>
      <c r="H987" s="158" t="s">
        <v>491</v>
      </c>
      <c r="I987" s="338"/>
      <c r="J987" s="338"/>
      <c r="K987" s="338"/>
      <c r="L987" s="14"/>
    </row>
    <row r="988" spans="2:12">
      <c r="B988" s="76"/>
      <c r="C988" s="338"/>
      <c r="D988" s="338"/>
      <c r="E988" s="338"/>
      <c r="F988" s="14"/>
      <c r="G988" s="338"/>
      <c r="H988" s="76"/>
      <c r="I988" s="338"/>
      <c r="J988" s="338"/>
      <c r="K988" s="338"/>
      <c r="L988" s="14"/>
    </row>
    <row r="989" spans="2:12" ht="15.75" thickBot="1">
      <c r="B989" s="25"/>
      <c r="C989" s="23"/>
      <c r="D989" s="23"/>
      <c r="E989" s="23"/>
      <c r="F989" s="24"/>
      <c r="G989" s="338"/>
      <c r="H989" s="25"/>
      <c r="I989" s="23"/>
      <c r="J989" s="23"/>
      <c r="K989" s="23"/>
      <c r="L989" s="24"/>
    </row>
    <row r="990" spans="2:12" ht="22.15" customHeight="1">
      <c r="B990" s="13"/>
      <c r="C990" s="338"/>
      <c r="D990" s="338"/>
      <c r="E990" s="338"/>
      <c r="F990" s="338"/>
      <c r="G990" s="338"/>
      <c r="H990" s="338"/>
      <c r="I990" s="338"/>
      <c r="J990" s="338" t="s">
        <v>114</v>
      </c>
      <c r="K990" s="338"/>
      <c r="L990" s="14"/>
    </row>
    <row r="991" spans="2:12" ht="22.15" customHeight="1">
      <c r="B991" s="1551" t="s">
        <v>115</v>
      </c>
      <c r="C991" s="1552"/>
      <c r="D991" s="1552"/>
      <c r="E991" s="1552"/>
      <c r="F991" s="1552"/>
      <c r="G991" s="338"/>
      <c r="H991" s="1552" t="s">
        <v>3</v>
      </c>
      <c r="I991" s="1552"/>
      <c r="J991" s="1552"/>
      <c r="K991" s="1552"/>
      <c r="L991" s="1553"/>
    </row>
    <row r="992" spans="2:12" ht="22.15" customHeight="1" thickBot="1">
      <c r="B992" s="13"/>
      <c r="C992" s="338"/>
      <c r="D992" s="338"/>
      <c r="E992" s="338"/>
      <c r="F992" s="338"/>
      <c r="G992" s="338"/>
      <c r="H992" s="338"/>
      <c r="I992" s="338"/>
      <c r="J992" s="338"/>
      <c r="K992" s="338"/>
      <c r="L992" s="14"/>
    </row>
    <row r="993" spans="2:12" ht="22.15" customHeight="1">
      <c r="B993" s="73"/>
      <c r="C993" s="74"/>
      <c r="D993" s="74"/>
      <c r="E993" s="74"/>
      <c r="F993" s="75"/>
      <c r="G993" s="338"/>
      <c r="H993" s="77"/>
      <c r="I993" s="78"/>
      <c r="J993" s="78"/>
      <c r="K993" s="78"/>
      <c r="L993" s="79"/>
    </row>
    <row r="994" spans="2:12" ht="22.15" customHeight="1">
      <c r="B994" s="13"/>
      <c r="C994" s="338"/>
      <c r="D994" s="338"/>
      <c r="E994" s="338"/>
      <c r="F994" s="14"/>
      <c r="G994" s="338"/>
      <c r="H994" s="669" t="s">
        <v>483</v>
      </c>
      <c r="I994" s="383"/>
      <c r="J994" s="383"/>
      <c r="K994" s="383"/>
      <c r="L994" s="80"/>
    </row>
    <row r="995" spans="2:12" ht="22.15" customHeight="1">
      <c r="B995" s="537" t="s">
        <v>786</v>
      </c>
      <c r="C995" s="338"/>
      <c r="D995" s="338"/>
      <c r="E995" s="338"/>
      <c r="F995" s="14"/>
      <c r="G995" s="338"/>
      <c r="H995" s="534" t="s">
        <v>484</v>
      </c>
      <c r="I995" s="383"/>
      <c r="J995" s="383"/>
      <c r="K995" s="383"/>
      <c r="L995" s="80"/>
    </row>
    <row r="996" spans="2:12" ht="22.15" customHeight="1">
      <c r="B996" s="13"/>
      <c r="C996" s="338"/>
      <c r="D996" s="338"/>
      <c r="E996" s="338"/>
      <c r="F996" s="14"/>
      <c r="G996" s="338"/>
      <c r="H996" s="76"/>
      <c r="I996" s="383"/>
      <c r="J996" s="383"/>
      <c r="K996" s="383"/>
      <c r="L996" s="80"/>
    </row>
    <row r="997" spans="2:12" ht="22.15" customHeight="1" thickBot="1">
      <c r="B997" s="25"/>
      <c r="C997" s="23"/>
      <c r="D997" s="23"/>
      <c r="E997" s="23"/>
      <c r="F997" s="24"/>
      <c r="G997" s="338"/>
      <c r="H997" s="76"/>
      <c r="I997" s="383"/>
      <c r="J997" s="383"/>
      <c r="K997" s="383"/>
      <c r="L997" s="80"/>
    </row>
    <row r="998" spans="2:12" ht="22.15" customHeight="1">
      <c r="B998" s="1524" t="s">
        <v>116</v>
      </c>
      <c r="C998" s="1525"/>
      <c r="D998" s="1525"/>
      <c r="E998" s="1525"/>
      <c r="F998" s="1525"/>
      <c r="G998" s="1554"/>
      <c r="H998" s="1534" t="str">
        <f>'04-22Master'!B35</f>
        <v>Praveen Kumar Tandra</v>
      </c>
      <c r="I998" s="1527"/>
      <c r="J998" s="1527"/>
      <c r="K998" s="1527"/>
      <c r="L998" s="1527"/>
    </row>
    <row r="999" spans="2:12" ht="22.15" customHeight="1">
      <c r="B999" s="1555"/>
      <c r="C999" s="1556"/>
      <c r="D999" s="1556"/>
      <c r="E999" s="1556"/>
      <c r="F999" s="1556"/>
      <c r="G999" s="1556"/>
      <c r="H999" s="1557" t="str">
        <f>'04-22Master'!G35</f>
        <v>1-156,Boinapally,Midjil,Mahabubnagar District,Telangan 509357</v>
      </c>
      <c r="I999" s="1558"/>
      <c r="J999" s="1558"/>
      <c r="K999" s="1558"/>
      <c r="L999" s="1558"/>
    </row>
    <row r="1000" spans="2:12" ht="36.75" customHeight="1">
      <c r="B1000" s="1529" t="s">
        <v>117</v>
      </c>
      <c r="C1000" s="1530"/>
      <c r="D1000" s="1530"/>
      <c r="E1000" s="1530"/>
      <c r="F1000" s="1530"/>
      <c r="G1000" s="1530"/>
      <c r="H1000" s="1531">
        <v>72</v>
      </c>
      <c r="I1000" s="1532"/>
      <c r="J1000" s="1532"/>
      <c r="K1000" s="1532"/>
      <c r="L1000" s="1533"/>
    </row>
    <row r="1001" spans="2:12" ht="22.15" customHeight="1">
      <c r="B1001" s="1524" t="s">
        <v>118</v>
      </c>
      <c r="C1001" s="1525"/>
      <c r="D1001" s="1525"/>
      <c r="E1001" s="1525"/>
      <c r="F1001" s="1525"/>
      <c r="G1001" s="1525"/>
      <c r="H1001" s="1534" t="str">
        <f>'04-22Master'!F35</f>
        <v>Sr.Linux Admin</v>
      </c>
      <c r="I1001" s="1527"/>
      <c r="J1001" s="1527"/>
      <c r="K1001" s="1527"/>
      <c r="L1001" s="1528"/>
    </row>
    <row r="1002" spans="2:12" ht="22.15" customHeight="1">
      <c r="B1002" s="1524" t="s">
        <v>119</v>
      </c>
      <c r="C1002" s="1525"/>
      <c r="D1002" s="1525"/>
      <c r="E1002" s="1525"/>
      <c r="F1002" s="1525"/>
      <c r="G1002" s="1525"/>
      <c r="H1002" s="1535">
        <f>'04-22Master'!I35</f>
        <v>44536</v>
      </c>
      <c r="I1002" s="1536"/>
      <c r="J1002" s="1536"/>
      <c r="K1002" s="1536"/>
      <c r="L1002" s="1537"/>
    </row>
    <row r="1003" spans="2:12" ht="22.15" customHeight="1">
      <c r="B1003" s="384" t="s">
        <v>120</v>
      </c>
      <c r="C1003" s="629"/>
      <c r="D1003" s="629"/>
      <c r="E1003" s="629"/>
      <c r="F1003" s="629"/>
      <c r="G1003" s="629"/>
      <c r="H1003" s="631"/>
      <c r="I1003" s="387"/>
      <c r="J1003" s="388">
        <f>'04-22Master'!O1112</f>
        <v>0</v>
      </c>
      <c r="K1003" s="675"/>
      <c r="L1003" s="632"/>
    </row>
    <row r="1004" spans="2:12" ht="22.15" customHeight="1">
      <c r="B1004" s="384" t="s">
        <v>121</v>
      </c>
      <c r="C1004" s="629"/>
      <c r="D1004" s="629"/>
      <c r="E1004" s="629"/>
      <c r="F1004" s="629"/>
      <c r="G1004" s="630"/>
      <c r="H1004" s="435"/>
      <c r="I1004" s="436"/>
      <c r="J1004" s="388" t="str">
        <f>'04-22Master'!N35</f>
        <v>100279367972</v>
      </c>
      <c r="K1004" s="436"/>
      <c r="L1004" s="437"/>
    </row>
    <row r="1005" spans="2:12" ht="22.15" customHeight="1">
      <c r="B1005" s="1538" t="s">
        <v>122</v>
      </c>
      <c r="C1005" s="1539"/>
      <c r="D1005" s="1539"/>
      <c r="E1005" s="1539"/>
      <c r="F1005" s="1539"/>
      <c r="G1005" s="1539"/>
      <c r="H1005" s="1531">
        <f>'04-22Master'!AH35</f>
        <v>108276.23875999999</v>
      </c>
      <c r="I1005" s="1532"/>
      <c r="J1005" s="1532"/>
      <c r="K1005" s="1532"/>
      <c r="L1005" s="1533"/>
    </row>
    <row r="1006" spans="2:12" ht="22.15" customHeight="1">
      <c r="B1006" s="1524" t="s">
        <v>123</v>
      </c>
      <c r="C1006" s="1525"/>
      <c r="D1006" s="1525"/>
      <c r="E1006" s="1525"/>
      <c r="F1006" s="1525"/>
      <c r="G1006" s="1525"/>
      <c r="H1006" s="1526">
        <f>'04-22Master'!D10</f>
        <v>44652</v>
      </c>
      <c r="I1006" s="1527"/>
      <c r="J1006" s="1527"/>
      <c r="K1006" s="1527"/>
      <c r="L1006" s="1528"/>
    </row>
    <row r="1007" spans="2:12" ht="22.15" customHeight="1">
      <c r="B1007" s="1524" t="s">
        <v>124</v>
      </c>
      <c r="C1007" s="1525"/>
      <c r="D1007" s="1525"/>
      <c r="E1007" s="1525"/>
      <c r="F1007" s="1525"/>
      <c r="G1007" s="1525"/>
      <c r="H1007" s="1527" t="s">
        <v>125</v>
      </c>
      <c r="I1007" s="1527"/>
      <c r="J1007" s="1527"/>
      <c r="K1007" s="1527"/>
      <c r="L1007" s="1528"/>
    </row>
    <row r="1008" spans="2:12" ht="22.15" customHeight="1">
      <c r="B1008" s="384" t="s">
        <v>126</v>
      </c>
      <c r="C1008" s="629"/>
      <c r="D1008" s="629"/>
      <c r="E1008" s="629"/>
      <c r="F1008" s="629"/>
      <c r="G1008" s="630"/>
      <c r="H1008" s="631"/>
      <c r="I1008" s="675"/>
      <c r="J1008" s="633">
        <f>'04-22Master'!R35</f>
        <v>30</v>
      </c>
      <c r="K1008" s="675"/>
      <c r="L1008" s="632"/>
    </row>
    <row r="1009" spans="2:12" ht="22.15" customHeight="1">
      <c r="B1009" s="384" t="s">
        <v>127</v>
      </c>
      <c r="C1009" s="629"/>
      <c r="D1009" s="629"/>
      <c r="E1009" s="629"/>
      <c r="F1009" s="629"/>
      <c r="G1009" s="630"/>
      <c r="H1009" s="631"/>
      <c r="I1009" s="675"/>
      <c r="J1009" s="675" t="s">
        <v>34</v>
      </c>
      <c r="K1009" s="675"/>
      <c r="L1009" s="632"/>
    </row>
    <row r="1010" spans="2:12" ht="22.15" customHeight="1">
      <c r="B1010" s="384" t="s">
        <v>128</v>
      </c>
      <c r="C1010" s="629"/>
      <c r="D1010" s="629"/>
      <c r="E1010" s="629"/>
      <c r="F1010" s="629"/>
      <c r="G1010" s="630"/>
      <c r="H1010" s="631"/>
      <c r="I1010" s="675"/>
      <c r="J1010" s="633">
        <v>0</v>
      </c>
      <c r="K1010" s="675"/>
      <c r="L1010" s="632"/>
    </row>
    <row r="1011" spans="2:12" ht="22.15" customHeight="1">
      <c r="B1011" s="384" t="s">
        <v>129</v>
      </c>
      <c r="C1011" s="629"/>
      <c r="D1011" s="629"/>
      <c r="E1011" s="629"/>
      <c r="F1011" s="629"/>
      <c r="G1011" s="630"/>
      <c r="H1011" s="631"/>
      <c r="I1011" s="675"/>
      <c r="J1011" s="675">
        <v>0</v>
      </c>
      <c r="K1011" s="675"/>
      <c r="L1011" s="632"/>
    </row>
    <row r="1012" spans="2:12" ht="22.15" customHeight="1">
      <c r="B1012" s="384" t="s">
        <v>130</v>
      </c>
      <c r="C1012" s="629"/>
      <c r="D1012" s="629"/>
      <c r="E1012" s="629"/>
      <c r="F1012" s="629"/>
      <c r="G1012" s="630"/>
      <c r="H1012" s="631"/>
      <c r="I1012" s="675"/>
      <c r="J1012" s="633">
        <f>'04-22Master'!AH35</f>
        <v>108276.23875999999</v>
      </c>
      <c r="K1012" s="675"/>
      <c r="L1012" s="632" t="s">
        <v>32</v>
      </c>
    </row>
    <row r="1013" spans="2:12" ht="22.15" customHeight="1">
      <c r="B1013" s="384" t="s">
        <v>131</v>
      </c>
      <c r="C1013" s="629"/>
      <c r="D1013" s="674" t="s">
        <v>29</v>
      </c>
      <c r="E1013" s="673">
        <f>'04-22Master'!AJ35</f>
        <v>1800</v>
      </c>
      <c r="F1013" s="674" t="s">
        <v>28</v>
      </c>
      <c r="G1013" s="673">
        <f>'04-22Master'!AI2275</f>
        <v>0</v>
      </c>
      <c r="H1013" s="674" t="s">
        <v>30</v>
      </c>
      <c r="I1013" s="673">
        <f>'04-22Master'!AK35</f>
        <v>200</v>
      </c>
      <c r="J1013" s="674" t="s">
        <v>31</v>
      </c>
      <c r="K1013" s="673">
        <f>'04-22Master'!AL35</f>
        <v>0</v>
      </c>
      <c r="L1013" s="392">
        <f>'04-22Master'!AM35</f>
        <v>283</v>
      </c>
    </row>
    <row r="1014" spans="2:12" ht="22.15" customHeight="1">
      <c r="B1014" s="384" t="s">
        <v>132</v>
      </c>
      <c r="C1014" s="629"/>
      <c r="D1014" s="629"/>
      <c r="E1014" s="629"/>
      <c r="F1014" s="629"/>
      <c r="G1014" s="630"/>
      <c r="H1014" s="631"/>
      <c r="I1014" s="675"/>
      <c r="J1014" s="633">
        <f>J1012-(E1013+G1013+I1013+K1013+L1013)</f>
        <v>105993.23875999999</v>
      </c>
      <c r="K1014" s="675"/>
      <c r="L1014" s="632"/>
    </row>
    <row r="1015" spans="2:12" ht="22.15" customHeight="1">
      <c r="B1015" s="393" t="s">
        <v>133</v>
      </c>
      <c r="C1015" s="95"/>
      <c r="D1015" s="95"/>
      <c r="E1015" s="95"/>
      <c r="F1015" s="95"/>
      <c r="G1015" s="96"/>
      <c r="H1015" s="97"/>
      <c r="I1015" s="98"/>
      <c r="J1015" s="98"/>
      <c r="K1015" s="98"/>
      <c r="L1015" s="99"/>
    </row>
    <row r="1016" spans="2:12" ht="22.15" customHeight="1">
      <c r="B1016" s="394" t="s">
        <v>134</v>
      </c>
      <c r="C1016" s="100"/>
      <c r="D1016" s="100"/>
      <c r="E1016" s="100"/>
      <c r="F1016" s="100"/>
      <c r="G1016" s="101"/>
      <c r="H1016" s="71"/>
      <c r="I1016" s="17"/>
      <c r="J1016" s="17"/>
      <c r="K1016" s="17"/>
      <c r="L1016" s="102"/>
    </row>
    <row r="1017" spans="2:12" ht="22.15" customHeight="1">
      <c r="B1017" s="13"/>
      <c r="C1017" s="338"/>
      <c r="D1017" s="338"/>
      <c r="E1017" s="338"/>
      <c r="F1017" s="338"/>
      <c r="G1017" s="338"/>
      <c r="H1017" s="338"/>
      <c r="I1017" s="338"/>
      <c r="J1017" s="338"/>
      <c r="K1017" s="338"/>
      <c r="L1017" s="14"/>
    </row>
    <row r="1018" spans="2:12" ht="15.75" thickBot="1">
      <c r="B1018" s="25"/>
      <c r="C1018" s="23"/>
      <c r="D1018" s="23"/>
      <c r="E1018" s="23"/>
      <c r="F1018" s="23"/>
      <c r="G1018" s="23"/>
      <c r="H1018" s="23"/>
      <c r="I1018" s="23"/>
      <c r="J1018" s="23"/>
      <c r="K1018" s="23"/>
      <c r="L1018" s="24"/>
    </row>
    <row r="1028" spans="2:12" ht="15.75" thickBot="1"/>
    <row r="1029" spans="2:12" ht="32.25">
      <c r="B1029" s="1540" t="s">
        <v>110</v>
      </c>
      <c r="C1029" s="1541"/>
      <c r="D1029" s="1541"/>
      <c r="E1029" s="1541"/>
      <c r="F1029" s="1541"/>
      <c r="G1029" s="1541"/>
      <c r="H1029" s="1541"/>
      <c r="I1029" s="1541"/>
      <c r="J1029" s="1541"/>
      <c r="K1029" s="1541"/>
      <c r="L1029" s="1542"/>
    </row>
    <row r="1030" spans="2:12" ht="23.25">
      <c r="B1030" s="1543" t="s">
        <v>111</v>
      </c>
      <c r="C1030" s="1544"/>
      <c r="D1030" s="1544"/>
      <c r="E1030" s="1544"/>
      <c r="F1030" s="1544"/>
      <c r="G1030" s="1544"/>
      <c r="H1030" s="1544"/>
      <c r="I1030" s="1544"/>
      <c r="J1030" s="1544"/>
      <c r="K1030" s="1544"/>
      <c r="L1030" s="1545"/>
    </row>
    <row r="1031" spans="2:12" ht="16.5" thickBot="1">
      <c r="B1031" s="1546" t="s">
        <v>477</v>
      </c>
      <c r="C1031" s="1547"/>
      <c r="D1031" s="1547"/>
      <c r="E1031" s="1547"/>
      <c r="F1031" s="1547"/>
      <c r="G1031" s="1547"/>
      <c r="H1031" s="1547"/>
      <c r="I1031" s="1547"/>
      <c r="J1031" s="1547"/>
      <c r="K1031" s="1547"/>
      <c r="L1031" s="1548"/>
    </row>
    <row r="1032" spans="2:12">
      <c r="B1032" s="1549" t="s">
        <v>112</v>
      </c>
      <c r="C1032" s="1550"/>
      <c r="D1032" s="1550"/>
      <c r="E1032" s="1550"/>
      <c r="F1032" s="1550"/>
      <c r="G1032" s="338"/>
      <c r="H1032" s="1559" t="s">
        <v>113</v>
      </c>
      <c r="I1032" s="1559"/>
      <c r="J1032" s="1559"/>
      <c r="K1032" s="1559"/>
      <c r="L1032" s="1560"/>
    </row>
    <row r="1033" spans="2:12" ht="15.75" thickBot="1">
      <c r="B1033" s="1549"/>
      <c r="C1033" s="1550"/>
      <c r="D1033" s="1550"/>
      <c r="E1033" s="1550"/>
      <c r="F1033" s="1550"/>
      <c r="G1033" s="338"/>
      <c r="H1033" s="1559"/>
      <c r="I1033" s="1559"/>
      <c r="J1033" s="1559"/>
      <c r="K1033" s="1559"/>
      <c r="L1033" s="1560"/>
    </row>
    <row r="1034" spans="2:12">
      <c r="B1034" s="73"/>
      <c r="C1034" s="74"/>
      <c r="D1034" s="74"/>
      <c r="E1034" s="74"/>
      <c r="F1034" s="75"/>
      <c r="G1034" s="338"/>
      <c r="H1034" s="73"/>
      <c r="I1034" s="74"/>
      <c r="J1034" s="74"/>
      <c r="K1034" s="74"/>
      <c r="L1034" s="75"/>
    </row>
    <row r="1035" spans="2:12">
      <c r="B1035" s="323" t="s">
        <v>482</v>
      </c>
      <c r="C1035" s="338"/>
      <c r="D1035" s="338"/>
      <c r="E1035" s="338"/>
      <c r="F1035" s="14"/>
      <c r="G1035" s="338"/>
      <c r="H1035" s="323" t="s">
        <v>482</v>
      </c>
      <c r="I1035" s="338"/>
      <c r="J1035" s="338"/>
      <c r="K1035" s="338"/>
      <c r="L1035" s="14"/>
    </row>
    <row r="1036" spans="2:12">
      <c r="B1036" s="158" t="s">
        <v>491</v>
      </c>
      <c r="C1036" s="338"/>
      <c r="D1036" s="338"/>
      <c r="E1036" s="338"/>
      <c r="F1036" s="14"/>
      <c r="G1036" s="338"/>
      <c r="H1036" s="158" t="s">
        <v>491</v>
      </c>
      <c r="I1036" s="338"/>
      <c r="J1036" s="338"/>
      <c r="K1036" s="338"/>
      <c r="L1036" s="14"/>
    </row>
    <row r="1037" spans="2:12">
      <c r="B1037" s="76"/>
      <c r="C1037" s="338"/>
      <c r="D1037" s="338"/>
      <c r="E1037" s="338"/>
      <c r="F1037" s="14"/>
      <c r="G1037" s="338"/>
      <c r="H1037" s="76"/>
      <c r="I1037" s="338"/>
      <c r="J1037" s="338"/>
      <c r="K1037" s="338"/>
      <c r="L1037" s="14"/>
    </row>
    <row r="1038" spans="2:12" ht="15.75" thickBot="1">
      <c r="B1038" s="25"/>
      <c r="C1038" s="23"/>
      <c r="D1038" s="23"/>
      <c r="E1038" s="23"/>
      <c r="F1038" s="24"/>
      <c r="G1038" s="338"/>
      <c r="H1038" s="25"/>
      <c r="I1038" s="23"/>
      <c r="J1038" s="23"/>
      <c r="K1038" s="23"/>
      <c r="L1038" s="24"/>
    </row>
    <row r="1039" spans="2:12">
      <c r="B1039" s="13"/>
      <c r="C1039" s="338"/>
      <c r="D1039" s="338"/>
      <c r="E1039" s="338"/>
      <c r="F1039" s="338"/>
      <c r="G1039" s="338"/>
      <c r="H1039" s="338"/>
      <c r="I1039" s="338"/>
      <c r="J1039" s="338" t="s">
        <v>114</v>
      </c>
      <c r="K1039" s="338"/>
      <c r="L1039" s="14"/>
    </row>
    <row r="1040" spans="2:12">
      <c r="B1040" s="1551" t="s">
        <v>115</v>
      </c>
      <c r="C1040" s="1552"/>
      <c r="D1040" s="1552"/>
      <c r="E1040" s="1552"/>
      <c r="F1040" s="1552"/>
      <c r="G1040" s="338"/>
      <c r="H1040" s="1552" t="s">
        <v>3</v>
      </c>
      <c r="I1040" s="1552"/>
      <c r="J1040" s="1552"/>
      <c r="K1040" s="1552"/>
      <c r="L1040" s="1553"/>
    </row>
    <row r="1041" spans="2:12" ht="15.75" thickBot="1">
      <c r="B1041" s="13"/>
      <c r="C1041" s="338"/>
      <c r="D1041" s="338"/>
      <c r="E1041" s="338"/>
      <c r="F1041" s="338"/>
      <c r="G1041" s="338"/>
      <c r="H1041" s="338"/>
      <c r="I1041" s="338"/>
      <c r="J1041" s="338"/>
      <c r="K1041" s="338"/>
      <c r="L1041" s="14"/>
    </row>
    <row r="1042" spans="2:12">
      <c r="B1042" s="73"/>
      <c r="C1042" s="74"/>
      <c r="D1042" s="74"/>
      <c r="E1042" s="74"/>
      <c r="F1042" s="75"/>
      <c r="G1042" s="338"/>
      <c r="H1042" s="77"/>
      <c r="I1042" s="78"/>
      <c r="J1042" s="78"/>
      <c r="K1042" s="78"/>
      <c r="L1042" s="79"/>
    </row>
    <row r="1043" spans="2:12">
      <c r="B1043" s="13"/>
      <c r="C1043" s="338"/>
      <c r="D1043" s="338"/>
      <c r="E1043" s="338"/>
      <c r="F1043" s="14"/>
      <c r="G1043" s="338"/>
      <c r="H1043" s="669" t="s">
        <v>483</v>
      </c>
      <c r="I1043" s="383"/>
      <c r="J1043" s="383"/>
      <c r="K1043" s="383"/>
      <c r="L1043" s="80"/>
    </row>
    <row r="1044" spans="2:12">
      <c r="B1044" s="537" t="s">
        <v>786</v>
      </c>
      <c r="C1044" s="338"/>
      <c r="D1044" s="338"/>
      <c r="E1044" s="338"/>
      <c r="F1044" s="14"/>
      <c r="G1044" s="338"/>
      <c r="H1044" s="534" t="s">
        <v>484</v>
      </c>
      <c r="I1044" s="383"/>
      <c r="J1044" s="383"/>
      <c r="K1044" s="383"/>
      <c r="L1044" s="80"/>
    </row>
    <row r="1045" spans="2:12">
      <c r="B1045" s="13"/>
      <c r="C1045" s="338"/>
      <c r="D1045" s="338"/>
      <c r="E1045" s="338"/>
      <c r="F1045" s="14"/>
      <c r="G1045" s="338"/>
      <c r="H1045" s="76"/>
      <c r="I1045" s="383"/>
      <c r="J1045" s="383"/>
      <c r="K1045" s="383"/>
      <c r="L1045" s="80"/>
    </row>
    <row r="1046" spans="2:12" ht="15.75" thickBot="1">
      <c r="B1046" s="25"/>
      <c r="C1046" s="23"/>
      <c r="D1046" s="23"/>
      <c r="E1046" s="23"/>
      <c r="F1046" s="24"/>
      <c r="G1046" s="338"/>
      <c r="H1046" s="76"/>
      <c r="I1046" s="383"/>
      <c r="J1046" s="383"/>
      <c r="K1046" s="383"/>
      <c r="L1046" s="80"/>
    </row>
    <row r="1047" spans="2:12" ht="20.45" customHeight="1">
      <c r="B1047" s="1524" t="s">
        <v>116</v>
      </c>
      <c r="C1047" s="1525"/>
      <c r="D1047" s="1525"/>
      <c r="E1047" s="1525"/>
      <c r="F1047" s="1525"/>
      <c r="G1047" s="1554"/>
      <c r="H1047" s="1534" t="str">
        <f>'04-22Master'!B36</f>
        <v>Nagarjun KV</v>
      </c>
      <c r="I1047" s="1527"/>
      <c r="J1047" s="1527"/>
      <c r="K1047" s="1527"/>
      <c r="L1047" s="1527"/>
    </row>
    <row r="1048" spans="2:12" ht="20.45" customHeight="1">
      <c r="B1048" s="1555"/>
      <c r="C1048" s="1556"/>
      <c r="D1048" s="1556"/>
      <c r="E1048" s="1556"/>
      <c r="F1048" s="1556"/>
      <c r="G1048" s="1556"/>
      <c r="H1048" s="1557" t="str">
        <f>'04-22Master'!G36</f>
        <v xml:space="preserve">#66\E, 3rd C Main, Raghavendra Layout, Hulimavu, Bangalore - 560076 </v>
      </c>
      <c r="I1048" s="1558"/>
      <c r="J1048" s="1558"/>
      <c r="K1048" s="1558"/>
      <c r="L1048" s="1558"/>
    </row>
    <row r="1049" spans="2:12" ht="20.45" customHeight="1">
      <c r="B1049" s="1529" t="s">
        <v>117</v>
      </c>
      <c r="C1049" s="1530"/>
      <c r="D1049" s="1530"/>
      <c r="E1049" s="1530"/>
      <c r="F1049" s="1530"/>
      <c r="G1049" s="1530"/>
      <c r="H1049" s="1531">
        <v>74</v>
      </c>
      <c r="I1049" s="1532"/>
      <c r="J1049" s="1532"/>
      <c r="K1049" s="1532"/>
      <c r="L1049" s="1533"/>
    </row>
    <row r="1050" spans="2:12" ht="20.45" customHeight="1">
      <c r="B1050" s="1524" t="s">
        <v>118</v>
      </c>
      <c r="C1050" s="1525"/>
      <c r="D1050" s="1525"/>
      <c r="E1050" s="1525"/>
      <c r="F1050" s="1525"/>
      <c r="G1050" s="1525"/>
      <c r="H1050" s="1534" t="str">
        <f>'04-22Master'!F36</f>
        <v>Technical Consultant</v>
      </c>
      <c r="I1050" s="1527"/>
      <c r="J1050" s="1527"/>
      <c r="K1050" s="1527"/>
      <c r="L1050" s="1528"/>
    </row>
    <row r="1051" spans="2:12" ht="20.45" customHeight="1">
      <c r="B1051" s="1524" t="s">
        <v>119</v>
      </c>
      <c r="C1051" s="1525"/>
      <c r="D1051" s="1525"/>
      <c r="E1051" s="1525"/>
      <c r="F1051" s="1525"/>
      <c r="G1051" s="1525"/>
      <c r="H1051" s="1535">
        <f>'04-22Master'!I36</f>
        <v>44564</v>
      </c>
      <c r="I1051" s="1536"/>
      <c r="J1051" s="1536"/>
      <c r="K1051" s="1536"/>
      <c r="L1051" s="1537"/>
    </row>
    <row r="1052" spans="2:12" ht="20.45" customHeight="1">
      <c r="B1052" s="384" t="s">
        <v>120</v>
      </c>
      <c r="C1052" s="629"/>
      <c r="D1052" s="629"/>
      <c r="E1052" s="629"/>
      <c r="F1052" s="629"/>
      <c r="G1052" s="629"/>
      <c r="H1052" s="631"/>
      <c r="I1052" s="387"/>
      <c r="J1052" s="388">
        <f>'04-22Master'!O1260</f>
        <v>0</v>
      </c>
      <c r="K1052" s="675"/>
      <c r="L1052" s="632"/>
    </row>
    <row r="1053" spans="2:12" ht="20.45" customHeight="1">
      <c r="B1053" s="384" t="s">
        <v>121</v>
      </c>
      <c r="C1053" s="629"/>
      <c r="D1053" s="629"/>
      <c r="E1053" s="629"/>
      <c r="F1053" s="629"/>
      <c r="G1053" s="630"/>
      <c r="H1053" s="435"/>
      <c r="I1053" s="436"/>
      <c r="J1053" s="388" t="str">
        <f>'04-22Master'!N36</f>
        <v>100247870639</v>
      </c>
      <c r="K1053" s="436"/>
      <c r="L1053" s="437"/>
    </row>
    <row r="1054" spans="2:12" ht="20.45" customHeight="1">
      <c r="B1054" s="1538" t="s">
        <v>122</v>
      </c>
      <c r="C1054" s="1539"/>
      <c r="D1054" s="1539"/>
      <c r="E1054" s="1539"/>
      <c r="F1054" s="1539"/>
      <c r="G1054" s="1539"/>
      <c r="H1054" s="1531">
        <f>'04-22Master'!T36</f>
        <v>75643</v>
      </c>
      <c r="I1054" s="1532"/>
      <c r="J1054" s="1532"/>
      <c r="K1054" s="1532"/>
      <c r="L1054" s="1533"/>
    </row>
    <row r="1055" spans="2:12" ht="20.45" customHeight="1">
      <c r="B1055" s="1524" t="s">
        <v>123</v>
      </c>
      <c r="C1055" s="1525"/>
      <c r="D1055" s="1525"/>
      <c r="E1055" s="1525"/>
      <c r="F1055" s="1525"/>
      <c r="G1055" s="1525"/>
      <c r="H1055" s="1526">
        <f>'04-22Master'!D10</f>
        <v>44652</v>
      </c>
      <c r="I1055" s="1527"/>
      <c r="J1055" s="1527"/>
      <c r="K1055" s="1527"/>
      <c r="L1055" s="1528"/>
    </row>
    <row r="1056" spans="2:12" ht="20.45" customHeight="1">
      <c r="B1056" s="1524" t="s">
        <v>124</v>
      </c>
      <c r="C1056" s="1525"/>
      <c r="D1056" s="1525"/>
      <c r="E1056" s="1525"/>
      <c r="F1056" s="1525"/>
      <c r="G1056" s="1525"/>
      <c r="H1056" s="1527" t="s">
        <v>125</v>
      </c>
      <c r="I1056" s="1527"/>
      <c r="J1056" s="1527"/>
      <c r="K1056" s="1527"/>
      <c r="L1056" s="1528"/>
    </row>
    <row r="1057" spans="2:12" ht="20.45" customHeight="1">
      <c r="B1057" s="384" t="s">
        <v>126</v>
      </c>
      <c r="C1057" s="629"/>
      <c r="D1057" s="629"/>
      <c r="E1057" s="629"/>
      <c r="F1057" s="629"/>
      <c r="G1057" s="630"/>
      <c r="H1057" s="631"/>
      <c r="I1057" s="675"/>
      <c r="J1057" s="633">
        <f>'04-22Master'!R36</f>
        <v>30</v>
      </c>
      <c r="K1057" s="675"/>
      <c r="L1057" s="632"/>
    </row>
    <row r="1058" spans="2:12" ht="20.45" customHeight="1">
      <c r="B1058" s="384" t="s">
        <v>127</v>
      </c>
      <c r="C1058" s="629"/>
      <c r="D1058" s="629"/>
      <c r="E1058" s="629"/>
      <c r="F1058" s="629"/>
      <c r="G1058" s="630"/>
      <c r="H1058" s="631"/>
      <c r="I1058" s="675"/>
      <c r="J1058" s="675" t="s">
        <v>34</v>
      </c>
      <c r="K1058" s="675"/>
      <c r="L1058" s="632"/>
    </row>
    <row r="1059" spans="2:12" ht="20.45" customHeight="1">
      <c r="B1059" s="384" t="s">
        <v>128</v>
      </c>
      <c r="C1059" s="629"/>
      <c r="D1059" s="629"/>
      <c r="E1059" s="629"/>
      <c r="F1059" s="629"/>
      <c r="G1059" s="630"/>
      <c r="H1059" s="631"/>
      <c r="I1059" s="675"/>
      <c r="J1059" s="633">
        <v>0</v>
      </c>
      <c r="K1059" s="675"/>
      <c r="L1059" s="632"/>
    </row>
    <row r="1060" spans="2:12" ht="20.45" customHeight="1">
      <c r="B1060" s="384" t="s">
        <v>129</v>
      </c>
      <c r="C1060" s="629"/>
      <c r="D1060" s="629"/>
      <c r="E1060" s="629"/>
      <c r="F1060" s="629"/>
      <c r="G1060" s="630"/>
      <c r="H1060" s="631"/>
      <c r="I1060" s="675"/>
      <c r="J1060" s="675">
        <v>0</v>
      </c>
      <c r="K1060" s="675"/>
      <c r="L1060" s="632"/>
    </row>
    <row r="1061" spans="2:12" ht="20.45" customHeight="1">
      <c r="B1061" s="384" t="s">
        <v>130</v>
      </c>
      <c r="C1061" s="629"/>
      <c r="D1061" s="629"/>
      <c r="E1061" s="629"/>
      <c r="F1061" s="629"/>
      <c r="G1061" s="630"/>
      <c r="H1061" s="631"/>
      <c r="I1061" s="675"/>
      <c r="J1061" s="633">
        <f>'04-22Master'!AH36</f>
        <v>83275.815979999985</v>
      </c>
      <c r="K1061" s="675"/>
      <c r="L1061" s="632" t="s">
        <v>32</v>
      </c>
    </row>
    <row r="1062" spans="2:12" ht="20.45" customHeight="1">
      <c r="B1062" s="384" t="s">
        <v>131</v>
      </c>
      <c r="C1062" s="629"/>
      <c r="D1062" s="674" t="s">
        <v>29</v>
      </c>
      <c r="E1062" s="673">
        <f>'04-22Master'!AJ36</f>
        <v>1800</v>
      </c>
      <c r="F1062" s="674" t="s">
        <v>28</v>
      </c>
      <c r="G1062" s="673">
        <f>'04-22Master'!AI2423</f>
        <v>0</v>
      </c>
      <c r="H1062" s="674" t="s">
        <v>30</v>
      </c>
      <c r="I1062" s="673">
        <f>'04-22Master'!AK36</f>
        <v>200</v>
      </c>
      <c r="J1062" s="674" t="s">
        <v>31</v>
      </c>
      <c r="K1062" s="673">
        <f>'04-22Master'!AL36</f>
        <v>0</v>
      </c>
      <c r="L1062" s="392">
        <f>'04-22Master'!AM36</f>
        <v>283</v>
      </c>
    </row>
    <row r="1063" spans="2:12" ht="20.45" customHeight="1">
      <c r="B1063" s="384" t="s">
        <v>132</v>
      </c>
      <c r="C1063" s="629"/>
      <c r="D1063" s="629"/>
      <c r="E1063" s="629"/>
      <c r="F1063" s="629"/>
      <c r="G1063" s="630"/>
      <c r="H1063" s="631"/>
      <c r="I1063" s="675"/>
      <c r="J1063" s="633">
        <f>J1061-(E1062+G1062+I1062+K1062+L1062)</f>
        <v>80992.815979999985</v>
      </c>
      <c r="K1063" s="675"/>
      <c r="L1063" s="632"/>
    </row>
    <row r="1064" spans="2:12" ht="20.45" customHeight="1">
      <c r="B1064" s="393" t="s">
        <v>133</v>
      </c>
      <c r="C1064" s="95"/>
      <c r="D1064" s="95"/>
      <c r="E1064" s="95"/>
      <c r="F1064" s="95"/>
      <c r="G1064" s="96"/>
      <c r="H1064" s="97"/>
      <c r="I1064" s="98"/>
      <c r="J1064" s="98"/>
      <c r="K1064" s="98"/>
      <c r="L1064" s="99"/>
    </row>
    <row r="1065" spans="2:12" ht="20.45" customHeight="1">
      <c r="B1065" s="394" t="s">
        <v>134</v>
      </c>
      <c r="C1065" s="100"/>
      <c r="D1065" s="100"/>
      <c r="E1065" s="100"/>
      <c r="F1065" s="100"/>
      <c r="G1065" s="101"/>
      <c r="H1065" s="71"/>
      <c r="I1065" s="17"/>
      <c r="J1065" s="17"/>
      <c r="K1065" s="17"/>
      <c r="L1065" s="102"/>
    </row>
    <row r="1066" spans="2:12">
      <c r="B1066" s="13"/>
      <c r="C1066" s="338"/>
      <c r="D1066" s="338"/>
      <c r="E1066" s="338"/>
      <c r="F1066" s="338"/>
      <c r="G1066" s="338"/>
      <c r="H1066" s="338"/>
      <c r="I1066" s="338"/>
      <c r="J1066" s="338"/>
      <c r="K1066" s="338"/>
      <c r="L1066" s="14"/>
    </row>
    <row r="1067" spans="2:12" ht="15.75" thickBot="1">
      <c r="B1067" s="25"/>
      <c r="C1067" s="23"/>
      <c r="D1067" s="23"/>
      <c r="E1067" s="23"/>
      <c r="F1067" s="23"/>
      <c r="G1067" s="23"/>
      <c r="H1067" s="23"/>
      <c r="I1067" s="23"/>
      <c r="J1067" s="23"/>
      <c r="K1067" s="23"/>
      <c r="L1067" s="24"/>
    </row>
    <row r="1077" spans="2:12" ht="15.75" thickBot="1"/>
    <row r="1078" spans="2:12" ht="32.25">
      <c r="B1078" s="1540" t="s">
        <v>110</v>
      </c>
      <c r="C1078" s="1541"/>
      <c r="D1078" s="1541"/>
      <c r="E1078" s="1541"/>
      <c r="F1078" s="1541"/>
      <c r="G1078" s="1541"/>
      <c r="H1078" s="1541"/>
      <c r="I1078" s="1541"/>
      <c r="J1078" s="1541"/>
      <c r="K1078" s="1541"/>
      <c r="L1078" s="1542"/>
    </row>
    <row r="1079" spans="2:12" ht="23.25">
      <c r="B1079" s="1543" t="s">
        <v>111</v>
      </c>
      <c r="C1079" s="1544"/>
      <c r="D1079" s="1544"/>
      <c r="E1079" s="1544"/>
      <c r="F1079" s="1544"/>
      <c r="G1079" s="1544"/>
      <c r="H1079" s="1544"/>
      <c r="I1079" s="1544"/>
      <c r="J1079" s="1544"/>
      <c r="K1079" s="1544"/>
      <c r="L1079" s="1545"/>
    </row>
    <row r="1080" spans="2:12" ht="16.5" thickBot="1">
      <c r="B1080" s="1546" t="s">
        <v>477</v>
      </c>
      <c r="C1080" s="1547"/>
      <c r="D1080" s="1547"/>
      <c r="E1080" s="1547"/>
      <c r="F1080" s="1547"/>
      <c r="G1080" s="1547"/>
      <c r="H1080" s="1547"/>
      <c r="I1080" s="1547"/>
      <c r="J1080" s="1547"/>
      <c r="K1080" s="1547"/>
      <c r="L1080" s="1548"/>
    </row>
    <row r="1081" spans="2:12">
      <c r="B1081" s="1549" t="s">
        <v>112</v>
      </c>
      <c r="C1081" s="1550"/>
      <c r="D1081" s="1550"/>
      <c r="E1081" s="1550"/>
      <c r="F1081" s="1550"/>
      <c r="G1081" s="338"/>
      <c r="H1081" s="1559" t="s">
        <v>113</v>
      </c>
      <c r="I1081" s="1559"/>
      <c r="J1081" s="1559"/>
      <c r="K1081" s="1559"/>
      <c r="L1081" s="1560"/>
    </row>
    <row r="1082" spans="2:12" ht="15.75" thickBot="1">
      <c r="B1082" s="1549"/>
      <c r="C1082" s="1550"/>
      <c r="D1082" s="1550"/>
      <c r="E1082" s="1550"/>
      <c r="F1082" s="1550"/>
      <c r="G1082" s="338"/>
      <c r="H1082" s="1559"/>
      <c r="I1082" s="1559"/>
      <c r="J1082" s="1559"/>
      <c r="K1082" s="1559"/>
      <c r="L1082" s="1560"/>
    </row>
    <row r="1083" spans="2:12">
      <c r="B1083" s="73"/>
      <c r="C1083" s="74"/>
      <c r="D1083" s="74"/>
      <c r="E1083" s="74"/>
      <c r="F1083" s="75"/>
      <c r="G1083" s="338"/>
      <c r="H1083" s="73"/>
      <c r="I1083" s="74"/>
      <c r="J1083" s="74"/>
      <c r="K1083" s="74"/>
      <c r="L1083" s="75"/>
    </row>
    <row r="1084" spans="2:12">
      <c r="B1084" s="323" t="s">
        <v>482</v>
      </c>
      <c r="C1084" s="338"/>
      <c r="D1084" s="338"/>
      <c r="E1084" s="338"/>
      <c r="F1084" s="14"/>
      <c r="G1084" s="338"/>
      <c r="H1084" s="323" t="s">
        <v>482</v>
      </c>
      <c r="I1084" s="338"/>
      <c r="J1084" s="338"/>
      <c r="K1084" s="338"/>
      <c r="L1084" s="14"/>
    </row>
    <row r="1085" spans="2:12">
      <c r="B1085" s="158" t="s">
        <v>491</v>
      </c>
      <c r="C1085" s="338"/>
      <c r="D1085" s="338"/>
      <c r="E1085" s="338"/>
      <c r="F1085" s="14"/>
      <c r="G1085" s="338"/>
      <c r="H1085" s="158" t="s">
        <v>491</v>
      </c>
      <c r="I1085" s="338"/>
      <c r="J1085" s="338"/>
      <c r="K1085" s="338"/>
      <c r="L1085" s="14"/>
    </row>
    <row r="1086" spans="2:12">
      <c r="B1086" s="76"/>
      <c r="C1086" s="338"/>
      <c r="D1086" s="338"/>
      <c r="E1086" s="338"/>
      <c r="F1086" s="14"/>
      <c r="G1086" s="338"/>
      <c r="H1086" s="76"/>
      <c r="I1086" s="338"/>
      <c r="J1086" s="338"/>
      <c r="K1086" s="338"/>
      <c r="L1086" s="14"/>
    </row>
    <row r="1087" spans="2:12" ht="15.75" thickBot="1">
      <c r="B1087" s="25"/>
      <c r="C1087" s="23"/>
      <c r="D1087" s="23"/>
      <c r="E1087" s="23"/>
      <c r="F1087" s="24"/>
      <c r="G1087" s="338"/>
      <c r="H1087" s="25"/>
      <c r="I1087" s="23"/>
      <c r="J1087" s="23"/>
      <c r="K1087" s="23"/>
      <c r="L1087" s="24"/>
    </row>
    <row r="1088" spans="2:12">
      <c r="B1088" s="13"/>
      <c r="C1088" s="338"/>
      <c r="D1088" s="338"/>
      <c r="E1088" s="338"/>
      <c r="F1088" s="338"/>
      <c r="G1088" s="338"/>
      <c r="H1088" s="338"/>
      <c r="I1088" s="338"/>
      <c r="J1088" s="338" t="s">
        <v>114</v>
      </c>
      <c r="K1088" s="338"/>
      <c r="L1088" s="14"/>
    </row>
    <row r="1089" spans="2:12">
      <c r="B1089" s="1551" t="s">
        <v>115</v>
      </c>
      <c r="C1089" s="1552"/>
      <c r="D1089" s="1552"/>
      <c r="E1089" s="1552"/>
      <c r="F1089" s="1552"/>
      <c r="G1089" s="338"/>
      <c r="H1089" s="1552" t="s">
        <v>3</v>
      </c>
      <c r="I1089" s="1552"/>
      <c r="J1089" s="1552"/>
      <c r="K1089" s="1552"/>
      <c r="L1089" s="1553"/>
    </row>
    <row r="1090" spans="2:12" ht="15.75" thickBot="1">
      <c r="B1090" s="13"/>
      <c r="C1090" s="338"/>
      <c r="D1090" s="338"/>
      <c r="E1090" s="338"/>
      <c r="F1090" s="338"/>
      <c r="G1090" s="338"/>
      <c r="H1090" s="338"/>
      <c r="I1090" s="338"/>
      <c r="J1090" s="338"/>
      <c r="K1090" s="338"/>
      <c r="L1090" s="14"/>
    </row>
    <row r="1091" spans="2:12">
      <c r="B1091" s="73"/>
      <c r="C1091" s="74"/>
      <c r="D1091" s="74"/>
      <c r="E1091" s="74"/>
      <c r="F1091" s="75"/>
      <c r="G1091" s="338"/>
      <c r="H1091" s="77"/>
      <c r="I1091" s="78"/>
      <c r="J1091" s="78"/>
      <c r="K1091" s="78"/>
      <c r="L1091" s="79"/>
    </row>
    <row r="1092" spans="2:12">
      <c r="B1092" s="13"/>
      <c r="C1092" s="338"/>
      <c r="D1092" s="338"/>
      <c r="E1092" s="338"/>
      <c r="F1092" s="14"/>
      <c r="G1092" s="338"/>
      <c r="H1092" s="669" t="s">
        <v>483</v>
      </c>
      <c r="I1092" s="383"/>
      <c r="J1092" s="383"/>
      <c r="K1092" s="383"/>
      <c r="L1092" s="80"/>
    </row>
    <row r="1093" spans="2:12">
      <c r="B1093" s="537" t="s">
        <v>786</v>
      </c>
      <c r="C1093" s="338"/>
      <c r="D1093" s="338"/>
      <c r="E1093" s="338"/>
      <c r="F1093" s="14"/>
      <c r="G1093" s="338"/>
      <c r="H1093" s="534" t="s">
        <v>484</v>
      </c>
      <c r="I1093" s="383"/>
      <c r="J1093" s="383"/>
      <c r="K1093" s="383"/>
      <c r="L1093" s="80"/>
    </row>
    <row r="1094" spans="2:12">
      <c r="B1094" s="13"/>
      <c r="C1094" s="338"/>
      <c r="D1094" s="338"/>
      <c r="E1094" s="338"/>
      <c r="F1094" s="14"/>
      <c r="G1094" s="338"/>
      <c r="H1094" s="76"/>
      <c r="I1094" s="383"/>
      <c r="J1094" s="383"/>
      <c r="K1094" s="383"/>
      <c r="L1094" s="80"/>
    </row>
    <row r="1095" spans="2:12" ht="15.75" thickBot="1">
      <c r="B1095" s="25"/>
      <c r="C1095" s="23"/>
      <c r="D1095" s="23"/>
      <c r="E1095" s="23"/>
      <c r="F1095" s="24"/>
      <c r="G1095" s="338"/>
      <c r="H1095" s="76"/>
      <c r="I1095" s="383"/>
      <c r="J1095" s="383"/>
      <c r="K1095" s="383"/>
      <c r="L1095" s="80"/>
    </row>
    <row r="1096" spans="2:12" ht="24" customHeight="1">
      <c r="B1096" s="1524" t="s">
        <v>116</v>
      </c>
      <c r="C1096" s="1525"/>
      <c r="D1096" s="1525"/>
      <c r="E1096" s="1525"/>
      <c r="F1096" s="1525"/>
      <c r="G1096" s="1554"/>
      <c r="H1096" s="1534" t="str">
        <f>'04-22Master'!B37</f>
        <v xml:space="preserve">Boopathi Palani </v>
      </c>
      <c r="I1096" s="1527"/>
      <c r="J1096" s="1527"/>
      <c r="K1096" s="1527"/>
      <c r="L1096" s="1527"/>
    </row>
    <row r="1097" spans="2:12" ht="24" customHeight="1">
      <c r="B1097" s="1555"/>
      <c r="C1097" s="1556"/>
      <c r="D1097" s="1556"/>
      <c r="E1097" s="1556"/>
      <c r="F1097" s="1556"/>
      <c r="G1097" s="1556"/>
      <c r="H1097" s="1557" t="str">
        <f>'04-22Master'!G37</f>
        <v>kadayapatti village, Thippampatti PO, Dharmapuri Dist 635202</v>
      </c>
      <c r="I1097" s="1558"/>
      <c r="J1097" s="1558"/>
      <c r="K1097" s="1558"/>
      <c r="L1097" s="1558"/>
    </row>
    <row r="1098" spans="2:12" ht="36" customHeight="1">
      <c r="B1098" s="1529" t="s">
        <v>117</v>
      </c>
      <c r="C1098" s="1530"/>
      <c r="D1098" s="1530"/>
      <c r="E1098" s="1530"/>
      <c r="F1098" s="1530"/>
      <c r="G1098" s="1530"/>
      <c r="H1098" s="1531">
        <v>75</v>
      </c>
      <c r="I1098" s="1532"/>
      <c r="J1098" s="1532"/>
      <c r="K1098" s="1532"/>
      <c r="L1098" s="1533"/>
    </row>
    <row r="1099" spans="2:12" ht="24" customHeight="1">
      <c r="B1099" s="1524" t="s">
        <v>118</v>
      </c>
      <c r="C1099" s="1525"/>
      <c r="D1099" s="1525"/>
      <c r="E1099" s="1525"/>
      <c r="F1099" s="1525"/>
      <c r="G1099" s="1525"/>
      <c r="H1099" s="1534" t="str">
        <f>'04-22Master'!F37</f>
        <v>Senior Technology Analyst</v>
      </c>
      <c r="I1099" s="1527"/>
      <c r="J1099" s="1527"/>
      <c r="K1099" s="1527"/>
      <c r="L1099" s="1528"/>
    </row>
    <row r="1100" spans="2:12" ht="24" customHeight="1">
      <c r="B1100" s="1524" t="s">
        <v>119</v>
      </c>
      <c r="C1100" s="1525"/>
      <c r="D1100" s="1525"/>
      <c r="E1100" s="1525"/>
      <c r="F1100" s="1525"/>
      <c r="G1100" s="1525"/>
      <c r="H1100" s="1535">
        <f>'04-22Master'!I37</f>
        <v>44564</v>
      </c>
      <c r="I1100" s="1536"/>
      <c r="J1100" s="1536"/>
      <c r="K1100" s="1536"/>
      <c r="L1100" s="1537"/>
    </row>
    <row r="1101" spans="2:12" ht="24" customHeight="1">
      <c r="B1101" s="384" t="s">
        <v>120</v>
      </c>
      <c r="C1101" s="629"/>
      <c r="D1101" s="629"/>
      <c r="E1101" s="629"/>
      <c r="F1101" s="629"/>
      <c r="G1101" s="629"/>
      <c r="H1101" s="631"/>
      <c r="I1101" s="387"/>
      <c r="J1101" s="388">
        <f>'04-22Master'!O1306</f>
        <v>0</v>
      </c>
      <c r="K1101" s="675"/>
      <c r="L1101" s="632"/>
    </row>
    <row r="1102" spans="2:12" ht="24" customHeight="1">
      <c r="B1102" s="384" t="s">
        <v>121</v>
      </c>
      <c r="C1102" s="629"/>
      <c r="D1102" s="629"/>
      <c r="E1102" s="629"/>
      <c r="F1102" s="629"/>
      <c r="G1102" s="630"/>
      <c r="H1102" s="435"/>
      <c r="I1102" s="436"/>
      <c r="J1102" s="388" t="str">
        <f>'04-22Master'!N37</f>
        <v>101153836004</v>
      </c>
      <c r="K1102" s="436"/>
      <c r="L1102" s="437"/>
    </row>
    <row r="1103" spans="2:12" ht="33.75" customHeight="1">
      <c r="B1103" s="1538" t="s">
        <v>122</v>
      </c>
      <c r="C1103" s="1539"/>
      <c r="D1103" s="1539"/>
      <c r="E1103" s="1539"/>
      <c r="F1103" s="1539"/>
      <c r="G1103" s="1539"/>
      <c r="H1103" s="1531">
        <f>'04-22Master'!T37</f>
        <v>75643</v>
      </c>
      <c r="I1103" s="1532"/>
      <c r="J1103" s="1532"/>
      <c r="K1103" s="1532"/>
      <c r="L1103" s="1533"/>
    </row>
    <row r="1104" spans="2:12" ht="24" customHeight="1">
      <c r="B1104" s="1524" t="s">
        <v>123</v>
      </c>
      <c r="C1104" s="1525"/>
      <c r="D1104" s="1525"/>
      <c r="E1104" s="1525"/>
      <c r="F1104" s="1525"/>
      <c r="G1104" s="1525"/>
      <c r="H1104" s="1526">
        <f>'04-22Master'!D10</f>
        <v>44652</v>
      </c>
      <c r="I1104" s="1527"/>
      <c r="J1104" s="1527"/>
      <c r="K1104" s="1527"/>
      <c r="L1104" s="1528"/>
    </row>
    <row r="1105" spans="2:12" ht="24" customHeight="1">
      <c r="B1105" s="1524" t="s">
        <v>124</v>
      </c>
      <c r="C1105" s="1525"/>
      <c r="D1105" s="1525"/>
      <c r="E1105" s="1525"/>
      <c r="F1105" s="1525"/>
      <c r="G1105" s="1525"/>
      <c r="H1105" s="1527" t="s">
        <v>125</v>
      </c>
      <c r="I1105" s="1527"/>
      <c r="J1105" s="1527"/>
      <c r="K1105" s="1527"/>
      <c r="L1105" s="1528"/>
    </row>
    <row r="1106" spans="2:12" ht="24" customHeight="1">
      <c r="B1106" s="384" t="s">
        <v>126</v>
      </c>
      <c r="C1106" s="629"/>
      <c r="D1106" s="629"/>
      <c r="E1106" s="629"/>
      <c r="F1106" s="629"/>
      <c r="G1106" s="630"/>
      <c r="H1106" s="631"/>
      <c r="I1106" s="675"/>
      <c r="J1106" s="633">
        <f>'04-22Master'!R37</f>
        <v>30</v>
      </c>
      <c r="K1106" s="675"/>
      <c r="L1106" s="632"/>
    </row>
    <row r="1107" spans="2:12" ht="24" customHeight="1">
      <c r="B1107" s="384" t="s">
        <v>127</v>
      </c>
      <c r="C1107" s="629"/>
      <c r="D1107" s="629"/>
      <c r="E1107" s="629"/>
      <c r="F1107" s="629"/>
      <c r="G1107" s="630"/>
      <c r="H1107" s="631"/>
      <c r="I1107" s="675"/>
      <c r="J1107" s="675" t="s">
        <v>34</v>
      </c>
      <c r="K1107" s="675"/>
      <c r="L1107" s="632"/>
    </row>
    <row r="1108" spans="2:12" ht="24" customHeight="1">
      <c r="B1108" s="384" t="s">
        <v>128</v>
      </c>
      <c r="C1108" s="629"/>
      <c r="D1108" s="629"/>
      <c r="E1108" s="629"/>
      <c r="F1108" s="629"/>
      <c r="G1108" s="630"/>
      <c r="H1108" s="631"/>
      <c r="I1108" s="675"/>
      <c r="J1108" s="633">
        <v>0</v>
      </c>
      <c r="K1108" s="675"/>
      <c r="L1108" s="632"/>
    </row>
    <row r="1109" spans="2:12" ht="24" customHeight="1">
      <c r="B1109" s="384" t="s">
        <v>129</v>
      </c>
      <c r="C1109" s="629"/>
      <c r="D1109" s="629"/>
      <c r="E1109" s="629"/>
      <c r="F1109" s="629"/>
      <c r="G1109" s="630"/>
      <c r="H1109" s="631"/>
      <c r="I1109" s="675"/>
      <c r="J1109" s="675">
        <v>0</v>
      </c>
      <c r="K1109" s="675"/>
      <c r="L1109" s="632"/>
    </row>
    <row r="1110" spans="2:12" ht="24" customHeight="1">
      <c r="B1110" s="384" t="s">
        <v>130</v>
      </c>
      <c r="C1110" s="629"/>
      <c r="D1110" s="629"/>
      <c r="E1110" s="629"/>
      <c r="F1110" s="629"/>
      <c r="G1110" s="630"/>
      <c r="H1110" s="631"/>
      <c r="I1110" s="675"/>
      <c r="J1110" s="633">
        <f>'04-22Master'!AH37</f>
        <v>83275.815979999985</v>
      </c>
      <c r="K1110" s="675"/>
      <c r="L1110" s="632" t="s">
        <v>32</v>
      </c>
    </row>
    <row r="1111" spans="2:12" ht="24" customHeight="1">
      <c r="B1111" s="384" t="s">
        <v>131</v>
      </c>
      <c r="C1111" s="629"/>
      <c r="D1111" s="674" t="s">
        <v>29</v>
      </c>
      <c r="E1111" s="673">
        <f>'04-22Master'!AJ37</f>
        <v>1800</v>
      </c>
      <c r="F1111" s="674" t="s">
        <v>28</v>
      </c>
      <c r="G1111" s="673">
        <f>'04-22Master'!AI2469</f>
        <v>0</v>
      </c>
      <c r="H1111" s="674" t="s">
        <v>30</v>
      </c>
      <c r="I1111" s="673">
        <f>'04-22Master'!AK37</f>
        <v>200</v>
      </c>
      <c r="J1111" s="674" t="s">
        <v>31</v>
      </c>
      <c r="K1111" s="673">
        <f>'04-22Master'!AL37</f>
        <v>0</v>
      </c>
      <c r="L1111" s="392">
        <f>'04-22Master'!AM37</f>
        <v>283</v>
      </c>
    </row>
    <row r="1112" spans="2:12" ht="24" customHeight="1">
      <c r="B1112" s="384" t="s">
        <v>132</v>
      </c>
      <c r="C1112" s="629"/>
      <c r="D1112" s="629"/>
      <c r="E1112" s="629"/>
      <c r="F1112" s="629"/>
      <c r="G1112" s="630"/>
      <c r="H1112" s="631"/>
      <c r="I1112" s="675"/>
      <c r="J1112" s="633">
        <f>J1110-(E1111+G1111+I1111+K1111+L1111)</f>
        <v>80992.815979999985</v>
      </c>
      <c r="K1112" s="675"/>
      <c r="L1112" s="632"/>
    </row>
    <row r="1113" spans="2:12" ht="24" customHeight="1">
      <c r="B1113" s="393" t="s">
        <v>133</v>
      </c>
      <c r="C1113" s="95"/>
      <c r="D1113" s="95"/>
      <c r="E1113" s="95"/>
      <c r="F1113" s="95"/>
      <c r="G1113" s="96"/>
      <c r="H1113" s="97"/>
      <c r="I1113" s="98"/>
      <c r="J1113" s="98"/>
      <c r="K1113" s="98"/>
      <c r="L1113" s="99"/>
    </row>
    <row r="1114" spans="2:12" ht="24" customHeight="1">
      <c r="B1114" s="394" t="s">
        <v>134</v>
      </c>
      <c r="C1114" s="100"/>
      <c r="D1114" s="100"/>
      <c r="E1114" s="100"/>
      <c r="F1114" s="100"/>
      <c r="G1114" s="101"/>
      <c r="H1114" s="71"/>
      <c r="I1114" s="17"/>
      <c r="J1114" s="17"/>
      <c r="K1114" s="17"/>
      <c r="L1114" s="102"/>
    </row>
    <row r="1115" spans="2:12" ht="24" customHeight="1">
      <c r="B1115" s="13"/>
      <c r="C1115" s="338"/>
      <c r="D1115" s="338"/>
      <c r="E1115" s="338"/>
      <c r="F1115" s="338"/>
      <c r="G1115" s="338"/>
      <c r="H1115" s="338"/>
      <c r="I1115" s="338"/>
      <c r="J1115" s="338"/>
      <c r="K1115" s="338"/>
      <c r="L1115" s="14"/>
    </row>
    <row r="1116" spans="2:12" ht="15.75" thickBot="1">
      <c r="B1116" s="25"/>
      <c r="C1116" s="23"/>
      <c r="D1116" s="23"/>
      <c r="E1116" s="23"/>
      <c r="F1116" s="23"/>
      <c r="G1116" s="23"/>
      <c r="H1116" s="23"/>
      <c r="I1116" s="23"/>
      <c r="J1116" s="23"/>
      <c r="K1116" s="23"/>
      <c r="L1116" s="24"/>
    </row>
    <row r="1121" spans="2:12" ht="15.75" thickBot="1"/>
    <row r="1122" spans="2:12" ht="32.25">
      <c r="B1122" s="1540" t="s">
        <v>110</v>
      </c>
      <c r="C1122" s="1541"/>
      <c r="D1122" s="1541"/>
      <c r="E1122" s="1541"/>
      <c r="F1122" s="1541"/>
      <c r="G1122" s="1541"/>
      <c r="H1122" s="1541"/>
      <c r="I1122" s="1541"/>
      <c r="J1122" s="1541"/>
      <c r="K1122" s="1541"/>
      <c r="L1122" s="1542"/>
    </row>
    <row r="1123" spans="2:12" ht="23.25">
      <c r="B1123" s="1543" t="s">
        <v>111</v>
      </c>
      <c r="C1123" s="1544"/>
      <c r="D1123" s="1544"/>
      <c r="E1123" s="1544"/>
      <c r="F1123" s="1544"/>
      <c r="G1123" s="1544"/>
      <c r="H1123" s="1544"/>
      <c r="I1123" s="1544"/>
      <c r="J1123" s="1544"/>
      <c r="K1123" s="1544"/>
      <c r="L1123" s="1545"/>
    </row>
    <row r="1124" spans="2:12" ht="16.5" thickBot="1">
      <c r="B1124" s="1546" t="s">
        <v>477</v>
      </c>
      <c r="C1124" s="1547"/>
      <c r="D1124" s="1547"/>
      <c r="E1124" s="1547"/>
      <c r="F1124" s="1547"/>
      <c r="G1124" s="1547"/>
      <c r="H1124" s="1547"/>
      <c r="I1124" s="1547"/>
      <c r="J1124" s="1547"/>
      <c r="K1124" s="1547"/>
      <c r="L1124" s="1548"/>
    </row>
    <row r="1125" spans="2:12">
      <c r="B1125" s="1549" t="s">
        <v>112</v>
      </c>
      <c r="C1125" s="1550"/>
      <c r="D1125" s="1550"/>
      <c r="E1125" s="1550"/>
      <c r="F1125" s="1550"/>
      <c r="G1125" s="338"/>
      <c r="H1125" s="1559" t="s">
        <v>113</v>
      </c>
      <c r="I1125" s="1559"/>
      <c r="J1125" s="1559"/>
      <c r="K1125" s="1559"/>
      <c r="L1125" s="1560"/>
    </row>
    <row r="1126" spans="2:12" ht="15.75" thickBot="1">
      <c r="B1126" s="1549"/>
      <c r="C1126" s="1550"/>
      <c r="D1126" s="1550"/>
      <c r="E1126" s="1550"/>
      <c r="F1126" s="1550"/>
      <c r="G1126" s="338"/>
      <c r="H1126" s="1559"/>
      <c r="I1126" s="1559"/>
      <c r="J1126" s="1559"/>
      <c r="K1126" s="1559"/>
      <c r="L1126" s="1560"/>
    </row>
    <row r="1127" spans="2:12">
      <c r="B1127" s="73"/>
      <c r="C1127" s="74"/>
      <c r="D1127" s="74"/>
      <c r="E1127" s="74"/>
      <c r="F1127" s="75"/>
      <c r="G1127" s="338"/>
      <c r="H1127" s="73"/>
      <c r="I1127" s="74"/>
      <c r="J1127" s="74"/>
      <c r="K1127" s="74"/>
      <c r="L1127" s="75"/>
    </row>
    <row r="1128" spans="2:12">
      <c r="B1128" s="323" t="s">
        <v>482</v>
      </c>
      <c r="C1128" s="338"/>
      <c r="D1128" s="338"/>
      <c r="E1128" s="338"/>
      <c r="F1128" s="14"/>
      <c r="G1128" s="338"/>
      <c r="H1128" s="323" t="s">
        <v>482</v>
      </c>
      <c r="I1128" s="338"/>
      <c r="J1128" s="338"/>
      <c r="K1128" s="338"/>
      <c r="L1128" s="14"/>
    </row>
    <row r="1129" spans="2:12">
      <c r="B1129" s="158" t="s">
        <v>491</v>
      </c>
      <c r="C1129" s="338"/>
      <c r="D1129" s="338"/>
      <c r="E1129" s="338"/>
      <c r="F1129" s="14"/>
      <c r="G1129" s="338"/>
      <c r="H1129" s="158" t="s">
        <v>491</v>
      </c>
      <c r="I1129" s="338"/>
      <c r="J1129" s="338"/>
      <c r="K1129" s="338"/>
      <c r="L1129" s="14"/>
    </row>
    <row r="1130" spans="2:12">
      <c r="B1130" s="76"/>
      <c r="C1130" s="338"/>
      <c r="D1130" s="338"/>
      <c r="E1130" s="338"/>
      <c r="F1130" s="14"/>
      <c r="G1130" s="338"/>
      <c r="H1130" s="76"/>
      <c r="I1130" s="338"/>
      <c r="J1130" s="338"/>
      <c r="K1130" s="338"/>
      <c r="L1130" s="14"/>
    </row>
    <row r="1131" spans="2:12" ht="15.75" thickBot="1">
      <c r="B1131" s="25"/>
      <c r="C1131" s="23"/>
      <c r="D1131" s="23"/>
      <c r="E1131" s="23"/>
      <c r="F1131" s="24"/>
      <c r="G1131" s="338"/>
      <c r="H1131" s="25"/>
      <c r="I1131" s="23"/>
      <c r="J1131" s="23"/>
      <c r="K1131" s="23"/>
      <c r="L1131" s="24"/>
    </row>
    <row r="1132" spans="2:12">
      <c r="B1132" s="13"/>
      <c r="C1132" s="338"/>
      <c r="D1132" s="338"/>
      <c r="E1132" s="338"/>
      <c r="F1132" s="338"/>
      <c r="G1132" s="338"/>
      <c r="H1132" s="338"/>
      <c r="I1132" s="338"/>
      <c r="J1132" s="338" t="s">
        <v>114</v>
      </c>
      <c r="K1132" s="338"/>
      <c r="L1132" s="14"/>
    </row>
    <row r="1133" spans="2:12">
      <c r="B1133" s="1551" t="s">
        <v>115</v>
      </c>
      <c r="C1133" s="1552"/>
      <c r="D1133" s="1552"/>
      <c r="E1133" s="1552"/>
      <c r="F1133" s="1552"/>
      <c r="G1133" s="338"/>
      <c r="H1133" s="1552" t="s">
        <v>3</v>
      </c>
      <c r="I1133" s="1552"/>
      <c r="J1133" s="1552"/>
      <c r="K1133" s="1552"/>
      <c r="L1133" s="1553"/>
    </row>
    <row r="1134" spans="2:12" ht="15.75" thickBot="1">
      <c r="B1134" s="13"/>
      <c r="C1134" s="338"/>
      <c r="D1134" s="338"/>
      <c r="E1134" s="338"/>
      <c r="F1134" s="338"/>
      <c r="G1134" s="338"/>
      <c r="H1134" s="338"/>
      <c r="I1134" s="338"/>
      <c r="J1134" s="338"/>
      <c r="K1134" s="338"/>
      <c r="L1134" s="14"/>
    </row>
    <row r="1135" spans="2:12">
      <c r="B1135" s="73"/>
      <c r="C1135" s="74"/>
      <c r="D1135" s="74"/>
      <c r="E1135" s="74"/>
      <c r="F1135" s="75"/>
      <c r="G1135" s="338"/>
      <c r="H1135" s="77"/>
      <c r="I1135" s="78"/>
      <c r="J1135" s="78"/>
      <c r="K1135" s="78"/>
      <c r="L1135" s="79"/>
    </row>
    <row r="1136" spans="2:12">
      <c r="B1136" s="13"/>
      <c r="C1136" s="338"/>
      <c r="D1136" s="338"/>
      <c r="E1136" s="338"/>
      <c r="F1136" s="14"/>
      <c r="G1136" s="338"/>
      <c r="H1136" s="669" t="s">
        <v>483</v>
      </c>
      <c r="I1136" s="383"/>
      <c r="J1136" s="383"/>
      <c r="K1136" s="383"/>
      <c r="L1136" s="80"/>
    </row>
    <row r="1137" spans="2:12">
      <c r="B1137" s="537" t="s">
        <v>786</v>
      </c>
      <c r="C1137" s="338"/>
      <c r="D1137" s="338"/>
      <c r="E1137" s="338"/>
      <c r="F1137" s="14"/>
      <c r="G1137" s="338"/>
      <c r="H1137" s="534" t="s">
        <v>484</v>
      </c>
      <c r="I1137" s="383"/>
      <c r="J1137" s="383"/>
      <c r="K1137" s="383"/>
      <c r="L1137" s="80"/>
    </row>
    <row r="1138" spans="2:12">
      <c r="B1138" s="13"/>
      <c r="C1138" s="338"/>
      <c r="D1138" s="338"/>
      <c r="E1138" s="338"/>
      <c r="F1138" s="14"/>
      <c r="G1138" s="338"/>
      <c r="H1138" s="76"/>
      <c r="I1138" s="383"/>
      <c r="J1138" s="383"/>
      <c r="K1138" s="383"/>
      <c r="L1138" s="80"/>
    </row>
    <row r="1139" spans="2:12" ht="15.75" thickBot="1">
      <c r="B1139" s="25"/>
      <c r="C1139" s="23"/>
      <c r="D1139" s="23"/>
      <c r="E1139" s="23"/>
      <c r="F1139" s="24"/>
      <c r="G1139" s="338"/>
      <c r="H1139" s="76"/>
      <c r="I1139" s="383"/>
      <c r="J1139" s="383"/>
      <c r="K1139" s="383"/>
      <c r="L1139" s="80"/>
    </row>
    <row r="1140" spans="2:12" ht="23.45" customHeight="1">
      <c r="B1140" s="1524" t="s">
        <v>116</v>
      </c>
      <c r="C1140" s="1525"/>
      <c r="D1140" s="1525"/>
      <c r="E1140" s="1525"/>
      <c r="F1140" s="1525"/>
      <c r="G1140" s="1554"/>
      <c r="H1140" s="1534" t="str">
        <f>'04-22Master'!B38</f>
        <v>JNANESWARARAO G</v>
      </c>
      <c r="I1140" s="1527"/>
      <c r="J1140" s="1527"/>
      <c r="K1140" s="1527"/>
      <c r="L1140" s="1527"/>
    </row>
    <row r="1141" spans="2:12" ht="23.45" customHeight="1">
      <c r="B1141" s="1555"/>
      <c r="C1141" s="1556"/>
      <c r="D1141" s="1556"/>
      <c r="E1141" s="1556"/>
      <c r="F1141" s="1556"/>
      <c r="G1141" s="1556"/>
      <c r="H1141" s="1557" t="str">
        <f>'04-22Master'!G38</f>
        <v>H No 1-57/338,Sreeram nagar,Kondapur,Hyderabad 500084</v>
      </c>
      <c r="I1141" s="1558"/>
      <c r="J1141" s="1558"/>
      <c r="K1141" s="1558"/>
      <c r="L1141" s="1558"/>
    </row>
    <row r="1142" spans="2:12" ht="30" customHeight="1">
      <c r="B1142" s="1529" t="s">
        <v>117</v>
      </c>
      <c r="C1142" s="1530"/>
      <c r="D1142" s="1530"/>
      <c r="E1142" s="1530"/>
      <c r="F1142" s="1530"/>
      <c r="G1142" s="1530"/>
      <c r="H1142" s="1531">
        <v>76</v>
      </c>
      <c r="I1142" s="1532"/>
      <c r="J1142" s="1532"/>
      <c r="K1142" s="1532"/>
      <c r="L1142" s="1533"/>
    </row>
    <row r="1143" spans="2:12" ht="23.45" customHeight="1">
      <c r="B1143" s="1524" t="s">
        <v>118</v>
      </c>
      <c r="C1143" s="1525"/>
      <c r="D1143" s="1525"/>
      <c r="E1143" s="1525"/>
      <c r="F1143" s="1525"/>
      <c r="G1143" s="1525"/>
      <c r="H1143" s="1534" t="str">
        <f>'04-22Master'!F38</f>
        <v>SENIOR SOFTWARE ENGINEER- MongoDB DBA</v>
      </c>
      <c r="I1143" s="1527"/>
      <c r="J1143" s="1527"/>
      <c r="K1143" s="1527"/>
      <c r="L1143" s="1528"/>
    </row>
    <row r="1144" spans="2:12" ht="23.45" customHeight="1">
      <c r="B1144" s="1524" t="s">
        <v>119</v>
      </c>
      <c r="C1144" s="1525"/>
      <c r="D1144" s="1525"/>
      <c r="E1144" s="1525"/>
      <c r="F1144" s="1525"/>
      <c r="G1144" s="1525"/>
      <c r="H1144" s="1535">
        <f>'04-22Master'!I38</f>
        <v>44562</v>
      </c>
      <c r="I1144" s="1536"/>
      <c r="J1144" s="1536"/>
      <c r="K1144" s="1536"/>
      <c r="L1144" s="1537"/>
    </row>
    <row r="1145" spans="2:12" ht="23.45" customHeight="1">
      <c r="B1145" s="384" t="s">
        <v>120</v>
      </c>
      <c r="C1145" s="629"/>
      <c r="D1145" s="629"/>
      <c r="E1145" s="629"/>
      <c r="F1145" s="629"/>
      <c r="G1145" s="629"/>
      <c r="H1145" s="631"/>
      <c r="I1145" s="387"/>
      <c r="J1145" s="388">
        <f>'04-22Master'!O1353</f>
        <v>0</v>
      </c>
      <c r="K1145" s="675"/>
      <c r="L1145" s="632"/>
    </row>
    <row r="1146" spans="2:12" ht="23.45" customHeight="1">
      <c r="B1146" s="384" t="s">
        <v>121</v>
      </c>
      <c r="C1146" s="629"/>
      <c r="D1146" s="629"/>
      <c r="E1146" s="629"/>
      <c r="F1146" s="629"/>
      <c r="G1146" s="630"/>
      <c r="H1146" s="435"/>
      <c r="I1146" s="436"/>
      <c r="J1146" s="388" t="str">
        <f>'04-22Master'!N38</f>
        <v>100848702184</v>
      </c>
      <c r="K1146" s="436"/>
      <c r="L1146" s="437"/>
    </row>
    <row r="1147" spans="2:12" ht="35.25" customHeight="1">
      <c r="B1147" s="1538" t="s">
        <v>122</v>
      </c>
      <c r="C1147" s="1539"/>
      <c r="D1147" s="1539"/>
      <c r="E1147" s="1539"/>
      <c r="F1147" s="1539"/>
      <c r="G1147" s="1539"/>
      <c r="H1147" s="1531">
        <f>'04-22Master'!T38</f>
        <v>96962</v>
      </c>
      <c r="I1147" s="1532"/>
      <c r="J1147" s="1532"/>
      <c r="K1147" s="1532"/>
      <c r="L1147" s="1533"/>
    </row>
    <row r="1148" spans="2:12" ht="23.45" customHeight="1">
      <c r="B1148" s="1524" t="s">
        <v>123</v>
      </c>
      <c r="C1148" s="1525"/>
      <c r="D1148" s="1525"/>
      <c r="E1148" s="1525"/>
      <c r="F1148" s="1525"/>
      <c r="G1148" s="1525"/>
      <c r="H1148" s="1526">
        <f>'04-22Master'!D10</f>
        <v>44652</v>
      </c>
      <c r="I1148" s="1527"/>
      <c r="J1148" s="1527"/>
      <c r="K1148" s="1527"/>
      <c r="L1148" s="1528"/>
    </row>
    <row r="1149" spans="2:12" ht="23.45" customHeight="1">
      <c r="B1149" s="1524" t="s">
        <v>124</v>
      </c>
      <c r="C1149" s="1525"/>
      <c r="D1149" s="1525"/>
      <c r="E1149" s="1525"/>
      <c r="F1149" s="1525"/>
      <c r="G1149" s="1525"/>
      <c r="H1149" s="1527" t="s">
        <v>125</v>
      </c>
      <c r="I1149" s="1527"/>
      <c r="J1149" s="1527"/>
      <c r="K1149" s="1527"/>
      <c r="L1149" s="1528"/>
    </row>
    <row r="1150" spans="2:12" ht="23.45" customHeight="1">
      <c r="B1150" s="384" t="s">
        <v>126</v>
      </c>
      <c r="C1150" s="629"/>
      <c r="D1150" s="629"/>
      <c r="E1150" s="629"/>
      <c r="F1150" s="629"/>
      <c r="G1150" s="630"/>
      <c r="H1150" s="631"/>
      <c r="I1150" s="675"/>
      <c r="J1150" s="633">
        <f>'04-22Master'!R38</f>
        <v>30</v>
      </c>
      <c r="K1150" s="675"/>
      <c r="L1150" s="632"/>
    </row>
    <row r="1151" spans="2:12" ht="23.45" customHeight="1">
      <c r="B1151" s="384" t="s">
        <v>127</v>
      </c>
      <c r="C1151" s="629"/>
      <c r="D1151" s="629"/>
      <c r="E1151" s="629"/>
      <c r="F1151" s="629"/>
      <c r="G1151" s="630"/>
      <c r="H1151" s="631"/>
      <c r="I1151" s="675"/>
      <c r="J1151" s="675" t="s">
        <v>34</v>
      </c>
      <c r="K1151" s="675"/>
      <c r="L1151" s="632"/>
    </row>
    <row r="1152" spans="2:12" ht="23.45" customHeight="1">
      <c r="B1152" s="384" t="s">
        <v>128</v>
      </c>
      <c r="C1152" s="629"/>
      <c r="D1152" s="629"/>
      <c r="E1152" s="629"/>
      <c r="F1152" s="629"/>
      <c r="G1152" s="630"/>
      <c r="H1152" s="631"/>
      <c r="I1152" s="675"/>
      <c r="J1152" s="633">
        <v>0</v>
      </c>
      <c r="K1152" s="675"/>
      <c r="L1152" s="632"/>
    </row>
    <row r="1153" spans="2:12" ht="23.45" customHeight="1">
      <c r="B1153" s="384" t="s">
        <v>129</v>
      </c>
      <c r="C1153" s="629"/>
      <c r="D1153" s="629"/>
      <c r="E1153" s="629"/>
      <c r="F1153" s="629"/>
      <c r="G1153" s="630"/>
      <c r="H1153" s="631"/>
      <c r="I1153" s="675"/>
      <c r="J1153" s="675">
        <v>0</v>
      </c>
      <c r="K1153" s="675"/>
      <c r="L1153" s="632"/>
    </row>
    <row r="1154" spans="2:12" ht="23.45" customHeight="1">
      <c r="B1154" s="384" t="s">
        <v>130</v>
      </c>
      <c r="C1154" s="629"/>
      <c r="D1154" s="629"/>
      <c r="E1154" s="629"/>
      <c r="F1154" s="629"/>
      <c r="G1154" s="630"/>
      <c r="H1154" s="631"/>
      <c r="I1154" s="675"/>
      <c r="J1154" s="633">
        <f>'04-22Master'!AH38</f>
        <v>120676.03232</v>
      </c>
      <c r="K1154" s="675"/>
      <c r="L1154" s="632" t="s">
        <v>32</v>
      </c>
    </row>
    <row r="1155" spans="2:12" ht="23.45" customHeight="1">
      <c r="B1155" s="384" t="s">
        <v>131</v>
      </c>
      <c r="C1155" s="629"/>
      <c r="D1155" s="674" t="s">
        <v>29</v>
      </c>
      <c r="E1155" s="251">
        <f>'04-22Master'!AJ38</f>
        <v>1800</v>
      </c>
      <c r="F1155" s="674" t="s">
        <v>28</v>
      </c>
      <c r="G1155" s="673">
        <f>'04-22Master'!AI2516</f>
        <v>0</v>
      </c>
      <c r="H1155" s="674" t="s">
        <v>30</v>
      </c>
      <c r="I1155" s="673">
        <f>'04-22Master'!AK38</f>
        <v>200</v>
      </c>
      <c r="J1155" s="674" t="s">
        <v>31</v>
      </c>
      <c r="K1155" s="673">
        <f>'04-22Master'!AL38</f>
        <v>0</v>
      </c>
      <c r="L1155" s="392">
        <f>'04-22Master'!AM38</f>
        <v>283</v>
      </c>
    </row>
    <row r="1156" spans="2:12" ht="23.45" customHeight="1">
      <c r="B1156" s="384" t="s">
        <v>132</v>
      </c>
      <c r="C1156" s="629"/>
      <c r="D1156" s="629"/>
      <c r="E1156" s="629"/>
      <c r="F1156" s="629"/>
      <c r="G1156" s="630"/>
      <c r="H1156" s="631"/>
      <c r="I1156" s="675"/>
      <c r="J1156" s="633">
        <f>J1154-E1155-I1155-K1155-L1155</f>
        <v>118393.03232</v>
      </c>
      <c r="K1156" s="675"/>
      <c r="L1156" s="632"/>
    </row>
    <row r="1157" spans="2:12" ht="23.45" customHeight="1">
      <c r="B1157" s="393" t="s">
        <v>133</v>
      </c>
      <c r="C1157" s="95"/>
      <c r="D1157" s="95"/>
      <c r="E1157" s="95"/>
      <c r="F1157" s="95"/>
      <c r="G1157" s="96"/>
      <c r="H1157" s="97"/>
      <c r="I1157" s="98"/>
      <c r="J1157" s="98"/>
      <c r="K1157" s="98"/>
      <c r="L1157" s="99"/>
    </row>
    <row r="1158" spans="2:12" ht="23.45" customHeight="1">
      <c r="B1158" s="394" t="s">
        <v>134</v>
      </c>
      <c r="C1158" s="100"/>
      <c r="D1158" s="100"/>
      <c r="E1158" s="100"/>
      <c r="F1158" s="100"/>
      <c r="G1158" s="101"/>
      <c r="H1158" s="71"/>
      <c r="I1158" s="17"/>
      <c r="J1158" s="17"/>
      <c r="K1158" s="17"/>
      <c r="L1158" s="102"/>
    </row>
    <row r="1159" spans="2:12" ht="23.45" customHeight="1">
      <c r="B1159" s="13"/>
      <c r="C1159" s="338"/>
      <c r="D1159" s="338"/>
      <c r="E1159" s="338"/>
      <c r="F1159" s="338"/>
      <c r="G1159" s="338"/>
      <c r="H1159" s="338"/>
      <c r="I1159" s="338"/>
      <c r="J1159" s="338"/>
      <c r="K1159" s="338"/>
      <c r="L1159" s="14"/>
    </row>
    <row r="1160" spans="2:12" ht="15.75" thickBot="1">
      <c r="B1160" s="25"/>
      <c r="C1160" s="23"/>
      <c r="D1160" s="23"/>
      <c r="E1160" s="23"/>
      <c r="F1160" s="23"/>
      <c r="G1160" s="23"/>
      <c r="H1160" s="23"/>
      <c r="I1160" s="23"/>
      <c r="J1160" s="23"/>
      <c r="K1160" s="23"/>
      <c r="L1160" s="24"/>
    </row>
    <row r="1166" spans="2:12" s="9" customFormat="1"/>
    <row r="1167" spans="2:12" s="9" customFormat="1"/>
    <row r="1168" spans="2:12" s="9" customFormat="1"/>
    <row r="1169" spans="2:12" s="9" customFormat="1"/>
    <row r="1170" spans="2:12" s="9" customFormat="1" ht="15.75" thickBot="1"/>
    <row r="1171" spans="2:12" ht="32.25">
      <c r="B1171" s="1540" t="s">
        <v>110</v>
      </c>
      <c r="C1171" s="1541"/>
      <c r="D1171" s="1541"/>
      <c r="E1171" s="1541"/>
      <c r="F1171" s="1541"/>
      <c r="G1171" s="1541"/>
      <c r="H1171" s="1541"/>
      <c r="I1171" s="1541"/>
      <c r="J1171" s="1541"/>
      <c r="K1171" s="1541"/>
      <c r="L1171" s="1542"/>
    </row>
    <row r="1172" spans="2:12" ht="23.25">
      <c r="B1172" s="1543" t="s">
        <v>111</v>
      </c>
      <c r="C1172" s="1544"/>
      <c r="D1172" s="1544"/>
      <c r="E1172" s="1544"/>
      <c r="F1172" s="1544"/>
      <c r="G1172" s="1544"/>
      <c r="H1172" s="1544"/>
      <c r="I1172" s="1544"/>
      <c r="J1172" s="1544"/>
      <c r="K1172" s="1544"/>
      <c r="L1172" s="1545"/>
    </row>
    <row r="1173" spans="2:12" ht="16.5" thickBot="1">
      <c r="B1173" s="1546" t="s">
        <v>477</v>
      </c>
      <c r="C1173" s="1547"/>
      <c r="D1173" s="1547"/>
      <c r="E1173" s="1547"/>
      <c r="F1173" s="1547"/>
      <c r="G1173" s="1547"/>
      <c r="H1173" s="1547"/>
      <c r="I1173" s="1547"/>
      <c r="J1173" s="1547"/>
      <c r="K1173" s="1547"/>
      <c r="L1173" s="1548"/>
    </row>
    <row r="1174" spans="2:12">
      <c r="B1174" s="1549" t="s">
        <v>112</v>
      </c>
      <c r="C1174" s="1550"/>
      <c r="D1174" s="1550"/>
      <c r="E1174" s="1550"/>
      <c r="F1174" s="1550"/>
      <c r="G1174" s="338"/>
      <c r="H1174" s="1559" t="s">
        <v>113</v>
      </c>
      <c r="I1174" s="1559"/>
      <c r="J1174" s="1559"/>
      <c r="K1174" s="1559"/>
      <c r="L1174" s="1560"/>
    </row>
    <row r="1175" spans="2:12" ht="15.75" thickBot="1">
      <c r="B1175" s="1549"/>
      <c r="C1175" s="1550"/>
      <c r="D1175" s="1550"/>
      <c r="E1175" s="1550"/>
      <c r="F1175" s="1550"/>
      <c r="G1175" s="338"/>
      <c r="H1175" s="1559"/>
      <c r="I1175" s="1559"/>
      <c r="J1175" s="1559"/>
      <c r="K1175" s="1559"/>
      <c r="L1175" s="1560"/>
    </row>
    <row r="1176" spans="2:12">
      <c r="B1176" s="73"/>
      <c r="C1176" s="74"/>
      <c r="D1176" s="74"/>
      <c r="E1176" s="74"/>
      <c r="F1176" s="75"/>
      <c r="G1176" s="338"/>
      <c r="H1176" s="73"/>
      <c r="I1176" s="74"/>
      <c r="J1176" s="74"/>
      <c r="K1176" s="74"/>
      <c r="L1176" s="75"/>
    </row>
    <row r="1177" spans="2:12">
      <c r="B1177" s="323" t="s">
        <v>482</v>
      </c>
      <c r="C1177" s="338"/>
      <c r="D1177" s="338"/>
      <c r="E1177" s="338"/>
      <c r="F1177" s="14"/>
      <c r="G1177" s="338"/>
      <c r="H1177" s="323" t="s">
        <v>482</v>
      </c>
      <c r="I1177" s="338"/>
      <c r="J1177" s="338"/>
      <c r="K1177" s="338"/>
      <c r="L1177" s="14"/>
    </row>
    <row r="1178" spans="2:12">
      <c r="B1178" s="158" t="s">
        <v>491</v>
      </c>
      <c r="C1178" s="338"/>
      <c r="D1178" s="338"/>
      <c r="E1178" s="338"/>
      <c r="F1178" s="14"/>
      <c r="G1178" s="338"/>
      <c r="H1178" s="158" t="s">
        <v>491</v>
      </c>
      <c r="I1178" s="338"/>
      <c r="J1178" s="338"/>
      <c r="K1178" s="338"/>
      <c r="L1178" s="14"/>
    </row>
    <row r="1179" spans="2:12">
      <c r="B1179" s="76"/>
      <c r="C1179" s="338"/>
      <c r="D1179" s="338"/>
      <c r="E1179" s="338"/>
      <c r="F1179" s="14"/>
      <c r="G1179" s="338"/>
      <c r="H1179" s="76"/>
      <c r="I1179" s="338"/>
      <c r="J1179" s="338"/>
      <c r="K1179" s="338"/>
      <c r="L1179" s="14"/>
    </row>
    <row r="1180" spans="2:12" ht="27.75" customHeight="1" thickBot="1">
      <c r="B1180" s="25"/>
      <c r="C1180" s="23"/>
      <c r="D1180" s="23"/>
      <c r="E1180" s="23"/>
      <c r="F1180" s="24"/>
      <c r="G1180" s="338"/>
      <c r="H1180" s="25"/>
      <c r="I1180" s="23"/>
      <c r="J1180" s="23"/>
      <c r="K1180" s="23"/>
      <c r="L1180" s="24"/>
    </row>
    <row r="1181" spans="2:12" ht="27.75" customHeight="1">
      <c r="B1181" s="13"/>
      <c r="C1181" s="338"/>
      <c r="D1181" s="338"/>
      <c r="E1181" s="338"/>
      <c r="F1181" s="338"/>
      <c r="G1181" s="338"/>
      <c r="H1181" s="338"/>
      <c r="I1181" s="338"/>
      <c r="J1181" s="338" t="s">
        <v>114</v>
      </c>
      <c r="K1181" s="338"/>
      <c r="L1181" s="14"/>
    </row>
    <row r="1182" spans="2:12" ht="27.75" customHeight="1">
      <c r="B1182" s="1551" t="s">
        <v>115</v>
      </c>
      <c r="C1182" s="1552"/>
      <c r="D1182" s="1552"/>
      <c r="E1182" s="1552"/>
      <c r="F1182" s="1552"/>
      <c r="G1182" s="338"/>
      <c r="H1182" s="1552" t="s">
        <v>3</v>
      </c>
      <c r="I1182" s="1552"/>
      <c r="J1182" s="1552"/>
      <c r="K1182" s="1552"/>
      <c r="L1182" s="1553"/>
    </row>
    <row r="1183" spans="2:12" ht="27.75" customHeight="1" thickBot="1">
      <c r="B1183" s="13"/>
      <c r="C1183" s="338"/>
      <c r="D1183" s="338"/>
      <c r="E1183" s="338"/>
      <c r="F1183" s="338"/>
      <c r="G1183" s="338"/>
      <c r="H1183" s="338"/>
      <c r="I1183" s="338"/>
      <c r="J1183" s="338"/>
      <c r="K1183" s="338"/>
      <c r="L1183" s="14"/>
    </row>
    <row r="1184" spans="2:12" ht="27.75" customHeight="1">
      <c r="B1184" s="73"/>
      <c r="C1184" s="74"/>
      <c r="D1184" s="74"/>
      <c r="E1184" s="74"/>
      <c r="F1184" s="75"/>
      <c r="G1184" s="338"/>
      <c r="H1184" s="77"/>
      <c r="I1184" s="78"/>
      <c r="J1184" s="78"/>
      <c r="K1184" s="78"/>
      <c r="L1184" s="79"/>
    </row>
    <row r="1185" spans="2:12" ht="27.75" customHeight="1">
      <c r="B1185" s="13"/>
      <c r="C1185" s="338"/>
      <c r="D1185" s="338"/>
      <c r="E1185" s="338"/>
      <c r="F1185" s="14"/>
      <c r="G1185" s="338"/>
      <c r="H1185" s="669" t="s">
        <v>483</v>
      </c>
      <c r="I1185" s="383"/>
      <c r="J1185" s="383"/>
      <c r="K1185" s="383"/>
      <c r="L1185" s="80"/>
    </row>
    <row r="1186" spans="2:12" ht="27.75" customHeight="1">
      <c r="B1186" s="537" t="s">
        <v>786</v>
      </c>
      <c r="C1186" s="338"/>
      <c r="D1186" s="338"/>
      <c r="E1186" s="338"/>
      <c r="F1186" s="14"/>
      <c r="G1186" s="338"/>
      <c r="H1186" s="534" t="s">
        <v>484</v>
      </c>
      <c r="I1186" s="383"/>
      <c r="J1186" s="383"/>
      <c r="K1186" s="383"/>
      <c r="L1186" s="80"/>
    </row>
    <row r="1187" spans="2:12" ht="27.75" customHeight="1">
      <c r="B1187" s="13"/>
      <c r="C1187" s="338"/>
      <c r="D1187" s="338"/>
      <c r="E1187" s="338"/>
      <c r="F1187" s="14"/>
      <c r="G1187" s="338"/>
      <c r="H1187" s="76"/>
      <c r="I1187" s="383"/>
      <c r="J1187" s="383"/>
      <c r="K1187" s="383"/>
      <c r="L1187" s="80"/>
    </row>
    <row r="1188" spans="2:12" ht="27.75" customHeight="1" thickBot="1">
      <c r="B1188" s="25"/>
      <c r="C1188" s="23"/>
      <c r="D1188" s="23"/>
      <c r="E1188" s="23"/>
      <c r="F1188" s="24"/>
      <c r="G1188" s="338"/>
      <c r="H1188" s="76"/>
      <c r="I1188" s="383"/>
      <c r="J1188" s="383"/>
      <c r="K1188" s="383"/>
      <c r="L1188" s="80"/>
    </row>
    <row r="1189" spans="2:12" ht="27.75" customHeight="1">
      <c r="B1189" s="1524" t="s">
        <v>116</v>
      </c>
      <c r="C1189" s="1525"/>
      <c r="D1189" s="1525"/>
      <c r="E1189" s="1525"/>
      <c r="F1189" s="1525"/>
      <c r="G1189" s="1554"/>
      <c r="H1189" s="1534" t="str">
        <f>'04-22Master'!B39</f>
        <v>Shridhar Madlur</v>
      </c>
      <c r="I1189" s="1527"/>
      <c r="J1189" s="1527"/>
      <c r="K1189" s="1527"/>
      <c r="L1189" s="1527"/>
    </row>
    <row r="1190" spans="2:12" ht="27.75" customHeight="1">
      <c r="B1190" s="1555"/>
      <c r="C1190" s="1556"/>
      <c r="D1190" s="1556"/>
      <c r="E1190" s="1556"/>
      <c r="F1190" s="1556"/>
      <c r="G1190" s="1556"/>
      <c r="H1190" s="1557" t="str">
        <f>'04-22Master'!G39</f>
        <v>Devaraj Aras Colony, Behind Eshwar Park, Koppal - 583231,Bangalore</v>
      </c>
      <c r="I1190" s="1558"/>
      <c r="J1190" s="1558"/>
      <c r="K1190" s="1558"/>
      <c r="L1190" s="1558"/>
    </row>
    <row r="1191" spans="2:12" ht="27.75" customHeight="1">
      <c r="B1191" s="1529" t="s">
        <v>117</v>
      </c>
      <c r="C1191" s="1530"/>
      <c r="D1191" s="1530"/>
      <c r="E1191" s="1530"/>
      <c r="F1191" s="1530"/>
      <c r="G1191" s="1530"/>
      <c r="H1191" s="1531">
        <v>77</v>
      </c>
      <c r="I1191" s="1532"/>
      <c r="J1191" s="1532"/>
      <c r="K1191" s="1532"/>
      <c r="L1191" s="1533"/>
    </row>
    <row r="1192" spans="2:12" ht="27.75" customHeight="1">
      <c r="B1192" s="1524" t="s">
        <v>118</v>
      </c>
      <c r="C1192" s="1525"/>
      <c r="D1192" s="1525"/>
      <c r="E1192" s="1525"/>
      <c r="F1192" s="1525"/>
      <c r="G1192" s="1525"/>
      <c r="H1192" s="1534" t="str">
        <f>'04-22Master'!F39</f>
        <v>Network Engineer</v>
      </c>
      <c r="I1192" s="1527"/>
      <c r="J1192" s="1527"/>
      <c r="K1192" s="1527"/>
      <c r="L1192" s="1528"/>
    </row>
    <row r="1193" spans="2:12" ht="27.75" customHeight="1">
      <c r="B1193" s="1524" t="s">
        <v>119</v>
      </c>
      <c r="C1193" s="1525"/>
      <c r="D1193" s="1525"/>
      <c r="E1193" s="1525"/>
      <c r="F1193" s="1525"/>
      <c r="G1193" s="1525"/>
      <c r="H1193" s="1535">
        <f>'04-22Master'!I39</f>
        <v>44594</v>
      </c>
      <c r="I1193" s="1536"/>
      <c r="J1193" s="1536"/>
      <c r="K1193" s="1536"/>
      <c r="L1193" s="1537"/>
    </row>
    <row r="1194" spans="2:12" ht="27.75" customHeight="1">
      <c r="B1194" s="384" t="s">
        <v>120</v>
      </c>
      <c r="C1194" s="629"/>
      <c r="D1194" s="629"/>
      <c r="E1194" s="629"/>
      <c r="F1194" s="629"/>
      <c r="G1194" s="629"/>
      <c r="H1194" s="631"/>
      <c r="I1194" s="387"/>
      <c r="J1194" s="388">
        <f>'04-22Master'!O1399</f>
        <v>0</v>
      </c>
      <c r="K1194" s="675"/>
      <c r="L1194" s="632"/>
    </row>
    <row r="1195" spans="2:12" ht="27.75" customHeight="1">
      <c r="B1195" s="384" t="s">
        <v>121</v>
      </c>
      <c r="C1195" s="629"/>
      <c r="D1195" s="629"/>
      <c r="E1195" s="629"/>
      <c r="F1195" s="629"/>
      <c r="G1195" s="630"/>
      <c r="H1195" s="435"/>
      <c r="I1195" s="436"/>
      <c r="J1195" s="388">
        <f>'04-22Master'!N39</f>
        <v>101364625395</v>
      </c>
      <c r="K1195" s="436"/>
      <c r="L1195" s="437"/>
    </row>
    <row r="1196" spans="2:12" ht="27.75" customHeight="1">
      <c r="B1196" s="1538" t="s">
        <v>122</v>
      </c>
      <c r="C1196" s="1539"/>
      <c r="D1196" s="1539"/>
      <c r="E1196" s="1539"/>
      <c r="F1196" s="1539"/>
      <c r="G1196" s="1539"/>
      <c r="H1196" s="1531">
        <f>'04-22Master'!T39</f>
        <v>50617</v>
      </c>
      <c r="I1196" s="1532"/>
      <c r="J1196" s="1532"/>
      <c r="K1196" s="1532"/>
      <c r="L1196" s="1533"/>
    </row>
    <row r="1197" spans="2:12" ht="27.75" customHeight="1">
      <c r="B1197" s="1524" t="s">
        <v>123</v>
      </c>
      <c r="C1197" s="1525"/>
      <c r="D1197" s="1525"/>
      <c r="E1197" s="1525"/>
      <c r="F1197" s="1525"/>
      <c r="G1197" s="1525"/>
      <c r="H1197" s="1526">
        <f>'04-22Master'!D10</f>
        <v>44652</v>
      </c>
      <c r="I1197" s="1527"/>
      <c r="J1197" s="1527"/>
      <c r="K1197" s="1527"/>
      <c r="L1197" s="1528"/>
    </row>
    <row r="1198" spans="2:12" ht="27.75" customHeight="1">
      <c r="B1198" s="1524" t="s">
        <v>124</v>
      </c>
      <c r="C1198" s="1525"/>
      <c r="D1198" s="1525"/>
      <c r="E1198" s="1525"/>
      <c r="F1198" s="1525"/>
      <c r="G1198" s="1525"/>
      <c r="H1198" s="1527" t="s">
        <v>125</v>
      </c>
      <c r="I1198" s="1527"/>
      <c r="J1198" s="1527"/>
      <c r="K1198" s="1527"/>
      <c r="L1198" s="1528"/>
    </row>
    <row r="1199" spans="2:12" ht="27.75" customHeight="1">
      <c r="B1199" s="384" t="s">
        <v>126</v>
      </c>
      <c r="C1199" s="629"/>
      <c r="D1199" s="629"/>
      <c r="E1199" s="629"/>
      <c r="F1199" s="629"/>
      <c r="G1199" s="630"/>
      <c r="H1199" s="631"/>
      <c r="I1199" s="675"/>
      <c r="J1199" s="633">
        <f>'04-22Master'!R39</f>
        <v>30</v>
      </c>
      <c r="K1199" s="675"/>
      <c r="L1199" s="632"/>
    </row>
    <row r="1200" spans="2:12" ht="27.75" customHeight="1">
      <c r="B1200" s="384" t="s">
        <v>127</v>
      </c>
      <c r="C1200" s="629"/>
      <c r="D1200" s="629"/>
      <c r="E1200" s="629"/>
      <c r="F1200" s="629"/>
      <c r="G1200" s="630"/>
      <c r="H1200" s="631"/>
      <c r="I1200" s="675"/>
      <c r="J1200" s="675" t="s">
        <v>34</v>
      </c>
      <c r="K1200" s="675"/>
      <c r="L1200" s="632"/>
    </row>
    <row r="1201" spans="2:12" ht="27.75" customHeight="1">
      <c r="B1201" s="384" t="s">
        <v>128</v>
      </c>
      <c r="C1201" s="629"/>
      <c r="D1201" s="629"/>
      <c r="E1201" s="629"/>
      <c r="F1201" s="629"/>
      <c r="G1201" s="630"/>
      <c r="H1201" s="631"/>
      <c r="I1201" s="675"/>
      <c r="J1201" s="633">
        <v>0</v>
      </c>
      <c r="K1201" s="675"/>
      <c r="L1201" s="632"/>
    </row>
    <row r="1202" spans="2:12" ht="27.75" customHeight="1">
      <c r="B1202" s="384" t="s">
        <v>129</v>
      </c>
      <c r="C1202" s="629"/>
      <c r="D1202" s="629"/>
      <c r="E1202" s="629"/>
      <c r="F1202" s="629"/>
      <c r="G1202" s="630"/>
      <c r="H1202" s="631"/>
      <c r="I1202" s="675"/>
      <c r="J1202" s="675">
        <v>0</v>
      </c>
      <c r="K1202" s="675"/>
      <c r="L1202" s="632"/>
    </row>
    <row r="1203" spans="2:12" ht="27.75" customHeight="1">
      <c r="B1203" s="384" t="s">
        <v>130</v>
      </c>
      <c r="C1203" s="629"/>
      <c r="D1203" s="629"/>
      <c r="E1203" s="629"/>
      <c r="F1203" s="629"/>
      <c r="G1203" s="630"/>
      <c r="H1203" s="631"/>
      <c r="I1203" s="675"/>
      <c r="J1203" s="633">
        <f>'04-22Master'!AH39</f>
        <v>56276.265619999998</v>
      </c>
      <c r="K1203" s="675"/>
      <c r="L1203" s="632" t="s">
        <v>32</v>
      </c>
    </row>
    <row r="1204" spans="2:12" ht="27.75" customHeight="1">
      <c r="B1204" s="384" t="s">
        <v>131</v>
      </c>
      <c r="C1204" s="629"/>
      <c r="D1204" s="674" t="s">
        <v>29</v>
      </c>
      <c r="E1204" s="673">
        <f>'04-22Master'!AJ39</f>
        <v>1800</v>
      </c>
      <c r="F1204" s="674" t="s">
        <v>28</v>
      </c>
      <c r="G1204" s="673">
        <f>'04-22Master'!AI2562</f>
        <v>0</v>
      </c>
      <c r="H1204" s="674" t="s">
        <v>30</v>
      </c>
      <c r="I1204" s="673">
        <f>'04-22Master'!AK40</f>
        <v>200</v>
      </c>
      <c r="J1204" s="674" t="s">
        <v>31</v>
      </c>
      <c r="K1204" s="673">
        <f>'04-22Master'!AL39</f>
        <v>0</v>
      </c>
      <c r="L1204" s="392">
        <f>'04-22Master'!AM39</f>
        <v>283</v>
      </c>
    </row>
    <row r="1205" spans="2:12" ht="27.75" customHeight="1">
      <c r="B1205" s="384" t="s">
        <v>132</v>
      </c>
      <c r="C1205" s="629"/>
      <c r="D1205" s="629"/>
      <c r="E1205" s="629"/>
      <c r="F1205" s="629"/>
      <c r="G1205" s="630"/>
      <c r="H1205" s="631"/>
      <c r="I1205" s="675"/>
      <c r="J1205" s="633">
        <f>J1203-(E1204+G1204+I1204+K1204+L1204)</f>
        <v>53993.265619999998</v>
      </c>
      <c r="K1205" s="675"/>
      <c r="L1205" s="632"/>
    </row>
    <row r="1206" spans="2:12" ht="27.75" customHeight="1">
      <c r="B1206" s="393" t="s">
        <v>133</v>
      </c>
      <c r="C1206" s="95"/>
      <c r="D1206" s="95"/>
      <c r="E1206" s="95"/>
      <c r="F1206" s="95"/>
      <c r="G1206" s="96"/>
      <c r="H1206" s="97"/>
      <c r="I1206" s="98"/>
      <c r="J1206" s="98"/>
      <c r="K1206" s="98"/>
      <c r="L1206" s="99"/>
    </row>
    <row r="1207" spans="2:12" ht="27.75" customHeight="1">
      <c r="B1207" s="394" t="s">
        <v>134</v>
      </c>
      <c r="C1207" s="100"/>
      <c r="D1207" s="100"/>
      <c r="E1207" s="100"/>
      <c r="F1207" s="100"/>
      <c r="G1207" s="101"/>
      <c r="H1207" s="71"/>
      <c r="I1207" s="17"/>
      <c r="J1207" s="17"/>
      <c r="K1207" s="17"/>
      <c r="L1207" s="102"/>
    </row>
    <row r="1208" spans="2:12" ht="27.75" customHeight="1">
      <c r="B1208" s="13"/>
      <c r="C1208" s="338"/>
      <c r="D1208" s="338"/>
      <c r="E1208" s="338"/>
      <c r="F1208" s="338"/>
      <c r="G1208" s="338"/>
      <c r="H1208" s="338"/>
      <c r="I1208" s="338"/>
      <c r="J1208" s="338"/>
      <c r="K1208" s="338"/>
      <c r="L1208" s="14"/>
    </row>
    <row r="1209" spans="2:12" ht="27.75" customHeight="1" thickBot="1">
      <c r="B1209" s="25"/>
      <c r="C1209" s="23"/>
      <c r="D1209" s="23"/>
      <c r="E1209" s="23"/>
      <c r="F1209" s="23"/>
      <c r="G1209" s="23"/>
      <c r="H1209" s="23"/>
      <c r="I1209" s="23"/>
      <c r="J1209" s="23"/>
      <c r="K1209" s="23"/>
      <c r="L1209" s="24"/>
    </row>
    <row r="1210" spans="2:12" ht="27.75" customHeight="1"/>
    <row r="1211" spans="2:12" ht="27.75" customHeight="1"/>
    <row r="1220" spans="2:12" ht="15.75" thickBot="1"/>
    <row r="1221" spans="2:12" ht="32.25">
      <c r="B1221" s="1540" t="s">
        <v>110</v>
      </c>
      <c r="C1221" s="1541"/>
      <c r="D1221" s="1541"/>
      <c r="E1221" s="1541"/>
      <c r="F1221" s="1541"/>
      <c r="G1221" s="1541"/>
      <c r="H1221" s="1541"/>
      <c r="I1221" s="1541"/>
      <c r="J1221" s="1541"/>
      <c r="K1221" s="1541"/>
      <c r="L1221" s="1542"/>
    </row>
    <row r="1222" spans="2:12" ht="23.25">
      <c r="B1222" s="1543" t="s">
        <v>111</v>
      </c>
      <c r="C1222" s="1544"/>
      <c r="D1222" s="1544"/>
      <c r="E1222" s="1544"/>
      <c r="F1222" s="1544"/>
      <c r="G1222" s="1544"/>
      <c r="H1222" s="1544"/>
      <c r="I1222" s="1544"/>
      <c r="J1222" s="1544"/>
      <c r="K1222" s="1544"/>
      <c r="L1222" s="1545"/>
    </row>
    <row r="1223" spans="2:12" ht="16.5" thickBot="1">
      <c r="B1223" s="1546" t="s">
        <v>477</v>
      </c>
      <c r="C1223" s="1547"/>
      <c r="D1223" s="1547"/>
      <c r="E1223" s="1547"/>
      <c r="F1223" s="1547"/>
      <c r="G1223" s="1547"/>
      <c r="H1223" s="1547"/>
      <c r="I1223" s="1547"/>
      <c r="J1223" s="1547"/>
      <c r="K1223" s="1547"/>
      <c r="L1223" s="1548"/>
    </row>
    <row r="1224" spans="2:12">
      <c r="B1224" s="1549" t="s">
        <v>112</v>
      </c>
      <c r="C1224" s="1550"/>
      <c r="D1224" s="1550"/>
      <c r="E1224" s="1550"/>
      <c r="F1224" s="1550"/>
      <c r="G1224" s="338"/>
      <c r="H1224" s="1559" t="s">
        <v>113</v>
      </c>
      <c r="I1224" s="1559"/>
      <c r="J1224" s="1559"/>
      <c r="K1224" s="1559"/>
      <c r="L1224" s="1560"/>
    </row>
    <row r="1225" spans="2:12" ht="15.75" thickBot="1">
      <c r="B1225" s="1549"/>
      <c r="C1225" s="1550"/>
      <c r="D1225" s="1550"/>
      <c r="E1225" s="1550"/>
      <c r="F1225" s="1550"/>
      <c r="G1225" s="338"/>
      <c r="H1225" s="1559"/>
      <c r="I1225" s="1559"/>
      <c r="J1225" s="1559"/>
      <c r="K1225" s="1559"/>
      <c r="L1225" s="1560"/>
    </row>
    <row r="1226" spans="2:12">
      <c r="B1226" s="73"/>
      <c r="C1226" s="74"/>
      <c r="D1226" s="74"/>
      <c r="E1226" s="74"/>
      <c r="F1226" s="75"/>
      <c r="G1226" s="338"/>
      <c r="H1226" s="73"/>
      <c r="I1226" s="74"/>
      <c r="J1226" s="74"/>
      <c r="K1226" s="74"/>
      <c r="L1226" s="75"/>
    </row>
    <row r="1227" spans="2:12">
      <c r="B1227" s="323" t="s">
        <v>482</v>
      </c>
      <c r="C1227" s="338"/>
      <c r="D1227" s="338"/>
      <c r="E1227" s="338"/>
      <c r="F1227" s="14"/>
      <c r="G1227" s="338"/>
      <c r="H1227" s="323" t="s">
        <v>482</v>
      </c>
      <c r="I1227" s="338"/>
      <c r="J1227" s="338"/>
      <c r="K1227" s="338"/>
      <c r="L1227" s="14"/>
    </row>
    <row r="1228" spans="2:12">
      <c r="B1228" s="158" t="s">
        <v>491</v>
      </c>
      <c r="C1228" s="338"/>
      <c r="D1228" s="338"/>
      <c r="E1228" s="338"/>
      <c r="F1228" s="14"/>
      <c r="G1228" s="338"/>
      <c r="H1228" s="158" t="s">
        <v>491</v>
      </c>
      <c r="I1228" s="338"/>
      <c r="J1228" s="338"/>
      <c r="K1228" s="338"/>
      <c r="L1228" s="14"/>
    </row>
    <row r="1229" spans="2:12">
      <c r="B1229" s="76"/>
      <c r="C1229" s="338"/>
      <c r="D1229" s="338"/>
      <c r="E1229" s="338"/>
      <c r="F1229" s="14"/>
      <c r="G1229" s="338"/>
      <c r="H1229" s="76"/>
      <c r="I1229" s="338"/>
      <c r="J1229" s="338"/>
      <c r="K1229" s="338"/>
      <c r="L1229" s="14"/>
    </row>
    <row r="1230" spans="2:12" ht="15.75" thickBot="1">
      <c r="B1230" s="25"/>
      <c r="C1230" s="23"/>
      <c r="D1230" s="23"/>
      <c r="E1230" s="23"/>
      <c r="F1230" s="24"/>
      <c r="G1230" s="338"/>
      <c r="H1230" s="25"/>
      <c r="I1230" s="23"/>
      <c r="J1230" s="23"/>
      <c r="K1230" s="23"/>
      <c r="L1230" s="24"/>
    </row>
    <row r="1231" spans="2:12">
      <c r="B1231" s="13"/>
      <c r="C1231" s="338"/>
      <c r="D1231" s="338"/>
      <c r="E1231" s="338"/>
      <c r="F1231" s="338"/>
      <c r="G1231" s="338"/>
      <c r="H1231" s="338"/>
      <c r="I1231" s="338"/>
      <c r="J1231" s="338" t="s">
        <v>114</v>
      </c>
      <c r="K1231" s="338"/>
      <c r="L1231" s="14"/>
    </row>
    <row r="1232" spans="2:12" ht="27" customHeight="1">
      <c r="B1232" s="1551" t="s">
        <v>115</v>
      </c>
      <c r="C1232" s="1552"/>
      <c r="D1232" s="1552"/>
      <c r="E1232" s="1552"/>
      <c r="F1232" s="1552"/>
      <c r="G1232" s="338"/>
      <c r="H1232" s="1552" t="s">
        <v>3</v>
      </c>
      <c r="I1232" s="1552"/>
      <c r="J1232" s="1552"/>
      <c r="K1232" s="1552"/>
      <c r="L1232" s="1553"/>
    </row>
    <row r="1233" spans="2:12" ht="27" customHeight="1" thickBot="1">
      <c r="B1233" s="13"/>
      <c r="C1233" s="338"/>
      <c r="D1233" s="338"/>
      <c r="E1233" s="338"/>
      <c r="F1233" s="338"/>
      <c r="G1233" s="338"/>
      <c r="H1233" s="338"/>
      <c r="I1233" s="338"/>
      <c r="J1233" s="338"/>
      <c r="K1233" s="338"/>
      <c r="L1233" s="14"/>
    </row>
    <row r="1234" spans="2:12" ht="27" customHeight="1">
      <c r="B1234" s="73"/>
      <c r="C1234" s="74"/>
      <c r="D1234" s="74"/>
      <c r="E1234" s="74"/>
      <c r="F1234" s="75"/>
      <c r="G1234" s="338"/>
      <c r="H1234" s="77"/>
      <c r="I1234" s="78"/>
      <c r="J1234" s="78"/>
      <c r="K1234" s="78"/>
      <c r="L1234" s="79"/>
    </row>
    <row r="1235" spans="2:12" ht="27" customHeight="1">
      <c r="B1235" s="13"/>
      <c r="C1235" s="338"/>
      <c r="D1235" s="338"/>
      <c r="E1235" s="338"/>
      <c r="F1235" s="14"/>
      <c r="G1235" s="338"/>
      <c r="H1235" s="669" t="s">
        <v>483</v>
      </c>
      <c r="I1235" s="383"/>
      <c r="J1235" s="383"/>
      <c r="K1235" s="383"/>
      <c r="L1235" s="80"/>
    </row>
    <row r="1236" spans="2:12" ht="27" customHeight="1">
      <c r="B1236" s="537" t="s">
        <v>786</v>
      </c>
      <c r="C1236" s="338"/>
      <c r="D1236" s="338"/>
      <c r="E1236" s="338"/>
      <c r="F1236" s="14"/>
      <c r="G1236" s="338"/>
      <c r="H1236" s="534" t="s">
        <v>484</v>
      </c>
      <c r="I1236" s="383"/>
      <c r="J1236" s="383"/>
      <c r="K1236" s="383"/>
      <c r="L1236" s="80"/>
    </row>
    <row r="1237" spans="2:12" ht="27" customHeight="1">
      <c r="B1237" s="13"/>
      <c r="C1237" s="338"/>
      <c r="D1237" s="338"/>
      <c r="E1237" s="338"/>
      <c r="F1237" s="14"/>
      <c r="G1237" s="338"/>
      <c r="H1237" s="76"/>
      <c r="I1237" s="383"/>
      <c r="J1237" s="383"/>
      <c r="K1237" s="383"/>
      <c r="L1237" s="80"/>
    </row>
    <row r="1238" spans="2:12" ht="27" customHeight="1" thickBot="1">
      <c r="B1238" s="25"/>
      <c r="C1238" s="23"/>
      <c r="D1238" s="23"/>
      <c r="E1238" s="23"/>
      <c r="F1238" s="24"/>
      <c r="G1238" s="338"/>
      <c r="H1238" s="76"/>
      <c r="I1238" s="383"/>
      <c r="J1238" s="383"/>
      <c r="K1238" s="383"/>
      <c r="L1238" s="80"/>
    </row>
    <row r="1239" spans="2:12" ht="27" customHeight="1">
      <c r="B1239" s="1524" t="s">
        <v>116</v>
      </c>
      <c r="C1239" s="1525"/>
      <c r="D1239" s="1525"/>
      <c r="E1239" s="1525"/>
      <c r="F1239" s="1525"/>
      <c r="G1239" s="1554"/>
      <c r="H1239" s="1534" t="str">
        <f>'04-22Master'!B40</f>
        <v>Samarjit Saha</v>
      </c>
      <c r="I1239" s="1527"/>
      <c r="J1239" s="1527"/>
      <c r="K1239" s="1527"/>
      <c r="L1239" s="1527"/>
    </row>
    <row r="1240" spans="2:12" ht="27" customHeight="1">
      <c r="B1240" s="1555"/>
      <c r="C1240" s="1556"/>
      <c r="D1240" s="1556"/>
      <c r="E1240" s="1556"/>
      <c r="F1240" s="1556"/>
      <c r="G1240" s="1556"/>
      <c r="H1240" s="1557" t="str">
        <f>'04-22Master'!G40</f>
        <v>110,Sucheta Nagar-2, Rajmahal Apartment, 3rd floor,P.O:Haltu, Dist: South 24 Paraganas,City:Kolkata. State:West Bengal</v>
      </c>
      <c r="I1240" s="1558"/>
      <c r="J1240" s="1558"/>
      <c r="K1240" s="1558"/>
      <c r="L1240" s="1558"/>
    </row>
    <row r="1241" spans="2:12" ht="27" customHeight="1">
      <c r="B1241" s="1529" t="s">
        <v>117</v>
      </c>
      <c r="C1241" s="1530"/>
      <c r="D1241" s="1530"/>
      <c r="E1241" s="1530"/>
      <c r="F1241" s="1530"/>
      <c r="G1241" s="1530"/>
      <c r="H1241" s="1531">
        <v>78</v>
      </c>
      <c r="I1241" s="1532"/>
      <c r="J1241" s="1532"/>
      <c r="K1241" s="1532"/>
      <c r="L1241" s="1533"/>
    </row>
    <row r="1242" spans="2:12" ht="27" customHeight="1">
      <c r="B1242" s="1524" t="s">
        <v>118</v>
      </c>
      <c r="C1242" s="1525"/>
      <c r="D1242" s="1525"/>
      <c r="E1242" s="1525"/>
      <c r="F1242" s="1525"/>
      <c r="G1242" s="1525"/>
      <c r="H1242" s="1534" t="str">
        <f>'04-22Master'!F40</f>
        <v>Devopers Specialist</v>
      </c>
      <c r="I1242" s="1527"/>
      <c r="J1242" s="1527"/>
      <c r="K1242" s="1527"/>
      <c r="L1242" s="1528"/>
    </row>
    <row r="1243" spans="2:12" ht="27" customHeight="1">
      <c r="B1243" s="1524" t="s">
        <v>119</v>
      </c>
      <c r="C1243" s="1525"/>
      <c r="D1243" s="1525"/>
      <c r="E1243" s="1525"/>
      <c r="F1243" s="1525"/>
      <c r="G1243" s="1525"/>
      <c r="H1243" s="1535">
        <f>'04-22Master'!I40</f>
        <v>44594</v>
      </c>
      <c r="I1243" s="1536"/>
      <c r="J1243" s="1536"/>
      <c r="K1243" s="1536"/>
      <c r="L1243" s="1537"/>
    </row>
    <row r="1244" spans="2:12" ht="27" customHeight="1">
      <c r="B1244" s="384" t="s">
        <v>120</v>
      </c>
      <c r="C1244" s="629"/>
      <c r="D1244" s="629"/>
      <c r="E1244" s="629"/>
      <c r="F1244" s="629"/>
      <c r="G1244" s="629"/>
      <c r="H1244" s="631"/>
      <c r="I1244" s="387"/>
      <c r="J1244" s="388">
        <f>'04-22Master'!O1454</f>
        <v>0</v>
      </c>
      <c r="K1244" s="675"/>
      <c r="L1244" s="632"/>
    </row>
    <row r="1245" spans="2:12" ht="27" customHeight="1">
      <c r="B1245" s="384" t="s">
        <v>121</v>
      </c>
      <c r="C1245" s="629"/>
      <c r="D1245" s="629"/>
      <c r="E1245" s="629"/>
      <c r="F1245" s="629"/>
      <c r="G1245" s="630"/>
      <c r="H1245" s="435"/>
      <c r="I1245" s="436"/>
      <c r="J1245" s="388" t="str">
        <f>'04-22Master'!N40</f>
        <v>100329306766</v>
      </c>
      <c r="K1245" s="436"/>
      <c r="L1245" s="437"/>
    </row>
    <row r="1246" spans="2:12" ht="27" customHeight="1">
      <c r="B1246" s="1538" t="s">
        <v>122</v>
      </c>
      <c r="C1246" s="1539"/>
      <c r="D1246" s="1539"/>
      <c r="E1246" s="1539"/>
      <c r="F1246" s="1539"/>
      <c r="G1246" s="1539"/>
      <c r="H1246" s="1531">
        <f>'04-22Master'!T40</f>
        <v>126623</v>
      </c>
      <c r="I1246" s="1532"/>
      <c r="J1246" s="1532"/>
      <c r="K1246" s="1532"/>
      <c r="L1246" s="1533"/>
    </row>
    <row r="1247" spans="2:12" ht="27" customHeight="1">
      <c r="B1247" s="1524" t="s">
        <v>123</v>
      </c>
      <c r="C1247" s="1525"/>
      <c r="D1247" s="1525"/>
      <c r="E1247" s="1525"/>
      <c r="F1247" s="1525"/>
      <c r="G1247" s="1525"/>
      <c r="H1247" s="1526">
        <f>'04-22Master'!D10</f>
        <v>44652</v>
      </c>
      <c r="I1247" s="1527"/>
      <c r="J1247" s="1527"/>
      <c r="K1247" s="1527"/>
      <c r="L1247" s="1528"/>
    </row>
    <row r="1248" spans="2:12" ht="27" customHeight="1">
      <c r="B1248" s="1524" t="s">
        <v>124</v>
      </c>
      <c r="C1248" s="1525"/>
      <c r="D1248" s="1525"/>
      <c r="E1248" s="1525"/>
      <c r="F1248" s="1525"/>
      <c r="G1248" s="1525"/>
      <c r="H1248" s="1527" t="s">
        <v>125</v>
      </c>
      <c r="I1248" s="1527"/>
      <c r="J1248" s="1527"/>
      <c r="K1248" s="1527"/>
      <c r="L1248" s="1528"/>
    </row>
    <row r="1249" spans="2:12" ht="27" customHeight="1">
      <c r="B1249" s="384" t="s">
        <v>126</v>
      </c>
      <c r="C1249" s="629"/>
      <c r="D1249" s="629"/>
      <c r="E1249" s="629"/>
      <c r="F1249" s="629"/>
      <c r="G1249" s="630"/>
      <c r="H1249" s="631"/>
      <c r="I1249" s="675"/>
      <c r="J1249" s="633">
        <f>'04-22Master'!R40</f>
        <v>30</v>
      </c>
      <c r="K1249" s="675"/>
      <c r="L1249" s="632"/>
    </row>
    <row r="1250" spans="2:12" ht="27" customHeight="1">
      <c r="B1250" s="384" t="s">
        <v>127</v>
      </c>
      <c r="C1250" s="629"/>
      <c r="D1250" s="629"/>
      <c r="E1250" s="629"/>
      <c r="F1250" s="629"/>
      <c r="G1250" s="630"/>
      <c r="H1250" s="631"/>
      <c r="I1250" s="675"/>
      <c r="J1250" s="675" t="s">
        <v>34</v>
      </c>
      <c r="K1250" s="675"/>
      <c r="L1250" s="632"/>
    </row>
    <row r="1251" spans="2:12" ht="27" customHeight="1">
      <c r="B1251" s="384" t="s">
        <v>128</v>
      </c>
      <c r="C1251" s="629"/>
      <c r="D1251" s="629"/>
      <c r="E1251" s="629"/>
      <c r="F1251" s="629"/>
      <c r="G1251" s="630"/>
      <c r="H1251" s="631"/>
      <c r="I1251" s="675"/>
      <c r="J1251" s="633">
        <v>0</v>
      </c>
      <c r="K1251" s="675"/>
      <c r="L1251" s="632"/>
    </row>
    <row r="1252" spans="2:12" ht="27" customHeight="1">
      <c r="B1252" s="384" t="s">
        <v>129</v>
      </c>
      <c r="C1252" s="629"/>
      <c r="D1252" s="629"/>
      <c r="E1252" s="629"/>
      <c r="F1252" s="629"/>
      <c r="G1252" s="630"/>
      <c r="H1252" s="631"/>
      <c r="I1252" s="675"/>
      <c r="J1252" s="675">
        <v>0</v>
      </c>
      <c r="K1252" s="675"/>
      <c r="L1252" s="632"/>
    </row>
    <row r="1253" spans="2:12" ht="27" customHeight="1">
      <c r="B1253" s="384" t="s">
        <v>130</v>
      </c>
      <c r="C1253" s="629"/>
      <c r="D1253" s="629"/>
      <c r="E1253" s="629"/>
      <c r="F1253" s="629"/>
      <c r="G1253" s="630"/>
      <c r="H1253" s="631"/>
      <c r="I1253" s="675"/>
      <c r="J1253" s="633">
        <f>'04-22Master'!AH40</f>
        <v>138276.09878</v>
      </c>
      <c r="K1253" s="675"/>
      <c r="L1253" s="632" t="s">
        <v>32</v>
      </c>
    </row>
    <row r="1254" spans="2:12" ht="27" customHeight="1">
      <c r="B1254" s="384" t="s">
        <v>131</v>
      </c>
      <c r="C1254" s="629"/>
      <c r="D1254" s="674" t="s">
        <v>29</v>
      </c>
      <c r="E1254" s="673">
        <f>'04-22Master'!AJ40</f>
        <v>1800</v>
      </c>
      <c r="F1254" s="674" t="s">
        <v>28</v>
      </c>
      <c r="G1254" s="673">
        <f>'04-22Master'!AI2617</f>
        <v>0</v>
      </c>
      <c r="H1254" s="674" t="s">
        <v>30</v>
      </c>
      <c r="I1254" s="673">
        <f>'04-22Master'!AK40</f>
        <v>200</v>
      </c>
      <c r="J1254" s="674" t="s">
        <v>31</v>
      </c>
      <c r="K1254" s="673">
        <f>'04-22Master'!AL40</f>
        <v>0</v>
      </c>
      <c r="L1254" s="392">
        <f>'04-22Master'!AM40</f>
        <v>283</v>
      </c>
    </row>
    <row r="1255" spans="2:12" ht="27" customHeight="1">
      <c r="B1255" s="384" t="s">
        <v>132</v>
      </c>
      <c r="C1255" s="629"/>
      <c r="D1255" s="629"/>
      <c r="E1255" s="629"/>
      <c r="F1255" s="629"/>
      <c r="G1255" s="630"/>
      <c r="H1255" s="631"/>
      <c r="I1255" s="675"/>
      <c r="J1255" s="633">
        <f>J1253-(E1254+G1254+I1254+K1254+L1254)</f>
        <v>135993.09878</v>
      </c>
      <c r="K1255" s="675"/>
      <c r="L1255" s="632"/>
    </row>
    <row r="1256" spans="2:12" ht="27" customHeight="1">
      <c r="B1256" s="393" t="s">
        <v>133</v>
      </c>
      <c r="C1256" s="95"/>
      <c r="D1256" s="95"/>
      <c r="E1256" s="95"/>
      <c r="F1256" s="95"/>
      <c r="G1256" s="96"/>
      <c r="H1256" s="97"/>
      <c r="I1256" s="98"/>
      <c r="J1256" s="98"/>
      <c r="K1256" s="98"/>
      <c r="L1256" s="99"/>
    </row>
    <row r="1257" spans="2:12" ht="27" customHeight="1">
      <c r="B1257" s="394" t="s">
        <v>134</v>
      </c>
      <c r="C1257" s="100"/>
      <c r="D1257" s="100"/>
      <c r="E1257" s="100"/>
      <c r="F1257" s="100"/>
      <c r="G1257" s="101"/>
      <c r="H1257" s="71"/>
      <c r="I1257" s="17"/>
      <c r="J1257" s="17"/>
      <c r="K1257" s="17"/>
      <c r="L1257" s="102"/>
    </row>
    <row r="1258" spans="2:12" ht="27" customHeight="1">
      <c r="B1258" s="13"/>
      <c r="C1258" s="338"/>
      <c r="D1258" s="338"/>
      <c r="E1258" s="338"/>
      <c r="F1258" s="338"/>
      <c r="G1258" s="338"/>
      <c r="H1258" s="338"/>
      <c r="I1258" s="338"/>
      <c r="J1258" s="338"/>
      <c r="K1258" s="338"/>
      <c r="L1258" s="14"/>
    </row>
    <row r="1259" spans="2:12" ht="27" customHeight="1" thickBot="1">
      <c r="B1259" s="25"/>
      <c r="C1259" s="23"/>
      <c r="D1259" s="23"/>
      <c r="E1259" s="23"/>
      <c r="F1259" s="23"/>
      <c r="G1259" s="23"/>
      <c r="H1259" s="23"/>
      <c r="I1259" s="23"/>
      <c r="J1259" s="23"/>
      <c r="K1259" s="23"/>
      <c r="L1259" s="24"/>
    </row>
    <row r="1269" spans="2:12" ht="15.75" thickBot="1"/>
    <row r="1270" spans="2:12" ht="32.25">
      <c r="B1270" s="1540" t="s">
        <v>110</v>
      </c>
      <c r="C1270" s="1541"/>
      <c r="D1270" s="1541"/>
      <c r="E1270" s="1541"/>
      <c r="F1270" s="1541"/>
      <c r="G1270" s="1541"/>
      <c r="H1270" s="1541"/>
      <c r="I1270" s="1541"/>
      <c r="J1270" s="1541"/>
      <c r="K1270" s="1541"/>
      <c r="L1270" s="1542"/>
    </row>
    <row r="1271" spans="2:12" ht="23.25">
      <c r="B1271" s="1543" t="s">
        <v>111</v>
      </c>
      <c r="C1271" s="1544"/>
      <c r="D1271" s="1544"/>
      <c r="E1271" s="1544"/>
      <c r="F1271" s="1544"/>
      <c r="G1271" s="1544"/>
      <c r="H1271" s="1544"/>
      <c r="I1271" s="1544"/>
      <c r="J1271" s="1544"/>
      <c r="K1271" s="1544"/>
      <c r="L1271" s="1545"/>
    </row>
    <row r="1272" spans="2:12" ht="16.5" thickBot="1">
      <c r="B1272" s="1546" t="s">
        <v>477</v>
      </c>
      <c r="C1272" s="1547"/>
      <c r="D1272" s="1547"/>
      <c r="E1272" s="1547"/>
      <c r="F1272" s="1547"/>
      <c r="G1272" s="1547"/>
      <c r="H1272" s="1547"/>
      <c r="I1272" s="1547"/>
      <c r="J1272" s="1547"/>
      <c r="K1272" s="1547"/>
      <c r="L1272" s="1548"/>
    </row>
    <row r="1273" spans="2:12">
      <c r="B1273" s="1549" t="s">
        <v>112</v>
      </c>
      <c r="C1273" s="1550"/>
      <c r="D1273" s="1550"/>
      <c r="E1273" s="1550"/>
      <c r="F1273" s="1550"/>
      <c r="G1273" s="338"/>
      <c r="H1273" s="1559" t="s">
        <v>113</v>
      </c>
      <c r="I1273" s="1559"/>
      <c r="J1273" s="1559"/>
      <c r="K1273" s="1559"/>
      <c r="L1273" s="1560"/>
    </row>
    <row r="1274" spans="2:12" ht="15.75" thickBot="1">
      <c r="B1274" s="1549"/>
      <c r="C1274" s="1550"/>
      <c r="D1274" s="1550"/>
      <c r="E1274" s="1550"/>
      <c r="F1274" s="1550"/>
      <c r="G1274" s="338"/>
      <c r="H1274" s="1559"/>
      <c r="I1274" s="1559"/>
      <c r="J1274" s="1559"/>
      <c r="K1274" s="1559"/>
      <c r="L1274" s="1560"/>
    </row>
    <row r="1275" spans="2:12">
      <c r="B1275" s="73"/>
      <c r="C1275" s="74"/>
      <c r="D1275" s="74"/>
      <c r="E1275" s="74"/>
      <c r="F1275" s="75"/>
      <c r="G1275" s="338"/>
      <c r="H1275" s="73"/>
      <c r="I1275" s="74"/>
      <c r="J1275" s="74"/>
      <c r="K1275" s="74"/>
      <c r="L1275" s="75"/>
    </row>
    <row r="1276" spans="2:12">
      <c r="B1276" s="323" t="s">
        <v>482</v>
      </c>
      <c r="C1276" s="338"/>
      <c r="D1276" s="338"/>
      <c r="E1276" s="338"/>
      <c r="F1276" s="14"/>
      <c r="G1276" s="338"/>
      <c r="H1276" s="323" t="s">
        <v>482</v>
      </c>
      <c r="I1276" s="338"/>
      <c r="J1276" s="338"/>
      <c r="K1276" s="338"/>
      <c r="L1276" s="14"/>
    </row>
    <row r="1277" spans="2:12">
      <c r="B1277" s="158" t="s">
        <v>491</v>
      </c>
      <c r="C1277" s="338"/>
      <c r="D1277" s="338"/>
      <c r="E1277" s="338"/>
      <c r="F1277" s="14"/>
      <c r="G1277" s="338"/>
      <c r="H1277" s="158" t="s">
        <v>491</v>
      </c>
      <c r="I1277" s="338"/>
      <c r="J1277" s="338"/>
      <c r="K1277" s="338"/>
      <c r="L1277" s="14"/>
    </row>
    <row r="1278" spans="2:12">
      <c r="B1278" s="76"/>
      <c r="C1278" s="338"/>
      <c r="D1278" s="338"/>
      <c r="E1278" s="338"/>
      <c r="F1278" s="14"/>
      <c r="G1278" s="338"/>
      <c r="H1278" s="76"/>
      <c r="I1278" s="338"/>
      <c r="J1278" s="338"/>
      <c r="K1278" s="338"/>
      <c r="L1278" s="14"/>
    </row>
    <row r="1279" spans="2:12" ht="15.75" thickBot="1">
      <c r="B1279" s="25"/>
      <c r="C1279" s="23"/>
      <c r="D1279" s="23"/>
      <c r="E1279" s="23"/>
      <c r="F1279" s="24"/>
      <c r="G1279" s="338"/>
      <c r="H1279" s="25"/>
      <c r="I1279" s="23"/>
      <c r="J1279" s="23"/>
      <c r="K1279" s="23"/>
      <c r="L1279" s="24"/>
    </row>
    <row r="1280" spans="2:12">
      <c r="B1280" s="13"/>
      <c r="C1280" s="338"/>
      <c r="D1280" s="338"/>
      <c r="E1280" s="338"/>
      <c r="F1280" s="338"/>
      <c r="G1280" s="338"/>
      <c r="H1280" s="338"/>
      <c r="I1280" s="338"/>
      <c r="J1280" s="338" t="s">
        <v>114</v>
      </c>
      <c r="K1280" s="338"/>
      <c r="L1280" s="14"/>
    </row>
    <row r="1281" spans="2:12" ht="26.25" customHeight="1">
      <c r="B1281" s="1551" t="s">
        <v>115</v>
      </c>
      <c r="C1281" s="1552"/>
      <c r="D1281" s="1552"/>
      <c r="E1281" s="1552"/>
      <c r="F1281" s="1552"/>
      <c r="G1281" s="338"/>
      <c r="H1281" s="1552" t="s">
        <v>3</v>
      </c>
      <c r="I1281" s="1552"/>
      <c r="J1281" s="1552"/>
      <c r="K1281" s="1552"/>
      <c r="L1281" s="1553"/>
    </row>
    <row r="1282" spans="2:12" ht="26.25" customHeight="1" thickBot="1">
      <c r="B1282" s="13"/>
      <c r="C1282" s="338"/>
      <c r="D1282" s="338"/>
      <c r="E1282" s="338"/>
      <c r="F1282" s="338"/>
      <c r="G1282" s="338"/>
      <c r="H1282" s="338"/>
      <c r="I1282" s="338"/>
      <c r="J1282" s="338"/>
      <c r="K1282" s="338"/>
      <c r="L1282" s="14"/>
    </row>
    <row r="1283" spans="2:12" ht="26.25" customHeight="1">
      <c r="B1283" s="73"/>
      <c r="C1283" s="74"/>
      <c r="D1283" s="74"/>
      <c r="E1283" s="74"/>
      <c r="F1283" s="75"/>
      <c r="G1283" s="338"/>
      <c r="H1283" s="77"/>
      <c r="I1283" s="78"/>
      <c r="J1283" s="78"/>
      <c r="K1283" s="78"/>
      <c r="L1283" s="79"/>
    </row>
    <row r="1284" spans="2:12" ht="26.25" customHeight="1">
      <c r="B1284" s="13"/>
      <c r="C1284" s="338"/>
      <c r="D1284" s="338"/>
      <c r="E1284" s="338"/>
      <c r="F1284" s="14"/>
      <c r="G1284" s="338"/>
      <c r="H1284" s="669" t="s">
        <v>483</v>
      </c>
      <c r="I1284" s="383"/>
      <c r="J1284" s="383"/>
      <c r="K1284" s="383"/>
      <c r="L1284" s="80"/>
    </row>
    <row r="1285" spans="2:12" ht="26.25" customHeight="1">
      <c r="B1285" s="537" t="s">
        <v>786</v>
      </c>
      <c r="C1285" s="338"/>
      <c r="D1285" s="338"/>
      <c r="E1285" s="338"/>
      <c r="F1285" s="14"/>
      <c r="G1285" s="338"/>
      <c r="H1285" s="534" t="s">
        <v>484</v>
      </c>
      <c r="I1285" s="383"/>
      <c r="J1285" s="383"/>
      <c r="K1285" s="383"/>
      <c r="L1285" s="80"/>
    </row>
    <row r="1286" spans="2:12" ht="26.25" customHeight="1">
      <c r="B1286" s="13"/>
      <c r="C1286" s="338"/>
      <c r="D1286" s="338"/>
      <c r="E1286" s="338"/>
      <c r="F1286" s="14"/>
      <c r="G1286" s="338"/>
      <c r="H1286" s="76"/>
      <c r="I1286" s="383"/>
      <c r="J1286" s="383"/>
      <c r="K1286" s="383"/>
      <c r="L1286" s="80"/>
    </row>
    <row r="1287" spans="2:12" ht="26.25" customHeight="1" thickBot="1">
      <c r="B1287" s="25"/>
      <c r="C1287" s="23"/>
      <c r="D1287" s="23"/>
      <c r="E1287" s="23"/>
      <c r="F1287" s="24"/>
      <c r="G1287" s="338"/>
      <c r="H1287" s="76"/>
      <c r="I1287" s="383"/>
      <c r="J1287" s="383"/>
      <c r="K1287" s="383"/>
      <c r="L1287" s="80"/>
    </row>
    <row r="1288" spans="2:12" ht="26.25" customHeight="1">
      <c r="B1288" s="1524" t="s">
        <v>116</v>
      </c>
      <c r="C1288" s="1525"/>
      <c r="D1288" s="1525"/>
      <c r="E1288" s="1525"/>
      <c r="F1288" s="1525"/>
      <c r="G1288" s="1554"/>
      <c r="H1288" s="1534" t="str">
        <f>'04-22Master'!B41</f>
        <v>Narasimha rao Gurazala</v>
      </c>
      <c r="I1288" s="1527"/>
      <c r="J1288" s="1527"/>
      <c r="K1288" s="1527"/>
      <c r="L1288" s="1527"/>
    </row>
    <row r="1289" spans="2:12" ht="26.25" customHeight="1">
      <c r="B1289" s="1555"/>
      <c r="C1289" s="1556"/>
      <c r="D1289" s="1556"/>
      <c r="E1289" s="1556"/>
      <c r="F1289" s="1556"/>
      <c r="G1289" s="1556"/>
      <c r="H1289" s="1557" t="str">
        <f>'04-22Master'!G41</f>
        <v>Hno 15-21-237/1,Flat no G2,sattenapally towers,Balaji Nagar,Kukatpally,Hyderabad,500072</v>
      </c>
      <c r="I1289" s="1558"/>
      <c r="J1289" s="1558"/>
      <c r="K1289" s="1558"/>
      <c r="L1289" s="1558"/>
    </row>
    <row r="1290" spans="2:12" ht="34.5" customHeight="1">
      <c r="B1290" s="1529" t="s">
        <v>117</v>
      </c>
      <c r="C1290" s="1530"/>
      <c r="D1290" s="1530"/>
      <c r="E1290" s="1530"/>
      <c r="F1290" s="1530"/>
      <c r="G1290" s="1530"/>
      <c r="H1290" s="1531">
        <v>79</v>
      </c>
      <c r="I1290" s="1532"/>
      <c r="J1290" s="1532"/>
      <c r="K1290" s="1532"/>
      <c r="L1290" s="1533"/>
    </row>
    <row r="1291" spans="2:12" ht="26.25" customHeight="1">
      <c r="B1291" s="1524" t="s">
        <v>118</v>
      </c>
      <c r="C1291" s="1525"/>
      <c r="D1291" s="1525"/>
      <c r="E1291" s="1525"/>
      <c r="F1291" s="1525"/>
      <c r="G1291" s="1525"/>
      <c r="H1291" s="1534" t="str">
        <f>'04-22Master'!F41</f>
        <v>Software Developer</v>
      </c>
      <c r="I1291" s="1527"/>
      <c r="J1291" s="1527"/>
      <c r="K1291" s="1527"/>
      <c r="L1291" s="1528"/>
    </row>
    <row r="1292" spans="2:12" ht="26.25" customHeight="1">
      <c r="B1292" s="1524" t="s">
        <v>119</v>
      </c>
      <c r="C1292" s="1525"/>
      <c r="D1292" s="1525"/>
      <c r="E1292" s="1525"/>
      <c r="F1292" s="1525"/>
      <c r="G1292" s="1525"/>
      <c r="H1292" s="1535">
        <f>'04-22Master'!I41</f>
        <v>44602</v>
      </c>
      <c r="I1292" s="1536"/>
      <c r="J1292" s="1536"/>
      <c r="K1292" s="1536"/>
      <c r="L1292" s="1537"/>
    </row>
    <row r="1293" spans="2:12" ht="26.25" customHeight="1">
      <c r="B1293" s="384" t="s">
        <v>120</v>
      </c>
      <c r="C1293" s="629"/>
      <c r="D1293" s="629"/>
      <c r="E1293" s="629"/>
      <c r="F1293" s="629"/>
      <c r="G1293" s="629"/>
      <c r="H1293" s="631"/>
      <c r="I1293" s="387"/>
      <c r="J1293" s="388">
        <f>'04-22Master'!O1501</f>
        <v>0</v>
      </c>
      <c r="K1293" s="675"/>
      <c r="L1293" s="632"/>
    </row>
    <row r="1294" spans="2:12" ht="26.25" customHeight="1">
      <c r="B1294" s="384" t="s">
        <v>121</v>
      </c>
      <c r="C1294" s="629"/>
      <c r="D1294" s="629"/>
      <c r="E1294" s="629"/>
      <c r="F1294" s="629"/>
      <c r="G1294" s="630"/>
      <c r="H1294" s="435"/>
      <c r="I1294" s="436"/>
      <c r="J1294" s="388" t="str">
        <f>'04-22Master'!N41</f>
        <v>100250029678</v>
      </c>
      <c r="K1294" s="436"/>
      <c r="L1294" s="437"/>
    </row>
    <row r="1295" spans="2:12" ht="33.75" customHeight="1">
      <c r="B1295" s="1538" t="s">
        <v>122</v>
      </c>
      <c r="C1295" s="1539"/>
      <c r="D1295" s="1539"/>
      <c r="E1295" s="1539"/>
      <c r="F1295" s="1539"/>
      <c r="G1295" s="1539"/>
      <c r="H1295" s="1531">
        <f>'04-22Master'!T41</f>
        <v>89547</v>
      </c>
      <c r="I1295" s="1532"/>
      <c r="J1295" s="1532"/>
      <c r="K1295" s="1532"/>
      <c r="L1295" s="1533"/>
    </row>
    <row r="1296" spans="2:12" ht="26.25" customHeight="1">
      <c r="B1296" s="1524" t="s">
        <v>123</v>
      </c>
      <c r="C1296" s="1525"/>
      <c r="D1296" s="1525"/>
      <c r="E1296" s="1525"/>
      <c r="F1296" s="1525"/>
      <c r="G1296" s="1525"/>
      <c r="H1296" s="1526">
        <f>'04-22Master'!D10</f>
        <v>44652</v>
      </c>
      <c r="I1296" s="1527"/>
      <c r="J1296" s="1527"/>
      <c r="K1296" s="1527"/>
      <c r="L1296" s="1528"/>
    </row>
    <row r="1297" spans="2:12" ht="26.25" customHeight="1">
      <c r="B1297" s="1524" t="s">
        <v>124</v>
      </c>
      <c r="C1297" s="1525"/>
      <c r="D1297" s="1525"/>
      <c r="E1297" s="1525"/>
      <c r="F1297" s="1525"/>
      <c r="G1297" s="1525"/>
      <c r="H1297" s="1527" t="s">
        <v>125</v>
      </c>
      <c r="I1297" s="1527"/>
      <c r="J1297" s="1527"/>
      <c r="K1297" s="1527"/>
      <c r="L1297" s="1528"/>
    </row>
    <row r="1298" spans="2:12" ht="26.25" customHeight="1">
      <c r="B1298" s="384" t="s">
        <v>126</v>
      </c>
      <c r="C1298" s="629"/>
      <c r="D1298" s="629"/>
      <c r="E1298" s="629"/>
      <c r="F1298" s="629"/>
      <c r="G1298" s="630"/>
      <c r="H1298" s="631"/>
      <c r="I1298" s="675"/>
      <c r="J1298" s="633">
        <f>'04-22Master'!R41</f>
        <v>30</v>
      </c>
      <c r="K1298" s="675"/>
      <c r="L1298" s="632"/>
    </row>
    <row r="1299" spans="2:12" ht="26.25" customHeight="1">
      <c r="B1299" s="384" t="s">
        <v>127</v>
      </c>
      <c r="C1299" s="629"/>
      <c r="D1299" s="629"/>
      <c r="E1299" s="629"/>
      <c r="F1299" s="629"/>
      <c r="G1299" s="630"/>
      <c r="H1299" s="631"/>
      <c r="I1299" s="675"/>
      <c r="J1299" s="675" t="s">
        <v>34</v>
      </c>
      <c r="K1299" s="675"/>
      <c r="L1299" s="632"/>
    </row>
    <row r="1300" spans="2:12" ht="26.25" customHeight="1">
      <c r="B1300" s="384" t="s">
        <v>128</v>
      </c>
      <c r="C1300" s="629"/>
      <c r="D1300" s="629"/>
      <c r="E1300" s="629"/>
      <c r="F1300" s="629"/>
      <c r="G1300" s="630"/>
      <c r="H1300" s="631"/>
      <c r="I1300" s="675"/>
      <c r="J1300" s="633">
        <v>0</v>
      </c>
      <c r="K1300" s="675"/>
      <c r="L1300" s="632"/>
    </row>
    <row r="1301" spans="2:12" ht="26.25" customHeight="1">
      <c r="B1301" s="384" t="s">
        <v>129</v>
      </c>
      <c r="C1301" s="629"/>
      <c r="D1301" s="629"/>
      <c r="E1301" s="629"/>
      <c r="F1301" s="629"/>
      <c r="G1301" s="630"/>
      <c r="H1301" s="631"/>
      <c r="I1301" s="675"/>
      <c r="J1301" s="675">
        <v>0</v>
      </c>
      <c r="K1301" s="675"/>
      <c r="L1301" s="632"/>
    </row>
    <row r="1302" spans="2:12" ht="26.25" customHeight="1">
      <c r="B1302" s="384" t="s">
        <v>130</v>
      </c>
      <c r="C1302" s="629"/>
      <c r="D1302" s="629"/>
      <c r="E1302" s="629"/>
      <c r="F1302" s="629"/>
      <c r="G1302" s="630"/>
      <c r="H1302" s="631"/>
      <c r="I1302" s="675"/>
      <c r="J1302" s="633">
        <f>'04-22Master'!AH41</f>
        <v>98276.28542</v>
      </c>
      <c r="K1302" s="675"/>
      <c r="L1302" s="632" t="s">
        <v>32</v>
      </c>
    </row>
    <row r="1303" spans="2:12" ht="26.25" customHeight="1">
      <c r="B1303" s="384" t="s">
        <v>131</v>
      </c>
      <c r="C1303" s="629"/>
      <c r="D1303" s="674" t="s">
        <v>29</v>
      </c>
      <c r="E1303" s="673">
        <f>'04-22Master'!AJ41</f>
        <v>1800</v>
      </c>
      <c r="F1303" s="674" t="s">
        <v>28</v>
      </c>
      <c r="G1303" s="673">
        <f>'04-22Master'!AI2664</f>
        <v>0</v>
      </c>
      <c r="H1303" s="674" t="s">
        <v>30</v>
      </c>
      <c r="I1303" s="673">
        <f>'04-22Master'!AK41</f>
        <v>200</v>
      </c>
      <c r="J1303" s="674" t="s">
        <v>31</v>
      </c>
      <c r="K1303" s="673">
        <f>'04-22Master'!AL41</f>
        <v>0</v>
      </c>
      <c r="L1303" s="392">
        <f>'04-22Master'!AM41</f>
        <v>283</v>
      </c>
    </row>
    <row r="1304" spans="2:12" ht="26.25" customHeight="1">
      <c r="B1304" s="384" t="s">
        <v>132</v>
      </c>
      <c r="C1304" s="629"/>
      <c r="D1304" s="629"/>
      <c r="E1304" s="629"/>
      <c r="F1304" s="629"/>
      <c r="G1304" s="630"/>
      <c r="H1304" s="631"/>
      <c r="I1304" s="675"/>
      <c r="J1304" s="633">
        <f>J1302-(E1303+G1303+I1303+K1303+L1303)</f>
        <v>95993.28542</v>
      </c>
      <c r="K1304" s="675"/>
      <c r="L1304" s="632"/>
    </row>
    <row r="1305" spans="2:12" ht="26.25" customHeight="1">
      <c r="B1305" s="393" t="s">
        <v>133</v>
      </c>
      <c r="C1305" s="95"/>
      <c r="D1305" s="95"/>
      <c r="E1305" s="95"/>
      <c r="F1305" s="95"/>
      <c r="G1305" s="96"/>
      <c r="H1305" s="97"/>
      <c r="I1305" s="98"/>
      <c r="J1305" s="98"/>
      <c r="K1305" s="98"/>
      <c r="L1305" s="99"/>
    </row>
    <row r="1306" spans="2:12" ht="26.25" customHeight="1">
      <c r="B1306" s="394" t="s">
        <v>134</v>
      </c>
      <c r="C1306" s="100"/>
      <c r="D1306" s="100"/>
      <c r="E1306" s="100"/>
      <c r="F1306" s="100"/>
      <c r="G1306" s="101"/>
      <c r="H1306" s="71"/>
      <c r="I1306" s="17"/>
      <c r="J1306" s="17"/>
      <c r="K1306" s="17"/>
      <c r="L1306" s="102"/>
    </row>
    <row r="1307" spans="2:12" ht="26.25" customHeight="1">
      <c r="B1307" s="13"/>
      <c r="C1307" s="338"/>
      <c r="D1307" s="338"/>
      <c r="E1307" s="338"/>
      <c r="F1307" s="338"/>
      <c r="G1307" s="338"/>
      <c r="H1307" s="338"/>
      <c r="I1307" s="338"/>
      <c r="J1307" s="338"/>
      <c r="K1307" s="338"/>
      <c r="L1307" s="14"/>
    </row>
    <row r="1308" spans="2:12" ht="26.25" customHeight="1" thickBot="1">
      <c r="B1308" s="25"/>
      <c r="C1308" s="23"/>
      <c r="D1308" s="23"/>
      <c r="E1308" s="23"/>
      <c r="F1308" s="23"/>
      <c r="G1308" s="23"/>
      <c r="H1308" s="23"/>
      <c r="I1308" s="23"/>
      <c r="J1308" s="23"/>
      <c r="K1308" s="23"/>
      <c r="L1308" s="24"/>
    </row>
    <row r="1318" spans="2:12" ht="15.75" thickBot="1"/>
    <row r="1319" spans="2:12" ht="32.25">
      <c r="B1319" s="1540" t="s">
        <v>110</v>
      </c>
      <c r="C1319" s="1541"/>
      <c r="D1319" s="1541"/>
      <c r="E1319" s="1541"/>
      <c r="F1319" s="1541"/>
      <c r="G1319" s="1541"/>
      <c r="H1319" s="1541"/>
      <c r="I1319" s="1541"/>
      <c r="J1319" s="1541"/>
      <c r="K1319" s="1541"/>
      <c r="L1319" s="1542"/>
    </row>
    <row r="1320" spans="2:12" ht="23.25">
      <c r="B1320" s="1543" t="s">
        <v>111</v>
      </c>
      <c r="C1320" s="1544"/>
      <c r="D1320" s="1544"/>
      <c r="E1320" s="1544"/>
      <c r="F1320" s="1544"/>
      <c r="G1320" s="1544"/>
      <c r="H1320" s="1544"/>
      <c r="I1320" s="1544"/>
      <c r="J1320" s="1544"/>
      <c r="K1320" s="1544"/>
      <c r="L1320" s="1545"/>
    </row>
    <row r="1321" spans="2:12" ht="16.5" thickBot="1">
      <c r="B1321" s="1546" t="s">
        <v>477</v>
      </c>
      <c r="C1321" s="1547"/>
      <c r="D1321" s="1547"/>
      <c r="E1321" s="1547"/>
      <c r="F1321" s="1547"/>
      <c r="G1321" s="1547"/>
      <c r="H1321" s="1547"/>
      <c r="I1321" s="1547"/>
      <c r="J1321" s="1547"/>
      <c r="K1321" s="1547"/>
      <c r="L1321" s="1548"/>
    </row>
    <row r="1322" spans="2:12">
      <c r="B1322" s="1549" t="s">
        <v>112</v>
      </c>
      <c r="C1322" s="1550"/>
      <c r="D1322" s="1550"/>
      <c r="E1322" s="1550"/>
      <c r="F1322" s="1550"/>
      <c r="G1322" s="338"/>
      <c r="H1322" s="1559" t="s">
        <v>113</v>
      </c>
      <c r="I1322" s="1559"/>
      <c r="J1322" s="1559"/>
      <c r="K1322" s="1559"/>
      <c r="L1322" s="1560"/>
    </row>
    <row r="1323" spans="2:12" ht="15.75" thickBot="1">
      <c r="B1323" s="1549"/>
      <c r="C1323" s="1550"/>
      <c r="D1323" s="1550"/>
      <c r="E1323" s="1550"/>
      <c r="F1323" s="1550"/>
      <c r="G1323" s="338"/>
      <c r="H1323" s="1559"/>
      <c r="I1323" s="1559"/>
      <c r="J1323" s="1559"/>
      <c r="K1323" s="1559"/>
      <c r="L1323" s="1560"/>
    </row>
    <row r="1324" spans="2:12">
      <c r="B1324" s="73"/>
      <c r="C1324" s="74"/>
      <c r="D1324" s="74"/>
      <c r="E1324" s="74"/>
      <c r="F1324" s="75"/>
      <c r="G1324" s="338"/>
      <c r="H1324" s="73"/>
      <c r="I1324" s="74"/>
      <c r="J1324" s="74"/>
      <c r="K1324" s="74"/>
      <c r="L1324" s="75"/>
    </row>
    <row r="1325" spans="2:12">
      <c r="B1325" s="323" t="s">
        <v>482</v>
      </c>
      <c r="C1325" s="338"/>
      <c r="D1325" s="338"/>
      <c r="E1325" s="338"/>
      <c r="F1325" s="14"/>
      <c r="G1325" s="338"/>
      <c r="H1325" s="323" t="s">
        <v>482</v>
      </c>
      <c r="I1325" s="338"/>
      <c r="J1325" s="338"/>
      <c r="K1325" s="338"/>
      <c r="L1325" s="14"/>
    </row>
    <row r="1326" spans="2:12">
      <c r="B1326" s="158" t="s">
        <v>491</v>
      </c>
      <c r="C1326" s="338"/>
      <c r="D1326" s="338"/>
      <c r="E1326" s="338"/>
      <c r="F1326" s="14"/>
      <c r="G1326" s="338"/>
      <c r="H1326" s="158" t="s">
        <v>491</v>
      </c>
      <c r="I1326" s="338"/>
      <c r="J1326" s="338"/>
      <c r="K1326" s="338"/>
      <c r="L1326" s="14"/>
    </row>
    <row r="1327" spans="2:12" ht="29.25" customHeight="1">
      <c r="B1327" s="76"/>
      <c r="C1327" s="338"/>
      <c r="D1327" s="338"/>
      <c r="E1327" s="338"/>
      <c r="F1327" s="14"/>
      <c r="G1327" s="338"/>
      <c r="H1327" s="76"/>
      <c r="I1327" s="338"/>
      <c r="J1327" s="338"/>
      <c r="K1327" s="338"/>
      <c r="L1327" s="14"/>
    </row>
    <row r="1328" spans="2:12" ht="29.25" customHeight="1" thickBot="1">
      <c r="B1328" s="25"/>
      <c r="C1328" s="23"/>
      <c r="D1328" s="23"/>
      <c r="E1328" s="23"/>
      <c r="F1328" s="24"/>
      <c r="G1328" s="338"/>
      <c r="H1328" s="25"/>
      <c r="I1328" s="23"/>
      <c r="J1328" s="23"/>
      <c r="K1328" s="23"/>
      <c r="L1328" s="24"/>
    </row>
    <row r="1329" spans="2:12" ht="29.25" customHeight="1">
      <c r="B1329" s="13"/>
      <c r="C1329" s="338"/>
      <c r="D1329" s="338"/>
      <c r="E1329" s="338"/>
      <c r="F1329" s="338"/>
      <c r="G1329" s="338"/>
      <c r="H1329" s="338"/>
      <c r="I1329" s="338"/>
      <c r="J1329" s="338" t="s">
        <v>114</v>
      </c>
      <c r="K1329" s="338"/>
      <c r="L1329" s="14"/>
    </row>
    <row r="1330" spans="2:12" ht="29.25" customHeight="1">
      <c r="B1330" s="1551" t="s">
        <v>115</v>
      </c>
      <c r="C1330" s="1552"/>
      <c r="D1330" s="1552"/>
      <c r="E1330" s="1552"/>
      <c r="F1330" s="1552"/>
      <c r="G1330" s="338"/>
      <c r="H1330" s="1552" t="s">
        <v>3</v>
      </c>
      <c r="I1330" s="1552"/>
      <c r="J1330" s="1552"/>
      <c r="K1330" s="1552"/>
      <c r="L1330" s="1553"/>
    </row>
    <row r="1331" spans="2:12" ht="29.25" customHeight="1" thickBot="1">
      <c r="B1331" s="13"/>
      <c r="C1331" s="338"/>
      <c r="D1331" s="338"/>
      <c r="E1331" s="338"/>
      <c r="F1331" s="338"/>
      <c r="G1331" s="338"/>
      <c r="H1331" s="338"/>
      <c r="I1331" s="338"/>
      <c r="J1331" s="338"/>
      <c r="K1331" s="338"/>
      <c r="L1331" s="14"/>
    </row>
    <row r="1332" spans="2:12" ht="29.25" customHeight="1">
      <c r="B1332" s="73"/>
      <c r="C1332" s="74"/>
      <c r="D1332" s="74"/>
      <c r="E1332" s="74"/>
      <c r="F1332" s="75"/>
      <c r="G1332" s="338"/>
      <c r="H1332" s="77"/>
      <c r="I1332" s="78"/>
      <c r="J1332" s="78"/>
      <c r="K1332" s="78"/>
      <c r="L1332" s="79"/>
    </row>
    <row r="1333" spans="2:12" ht="29.25" customHeight="1">
      <c r="B1333" s="13"/>
      <c r="C1333" s="338"/>
      <c r="D1333" s="338"/>
      <c r="E1333" s="338"/>
      <c r="F1333" s="14"/>
      <c r="G1333" s="338"/>
      <c r="H1333" s="669" t="s">
        <v>483</v>
      </c>
      <c r="I1333" s="383"/>
      <c r="J1333" s="383"/>
      <c r="K1333" s="383"/>
      <c r="L1333" s="80"/>
    </row>
    <row r="1334" spans="2:12" ht="29.25" customHeight="1">
      <c r="B1334" s="537" t="s">
        <v>786</v>
      </c>
      <c r="C1334" s="338"/>
      <c r="D1334" s="338"/>
      <c r="E1334" s="338"/>
      <c r="F1334" s="14"/>
      <c r="G1334" s="338"/>
      <c r="H1334" s="534" t="s">
        <v>484</v>
      </c>
      <c r="I1334" s="383"/>
      <c r="J1334" s="383"/>
      <c r="K1334" s="383"/>
      <c r="L1334" s="80"/>
    </row>
    <row r="1335" spans="2:12" ht="29.25" customHeight="1">
      <c r="B1335" s="13"/>
      <c r="C1335" s="338"/>
      <c r="D1335" s="338"/>
      <c r="E1335" s="338"/>
      <c r="F1335" s="14"/>
      <c r="G1335" s="338"/>
      <c r="H1335" s="76"/>
      <c r="I1335" s="383"/>
      <c r="J1335" s="383"/>
      <c r="K1335" s="383"/>
      <c r="L1335" s="80"/>
    </row>
    <row r="1336" spans="2:12" ht="29.25" customHeight="1" thickBot="1">
      <c r="B1336" s="25"/>
      <c r="C1336" s="23"/>
      <c r="D1336" s="23"/>
      <c r="E1336" s="23"/>
      <c r="F1336" s="24"/>
      <c r="G1336" s="338"/>
      <c r="H1336" s="76"/>
      <c r="I1336" s="383"/>
      <c r="J1336" s="383"/>
      <c r="K1336" s="383"/>
      <c r="L1336" s="80"/>
    </row>
    <row r="1337" spans="2:12" ht="29.25" customHeight="1">
      <c r="B1337" s="1524" t="s">
        <v>116</v>
      </c>
      <c r="C1337" s="1525"/>
      <c r="D1337" s="1525"/>
      <c r="E1337" s="1525"/>
      <c r="F1337" s="1525"/>
      <c r="G1337" s="1554"/>
      <c r="H1337" s="1534" t="str">
        <f>'04-22Master'!B42</f>
        <v>Mahanth Devasani</v>
      </c>
      <c r="I1337" s="1527"/>
      <c r="J1337" s="1527"/>
      <c r="K1337" s="1527"/>
      <c r="L1337" s="1527"/>
    </row>
    <row r="1338" spans="2:12" ht="29.25" customHeight="1">
      <c r="B1338" s="1555"/>
      <c r="C1338" s="1556"/>
      <c r="D1338" s="1556"/>
      <c r="E1338" s="1556"/>
      <c r="F1338" s="1556"/>
      <c r="G1338" s="1556"/>
      <c r="H1338" s="1557" t="str">
        <f>'04-22Master'!G42</f>
        <v>103, Sri datta sai residency, Budhha Nagar, Boduppal,Hyderabad</v>
      </c>
      <c r="I1338" s="1558"/>
      <c r="J1338" s="1558"/>
      <c r="K1338" s="1558"/>
      <c r="L1338" s="1558"/>
    </row>
    <row r="1339" spans="2:12" ht="29.25" customHeight="1">
      <c r="B1339" s="1529" t="s">
        <v>117</v>
      </c>
      <c r="C1339" s="1530"/>
      <c r="D1339" s="1530"/>
      <c r="E1339" s="1530"/>
      <c r="F1339" s="1530"/>
      <c r="G1339" s="1530"/>
      <c r="H1339" s="1531">
        <v>80</v>
      </c>
      <c r="I1339" s="1532"/>
      <c r="J1339" s="1532"/>
      <c r="K1339" s="1532"/>
      <c r="L1339" s="1533"/>
    </row>
    <row r="1340" spans="2:12" ht="29.25" customHeight="1">
      <c r="B1340" s="1524" t="s">
        <v>118</v>
      </c>
      <c r="C1340" s="1525"/>
      <c r="D1340" s="1525"/>
      <c r="E1340" s="1525"/>
      <c r="F1340" s="1525"/>
      <c r="G1340" s="1525"/>
      <c r="H1340" s="1534" t="str">
        <f>'04-22Master'!F42</f>
        <v>Information Security Engineer</v>
      </c>
      <c r="I1340" s="1527"/>
      <c r="J1340" s="1527"/>
      <c r="K1340" s="1527"/>
      <c r="L1340" s="1528"/>
    </row>
    <row r="1341" spans="2:12" ht="29.25" customHeight="1">
      <c r="B1341" s="1524" t="s">
        <v>119</v>
      </c>
      <c r="C1341" s="1525"/>
      <c r="D1341" s="1525"/>
      <c r="E1341" s="1525"/>
      <c r="F1341" s="1525"/>
      <c r="G1341" s="1525"/>
      <c r="H1341" s="1535">
        <f>'04-22Master'!I42</f>
        <v>44606</v>
      </c>
      <c r="I1341" s="1536"/>
      <c r="J1341" s="1536"/>
      <c r="K1341" s="1536"/>
      <c r="L1341" s="1537"/>
    </row>
    <row r="1342" spans="2:12" ht="29.25" customHeight="1">
      <c r="B1342" s="384" t="s">
        <v>120</v>
      </c>
      <c r="C1342" s="629"/>
      <c r="D1342" s="629"/>
      <c r="E1342" s="629"/>
      <c r="F1342" s="629"/>
      <c r="G1342" s="629"/>
      <c r="H1342" s="631"/>
      <c r="I1342" s="387"/>
      <c r="J1342" s="388">
        <f>'04-22Master'!O1547</f>
        <v>0</v>
      </c>
      <c r="K1342" s="675"/>
      <c r="L1342" s="632"/>
    </row>
    <row r="1343" spans="2:12" ht="29.25" customHeight="1">
      <c r="B1343" s="384" t="s">
        <v>121</v>
      </c>
      <c r="C1343" s="629"/>
      <c r="D1343" s="629"/>
      <c r="E1343" s="629"/>
      <c r="F1343" s="629"/>
      <c r="G1343" s="630"/>
      <c r="H1343" s="435"/>
      <c r="I1343" s="436"/>
      <c r="J1343" s="388" t="str">
        <f>'04-22Master'!N42</f>
        <v>100783978333</v>
      </c>
      <c r="K1343" s="436"/>
      <c r="L1343" s="437"/>
    </row>
    <row r="1344" spans="2:12" ht="29.25" customHeight="1">
      <c r="B1344" s="1538" t="s">
        <v>122</v>
      </c>
      <c r="C1344" s="1539"/>
      <c r="D1344" s="1539"/>
      <c r="E1344" s="1539"/>
      <c r="F1344" s="1539"/>
      <c r="G1344" s="1539"/>
      <c r="H1344" s="1531">
        <f>'04-22Master'!T42</f>
        <v>145161</v>
      </c>
      <c r="I1344" s="1532"/>
      <c r="J1344" s="1532"/>
      <c r="K1344" s="1532"/>
      <c r="L1344" s="1533"/>
    </row>
    <row r="1345" spans="2:12" ht="29.25" customHeight="1">
      <c r="B1345" s="1524" t="s">
        <v>123</v>
      </c>
      <c r="C1345" s="1525"/>
      <c r="D1345" s="1525"/>
      <c r="E1345" s="1525"/>
      <c r="F1345" s="1525"/>
      <c r="G1345" s="1525"/>
      <c r="H1345" s="1526">
        <f>'04-22Master'!D10</f>
        <v>44652</v>
      </c>
      <c r="I1345" s="1527"/>
      <c r="J1345" s="1527"/>
      <c r="K1345" s="1527"/>
      <c r="L1345" s="1528"/>
    </row>
    <row r="1346" spans="2:12" ht="29.25" customHeight="1">
      <c r="B1346" s="1524" t="s">
        <v>124</v>
      </c>
      <c r="C1346" s="1525"/>
      <c r="D1346" s="1525"/>
      <c r="E1346" s="1525"/>
      <c r="F1346" s="1525"/>
      <c r="G1346" s="1525"/>
      <c r="H1346" s="1527" t="s">
        <v>125</v>
      </c>
      <c r="I1346" s="1527"/>
      <c r="J1346" s="1527"/>
      <c r="K1346" s="1527"/>
      <c r="L1346" s="1528"/>
    </row>
    <row r="1347" spans="2:12" ht="29.25" customHeight="1">
      <c r="B1347" s="384" t="s">
        <v>126</v>
      </c>
      <c r="C1347" s="629"/>
      <c r="D1347" s="629"/>
      <c r="E1347" s="629"/>
      <c r="F1347" s="629"/>
      <c r="G1347" s="630"/>
      <c r="H1347" s="631"/>
      <c r="I1347" s="675"/>
      <c r="J1347" s="633">
        <f>'04-22Master'!R42</f>
        <v>30</v>
      </c>
      <c r="K1347" s="675"/>
      <c r="L1347" s="632"/>
    </row>
    <row r="1348" spans="2:12" ht="29.25" customHeight="1">
      <c r="B1348" s="384" t="s">
        <v>127</v>
      </c>
      <c r="C1348" s="629"/>
      <c r="D1348" s="629"/>
      <c r="E1348" s="629"/>
      <c r="F1348" s="629"/>
      <c r="G1348" s="630"/>
      <c r="H1348" s="631"/>
      <c r="I1348" s="675"/>
      <c r="J1348" s="675" t="s">
        <v>34</v>
      </c>
      <c r="K1348" s="675"/>
      <c r="L1348" s="632"/>
    </row>
    <row r="1349" spans="2:12" ht="29.25" customHeight="1">
      <c r="B1349" s="384" t="s">
        <v>128</v>
      </c>
      <c r="C1349" s="629"/>
      <c r="D1349" s="629"/>
      <c r="E1349" s="629"/>
      <c r="F1349" s="629"/>
      <c r="G1349" s="630"/>
      <c r="H1349" s="631"/>
      <c r="I1349" s="675"/>
      <c r="J1349" s="633">
        <v>0</v>
      </c>
      <c r="K1349" s="675"/>
      <c r="L1349" s="632"/>
    </row>
    <row r="1350" spans="2:12" ht="29.25" customHeight="1">
      <c r="B1350" s="384" t="s">
        <v>129</v>
      </c>
      <c r="C1350" s="629"/>
      <c r="D1350" s="629"/>
      <c r="E1350" s="629"/>
      <c r="F1350" s="629"/>
      <c r="G1350" s="630"/>
      <c r="H1350" s="631"/>
      <c r="I1350" s="675"/>
      <c r="J1350" s="675">
        <v>0</v>
      </c>
      <c r="K1350" s="675"/>
      <c r="L1350" s="632"/>
    </row>
    <row r="1351" spans="2:12" ht="29.25" customHeight="1">
      <c r="B1351" s="384" t="s">
        <v>130</v>
      </c>
      <c r="C1351" s="629"/>
      <c r="D1351" s="629"/>
      <c r="E1351" s="629"/>
      <c r="F1351" s="629"/>
      <c r="G1351" s="630"/>
      <c r="H1351" s="631"/>
      <c r="I1351" s="675"/>
      <c r="J1351" s="633">
        <f>'04-22Master'!AH42</f>
        <v>158276.00545999999</v>
      </c>
      <c r="K1351" s="675"/>
      <c r="L1351" s="632" t="s">
        <v>32</v>
      </c>
    </row>
    <row r="1352" spans="2:12" ht="29.25" customHeight="1">
      <c r="B1352" s="384" t="s">
        <v>131</v>
      </c>
      <c r="C1352" s="629"/>
      <c r="D1352" s="674" t="s">
        <v>29</v>
      </c>
      <c r="E1352" s="673">
        <f>'04-22Master'!AJ42</f>
        <v>1800</v>
      </c>
      <c r="F1352" s="674" t="s">
        <v>28</v>
      </c>
      <c r="G1352" s="673">
        <f>'04-22Master'!AI2710</f>
        <v>0</v>
      </c>
      <c r="H1352" s="674" t="s">
        <v>30</v>
      </c>
      <c r="I1352" s="673">
        <f>'04-22Master'!AK42</f>
        <v>200</v>
      </c>
      <c r="J1352" s="674" t="s">
        <v>31</v>
      </c>
      <c r="K1352" s="673">
        <f>'04-22Master'!AL42</f>
        <v>0</v>
      </c>
      <c r="L1352" s="392">
        <f>'04-22Master'!AM42</f>
        <v>283</v>
      </c>
    </row>
    <row r="1353" spans="2:12" ht="29.25" customHeight="1">
      <c r="B1353" s="384" t="s">
        <v>132</v>
      </c>
      <c r="C1353" s="629"/>
      <c r="D1353" s="629"/>
      <c r="E1353" s="629"/>
      <c r="F1353" s="629"/>
      <c r="G1353" s="630"/>
      <c r="H1353" s="631"/>
      <c r="I1353" s="675"/>
      <c r="J1353" s="633">
        <f>J1351-(E1352+G1352+I1352+K1352+L1352)</f>
        <v>155993.00545999999</v>
      </c>
      <c r="K1353" s="675"/>
      <c r="L1353" s="632"/>
    </row>
    <row r="1354" spans="2:12" ht="29.25" customHeight="1">
      <c r="B1354" s="393" t="s">
        <v>133</v>
      </c>
      <c r="C1354" s="95"/>
      <c r="D1354" s="95"/>
      <c r="E1354" s="95"/>
      <c r="F1354" s="95"/>
      <c r="G1354" s="96"/>
      <c r="H1354" s="97"/>
      <c r="I1354" s="98"/>
      <c r="J1354" s="98"/>
      <c r="K1354" s="98"/>
      <c r="L1354" s="99"/>
    </row>
    <row r="1355" spans="2:12" ht="29.25" customHeight="1">
      <c r="B1355" s="394" t="s">
        <v>134</v>
      </c>
      <c r="C1355" s="100"/>
      <c r="D1355" s="100"/>
      <c r="E1355" s="100"/>
      <c r="F1355" s="100"/>
      <c r="G1355" s="101"/>
      <c r="H1355" s="71"/>
      <c r="I1355" s="17"/>
      <c r="J1355" s="17"/>
      <c r="K1355" s="17"/>
      <c r="L1355" s="102"/>
    </row>
    <row r="1356" spans="2:12" s="9" customFormat="1"/>
    <row r="1357" spans="2:12" s="9" customFormat="1"/>
    <row r="1358" spans="2:12" s="9" customFormat="1"/>
    <row r="1359" spans="2:12" s="9" customFormat="1"/>
    <row r="1360" spans="2:12" s="9" customFormat="1"/>
    <row r="1361" spans="2:12" s="9" customFormat="1"/>
    <row r="1362" spans="2:12" s="9" customFormat="1"/>
    <row r="1363" spans="2:12" s="9" customFormat="1"/>
    <row r="1364" spans="2:12" s="9" customFormat="1"/>
    <row r="1365" spans="2:12" s="9" customFormat="1"/>
    <row r="1366" spans="2:12" s="9" customFormat="1"/>
    <row r="1367" spans="2:12" s="9" customFormat="1"/>
    <row r="1368" spans="2:12" ht="29.45" customHeight="1"/>
    <row r="1369" spans="2:12" ht="29.45" customHeight="1" thickBot="1"/>
    <row r="1370" spans="2:12" ht="29.45" customHeight="1">
      <c r="B1370" s="1540" t="s">
        <v>110</v>
      </c>
      <c r="C1370" s="1541"/>
      <c r="D1370" s="1541"/>
      <c r="E1370" s="1541"/>
      <c r="F1370" s="1541"/>
      <c r="G1370" s="1541"/>
      <c r="H1370" s="1541"/>
      <c r="I1370" s="1541"/>
      <c r="J1370" s="1541"/>
      <c r="K1370" s="1541"/>
      <c r="L1370" s="1542"/>
    </row>
    <row r="1371" spans="2:12" ht="29.45" customHeight="1">
      <c r="B1371" s="1543" t="s">
        <v>111</v>
      </c>
      <c r="C1371" s="1544"/>
      <c r="D1371" s="1544"/>
      <c r="E1371" s="1544"/>
      <c r="F1371" s="1544"/>
      <c r="G1371" s="1544"/>
      <c r="H1371" s="1544"/>
      <c r="I1371" s="1544"/>
      <c r="J1371" s="1544"/>
      <c r="K1371" s="1544"/>
      <c r="L1371" s="1545"/>
    </row>
    <row r="1372" spans="2:12" ht="29.45" customHeight="1" thickBot="1">
      <c r="B1372" s="1546" t="s">
        <v>477</v>
      </c>
      <c r="C1372" s="1547"/>
      <c r="D1372" s="1547"/>
      <c r="E1372" s="1547"/>
      <c r="F1372" s="1547"/>
      <c r="G1372" s="1547"/>
      <c r="H1372" s="1547"/>
      <c r="I1372" s="1547"/>
      <c r="J1372" s="1547"/>
      <c r="K1372" s="1547"/>
      <c r="L1372" s="1548"/>
    </row>
    <row r="1373" spans="2:12" ht="29.45" customHeight="1">
      <c r="B1373" s="1549" t="s">
        <v>112</v>
      </c>
      <c r="C1373" s="1550"/>
      <c r="D1373" s="1550"/>
      <c r="E1373" s="1550"/>
      <c r="F1373" s="1550"/>
      <c r="G1373" s="338"/>
      <c r="H1373" s="1559" t="s">
        <v>113</v>
      </c>
      <c r="I1373" s="1559"/>
      <c r="J1373" s="1559"/>
      <c r="K1373" s="1559"/>
      <c r="L1373" s="1560"/>
    </row>
    <row r="1374" spans="2:12" ht="29.45" customHeight="1" thickBot="1">
      <c r="B1374" s="1549"/>
      <c r="C1374" s="1550"/>
      <c r="D1374" s="1550"/>
      <c r="E1374" s="1550"/>
      <c r="F1374" s="1550"/>
      <c r="G1374" s="338"/>
      <c r="H1374" s="1559"/>
      <c r="I1374" s="1559"/>
      <c r="J1374" s="1559"/>
      <c r="K1374" s="1559"/>
      <c r="L1374" s="1560"/>
    </row>
    <row r="1375" spans="2:12" ht="29.45" customHeight="1">
      <c r="B1375" s="73"/>
      <c r="C1375" s="74"/>
      <c r="D1375" s="74"/>
      <c r="E1375" s="74"/>
      <c r="F1375" s="75"/>
      <c r="G1375" s="338"/>
      <c r="H1375" s="73"/>
      <c r="I1375" s="74"/>
      <c r="J1375" s="74"/>
      <c r="K1375" s="74"/>
      <c r="L1375" s="75"/>
    </row>
    <row r="1376" spans="2:12" ht="29.45" customHeight="1">
      <c r="B1376" s="323" t="s">
        <v>482</v>
      </c>
      <c r="C1376" s="338"/>
      <c r="D1376" s="338"/>
      <c r="E1376" s="338"/>
      <c r="F1376" s="14"/>
      <c r="G1376" s="338"/>
      <c r="H1376" s="323" t="s">
        <v>482</v>
      </c>
      <c r="I1376" s="338"/>
      <c r="J1376" s="338"/>
      <c r="K1376" s="338"/>
      <c r="L1376" s="14"/>
    </row>
    <row r="1377" spans="2:12" ht="29.45" customHeight="1">
      <c r="B1377" s="158" t="s">
        <v>491</v>
      </c>
      <c r="C1377" s="338"/>
      <c r="D1377" s="338"/>
      <c r="E1377" s="338"/>
      <c r="F1377" s="14"/>
      <c r="G1377" s="338"/>
      <c r="H1377" s="158" t="s">
        <v>491</v>
      </c>
      <c r="I1377" s="338"/>
      <c r="J1377" s="338"/>
      <c r="K1377" s="338"/>
      <c r="L1377" s="14"/>
    </row>
    <row r="1378" spans="2:12" ht="29.45" customHeight="1">
      <c r="B1378" s="76"/>
      <c r="C1378" s="338"/>
      <c r="D1378" s="338"/>
      <c r="E1378" s="338"/>
      <c r="F1378" s="14"/>
      <c r="G1378" s="338"/>
      <c r="H1378" s="76"/>
      <c r="I1378" s="338"/>
      <c r="J1378" s="338"/>
      <c r="K1378" s="338"/>
      <c r="L1378" s="14"/>
    </row>
    <row r="1379" spans="2:12" ht="29.45" customHeight="1" thickBot="1">
      <c r="B1379" s="25"/>
      <c r="C1379" s="23"/>
      <c r="D1379" s="23"/>
      <c r="E1379" s="23"/>
      <c r="F1379" s="24"/>
      <c r="G1379" s="338"/>
      <c r="H1379" s="25"/>
      <c r="I1379" s="23"/>
      <c r="J1379" s="23"/>
      <c r="K1379" s="23"/>
      <c r="L1379" s="24"/>
    </row>
    <row r="1380" spans="2:12" ht="29.45" customHeight="1">
      <c r="B1380" s="13"/>
      <c r="C1380" s="338"/>
      <c r="D1380" s="338"/>
      <c r="E1380" s="338"/>
      <c r="F1380" s="338"/>
      <c r="G1380" s="338"/>
      <c r="H1380" s="338"/>
      <c r="I1380" s="338"/>
      <c r="J1380" s="338" t="s">
        <v>114</v>
      </c>
      <c r="K1380" s="338"/>
      <c r="L1380" s="14"/>
    </row>
    <row r="1381" spans="2:12" ht="29.45" customHeight="1">
      <c r="B1381" s="1551" t="s">
        <v>115</v>
      </c>
      <c r="C1381" s="1552"/>
      <c r="D1381" s="1552"/>
      <c r="E1381" s="1552"/>
      <c r="F1381" s="1552"/>
      <c r="G1381" s="338"/>
      <c r="H1381" s="1552" t="s">
        <v>3</v>
      </c>
      <c r="I1381" s="1552"/>
      <c r="J1381" s="1552"/>
      <c r="K1381" s="1552"/>
      <c r="L1381" s="1553"/>
    </row>
    <row r="1382" spans="2:12" ht="29.45" customHeight="1" thickBot="1">
      <c r="B1382" s="13"/>
      <c r="C1382" s="338"/>
      <c r="D1382" s="338"/>
      <c r="E1382" s="338"/>
      <c r="F1382" s="338"/>
      <c r="G1382" s="338"/>
      <c r="H1382" s="338"/>
      <c r="I1382" s="338"/>
      <c r="J1382" s="338"/>
      <c r="K1382" s="338"/>
      <c r="L1382" s="14"/>
    </row>
    <row r="1383" spans="2:12" ht="29.45" customHeight="1">
      <c r="B1383" s="73"/>
      <c r="C1383" s="74"/>
      <c r="D1383" s="74"/>
      <c r="E1383" s="74"/>
      <c r="F1383" s="75"/>
      <c r="G1383" s="338"/>
      <c r="H1383" s="77"/>
      <c r="I1383" s="78"/>
      <c r="J1383" s="78"/>
      <c r="K1383" s="78"/>
      <c r="L1383" s="79"/>
    </row>
    <row r="1384" spans="2:12" ht="29.45" customHeight="1">
      <c r="B1384" s="13"/>
      <c r="C1384" s="338"/>
      <c r="D1384" s="338"/>
      <c r="E1384" s="338"/>
      <c r="F1384" s="14"/>
      <c r="G1384" s="338"/>
      <c r="H1384" s="1112" t="s">
        <v>483</v>
      </c>
      <c r="I1384" s="383"/>
      <c r="J1384" s="383"/>
      <c r="K1384" s="383"/>
      <c r="L1384" s="80"/>
    </row>
    <row r="1385" spans="2:12" ht="29.45" customHeight="1">
      <c r="B1385" s="537" t="s">
        <v>786</v>
      </c>
      <c r="C1385" s="338"/>
      <c r="D1385" s="338"/>
      <c r="E1385" s="338"/>
      <c r="F1385" s="14"/>
      <c r="G1385" s="338"/>
      <c r="H1385" s="534" t="s">
        <v>484</v>
      </c>
      <c r="I1385" s="383"/>
      <c r="J1385" s="383"/>
      <c r="K1385" s="383"/>
      <c r="L1385" s="80"/>
    </row>
    <row r="1386" spans="2:12" ht="29.45" customHeight="1">
      <c r="B1386" s="13"/>
      <c r="C1386" s="338"/>
      <c r="D1386" s="338"/>
      <c r="E1386" s="338"/>
      <c r="F1386" s="14"/>
      <c r="G1386" s="338"/>
      <c r="H1386" s="76"/>
      <c r="I1386" s="383"/>
      <c r="J1386" s="383"/>
      <c r="K1386" s="383"/>
      <c r="L1386" s="80"/>
    </row>
    <row r="1387" spans="2:12" ht="29.45" customHeight="1" thickBot="1">
      <c r="B1387" s="25"/>
      <c r="C1387" s="23"/>
      <c r="D1387" s="23"/>
      <c r="E1387" s="23"/>
      <c r="F1387" s="24"/>
      <c r="G1387" s="338"/>
      <c r="H1387" s="76"/>
      <c r="I1387" s="383"/>
      <c r="J1387" s="383"/>
      <c r="K1387" s="383"/>
      <c r="L1387" s="80"/>
    </row>
    <row r="1388" spans="2:12" ht="29.45" customHeight="1">
      <c r="B1388" s="1524" t="s">
        <v>116</v>
      </c>
      <c r="C1388" s="1525"/>
      <c r="D1388" s="1525"/>
      <c r="E1388" s="1525"/>
      <c r="F1388" s="1525"/>
      <c r="G1388" s="1554"/>
      <c r="H1388" s="1534" t="str">
        <f>'04-22Master'!B43</f>
        <v xml:space="preserve">YAMUNA S </v>
      </c>
      <c r="I1388" s="1527"/>
      <c r="J1388" s="1527"/>
      <c r="K1388" s="1527"/>
      <c r="L1388" s="1527"/>
    </row>
    <row r="1389" spans="2:12" ht="29.45" customHeight="1">
      <c r="B1389" s="1555"/>
      <c r="C1389" s="1556"/>
      <c r="D1389" s="1556"/>
      <c r="E1389" s="1556"/>
      <c r="F1389" s="1556"/>
      <c r="G1389" s="1556"/>
      <c r="H1389" s="1557" t="str">
        <f>'04-22Master'!G43</f>
        <v>Door no:22-965/6,kameshwar Nagar,Near Moruganipalli Road,
Chittoor-517001,Andhrapradesh</v>
      </c>
      <c r="I1389" s="1558"/>
      <c r="J1389" s="1558"/>
      <c r="K1389" s="1558"/>
      <c r="L1389" s="1558"/>
    </row>
    <row r="1390" spans="2:12" ht="29.45" customHeight="1">
      <c r="B1390" s="1529" t="s">
        <v>117</v>
      </c>
      <c r="C1390" s="1530"/>
      <c r="D1390" s="1530"/>
      <c r="E1390" s="1530"/>
      <c r="F1390" s="1530"/>
      <c r="G1390" s="1530"/>
      <c r="H1390" s="1531">
        <v>81</v>
      </c>
      <c r="I1390" s="1532"/>
      <c r="J1390" s="1532"/>
      <c r="K1390" s="1532"/>
      <c r="L1390" s="1533"/>
    </row>
    <row r="1391" spans="2:12" ht="29.45" customHeight="1">
      <c r="B1391" s="1524" t="s">
        <v>118</v>
      </c>
      <c r="C1391" s="1525"/>
      <c r="D1391" s="1525"/>
      <c r="E1391" s="1525"/>
      <c r="F1391" s="1525"/>
      <c r="G1391" s="1525"/>
      <c r="H1391" s="1534" t="str">
        <f>'04-22Master'!F43</f>
        <v>Sr Software Engineer</v>
      </c>
      <c r="I1391" s="1527"/>
      <c r="J1391" s="1527"/>
      <c r="K1391" s="1527"/>
      <c r="L1391" s="1528"/>
    </row>
    <row r="1392" spans="2:12" ht="29.45" customHeight="1">
      <c r="B1392" s="1524" t="s">
        <v>119</v>
      </c>
      <c r="C1392" s="1525"/>
      <c r="D1392" s="1525"/>
      <c r="E1392" s="1525"/>
      <c r="F1392" s="1525"/>
      <c r="G1392" s="1525"/>
      <c r="H1392" s="1535">
        <f>'04-22Master'!I43</f>
        <v>44631</v>
      </c>
      <c r="I1392" s="1536"/>
      <c r="J1392" s="1536"/>
      <c r="K1392" s="1536"/>
      <c r="L1392" s="1537"/>
    </row>
    <row r="1393" spans="2:12" ht="29.45" customHeight="1">
      <c r="B1393" s="384" t="s">
        <v>120</v>
      </c>
      <c r="C1393" s="629"/>
      <c r="D1393" s="629"/>
      <c r="E1393" s="629"/>
      <c r="F1393" s="629"/>
      <c r="G1393" s="629"/>
      <c r="H1393" s="631"/>
      <c r="I1393" s="387"/>
      <c r="J1393" s="388">
        <f>'04-22Master'!O1651</f>
        <v>0</v>
      </c>
      <c r="K1393" s="1118"/>
      <c r="L1393" s="632"/>
    </row>
    <row r="1394" spans="2:12" ht="29.45" customHeight="1">
      <c r="B1394" s="384" t="s">
        <v>121</v>
      </c>
      <c r="C1394" s="629"/>
      <c r="D1394" s="629"/>
      <c r="E1394" s="629"/>
      <c r="F1394" s="629"/>
      <c r="G1394" s="630"/>
      <c r="H1394" s="435"/>
      <c r="I1394" s="436"/>
      <c r="J1394" s="388" t="str">
        <f>'04-22Master'!N43</f>
        <v>QQQQ</v>
      </c>
      <c r="K1394" s="436"/>
      <c r="L1394" s="437"/>
    </row>
    <row r="1395" spans="2:12" ht="29.45" customHeight="1">
      <c r="B1395" s="1538" t="s">
        <v>122</v>
      </c>
      <c r="C1395" s="1539"/>
      <c r="D1395" s="1539"/>
      <c r="E1395" s="1539"/>
      <c r="F1395" s="1539"/>
      <c r="G1395" s="1539"/>
      <c r="H1395" s="1531">
        <f>'04-22Master'!T43</f>
        <v>121988</v>
      </c>
      <c r="I1395" s="1532"/>
      <c r="J1395" s="1532"/>
      <c r="K1395" s="1532"/>
      <c r="L1395" s="1533"/>
    </row>
    <row r="1396" spans="2:12" ht="29.45" customHeight="1">
      <c r="B1396" s="1524" t="s">
        <v>123</v>
      </c>
      <c r="C1396" s="1525"/>
      <c r="D1396" s="1525"/>
      <c r="E1396" s="1525"/>
      <c r="F1396" s="1525"/>
      <c r="G1396" s="1525"/>
      <c r="H1396" s="1526">
        <f>'04-22Master'!D10</f>
        <v>44652</v>
      </c>
      <c r="I1396" s="1527"/>
      <c r="J1396" s="1527"/>
      <c r="K1396" s="1527"/>
      <c r="L1396" s="1528"/>
    </row>
    <row r="1397" spans="2:12" ht="29.45" customHeight="1">
      <c r="B1397" s="1524" t="s">
        <v>124</v>
      </c>
      <c r="C1397" s="1525"/>
      <c r="D1397" s="1525"/>
      <c r="E1397" s="1525"/>
      <c r="F1397" s="1525"/>
      <c r="G1397" s="1525"/>
      <c r="H1397" s="1527" t="s">
        <v>125</v>
      </c>
      <c r="I1397" s="1527"/>
      <c r="J1397" s="1527"/>
      <c r="K1397" s="1527"/>
      <c r="L1397" s="1528"/>
    </row>
    <row r="1398" spans="2:12" ht="29.45" customHeight="1">
      <c r="B1398" s="384" t="s">
        <v>126</v>
      </c>
      <c r="C1398" s="629"/>
      <c r="D1398" s="629"/>
      <c r="E1398" s="629"/>
      <c r="F1398" s="629"/>
      <c r="G1398" s="630"/>
      <c r="H1398" s="631"/>
      <c r="I1398" s="1118"/>
      <c r="J1398" s="633">
        <f>'04-22Master'!R43</f>
        <v>30</v>
      </c>
      <c r="K1398" s="1118"/>
      <c r="L1398" s="632"/>
    </row>
    <row r="1399" spans="2:12" ht="29.45" customHeight="1">
      <c r="B1399" s="384" t="s">
        <v>127</v>
      </c>
      <c r="C1399" s="629"/>
      <c r="D1399" s="629"/>
      <c r="E1399" s="629"/>
      <c r="F1399" s="629"/>
      <c r="G1399" s="630"/>
      <c r="H1399" s="631"/>
      <c r="I1399" s="1118"/>
      <c r="J1399" s="1118" t="s">
        <v>34</v>
      </c>
      <c r="K1399" s="1118"/>
      <c r="L1399" s="632"/>
    </row>
    <row r="1400" spans="2:12" ht="29.45" customHeight="1">
      <c r="B1400" s="384" t="s">
        <v>128</v>
      </c>
      <c r="C1400" s="629"/>
      <c r="D1400" s="629"/>
      <c r="E1400" s="629"/>
      <c r="F1400" s="629"/>
      <c r="G1400" s="630"/>
      <c r="H1400" s="631"/>
      <c r="I1400" s="1118"/>
      <c r="J1400" s="633">
        <v>0</v>
      </c>
      <c r="K1400" s="1118"/>
      <c r="L1400" s="632"/>
    </row>
    <row r="1401" spans="2:12" ht="29.45" customHeight="1">
      <c r="B1401" s="384" t="s">
        <v>129</v>
      </c>
      <c r="C1401" s="629"/>
      <c r="D1401" s="629"/>
      <c r="E1401" s="629"/>
      <c r="F1401" s="629"/>
      <c r="G1401" s="630"/>
      <c r="H1401" s="631"/>
      <c r="I1401" s="1118"/>
      <c r="J1401" s="1118">
        <v>0</v>
      </c>
      <c r="K1401" s="1118"/>
      <c r="L1401" s="632"/>
    </row>
    <row r="1402" spans="2:12" ht="29.45" customHeight="1">
      <c r="B1402" s="384" t="s">
        <v>130</v>
      </c>
      <c r="C1402" s="629"/>
      <c r="D1402" s="629"/>
      <c r="E1402" s="629"/>
      <c r="F1402" s="629"/>
      <c r="G1402" s="630"/>
      <c r="H1402" s="631"/>
      <c r="I1402" s="1118"/>
      <c r="J1402" s="633">
        <f>'04-22Master'!AH43</f>
        <v>133275.58267999999</v>
      </c>
      <c r="K1402" s="1118"/>
      <c r="L1402" s="632" t="s">
        <v>32</v>
      </c>
    </row>
    <row r="1403" spans="2:12" ht="29.45" customHeight="1">
      <c r="B1403" s="384" t="s">
        <v>131</v>
      </c>
      <c r="C1403" s="629"/>
      <c r="D1403" s="1117" t="s">
        <v>29</v>
      </c>
      <c r="E1403" s="1116">
        <f>'04-22Master'!AJ43</f>
        <v>1800</v>
      </c>
      <c r="F1403" s="1117" t="s">
        <v>28</v>
      </c>
      <c r="G1403" s="1116">
        <f>'04-22Master'!AI2814</f>
        <v>0</v>
      </c>
      <c r="H1403" s="1117" t="s">
        <v>30</v>
      </c>
      <c r="I1403" s="1116">
        <f>'04-22Master'!AK43</f>
        <v>200</v>
      </c>
      <c r="J1403" s="1117" t="s">
        <v>31</v>
      </c>
      <c r="K1403" s="1116">
        <f>'04-22Master'!AL43</f>
        <v>0</v>
      </c>
      <c r="L1403" s="392">
        <f>'04-22Master'!AM43</f>
        <v>283</v>
      </c>
    </row>
    <row r="1404" spans="2:12" ht="29.45" customHeight="1">
      <c r="B1404" s="384" t="s">
        <v>132</v>
      </c>
      <c r="C1404" s="629"/>
      <c r="D1404" s="629"/>
      <c r="E1404" s="629"/>
      <c r="F1404" s="629"/>
      <c r="G1404" s="630"/>
      <c r="H1404" s="631"/>
      <c r="I1404" s="1118"/>
      <c r="J1404" s="633">
        <f>J1402-(E1403+G1403+I1403+K1403+L1403)</f>
        <v>130992.58267999999</v>
      </c>
      <c r="K1404" s="1118"/>
      <c r="L1404" s="632"/>
    </row>
    <row r="1405" spans="2:12" ht="29.45" customHeight="1">
      <c r="B1405" s="393" t="s">
        <v>133</v>
      </c>
      <c r="C1405" s="95"/>
      <c r="D1405" s="95"/>
      <c r="E1405" s="95"/>
      <c r="F1405" s="95"/>
      <c r="G1405" s="96"/>
      <c r="H1405" s="97"/>
      <c r="I1405" s="98"/>
      <c r="J1405" s="98"/>
      <c r="K1405" s="98"/>
      <c r="L1405" s="99"/>
    </row>
    <row r="1406" spans="2:12" ht="29.45" customHeight="1">
      <c r="B1406" s="394" t="s">
        <v>134</v>
      </c>
      <c r="C1406" s="100"/>
      <c r="D1406" s="100"/>
      <c r="E1406" s="100"/>
      <c r="F1406" s="100"/>
      <c r="G1406" s="101"/>
      <c r="H1406" s="71"/>
      <c r="I1406" s="17"/>
      <c r="J1406" s="17"/>
      <c r="K1406" s="17"/>
      <c r="L1406" s="102"/>
    </row>
    <row r="1407" spans="2:12" ht="29.45" customHeight="1">
      <c r="B1407" s="13"/>
      <c r="C1407" s="338"/>
      <c r="D1407" s="338"/>
      <c r="E1407" s="338"/>
      <c r="F1407" s="338"/>
      <c r="G1407" s="338"/>
      <c r="H1407" s="338"/>
      <c r="I1407" s="338"/>
      <c r="J1407" s="338"/>
      <c r="K1407" s="338"/>
      <c r="L1407" s="14"/>
    </row>
    <row r="1408" spans="2:12" ht="29.45" customHeight="1" thickBot="1">
      <c r="B1408" s="25"/>
      <c r="C1408" s="23"/>
      <c r="D1408" s="23"/>
      <c r="E1408" s="23"/>
      <c r="F1408" s="23"/>
      <c r="G1408" s="23"/>
      <c r="H1408" s="23"/>
      <c r="I1408" s="23"/>
      <c r="J1408" s="23"/>
      <c r="K1408" s="23"/>
      <c r="L1408" s="24"/>
    </row>
    <row r="1415" spans="2:12" ht="15.75" thickBot="1"/>
    <row r="1416" spans="2:12" ht="32.25">
      <c r="B1416" s="1540" t="s">
        <v>110</v>
      </c>
      <c r="C1416" s="1541"/>
      <c r="D1416" s="1541"/>
      <c r="E1416" s="1541"/>
      <c r="F1416" s="1541"/>
      <c r="G1416" s="1541"/>
      <c r="H1416" s="1541"/>
      <c r="I1416" s="1541"/>
      <c r="J1416" s="1541"/>
      <c r="K1416" s="1541"/>
      <c r="L1416" s="1542"/>
    </row>
    <row r="1417" spans="2:12" ht="23.25">
      <c r="B1417" s="1543" t="s">
        <v>111</v>
      </c>
      <c r="C1417" s="1544"/>
      <c r="D1417" s="1544"/>
      <c r="E1417" s="1544"/>
      <c r="F1417" s="1544"/>
      <c r="G1417" s="1544"/>
      <c r="H1417" s="1544"/>
      <c r="I1417" s="1544"/>
      <c r="J1417" s="1544"/>
      <c r="K1417" s="1544"/>
      <c r="L1417" s="1545"/>
    </row>
    <row r="1418" spans="2:12" ht="16.5" thickBot="1">
      <c r="B1418" s="1546" t="s">
        <v>477</v>
      </c>
      <c r="C1418" s="1547"/>
      <c r="D1418" s="1547"/>
      <c r="E1418" s="1547"/>
      <c r="F1418" s="1547"/>
      <c r="G1418" s="1547"/>
      <c r="H1418" s="1547"/>
      <c r="I1418" s="1547"/>
      <c r="J1418" s="1547"/>
      <c r="K1418" s="1547"/>
      <c r="L1418" s="1548"/>
    </row>
    <row r="1419" spans="2:12" ht="29.45" customHeight="1">
      <c r="B1419" s="1549" t="s">
        <v>112</v>
      </c>
      <c r="C1419" s="1550"/>
      <c r="D1419" s="1550"/>
      <c r="E1419" s="1550"/>
      <c r="F1419" s="1550"/>
      <c r="G1419" s="338"/>
      <c r="H1419" s="1559" t="s">
        <v>113</v>
      </c>
      <c r="I1419" s="1559"/>
      <c r="J1419" s="1559"/>
      <c r="K1419" s="1559"/>
      <c r="L1419" s="1560"/>
    </row>
    <row r="1420" spans="2:12" ht="29.45" customHeight="1" thickBot="1">
      <c r="B1420" s="1549"/>
      <c r="C1420" s="1550"/>
      <c r="D1420" s="1550"/>
      <c r="E1420" s="1550"/>
      <c r="F1420" s="1550"/>
      <c r="G1420" s="338"/>
      <c r="H1420" s="1559"/>
      <c r="I1420" s="1559"/>
      <c r="J1420" s="1559"/>
      <c r="K1420" s="1559"/>
      <c r="L1420" s="1560"/>
    </row>
    <row r="1421" spans="2:12" ht="29.45" customHeight="1">
      <c r="B1421" s="73"/>
      <c r="C1421" s="74"/>
      <c r="D1421" s="74"/>
      <c r="E1421" s="74"/>
      <c r="F1421" s="75"/>
      <c r="G1421" s="338"/>
      <c r="H1421" s="73"/>
      <c r="I1421" s="74"/>
      <c r="J1421" s="74"/>
      <c r="K1421" s="74"/>
      <c r="L1421" s="75"/>
    </row>
    <row r="1422" spans="2:12" ht="29.45" customHeight="1">
      <c r="B1422" s="323" t="s">
        <v>482</v>
      </c>
      <c r="C1422" s="338"/>
      <c r="D1422" s="338"/>
      <c r="E1422" s="338"/>
      <c r="F1422" s="14"/>
      <c r="G1422" s="338"/>
      <c r="H1422" s="323" t="s">
        <v>482</v>
      </c>
      <c r="I1422" s="338"/>
      <c r="J1422" s="338"/>
      <c r="K1422" s="338"/>
      <c r="L1422" s="14"/>
    </row>
    <row r="1423" spans="2:12" ht="29.45" customHeight="1">
      <c r="B1423" s="158" t="s">
        <v>491</v>
      </c>
      <c r="C1423" s="338"/>
      <c r="D1423" s="338"/>
      <c r="E1423" s="338"/>
      <c r="F1423" s="14"/>
      <c r="G1423" s="338"/>
      <c r="H1423" s="158" t="s">
        <v>491</v>
      </c>
      <c r="I1423" s="338"/>
      <c r="J1423" s="338"/>
      <c r="K1423" s="338"/>
      <c r="L1423" s="14"/>
    </row>
    <row r="1424" spans="2:12" ht="29.45" customHeight="1">
      <c r="B1424" s="76"/>
      <c r="C1424" s="338"/>
      <c r="D1424" s="338"/>
      <c r="E1424" s="338"/>
      <c r="F1424" s="14"/>
      <c r="G1424" s="338"/>
      <c r="H1424" s="76"/>
      <c r="I1424" s="338"/>
      <c r="J1424" s="338"/>
      <c r="K1424" s="338"/>
      <c r="L1424" s="14"/>
    </row>
    <row r="1425" spans="2:12" ht="29.45" customHeight="1" thickBot="1">
      <c r="B1425" s="25"/>
      <c r="C1425" s="23"/>
      <c r="D1425" s="23"/>
      <c r="E1425" s="23"/>
      <c r="F1425" s="24"/>
      <c r="G1425" s="338"/>
      <c r="H1425" s="25"/>
      <c r="I1425" s="23"/>
      <c r="J1425" s="23"/>
      <c r="K1425" s="23"/>
      <c r="L1425" s="24"/>
    </row>
    <row r="1426" spans="2:12" ht="29.45" customHeight="1">
      <c r="B1426" s="13"/>
      <c r="C1426" s="338"/>
      <c r="D1426" s="338"/>
      <c r="E1426" s="338"/>
      <c r="F1426" s="338"/>
      <c r="G1426" s="338"/>
      <c r="H1426" s="338"/>
      <c r="I1426" s="338"/>
      <c r="J1426" s="338" t="s">
        <v>114</v>
      </c>
      <c r="K1426" s="338"/>
      <c r="L1426" s="14"/>
    </row>
    <row r="1427" spans="2:12" ht="29.45" customHeight="1">
      <c r="B1427" s="1551" t="s">
        <v>115</v>
      </c>
      <c r="C1427" s="1552"/>
      <c r="D1427" s="1552"/>
      <c r="E1427" s="1552"/>
      <c r="F1427" s="1552"/>
      <c r="G1427" s="338"/>
      <c r="H1427" s="1552" t="s">
        <v>3</v>
      </c>
      <c r="I1427" s="1552"/>
      <c r="J1427" s="1552"/>
      <c r="K1427" s="1552"/>
      <c r="L1427" s="1553"/>
    </row>
    <row r="1428" spans="2:12" ht="29.45" customHeight="1" thickBot="1">
      <c r="B1428" s="13"/>
      <c r="C1428" s="338"/>
      <c r="D1428" s="338"/>
      <c r="E1428" s="338"/>
      <c r="F1428" s="338"/>
      <c r="G1428" s="338"/>
      <c r="H1428" s="338"/>
      <c r="I1428" s="338"/>
      <c r="J1428" s="338"/>
      <c r="K1428" s="338"/>
      <c r="L1428" s="14"/>
    </row>
    <row r="1429" spans="2:12" ht="29.45" customHeight="1">
      <c r="B1429" s="73"/>
      <c r="C1429" s="74"/>
      <c r="D1429" s="74"/>
      <c r="E1429" s="74"/>
      <c r="F1429" s="75"/>
      <c r="G1429" s="338"/>
      <c r="H1429" s="77"/>
      <c r="I1429" s="78"/>
      <c r="J1429" s="78"/>
      <c r="K1429" s="78"/>
      <c r="L1429" s="79"/>
    </row>
    <row r="1430" spans="2:12" ht="29.45" customHeight="1">
      <c r="B1430" s="13"/>
      <c r="C1430" s="338"/>
      <c r="D1430" s="338"/>
      <c r="E1430" s="338"/>
      <c r="F1430" s="14"/>
      <c r="G1430" s="338"/>
      <c r="H1430" s="1112" t="s">
        <v>483</v>
      </c>
      <c r="I1430" s="383"/>
      <c r="J1430" s="383"/>
      <c r="K1430" s="383"/>
      <c r="L1430" s="80"/>
    </row>
    <row r="1431" spans="2:12" ht="29.45" customHeight="1">
      <c r="B1431" s="537" t="s">
        <v>786</v>
      </c>
      <c r="C1431" s="338"/>
      <c r="D1431" s="338"/>
      <c r="E1431" s="338"/>
      <c r="F1431" s="14"/>
      <c r="G1431" s="338"/>
      <c r="H1431" s="534" t="s">
        <v>484</v>
      </c>
      <c r="I1431" s="383"/>
      <c r="J1431" s="383"/>
      <c r="K1431" s="383"/>
      <c r="L1431" s="80"/>
    </row>
    <row r="1432" spans="2:12" ht="29.45" customHeight="1">
      <c r="B1432" s="13"/>
      <c r="C1432" s="338"/>
      <c r="D1432" s="338"/>
      <c r="E1432" s="338"/>
      <c r="F1432" s="14"/>
      <c r="G1432" s="338"/>
      <c r="H1432" s="76"/>
      <c r="I1432" s="383"/>
      <c r="J1432" s="383"/>
      <c r="K1432" s="383"/>
      <c r="L1432" s="80"/>
    </row>
    <row r="1433" spans="2:12" ht="29.45" customHeight="1" thickBot="1">
      <c r="B1433" s="25"/>
      <c r="C1433" s="23"/>
      <c r="D1433" s="23"/>
      <c r="E1433" s="23"/>
      <c r="F1433" s="24"/>
      <c r="G1433" s="338"/>
      <c r="H1433" s="76"/>
      <c r="I1433" s="383"/>
      <c r="J1433" s="383"/>
      <c r="K1433" s="383"/>
      <c r="L1433" s="80"/>
    </row>
    <row r="1434" spans="2:12" ht="29.45" customHeight="1">
      <c r="B1434" s="1524" t="s">
        <v>116</v>
      </c>
      <c r="C1434" s="1525"/>
      <c r="D1434" s="1525"/>
      <c r="E1434" s="1525"/>
      <c r="F1434" s="1525"/>
      <c r="G1434" s="1554"/>
      <c r="H1434" s="1534" t="str">
        <f>'04-22Master'!B44</f>
        <v xml:space="preserve">Chetan Madhukar Mundhe </v>
      </c>
      <c r="I1434" s="1527"/>
      <c r="J1434" s="1527"/>
      <c r="K1434" s="1527"/>
      <c r="L1434" s="1527"/>
    </row>
    <row r="1435" spans="2:12" ht="29.45" customHeight="1">
      <c r="B1435" s="1555"/>
      <c r="C1435" s="1556"/>
      <c r="D1435" s="1556"/>
      <c r="E1435" s="1556"/>
      <c r="F1435" s="1556"/>
      <c r="G1435" s="1556"/>
      <c r="H1435" s="1557" t="str">
        <f>'04-22Master'!G44</f>
        <v>B 41, Mahaveer Park, PUNE, satara road, Bibwewadi pune, 411037</v>
      </c>
      <c r="I1435" s="1558"/>
      <c r="J1435" s="1558"/>
      <c r="K1435" s="1558"/>
      <c r="L1435" s="1558"/>
    </row>
    <row r="1436" spans="2:12" ht="29.45" customHeight="1">
      <c r="B1436" s="1529" t="s">
        <v>117</v>
      </c>
      <c r="C1436" s="1530"/>
      <c r="D1436" s="1530"/>
      <c r="E1436" s="1530"/>
      <c r="F1436" s="1530"/>
      <c r="G1436" s="1530"/>
      <c r="H1436" s="1531">
        <v>82</v>
      </c>
      <c r="I1436" s="1532"/>
      <c r="J1436" s="1532"/>
      <c r="K1436" s="1532"/>
      <c r="L1436" s="1533"/>
    </row>
    <row r="1437" spans="2:12" ht="29.45" customHeight="1">
      <c r="B1437" s="1524" t="s">
        <v>118</v>
      </c>
      <c r="C1437" s="1525"/>
      <c r="D1437" s="1525"/>
      <c r="E1437" s="1525"/>
      <c r="F1437" s="1525"/>
      <c r="G1437" s="1525"/>
      <c r="H1437" s="1534" t="str">
        <f>'04-22Master'!F44</f>
        <v>Technical Consultant</v>
      </c>
      <c r="I1437" s="1527"/>
      <c r="J1437" s="1527"/>
      <c r="K1437" s="1527"/>
      <c r="L1437" s="1528"/>
    </row>
    <row r="1438" spans="2:12" ht="29.45" customHeight="1">
      <c r="B1438" s="1524" t="s">
        <v>119</v>
      </c>
      <c r="C1438" s="1525"/>
      <c r="D1438" s="1525"/>
      <c r="E1438" s="1525"/>
      <c r="F1438" s="1525"/>
      <c r="G1438" s="1525"/>
      <c r="H1438" s="1535">
        <f>'04-22Master'!I44</f>
        <v>44635</v>
      </c>
      <c r="I1438" s="1536"/>
      <c r="J1438" s="1536"/>
      <c r="K1438" s="1536"/>
      <c r="L1438" s="1537"/>
    </row>
    <row r="1439" spans="2:12" ht="29.45" customHeight="1">
      <c r="B1439" s="384" t="s">
        <v>120</v>
      </c>
      <c r="C1439" s="629"/>
      <c r="D1439" s="629"/>
      <c r="E1439" s="629"/>
      <c r="F1439" s="629"/>
      <c r="G1439" s="629"/>
      <c r="H1439" s="631"/>
      <c r="I1439" s="387"/>
      <c r="J1439" s="388">
        <f>'04-22Master'!O1698</f>
        <v>0</v>
      </c>
      <c r="K1439" s="1118"/>
      <c r="L1439" s="632"/>
    </row>
    <row r="1440" spans="2:12" ht="29.45" customHeight="1">
      <c r="B1440" s="384" t="s">
        <v>121</v>
      </c>
      <c r="C1440" s="629"/>
      <c r="D1440" s="629"/>
      <c r="E1440" s="629"/>
      <c r="F1440" s="629"/>
      <c r="G1440" s="630"/>
      <c r="H1440" s="435"/>
      <c r="I1440" s="436"/>
      <c r="J1440" s="388" t="str">
        <f>'04-22Master'!N44</f>
        <v>100770453041</v>
      </c>
      <c r="K1440" s="436"/>
      <c r="L1440" s="437"/>
    </row>
    <row r="1441" spans="2:12" ht="29.45" customHeight="1">
      <c r="B1441" s="1538" t="s">
        <v>122</v>
      </c>
      <c r="C1441" s="1539"/>
      <c r="D1441" s="1539"/>
      <c r="E1441" s="1539"/>
      <c r="F1441" s="1539"/>
      <c r="G1441" s="1539"/>
      <c r="H1441" s="1531">
        <f>'04-22Master'!T44</f>
        <v>112719.00000000001</v>
      </c>
      <c r="I1441" s="1532"/>
      <c r="J1441" s="1532"/>
      <c r="K1441" s="1532"/>
      <c r="L1441" s="1533"/>
    </row>
    <row r="1442" spans="2:12" ht="29.45" customHeight="1">
      <c r="B1442" s="1524" t="s">
        <v>123</v>
      </c>
      <c r="C1442" s="1525"/>
      <c r="D1442" s="1525"/>
      <c r="E1442" s="1525"/>
      <c r="F1442" s="1525"/>
      <c r="G1442" s="1525"/>
      <c r="H1442" s="1526">
        <f>'04-22Master'!D10</f>
        <v>44652</v>
      </c>
      <c r="I1442" s="1527"/>
      <c r="J1442" s="1527"/>
      <c r="K1442" s="1527"/>
      <c r="L1442" s="1528"/>
    </row>
    <row r="1443" spans="2:12" ht="29.45" customHeight="1">
      <c r="B1443" s="1524" t="s">
        <v>124</v>
      </c>
      <c r="C1443" s="1525"/>
      <c r="D1443" s="1525"/>
      <c r="E1443" s="1525"/>
      <c r="F1443" s="1525"/>
      <c r="G1443" s="1525"/>
      <c r="H1443" s="1527" t="s">
        <v>125</v>
      </c>
      <c r="I1443" s="1527"/>
      <c r="J1443" s="1527"/>
      <c r="K1443" s="1527"/>
      <c r="L1443" s="1528"/>
    </row>
    <row r="1444" spans="2:12" ht="29.45" customHeight="1">
      <c r="B1444" s="384" t="s">
        <v>126</v>
      </c>
      <c r="C1444" s="629"/>
      <c r="D1444" s="629"/>
      <c r="E1444" s="629"/>
      <c r="F1444" s="629"/>
      <c r="G1444" s="630"/>
      <c r="H1444" s="631"/>
      <c r="I1444" s="1118"/>
      <c r="J1444" s="633">
        <f>'04-22Master'!R44</f>
        <v>30</v>
      </c>
      <c r="K1444" s="1118"/>
      <c r="L1444" s="632"/>
    </row>
    <row r="1445" spans="2:12" ht="29.45" customHeight="1">
      <c r="B1445" s="384" t="s">
        <v>127</v>
      </c>
      <c r="C1445" s="629"/>
      <c r="D1445" s="629"/>
      <c r="E1445" s="629"/>
      <c r="F1445" s="629"/>
      <c r="G1445" s="630"/>
      <c r="H1445" s="631"/>
      <c r="I1445" s="1118"/>
      <c r="J1445" s="1118" t="s">
        <v>34</v>
      </c>
      <c r="K1445" s="1118"/>
      <c r="L1445" s="632"/>
    </row>
    <row r="1446" spans="2:12" ht="29.45" customHeight="1">
      <c r="B1446" s="384" t="s">
        <v>128</v>
      </c>
      <c r="C1446" s="629"/>
      <c r="D1446" s="629"/>
      <c r="E1446" s="629"/>
      <c r="F1446" s="629"/>
      <c r="G1446" s="630"/>
      <c r="H1446" s="631"/>
      <c r="I1446" s="1118"/>
      <c r="J1446" s="633">
        <v>0</v>
      </c>
      <c r="K1446" s="1118"/>
      <c r="L1446" s="632"/>
    </row>
    <row r="1447" spans="2:12" ht="29.45" customHeight="1">
      <c r="B1447" s="384" t="s">
        <v>129</v>
      </c>
      <c r="C1447" s="629"/>
      <c r="D1447" s="629"/>
      <c r="E1447" s="629"/>
      <c r="F1447" s="629"/>
      <c r="G1447" s="630"/>
      <c r="H1447" s="631"/>
      <c r="I1447" s="1118"/>
      <c r="J1447" s="1118">
        <v>0</v>
      </c>
      <c r="K1447" s="1118"/>
      <c r="L1447" s="632"/>
    </row>
    <row r="1448" spans="2:12" ht="29.45" customHeight="1">
      <c r="B1448" s="384" t="s">
        <v>130</v>
      </c>
      <c r="C1448" s="629"/>
      <c r="D1448" s="629"/>
      <c r="E1448" s="629"/>
      <c r="F1448" s="629"/>
      <c r="G1448" s="630"/>
      <c r="H1448" s="631"/>
      <c r="I1448" s="1118"/>
      <c r="J1448" s="633">
        <f>'04-22Master'!AH44</f>
        <v>123275.62934</v>
      </c>
      <c r="K1448" s="1118"/>
      <c r="L1448" s="632" t="s">
        <v>32</v>
      </c>
    </row>
    <row r="1449" spans="2:12" ht="29.45" customHeight="1">
      <c r="B1449" s="384" t="s">
        <v>131</v>
      </c>
      <c r="C1449" s="629"/>
      <c r="D1449" s="1117" t="s">
        <v>29</v>
      </c>
      <c r="E1449" s="1116">
        <f>'04-22Master'!AJ44</f>
        <v>1800</v>
      </c>
      <c r="F1449" s="1117" t="s">
        <v>28</v>
      </c>
      <c r="G1449" s="1116">
        <f>'04-22Master'!AI2861</f>
        <v>0</v>
      </c>
      <c r="H1449" s="1117" t="s">
        <v>30</v>
      </c>
      <c r="I1449" s="1116">
        <f>'04-22Master'!AK44</f>
        <v>200</v>
      </c>
      <c r="J1449" s="1117" t="s">
        <v>31</v>
      </c>
      <c r="K1449" s="1116">
        <f>'04-22Master'!AL44</f>
        <v>0</v>
      </c>
      <c r="L1449" s="392">
        <f>'04-22Master'!AM44</f>
        <v>283</v>
      </c>
    </row>
    <row r="1450" spans="2:12" ht="29.45" customHeight="1">
      <c r="B1450" s="384" t="s">
        <v>132</v>
      </c>
      <c r="C1450" s="629"/>
      <c r="D1450" s="629"/>
      <c r="E1450" s="629"/>
      <c r="F1450" s="629"/>
      <c r="G1450" s="630"/>
      <c r="H1450" s="631"/>
      <c r="I1450" s="1118"/>
      <c r="J1450" s="633">
        <f>J1448-(E1449+G1449+I1449+K1449+L1449)</f>
        <v>120992.62934</v>
      </c>
      <c r="K1450" s="1118"/>
      <c r="L1450" s="632"/>
    </row>
    <row r="1451" spans="2:12" ht="29.45" customHeight="1">
      <c r="B1451" s="393" t="s">
        <v>133</v>
      </c>
      <c r="C1451" s="95"/>
      <c r="D1451" s="95"/>
      <c r="E1451" s="95"/>
      <c r="F1451" s="95"/>
      <c r="G1451" s="96"/>
      <c r="H1451" s="97"/>
      <c r="I1451" s="98"/>
      <c r="J1451" s="98"/>
      <c r="K1451" s="98"/>
      <c r="L1451" s="99"/>
    </row>
    <row r="1452" spans="2:12" ht="29.45" customHeight="1">
      <c r="B1452" s="394" t="s">
        <v>134</v>
      </c>
      <c r="C1452" s="100"/>
      <c r="D1452" s="100"/>
      <c r="E1452" s="100"/>
      <c r="F1452" s="100"/>
      <c r="G1452" s="101"/>
      <c r="H1452" s="71"/>
      <c r="I1452" s="17"/>
      <c r="J1452" s="17"/>
      <c r="K1452" s="17"/>
      <c r="L1452" s="102"/>
    </row>
    <row r="1453" spans="2:12">
      <c r="B1453" s="13"/>
      <c r="C1453" s="338"/>
      <c r="D1453" s="338"/>
      <c r="E1453" s="338"/>
      <c r="F1453" s="338"/>
      <c r="G1453" s="338"/>
      <c r="H1453" s="338"/>
      <c r="I1453" s="338"/>
      <c r="J1453" s="338"/>
      <c r="K1453" s="338"/>
      <c r="L1453" s="14"/>
    </row>
    <row r="1454" spans="2:12" ht="15.75" thickBot="1">
      <c r="B1454" s="25"/>
      <c r="C1454" s="23"/>
      <c r="D1454" s="23"/>
      <c r="E1454" s="23"/>
      <c r="F1454" s="23"/>
      <c r="G1454" s="23"/>
      <c r="H1454" s="23"/>
      <c r="I1454" s="23"/>
      <c r="J1454" s="23"/>
      <c r="K1454" s="23"/>
      <c r="L1454" s="24"/>
    </row>
    <row r="1464" spans="2:12" ht="15.75" thickBot="1"/>
    <row r="1465" spans="2:12" ht="32.25">
      <c r="B1465" s="1540" t="s">
        <v>110</v>
      </c>
      <c r="C1465" s="1541"/>
      <c r="D1465" s="1541"/>
      <c r="E1465" s="1541"/>
      <c r="F1465" s="1541"/>
      <c r="G1465" s="1541"/>
      <c r="H1465" s="1541"/>
      <c r="I1465" s="1541"/>
      <c r="J1465" s="1541"/>
      <c r="K1465" s="1541"/>
      <c r="L1465" s="1542"/>
    </row>
    <row r="1466" spans="2:12" ht="23.25">
      <c r="B1466" s="1543" t="s">
        <v>111</v>
      </c>
      <c r="C1466" s="1544"/>
      <c r="D1466" s="1544"/>
      <c r="E1466" s="1544"/>
      <c r="F1466" s="1544"/>
      <c r="G1466" s="1544"/>
      <c r="H1466" s="1544"/>
      <c r="I1466" s="1544"/>
      <c r="J1466" s="1544"/>
      <c r="K1466" s="1544"/>
      <c r="L1466" s="1545"/>
    </row>
    <row r="1467" spans="2:12" ht="16.5" thickBot="1">
      <c r="B1467" s="1546" t="s">
        <v>477</v>
      </c>
      <c r="C1467" s="1547"/>
      <c r="D1467" s="1547"/>
      <c r="E1467" s="1547"/>
      <c r="F1467" s="1547"/>
      <c r="G1467" s="1547"/>
      <c r="H1467" s="1547"/>
      <c r="I1467" s="1547"/>
      <c r="J1467" s="1547"/>
      <c r="K1467" s="1547"/>
      <c r="L1467" s="1548"/>
    </row>
    <row r="1468" spans="2:12">
      <c r="B1468" s="1549" t="s">
        <v>112</v>
      </c>
      <c r="C1468" s="1550"/>
      <c r="D1468" s="1550"/>
      <c r="E1468" s="1550"/>
      <c r="F1468" s="1550"/>
      <c r="G1468" s="338"/>
      <c r="H1468" s="1559" t="s">
        <v>113</v>
      </c>
      <c r="I1468" s="1559"/>
      <c r="J1468" s="1559"/>
      <c r="K1468" s="1559"/>
      <c r="L1468" s="1560"/>
    </row>
    <row r="1469" spans="2:12" ht="15.75" thickBot="1">
      <c r="B1469" s="1549"/>
      <c r="C1469" s="1550"/>
      <c r="D1469" s="1550"/>
      <c r="E1469" s="1550"/>
      <c r="F1469" s="1550"/>
      <c r="G1469" s="338"/>
      <c r="H1469" s="1559"/>
      <c r="I1469" s="1559"/>
      <c r="J1469" s="1559"/>
      <c r="K1469" s="1559"/>
      <c r="L1469" s="1560"/>
    </row>
    <row r="1470" spans="2:12" ht="27.6" customHeight="1">
      <c r="B1470" s="73"/>
      <c r="C1470" s="74"/>
      <c r="D1470" s="74"/>
      <c r="E1470" s="74"/>
      <c r="F1470" s="75"/>
      <c r="G1470" s="338"/>
      <c r="H1470" s="73"/>
      <c r="I1470" s="74"/>
      <c r="J1470" s="74"/>
      <c r="K1470" s="74"/>
      <c r="L1470" s="75"/>
    </row>
    <row r="1471" spans="2:12" ht="27.6" customHeight="1">
      <c r="B1471" s="323" t="s">
        <v>482</v>
      </c>
      <c r="C1471" s="338"/>
      <c r="D1471" s="338"/>
      <c r="E1471" s="338"/>
      <c r="F1471" s="14"/>
      <c r="G1471" s="338"/>
      <c r="H1471" s="323" t="s">
        <v>482</v>
      </c>
      <c r="I1471" s="338"/>
      <c r="J1471" s="338"/>
      <c r="K1471" s="338"/>
      <c r="L1471" s="14"/>
    </row>
    <row r="1472" spans="2:12" ht="27.6" customHeight="1">
      <c r="B1472" s="158" t="s">
        <v>491</v>
      </c>
      <c r="C1472" s="338"/>
      <c r="D1472" s="338"/>
      <c r="E1472" s="338"/>
      <c r="F1472" s="14"/>
      <c r="G1472" s="338"/>
      <c r="H1472" s="158" t="s">
        <v>491</v>
      </c>
      <c r="I1472" s="338"/>
      <c r="J1472" s="338"/>
      <c r="K1472" s="338"/>
      <c r="L1472" s="14"/>
    </row>
    <row r="1473" spans="2:12" ht="27.6" customHeight="1">
      <c r="B1473" s="76"/>
      <c r="C1473" s="338"/>
      <c r="D1473" s="338"/>
      <c r="E1473" s="338"/>
      <c r="F1473" s="14"/>
      <c r="G1473" s="338"/>
      <c r="H1473" s="76"/>
      <c r="I1473" s="338"/>
      <c r="J1473" s="338"/>
      <c r="K1473" s="338"/>
      <c r="L1473" s="14"/>
    </row>
    <row r="1474" spans="2:12" ht="27.6" customHeight="1" thickBot="1">
      <c r="B1474" s="25"/>
      <c r="C1474" s="23"/>
      <c r="D1474" s="23"/>
      <c r="E1474" s="23"/>
      <c r="F1474" s="24"/>
      <c r="G1474" s="338"/>
      <c r="H1474" s="25"/>
      <c r="I1474" s="23"/>
      <c r="J1474" s="23"/>
      <c r="K1474" s="23"/>
      <c r="L1474" s="24"/>
    </row>
    <row r="1475" spans="2:12" ht="27.6" customHeight="1">
      <c r="B1475" s="13"/>
      <c r="C1475" s="338"/>
      <c r="D1475" s="338"/>
      <c r="E1475" s="338"/>
      <c r="F1475" s="338"/>
      <c r="G1475" s="338"/>
      <c r="H1475" s="338"/>
      <c r="I1475" s="338"/>
      <c r="J1475" s="338" t="s">
        <v>114</v>
      </c>
      <c r="K1475" s="338"/>
      <c r="L1475" s="14"/>
    </row>
    <row r="1476" spans="2:12" ht="27.6" customHeight="1">
      <c r="B1476" s="1551" t="s">
        <v>115</v>
      </c>
      <c r="C1476" s="1552"/>
      <c r="D1476" s="1552"/>
      <c r="E1476" s="1552"/>
      <c r="F1476" s="1552"/>
      <c r="G1476" s="338"/>
      <c r="H1476" s="1552" t="s">
        <v>3</v>
      </c>
      <c r="I1476" s="1552"/>
      <c r="J1476" s="1552"/>
      <c r="K1476" s="1552"/>
      <c r="L1476" s="1553"/>
    </row>
    <row r="1477" spans="2:12" ht="27.6" customHeight="1" thickBot="1">
      <c r="B1477" s="13"/>
      <c r="C1477" s="338"/>
      <c r="D1477" s="338"/>
      <c r="E1477" s="338"/>
      <c r="F1477" s="338"/>
      <c r="G1477" s="338"/>
      <c r="H1477" s="338"/>
      <c r="I1477" s="338"/>
      <c r="J1477" s="338"/>
      <c r="K1477" s="338"/>
      <c r="L1477" s="14"/>
    </row>
    <row r="1478" spans="2:12" ht="27.6" customHeight="1">
      <c r="B1478" s="73"/>
      <c r="C1478" s="74"/>
      <c r="D1478" s="74"/>
      <c r="E1478" s="74"/>
      <c r="F1478" s="75"/>
      <c r="G1478" s="338"/>
      <c r="H1478" s="77"/>
      <c r="I1478" s="78"/>
      <c r="J1478" s="78"/>
      <c r="K1478" s="78"/>
      <c r="L1478" s="79"/>
    </row>
    <row r="1479" spans="2:12" ht="27.6" customHeight="1">
      <c r="B1479" s="13"/>
      <c r="C1479" s="338"/>
      <c r="D1479" s="338"/>
      <c r="E1479" s="338"/>
      <c r="F1479" s="14"/>
      <c r="G1479" s="338"/>
      <c r="H1479" s="1112" t="s">
        <v>483</v>
      </c>
      <c r="I1479" s="383"/>
      <c r="J1479" s="383"/>
      <c r="K1479" s="383"/>
      <c r="L1479" s="80"/>
    </row>
    <row r="1480" spans="2:12" ht="27.6" customHeight="1">
      <c r="B1480" s="537" t="s">
        <v>786</v>
      </c>
      <c r="C1480" s="338"/>
      <c r="D1480" s="338"/>
      <c r="E1480" s="338"/>
      <c r="F1480" s="14"/>
      <c r="G1480" s="338"/>
      <c r="H1480" s="534" t="s">
        <v>484</v>
      </c>
      <c r="I1480" s="383"/>
      <c r="J1480" s="383"/>
      <c r="K1480" s="383"/>
      <c r="L1480" s="80"/>
    </row>
    <row r="1481" spans="2:12" ht="27.6" customHeight="1">
      <c r="B1481" s="13"/>
      <c r="C1481" s="338"/>
      <c r="D1481" s="338"/>
      <c r="E1481" s="338"/>
      <c r="F1481" s="14"/>
      <c r="G1481" s="338"/>
      <c r="H1481" s="76"/>
      <c r="I1481" s="383"/>
      <c r="J1481" s="383"/>
      <c r="K1481" s="383"/>
      <c r="L1481" s="80"/>
    </row>
    <row r="1482" spans="2:12" ht="27.6" customHeight="1" thickBot="1">
      <c r="B1482" s="25"/>
      <c r="C1482" s="23"/>
      <c r="D1482" s="23"/>
      <c r="E1482" s="23"/>
      <c r="F1482" s="24"/>
      <c r="G1482" s="338"/>
      <c r="H1482" s="76"/>
      <c r="I1482" s="383"/>
      <c r="J1482" s="383"/>
      <c r="K1482" s="383"/>
      <c r="L1482" s="80"/>
    </row>
    <row r="1483" spans="2:12" ht="27.6" customHeight="1">
      <c r="B1483" s="1524" t="s">
        <v>116</v>
      </c>
      <c r="C1483" s="1525"/>
      <c r="D1483" s="1525"/>
      <c r="E1483" s="1525"/>
      <c r="F1483" s="1525"/>
      <c r="G1483" s="1554"/>
      <c r="H1483" s="1534" t="str">
        <f>'04-22Master'!B45</f>
        <v>Sathish Kumar dhandu</v>
      </c>
      <c r="I1483" s="1527"/>
      <c r="J1483" s="1527"/>
      <c r="K1483" s="1527"/>
      <c r="L1483" s="1527"/>
    </row>
    <row r="1484" spans="2:12" ht="27.6" customHeight="1">
      <c r="B1484" s="1555"/>
      <c r="C1484" s="1556"/>
      <c r="D1484" s="1556"/>
      <c r="E1484" s="1556"/>
      <c r="F1484" s="1556"/>
      <c r="G1484" s="1556"/>
      <c r="H1484" s="1557" t="str">
        <f>'04-22Master'!G45</f>
        <v>1/3A,BC colony,Lachannapally,Ananthapur,AP 515401</v>
      </c>
      <c r="I1484" s="1558"/>
      <c r="J1484" s="1558"/>
      <c r="K1484" s="1558"/>
      <c r="L1484" s="1558"/>
    </row>
    <row r="1485" spans="2:12" ht="27.6" customHeight="1">
      <c r="B1485" s="1529" t="s">
        <v>117</v>
      </c>
      <c r="C1485" s="1530"/>
      <c r="D1485" s="1530"/>
      <c r="E1485" s="1530"/>
      <c r="F1485" s="1530"/>
      <c r="G1485" s="1530"/>
      <c r="H1485" s="1531">
        <v>83</v>
      </c>
      <c r="I1485" s="1532"/>
      <c r="J1485" s="1532"/>
      <c r="K1485" s="1532"/>
      <c r="L1485" s="1533"/>
    </row>
    <row r="1486" spans="2:12" ht="27.6" customHeight="1">
      <c r="B1486" s="1524" t="s">
        <v>118</v>
      </c>
      <c r="C1486" s="1525"/>
      <c r="D1486" s="1525"/>
      <c r="E1486" s="1525"/>
      <c r="F1486" s="1525"/>
      <c r="G1486" s="1525"/>
      <c r="H1486" s="1534" t="str">
        <f>'04-22Master'!F45</f>
        <v>Technical Consultant</v>
      </c>
      <c r="I1486" s="1527"/>
      <c r="J1486" s="1527"/>
      <c r="K1486" s="1527"/>
      <c r="L1486" s="1528"/>
    </row>
    <row r="1487" spans="2:12" ht="27.6" customHeight="1">
      <c r="B1487" s="1524" t="s">
        <v>119</v>
      </c>
      <c r="C1487" s="1525"/>
      <c r="D1487" s="1525"/>
      <c r="E1487" s="1525"/>
      <c r="F1487" s="1525"/>
      <c r="G1487" s="1525"/>
      <c r="H1487" s="1535">
        <f>'04-22Master'!I45</f>
        <v>44636</v>
      </c>
      <c r="I1487" s="1536"/>
      <c r="J1487" s="1536"/>
      <c r="K1487" s="1536"/>
      <c r="L1487" s="1537"/>
    </row>
    <row r="1488" spans="2:12" ht="27.6" customHeight="1">
      <c r="B1488" s="384" t="s">
        <v>120</v>
      </c>
      <c r="C1488" s="629"/>
      <c r="D1488" s="629"/>
      <c r="E1488" s="629"/>
      <c r="F1488" s="629"/>
      <c r="G1488" s="629"/>
      <c r="H1488" s="631"/>
      <c r="I1488" s="387"/>
      <c r="J1488" s="388">
        <f>'04-22Master'!O1744</f>
        <v>0</v>
      </c>
      <c r="K1488" s="1118"/>
      <c r="L1488" s="632"/>
    </row>
    <row r="1489" spans="2:12" ht="27.6" customHeight="1">
      <c r="B1489" s="384" t="s">
        <v>121</v>
      </c>
      <c r="C1489" s="629"/>
      <c r="D1489" s="629"/>
      <c r="E1489" s="629"/>
      <c r="F1489" s="629"/>
      <c r="G1489" s="630"/>
      <c r="H1489" s="435"/>
      <c r="I1489" s="436"/>
      <c r="J1489" s="388" t="str">
        <f>'04-22Master'!N45</f>
        <v>QQQQ</v>
      </c>
      <c r="K1489" s="436"/>
      <c r="L1489" s="437"/>
    </row>
    <row r="1490" spans="2:12" ht="27.6" customHeight="1">
      <c r="B1490" s="1538" t="s">
        <v>122</v>
      </c>
      <c r="C1490" s="1539"/>
      <c r="D1490" s="1539"/>
      <c r="E1490" s="1539"/>
      <c r="F1490" s="1539"/>
      <c r="G1490" s="1539"/>
      <c r="H1490" s="1531">
        <f>'04-22Master'!T45</f>
        <v>84812.824999999997</v>
      </c>
      <c r="I1490" s="1532"/>
      <c r="J1490" s="1532"/>
      <c r="K1490" s="1532"/>
      <c r="L1490" s="1533"/>
    </row>
    <row r="1491" spans="2:12" ht="27.6" customHeight="1">
      <c r="B1491" s="1524" t="s">
        <v>123</v>
      </c>
      <c r="C1491" s="1525"/>
      <c r="D1491" s="1525"/>
      <c r="E1491" s="1525"/>
      <c r="F1491" s="1525"/>
      <c r="G1491" s="1525"/>
      <c r="H1491" s="1526">
        <f>'04-22Master'!D10</f>
        <v>44652</v>
      </c>
      <c r="I1491" s="1527"/>
      <c r="J1491" s="1527"/>
      <c r="K1491" s="1527"/>
      <c r="L1491" s="1528"/>
    </row>
    <row r="1492" spans="2:12" ht="27.6" customHeight="1">
      <c r="B1492" s="1524" t="s">
        <v>124</v>
      </c>
      <c r="C1492" s="1525"/>
      <c r="D1492" s="1525"/>
      <c r="E1492" s="1525"/>
      <c r="F1492" s="1525"/>
      <c r="G1492" s="1525"/>
      <c r="H1492" s="1527" t="s">
        <v>125</v>
      </c>
      <c r="I1492" s="1527"/>
      <c r="J1492" s="1527"/>
      <c r="K1492" s="1527"/>
      <c r="L1492" s="1528"/>
    </row>
    <row r="1493" spans="2:12" ht="27.6" customHeight="1">
      <c r="B1493" s="384" t="s">
        <v>126</v>
      </c>
      <c r="C1493" s="629"/>
      <c r="D1493" s="629"/>
      <c r="E1493" s="629"/>
      <c r="F1493" s="629"/>
      <c r="G1493" s="630"/>
      <c r="H1493" s="631"/>
      <c r="I1493" s="1118"/>
      <c r="J1493" s="633">
        <f>'04-22Master'!R45</f>
        <v>30</v>
      </c>
      <c r="K1493" s="1118"/>
      <c r="L1493" s="632"/>
    </row>
    <row r="1494" spans="2:12" ht="27.6" customHeight="1">
      <c r="B1494" s="384" t="s">
        <v>127</v>
      </c>
      <c r="C1494" s="629"/>
      <c r="D1494" s="629"/>
      <c r="E1494" s="629"/>
      <c r="F1494" s="629"/>
      <c r="G1494" s="630"/>
      <c r="H1494" s="631"/>
      <c r="I1494" s="1118"/>
      <c r="J1494" s="1118" t="s">
        <v>34</v>
      </c>
      <c r="K1494" s="1118"/>
      <c r="L1494" s="632"/>
    </row>
    <row r="1495" spans="2:12" ht="27.6" customHeight="1">
      <c r="B1495" s="384" t="s">
        <v>128</v>
      </c>
      <c r="C1495" s="629"/>
      <c r="D1495" s="629"/>
      <c r="E1495" s="629"/>
      <c r="F1495" s="629"/>
      <c r="G1495" s="630"/>
      <c r="H1495" s="631"/>
      <c r="I1495" s="1118"/>
      <c r="J1495" s="633">
        <v>0</v>
      </c>
      <c r="K1495" s="1118"/>
      <c r="L1495" s="632"/>
    </row>
    <row r="1496" spans="2:12" ht="27.6" customHeight="1">
      <c r="B1496" s="384" t="s">
        <v>129</v>
      </c>
      <c r="C1496" s="629"/>
      <c r="D1496" s="629"/>
      <c r="E1496" s="629"/>
      <c r="F1496" s="629"/>
      <c r="G1496" s="630"/>
      <c r="H1496" s="631"/>
      <c r="I1496" s="1118"/>
      <c r="J1496" s="1118">
        <v>0</v>
      </c>
      <c r="K1496" s="1118"/>
      <c r="L1496" s="632"/>
    </row>
    <row r="1497" spans="2:12" ht="27.6" customHeight="1">
      <c r="B1497" s="384" t="s">
        <v>130</v>
      </c>
      <c r="C1497" s="629"/>
      <c r="D1497" s="629"/>
      <c r="E1497" s="629"/>
      <c r="F1497" s="629"/>
      <c r="G1497" s="630"/>
      <c r="H1497" s="631"/>
      <c r="I1497" s="1118"/>
      <c r="J1497" s="633">
        <f>'04-22Master'!AH45</f>
        <v>93168.808999999994</v>
      </c>
      <c r="K1497" s="1118"/>
      <c r="L1497" s="632" t="s">
        <v>32</v>
      </c>
    </row>
    <row r="1498" spans="2:12" ht="27.6" customHeight="1">
      <c r="B1498" s="384" t="s">
        <v>131</v>
      </c>
      <c r="C1498" s="629"/>
      <c r="D1498" s="1117" t="s">
        <v>29</v>
      </c>
      <c r="E1498" s="1116">
        <f>'04-22Master'!AJ45</f>
        <v>0</v>
      </c>
      <c r="F1498" s="1117" t="s">
        <v>28</v>
      </c>
      <c r="G1498" s="1116">
        <f>'04-22Master'!AI2907</f>
        <v>0</v>
      </c>
      <c r="H1498" s="1117" t="s">
        <v>30</v>
      </c>
      <c r="I1498" s="1116">
        <f>'04-22Master'!AK45</f>
        <v>200</v>
      </c>
      <c r="J1498" s="1117" t="s">
        <v>31</v>
      </c>
      <c r="K1498" s="1116">
        <f>'04-22Master'!AL45</f>
        <v>0</v>
      </c>
      <c r="L1498" s="392">
        <f>'04-22Master'!AM45</f>
        <v>283</v>
      </c>
    </row>
    <row r="1499" spans="2:12" ht="27.6" customHeight="1">
      <c r="B1499" s="384" t="s">
        <v>132</v>
      </c>
      <c r="C1499" s="629"/>
      <c r="D1499" s="629"/>
      <c r="E1499" s="629"/>
      <c r="F1499" s="629"/>
      <c r="G1499" s="630"/>
      <c r="H1499" s="631"/>
      <c r="I1499" s="1118"/>
      <c r="J1499" s="633">
        <f>J1497-(E1498+G1498+I1498+K1498+L1498)</f>
        <v>92685.808999999994</v>
      </c>
      <c r="K1499" s="1118"/>
      <c r="L1499" s="632"/>
    </row>
    <row r="1500" spans="2:12">
      <c r="B1500" s="393" t="s">
        <v>133</v>
      </c>
      <c r="C1500" s="95"/>
      <c r="D1500" s="95"/>
      <c r="E1500" s="95"/>
      <c r="F1500" s="95"/>
      <c r="G1500" s="96"/>
      <c r="H1500" s="97"/>
      <c r="I1500" s="98"/>
      <c r="J1500" s="98"/>
      <c r="K1500" s="98"/>
      <c r="L1500" s="99"/>
    </row>
    <row r="1501" spans="2:12">
      <c r="B1501" s="394" t="s">
        <v>134</v>
      </c>
      <c r="C1501" s="100"/>
      <c r="D1501" s="100"/>
      <c r="E1501" s="100"/>
      <c r="F1501" s="100"/>
      <c r="G1501" s="101"/>
      <c r="H1501" s="71"/>
      <c r="I1501" s="17"/>
      <c r="J1501" s="17"/>
      <c r="K1501" s="17"/>
      <c r="L1501" s="102"/>
    </row>
    <row r="1511" s="1185" customFormat="1"/>
    <row r="1512" s="1185" customFormat="1"/>
    <row r="1513" s="1185" customFormat="1"/>
    <row r="1514" s="1185" customFormat="1"/>
    <row r="1515" s="1185" customFormat="1"/>
    <row r="1516" s="1185" customFormat="1"/>
    <row r="1517" s="1185" customFormat="1"/>
    <row r="1520" ht="15.75" thickBot="1"/>
    <row r="1521" spans="2:12" ht="32.25">
      <c r="B1521" s="1540" t="s">
        <v>110</v>
      </c>
      <c r="C1521" s="1541"/>
      <c r="D1521" s="1541"/>
      <c r="E1521" s="1541"/>
      <c r="F1521" s="1541"/>
      <c r="G1521" s="1541"/>
      <c r="H1521" s="1541"/>
      <c r="I1521" s="1541"/>
      <c r="J1521" s="1541"/>
      <c r="K1521" s="1541"/>
      <c r="L1521" s="1542"/>
    </row>
    <row r="1522" spans="2:12" ht="23.25">
      <c r="B1522" s="1543" t="s">
        <v>111</v>
      </c>
      <c r="C1522" s="1544"/>
      <c r="D1522" s="1544"/>
      <c r="E1522" s="1544"/>
      <c r="F1522" s="1544"/>
      <c r="G1522" s="1544"/>
      <c r="H1522" s="1544"/>
      <c r="I1522" s="1544"/>
      <c r="J1522" s="1544"/>
      <c r="K1522" s="1544"/>
      <c r="L1522" s="1545"/>
    </row>
    <row r="1523" spans="2:12" ht="16.5" thickBot="1">
      <c r="B1523" s="1546" t="s">
        <v>477</v>
      </c>
      <c r="C1523" s="1547"/>
      <c r="D1523" s="1547"/>
      <c r="E1523" s="1547"/>
      <c r="F1523" s="1547"/>
      <c r="G1523" s="1547"/>
      <c r="H1523" s="1547"/>
      <c r="I1523" s="1547"/>
      <c r="J1523" s="1547"/>
      <c r="K1523" s="1547"/>
      <c r="L1523" s="1548"/>
    </row>
    <row r="1524" spans="2:12">
      <c r="B1524" s="1549" t="s">
        <v>112</v>
      </c>
      <c r="C1524" s="1550"/>
      <c r="D1524" s="1550"/>
      <c r="E1524" s="1550"/>
      <c r="F1524" s="1550"/>
      <c r="G1524" s="338"/>
      <c r="H1524" s="1559" t="s">
        <v>113</v>
      </c>
      <c r="I1524" s="1559"/>
      <c r="J1524" s="1559"/>
      <c r="K1524" s="1559"/>
      <c r="L1524" s="1560"/>
    </row>
    <row r="1525" spans="2:12" ht="15.75" thickBot="1">
      <c r="B1525" s="1549"/>
      <c r="C1525" s="1550"/>
      <c r="D1525" s="1550"/>
      <c r="E1525" s="1550"/>
      <c r="F1525" s="1550"/>
      <c r="G1525" s="338"/>
      <c r="H1525" s="1559"/>
      <c r="I1525" s="1559"/>
      <c r="J1525" s="1559"/>
      <c r="K1525" s="1559"/>
      <c r="L1525" s="1560"/>
    </row>
    <row r="1526" spans="2:12" ht="29.45" customHeight="1">
      <c r="B1526" s="73"/>
      <c r="C1526" s="74"/>
      <c r="D1526" s="74"/>
      <c r="E1526" s="74"/>
      <c r="F1526" s="75"/>
      <c r="G1526" s="338"/>
      <c r="H1526" s="73"/>
      <c r="I1526" s="74"/>
      <c r="J1526" s="74"/>
      <c r="K1526" s="74"/>
      <c r="L1526" s="75"/>
    </row>
    <row r="1527" spans="2:12" ht="29.45" customHeight="1">
      <c r="B1527" s="323" t="s">
        <v>482</v>
      </c>
      <c r="C1527" s="338"/>
      <c r="D1527" s="338"/>
      <c r="E1527" s="338"/>
      <c r="F1527" s="14"/>
      <c r="G1527" s="338"/>
      <c r="H1527" s="323" t="s">
        <v>482</v>
      </c>
      <c r="I1527" s="338"/>
      <c r="J1527" s="338"/>
      <c r="K1527" s="338"/>
      <c r="L1527" s="14"/>
    </row>
    <row r="1528" spans="2:12" ht="29.45" customHeight="1">
      <c r="B1528" s="158" t="s">
        <v>491</v>
      </c>
      <c r="C1528" s="338"/>
      <c r="D1528" s="338"/>
      <c r="E1528" s="338"/>
      <c r="F1528" s="14"/>
      <c r="G1528" s="338"/>
      <c r="H1528" s="158" t="s">
        <v>491</v>
      </c>
      <c r="I1528" s="338"/>
      <c r="J1528" s="338"/>
      <c r="K1528" s="338"/>
      <c r="L1528" s="14"/>
    </row>
    <row r="1529" spans="2:12" ht="29.45" customHeight="1">
      <c r="B1529" s="76"/>
      <c r="C1529" s="338"/>
      <c r="D1529" s="338"/>
      <c r="E1529" s="338"/>
      <c r="F1529" s="14"/>
      <c r="G1529" s="338"/>
      <c r="H1529" s="76"/>
      <c r="I1529" s="338"/>
      <c r="J1529" s="338"/>
      <c r="K1529" s="338"/>
      <c r="L1529" s="14"/>
    </row>
    <row r="1530" spans="2:12" ht="29.45" customHeight="1" thickBot="1">
      <c r="B1530" s="25"/>
      <c r="C1530" s="23"/>
      <c r="D1530" s="23"/>
      <c r="E1530" s="23"/>
      <c r="F1530" s="24"/>
      <c r="G1530" s="338"/>
      <c r="H1530" s="25"/>
      <c r="I1530" s="23"/>
      <c r="J1530" s="23"/>
      <c r="K1530" s="23"/>
      <c r="L1530" s="24"/>
    </row>
    <row r="1531" spans="2:12" ht="29.45" customHeight="1">
      <c r="B1531" s="13"/>
      <c r="C1531" s="338"/>
      <c r="D1531" s="338"/>
      <c r="E1531" s="338"/>
      <c r="F1531" s="338"/>
      <c r="G1531" s="338"/>
      <c r="H1531" s="338"/>
      <c r="I1531" s="338"/>
      <c r="J1531" s="338" t="s">
        <v>114</v>
      </c>
      <c r="K1531" s="338"/>
      <c r="L1531" s="14"/>
    </row>
    <row r="1532" spans="2:12" ht="29.45" customHeight="1">
      <c r="B1532" s="1551" t="s">
        <v>115</v>
      </c>
      <c r="C1532" s="1552"/>
      <c r="D1532" s="1552"/>
      <c r="E1532" s="1552"/>
      <c r="F1532" s="1552"/>
      <c r="G1532" s="338"/>
      <c r="H1532" s="1552" t="s">
        <v>3</v>
      </c>
      <c r="I1532" s="1552"/>
      <c r="J1532" s="1552"/>
      <c r="K1532" s="1552"/>
      <c r="L1532" s="1553"/>
    </row>
    <row r="1533" spans="2:12" ht="29.45" customHeight="1" thickBot="1">
      <c r="B1533" s="13"/>
      <c r="C1533" s="338"/>
      <c r="D1533" s="338"/>
      <c r="E1533" s="338"/>
      <c r="F1533" s="338"/>
      <c r="G1533" s="338"/>
      <c r="H1533" s="338"/>
      <c r="I1533" s="338"/>
      <c r="J1533" s="338"/>
      <c r="K1533" s="338"/>
      <c r="L1533" s="14"/>
    </row>
    <row r="1534" spans="2:12" ht="29.45" customHeight="1">
      <c r="B1534" s="73"/>
      <c r="C1534" s="74"/>
      <c r="D1534" s="74"/>
      <c r="E1534" s="74"/>
      <c r="F1534" s="75"/>
      <c r="G1534" s="338"/>
      <c r="H1534" s="77"/>
      <c r="I1534" s="78"/>
      <c r="J1534" s="78"/>
      <c r="K1534" s="78"/>
      <c r="L1534" s="79"/>
    </row>
    <row r="1535" spans="2:12" ht="29.45" customHeight="1">
      <c r="B1535" s="13"/>
      <c r="C1535" s="338"/>
      <c r="D1535" s="338"/>
      <c r="E1535" s="338"/>
      <c r="F1535" s="14"/>
      <c r="G1535" s="338"/>
      <c r="H1535" s="1112" t="s">
        <v>483</v>
      </c>
      <c r="I1535" s="383"/>
      <c r="J1535" s="383"/>
      <c r="K1535" s="383"/>
      <c r="L1535" s="80"/>
    </row>
    <row r="1536" spans="2:12" ht="29.45" customHeight="1">
      <c r="B1536" s="537" t="s">
        <v>786</v>
      </c>
      <c r="C1536" s="338"/>
      <c r="D1536" s="338"/>
      <c r="E1536" s="338"/>
      <c r="F1536" s="14"/>
      <c r="G1536" s="338"/>
      <c r="H1536" s="534" t="s">
        <v>484</v>
      </c>
      <c r="I1536" s="383"/>
      <c r="J1536" s="383"/>
      <c r="K1536" s="383"/>
      <c r="L1536" s="80"/>
    </row>
    <row r="1537" spans="2:12" ht="29.45" customHeight="1">
      <c r="B1537" s="13"/>
      <c r="C1537" s="338"/>
      <c r="D1537" s="338"/>
      <c r="E1537" s="338"/>
      <c r="F1537" s="14"/>
      <c r="G1537" s="338"/>
      <c r="H1537" s="76"/>
      <c r="I1537" s="383"/>
      <c r="J1537" s="383"/>
      <c r="K1537" s="383"/>
      <c r="L1537" s="80"/>
    </row>
    <row r="1538" spans="2:12" ht="29.45" customHeight="1" thickBot="1">
      <c r="B1538" s="25"/>
      <c r="C1538" s="23"/>
      <c r="D1538" s="23"/>
      <c r="E1538" s="23"/>
      <c r="F1538" s="24"/>
      <c r="G1538" s="338"/>
      <c r="H1538" s="76"/>
      <c r="I1538" s="383"/>
      <c r="J1538" s="383"/>
      <c r="K1538" s="383"/>
      <c r="L1538" s="80"/>
    </row>
    <row r="1539" spans="2:12" ht="29.45" customHeight="1">
      <c r="B1539" s="1524" t="s">
        <v>116</v>
      </c>
      <c r="C1539" s="1525"/>
      <c r="D1539" s="1525"/>
      <c r="E1539" s="1525"/>
      <c r="F1539" s="1525"/>
      <c r="G1539" s="1554"/>
      <c r="H1539" s="1534" t="str">
        <f>'04-22Master'!B46</f>
        <v>Praveen Kumar GATTU</v>
      </c>
      <c r="I1539" s="1527"/>
      <c r="J1539" s="1527"/>
      <c r="K1539" s="1527"/>
      <c r="L1539" s="1527"/>
    </row>
    <row r="1540" spans="2:12" ht="29.45" customHeight="1">
      <c r="B1540" s="1555"/>
      <c r="C1540" s="1556"/>
      <c r="D1540" s="1556"/>
      <c r="E1540" s="1556"/>
      <c r="F1540" s="1556"/>
      <c r="G1540" s="1556"/>
      <c r="H1540" s="1557" t="str">
        <f>'04-22Master'!G46</f>
        <v>30-104, Kalyanapuram,st colony, puttur, Chittoor, AP 517583</v>
      </c>
      <c r="I1540" s="1558"/>
      <c r="J1540" s="1558"/>
      <c r="K1540" s="1558"/>
      <c r="L1540" s="1558"/>
    </row>
    <row r="1541" spans="2:12" ht="29.45" customHeight="1">
      <c r="B1541" s="1529" t="s">
        <v>117</v>
      </c>
      <c r="C1541" s="1530"/>
      <c r="D1541" s="1530"/>
      <c r="E1541" s="1530"/>
      <c r="F1541" s="1530"/>
      <c r="G1541" s="1530"/>
      <c r="H1541" s="1531">
        <v>84</v>
      </c>
      <c r="I1541" s="1532"/>
      <c r="J1541" s="1532"/>
      <c r="K1541" s="1532"/>
      <c r="L1541" s="1533"/>
    </row>
    <row r="1542" spans="2:12" ht="29.45" customHeight="1">
      <c r="B1542" s="1524" t="s">
        <v>118</v>
      </c>
      <c r="C1542" s="1525"/>
      <c r="D1542" s="1525"/>
      <c r="E1542" s="1525"/>
      <c r="F1542" s="1525"/>
      <c r="G1542" s="1525"/>
      <c r="H1542" s="1534" t="str">
        <f>'04-22Master'!F46</f>
        <v>System Administrator</v>
      </c>
      <c r="I1542" s="1527"/>
      <c r="J1542" s="1527"/>
      <c r="K1542" s="1527"/>
      <c r="L1542" s="1528"/>
    </row>
    <row r="1543" spans="2:12" ht="29.45" customHeight="1">
      <c r="B1543" s="1524" t="s">
        <v>119</v>
      </c>
      <c r="C1543" s="1525"/>
      <c r="D1543" s="1525"/>
      <c r="E1543" s="1525"/>
      <c r="F1543" s="1525"/>
      <c r="G1543" s="1525"/>
      <c r="H1543" s="1535">
        <f>'04-22Master'!I46</f>
        <v>44648</v>
      </c>
      <c r="I1543" s="1536"/>
      <c r="J1543" s="1536"/>
      <c r="K1543" s="1536"/>
      <c r="L1543" s="1537"/>
    </row>
    <row r="1544" spans="2:12" ht="29.45" customHeight="1">
      <c r="B1544" s="384" t="s">
        <v>120</v>
      </c>
      <c r="C1544" s="629"/>
      <c r="D1544" s="629"/>
      <c r="E1544" s="629"/>
      <c r="F1544" s="629"/>
      <c r="G1544" s="629"/>
      <c r="H1544" s="631"/>
      <c r="I1544" s="387"/>
      <c r="J1544" s="388">
        <f>'04-22Master'!O1793</f>
        <v>0</v>
      </c>
      <c r="K1544" s="1118"/>
      <c r="L1544" s="632"/>
    </row>
    <row r="1545" spans="2:12" ht="29.45" customHeight="1">
      <c r="B1545" s="384" t="s">
        <v>121</v>
      </c>
      <c r="C1545" s="629"/>
      <c r="D1545" s="629"/>
      <c r="E1545" s="629"/>
      <c r="F1545" s="629"/>
      <c r="G1545" s="630"/>
      <c r="H1545" s="435"/>
      <c r="I1545" s="436"/>
      <c r="J1545" s="388" t="str">
        <f>'04-22Master'!N46</f>
        <v>100515794652</v>
      </c>
      <c r="K1545" s="436"/>
      <c r="L1545" s="437"/>
    </row>
    <row r="1546" spans="2:12" ht="29.45" customHeight="1">
      <c r="B1546" s="1538" t="s">
        <v>122</v>
      </c>
      <c r="C1546" s="1539"/>
      <c r="D1546" s="1539"/>
      <c r="E1546" s="1539"/>
      <c r="F1546" s="1539"/>
      <c r="G1546" s="1539"/>
      <c r="H1546" s="1531">
        <f>'04-22Master'!T46</f>
        <v>80278.000000000015</v>
      </c>
      <c r="I1546" s="1532"/>
      <c r="J1546" s="1532"/>
      <c r="K1546" s="1532"/>
      <c r="L1546" s="1533"/>
    </row>
    <row r="1547" spans="2:12" ht="29.45" customHeight="1">
      <c r="B1547" s="1524" t="s">
        <v>123</v>
      </c>
      <c r="C1547" s="1525"/>
      <c r="D1547" s="1525"/>
      <c r="E1547" s="1525"/>
      <c r="F1547" s="1525"/>
      <c r="G1547" s="1525"/>
      <c r="H1547" s="1526">
        <f>'04-22Master'!D10</f>
        <v>44652</v>
      </c>
      <c r="I1547" s="1527"/>
      <c r="J1547" s="1527"/>
      <c r="K1547" s="1527"/>
      <c r="L1547" s="1528"/>
    </row>
    <row r="1548" spans="2:12" ht="29.45" customHeight="1">
      <c r="B1548" s="1524" t="s">
        <v>124</v>
      </c>
      <c r="C1548" s="1525"/>
      <c r="D1548" s="1525"/>
      <c r="E1548" s="1525"/>
      <c r="F1548" s="1525"/>
      <c r="G1548" s="1525"/>
      <c r="H1548" s="1527" t="s">
        <v>125</v>
      </c>
      <c r="I1548" s="1527"/>
      <c r="J1548" s="1527"/>
      <c r="K1548" s="1527"/>
      <c r="L1548" s="1528"/>
    </row>
    <row r="1549" spans="2:12" ht="29.45" customHeight="1">
      <c r="B1549" s="384" t="s">
        <v>126</v>
      </c>
      <c r="C1549" s="629"/>
      <c r="D1549" s="629"/>
      <c r="E1549" s="629"/>
      <c r="F1549" s="629"/>
      <c r="G1549" s="630"/>
      <c r="H1549" s="631"/>
      <c r="I1549" s="1118"/>
      <c r="J1549" s="633">
        <f>'04-22Master'!R46</f>
        <v>30</v>
      </c>
      <c r="K1549" s="1118"/>
      <c r="L1549" s="632"/>
    </row>
    <row r="1550" spans="2:12" ht="29.45" customHeight="1">
      <c r="B1550" s="384" t="s">
        <v>127</v>
      </c>
      <c r="C1550" s="629"/>
      <c r="D1550" s="629"/>
      <c r="E1550" s="629"/>
      <c r="F1550" s="629"/>
      <c r="G1550" s="630"/>
      <c r="H1550" s="631"/>
      <c r="I1550" s="1118"/>
      <c r="J1550" s="1118" t="s">
        <v>34</v>
      </c>
      <c r="K1550" s="1118"/>
      <c r="L1550" s="632"/>
    </row>
    <row r="1551" spans="2:12" ht="29.45" customHeight="1">
      <c r="B1551" s="384" t="s">
        <v>128</v>
      </c>
      <c r="C1551" s="629"/>
      <c r="D1551" s="629"/>
      <c r="E1551" s="629"/>
      <c r="F1551" s="629"/>
      <c r="G1551" s="630"/>
      <c r="H1551" s="631"/>
      <c r="I1551" s="1118"/>
      <c r="J1551" s="633">
        <v>0</v>
      </c>
      <c r="K1551" s="1118"/>
      <c r="L1551" s="632"/>
    </row>
    <row r="1552" spans="2:12" ht="29.45" customHeight="1">
      <c r="B1552" s="384" t="s">
        <v>129</v>
      </c>
      <c r="C1552" s="629"/>
      <c r="D1552" s="629"/>
      <c r="E1552" s="629"/>
      <c r="F1552" s="629"/>
      <c r="G1552" s="630"/>
      <c r="H1552" s="631"/>
      <c r="I1552" s="1118"/>
      <c r="J1552" s="1118">
        <v>0</v>
      </c>
      <c r="K1552" s="1118"/>
      <c r="L1552" s="632"/>
    </row>
    <row r="1553" spans="2:12" ht="29.45" customHeight="1">
      <c r="B1553" s="384" t="s">
        <v>130</v>
      </c>
      <c r="C1553" s="629"/>
      <c r="D1553" s="629"/>
      <c r="E1553" s="629"/>
      <c r="F1553" s="629"/>
      <c r="G1553" s="630"/>
      <c r="H1553" s="631"/>
      <c r="I1553" s="1118"/>
      <c r="J1553" s="633">
        <f>'04-22Master'!AH46</f>
        <v>88276.332079999993</v>
      </c>
      <c r="K1553" s="1118"/>
      <c r="L1553" s="632" t="s">
        <v>32</v>
      </c>
    </row>
    <row r="1554" spans="2:12" ht="29.45" customHeight="1">
      <c r="B1554" s="384" t="s">
        <v>131</v>
      </c>
      <c r="C1554" s="629"/>
      <c r="D1554" s="1117" t="s">
        <v>29</v>
      </c>
      <c r="E1554" s="1116">
        <f>'04-22Master'!AJ46</f>
        <v>1800</v>
      </c>
      <c r="F1554" s="1117" t="s">
        <v>28</v>
      </c>
      <c r="G1554" s="1116">
        <f>'04-22Master'!AI2956</f>
        <v>0</v>
      </c>
      <c r="H1554" s="1117" t="s">
        <v>30</v>
      </c>
      <c r="I1554" s="1116">
        <f>'04-22Master'!AK46</f>
        <v>200</v>
      </c>
      <c r="J1554" s="1117" t="s">
        <v>31</v>
      </c>
      <c r="K1554" s="1116">
        <f>'04-22Master'!AL46</f>
        <v>0</v>
      </c>
      <c r="L1554" s="392">
        <f>'04-22Master'!AM46</f>
        <v>283</v>
      </c>
    </row>
    <row r="1555" spans="2:12" ht="29.45" customHeight="1">
      <c r="B1555" s="384" t="s">
        <v>132</v>
      </c>
      <c r="C1555" s="629"/>
      <c r="D1555" s="629"/>
      <c r="E1555" s="629"/>
      <c r="F1555" s="629"/>
      <c r="G1555" s="630"/>
      <c r="H1555" s="631"/>
      <c r="I1555" s="1118"/>
      <c r="J1555" s="633">
        <f>J1553-(E1554+G1554+I1554+K1554+L1554)</f>
        <v>85993.332079999993</v>
      </c>
      <c r="K1555" s="1118"/>
      <c r="L1555" s="632"/>
    </row>
    <row r="1556" spans="2:12" ht="29.45" customHeight="1">
      <c r="B1556" s="393" t="s">
        <v>133</v>
      </c>
      <c r="C1556" s="95"/>
      <c r="D1556" s="95"/>
      <c r="E1556" s="95"/>
      <c r="F1556" s="95"/>
      <c r="G1556" s="96"/>
      <c r="H1556" s="97"/>
      <c r="I1556" s="98"/>
      <c r="J1556" s="98"/>
      <c r="K1556" s="98"/>
      <c r="L1556" s="99"/>
    </row>
    <row r="1557" spans="2:12">
      <c r="B1557" s="394" t="s">
        <v>134</v>
      </c>
      <c r="C1557" s="100"/>
      <c r="D1557" s="100"/>
      <c r="E1557" s="100"/>
      <c r="F1557" s="100"/>
      <c r="G1557" s="101"/>
      <c r="H1557" s="71"/>
      <c r="I1557" s="17"/>
      <c r="J1557" s="17"/>
      <c r="K1557" s="17"/>
      <c r="L1557" s="102"/>
    </row>
    <row r="1558" spans="2:12">
      <c r="B1558" s="13"/>
      <c r="C1558" s="338"/>
      <c r="D1558" s="338"/>
      <c r="E1558" s="338"/>
      <c r="F1558" s="338"/>
      <c r="G1558" s="338"/>
      <c r="H1558" s="338"/>
      <c r="I1558" s="338"/>
      <c r="J1558" s="338"/>
      <c r="K1558" s="338"/>
      <c r="L1558" s="14"/>
    </row>
    <row r="1559" spans="2:12" ht="15.75" thickBot="1">
      <c r="B1559" s="25"/>
      <c r="C1559" s="23"/>
      <c r="D1559" s="23"/>
      <c r="E1559" s="23"/>
      <c r="F1559" s="23"/>
      <c r="G1559" s="23"/>
      <c r="H1559" s="23"/>
      <c r="I1559" s="23"/>
      <c r="J1559" s="23"/>
      <c r="K1559" s="23"/>
      <c r="L1559" s="24"/>
    </row>
    <row r="1560" spans="2:12" s="1081" customFormat="1"/>
    <row r="1561" spans="2:12" s="1081" customFormat="1"/>
    <row r="1562" spans="2:12" s="1081" customFormat="1"/>
    <row r="1563" spans="2:12" s="1081" customFormat="1"/>
    <row r="1564" spans="2:12" s="1081" customFormat="1"/>
    <row r="1565" spans="2:12" s="1081" customFormat="1"/>
    <row r="1566" spans="2:12" s="1081" customFormat="1"/>
    <row r="1567" spans="2:12" s="1081" customFormat="1"/>
    <row r="1569" spans="2:12" s="1185" customFormat="1"/>
    <row r="1571" spans="2:12" ht="15.75" thickBot="1"/>
    <row r="1572" spans="2:12" ht="32.25">
      <c r="B1572" s="1540" t="s">
        <v>110</v>
      </c>
      <c r="C1572" s="1541"/>
      <c r="D1572" s="1541"/>
      <c r="E1572" s="1541"/>
      <c r="F1572" s="1541"/>
      <c r="G1572" s="1541"/>
      <c r="H1572" s="1541"/>
      <c r="I1572" s="1541"/>
      <c r="J1572" s="1541"/>
      <c r="K1572" s="1541"/>
      <c r="L1572" s="1542"/>
    </row>
    <row r="1573" spans="2:12" ht="23.25">
      <c r="B1573" s="1543" t="s">
        <v>111</v>
      </c>
      <c r="C1573" s="1544"/>
      <c r="D1573" s="1544"/>
      <c r="E1573" s="1544"/>
      <c r="F1573" s="1544"/>
      <c r="G1573" s="1544"/>
      <c r="H1573" s="1544"/>
      <c r="I1573" s="1544"/>
      <c r="J1573" s="1544"/>
      <c r="K1573" s="1544"/>
      <c r="L1573" s="1545"/>
    </row>
    <row r="1574" spans="2:12" ht="16.5" thickBot="1">
      <c r="B1574" s="1546" t="s">
        <v>477</v>
      </c>
      <c r="C1574" s="1547"/>
      <c r="D1574" s="1547"/>
      <c r="E1574" s="1547"/>
      <c r="F1574" s="1547"/>
      <c r="G1574" s="1547"/>
      <c r="H1574" s="1547"/>
      <c r="I1574" s="1547"/>
      <c r="J1574" s="1547"/>
      <c r="K1574" s="1547"/>
      <c r="L1574" s="1548"/>
    </row>
    <row r="1575" spans="2:12">
      <c r="B1575" s="1549" t="s">
        <v>112</v>
      </c>
      <c r="C1575" s="1550"/>
      <c r="D1575" s="1550"/>
      <c r="E1575" s="1550"/>
      <c r="F1575" s="1550"/>
      <c r="G1575" s="338"/>
      <c r="H1575" s="1559" t="s">
        <v>113</v>
      </c>
      <c r="I1575" s="1559"/>
      <c r="J1575" s="1559"/>
      <c r="K1575" s="1559"/>
      <c r="L1575" s="1560"/>
    </row>
    <row r="1576" spans="2:12" ht="15.75" thickBot="1">
      <c r="B1576" s="1549"/>
      <c r="C1576" s="1550"/>
      <c r="D1576" s="1550"/>
      <c r="E1576" s="1550"/>
      <c r="F1576" s="1550"/>
      <c r="G1576" s="338"/>
      <c r="H1576" s="1559"/>
      <c r="I1576" s="1559"/>
      <c r="J1576" s="1559"/>
      <c r="K1576" s="1559"/>
      <c r="L1576" s="1560"/>
    </row>
    <row r="1577" spans="2:12" ht="28.5" customHeight="1">
      <c r="B1577" s="73"/>
      <c r="C1577" s="74"/>
      <c r="D1577" s="74"/>
      <c r="E1577" s="74"/>
      <c r="F1577" s="75"/>
      <c r="G1577" s="338"/>
      <c r="H1577" s="73"/>
      <c r="I1577" s="74"/>
      <c r="J1577" s="74"/>
      <c r="K1577" s="74"/>
      <c r="L1577" s="75"/>
    </row>
    <row r="1578" spans="2:12" ht="28.5" customHeight="1">
      <c r="B1578" s="323" t="s">
        <v>482</v>
      </c>
      <c r="C1578" s="338"/>
      <c r="D1578" s="338"/>
      <c r="E1578" s="338"/>
      <c r="F1578" s="14"/>
      <c r="G1578" s="338"/>
      <c r="H1578" s="323" t="s">
        <v>482</v>
      </c>
      <c r="I1578" s="338"/>
      <c r="J1578" s="338"/>
      <c r="K1578" s="338"/>
      <c r="L1578" s="14"/>
    </row>
    <row r="1579" spans="2:12" ht="28.5" customHeight="1">
      <c r="B1579" s="158" t="s">
        <v>491</v>
      </c>
      <c r="C1579" s="338"/>
      <c r="D1579" s="338"/>
      <c r="E1579" s="338"/>
      <c r="F1579" s="14"/>
      <c r="G1579" s="338"/>
      <c r="H1579" s="158" t="s">
        <v>491</v>
      </c>
      <c r="I1579" s="338"/>
      <c r="J1579" s="338"/>
      <c r="K1579" s="338"/>
      <c r="L1579" s="14"/>
    </row>
    <row r="1580" spans="2:12" ht="28.5" customHeight="1">
      <c r="B1580" s="76"/>
      <c r="C1580" s="338"/>
      <c r="D1580" s="338"/>
      <c r="E1580" s="338"/>
      <c r="F1580" s="14"/>
      <c r="G1580" s="338"/>
      <c r="H1580" s="76"/>
      <c r="I1580" s="338"/>
      <c r="J1580" s="338"/>
      <c r="K1580" s="338"/>
      <c r="L1580" s="14"/>
    </row>
    <row r="1581" spans="2:12" ht="28.5" customHeight="1" thickBot="1">
      <c r="B1581" s="25"/>
      <c r="C1581" s="23"/>
      <c r="D1581" s="23"/>
      <c r="E1581" s="23"/>
      <c r="F1581" s="24"/>
      <c r="G1581" s="338"/>
      <c r="H1581" s="25"/>
      <c r="I1581" s="23"/>
      <c r="J1581" s="23"/>
      <c r="K1581" s="23"/>
      <c r="L1581" s="24"/>
    </row>
    <row r="1582" spans="2:12" ht="28.5" customHeight="1">
      <c r="B1582" s="13"/>
      <c r="C1582" s="338"/>
      <c r="D1582" s="338"/>
      <c r="E1582" s="338"/>
      <c r="F1582" s="338"/>
      <c r="G1582" s="338"/>
      <c r="H1582" s="338"/>
      <c r="I1582" s="338"/>
      <c r="J1582" s="338" t="s">
        <v>114</v>
      </c>
      <c r="K1582" s="338"/>
      <c r="L1582" s="14"/>
    </row>
    <row r="1583" spans="2:12" ht="28.5" customHeight="1">
      <c r="B1583" s="1551" t="s">
        <v>115</v>
      </c>
      <c r="C1583" s="1552"/>
      <c r="D1583" s="1552"/>
      <c r="E1583" s="1552"/>
      <c r="F1583" s="1552"/>
      <c r="G1583" s="338"/>
      <c r="H1583" s="1552" t="s">
        <v>3</v>
      </c>
      <c r="I1583" s="1552"/>
      <c r="J1583" s="1552"/>
      <c r="K1583" s="1552"/>
      <c r="L1583" s="1553"/>
    </row>
    <row r="1584" spans="2:12" ht="28.5" customHeight="1" thickBot="1">
      <c r="B1584" s="13"/>
      <c r="C1584" s="338"/>
      <c r="D1584" s="338"/>
      <c r="E1584" s="338"/>
      <c r="F1584" s="338"/>
      <c r="G1584" s="338"/>
      <c r="H1584" s="338"/>
      <c r="I1584" s="338"/>
      <c r="J1584" s="338"/>
      <c r="K1584" s="338"/>
      <c r="L1584" s="14"/>
    </row>
    <row r="1585" spans="2:12" ht="28.5" customHeight="1">
      <c r="B1585" s="73"/>
      <c r="C1585" s="74"/>
      <c r="D1585" s="74"/>
      <c r="E1585" s="74"/>
      <c r="F1585" s="75"/>
      <c r="G1585" s="338"/>
      <c r="H1585" s="77"/>
      <c r="I1585" s="78"/>
      <c r="J1585" s="78"/>
      <c r="K1585" s="78"/>
      <c r="L1585" s="79"/>
    </row>
    <row r="1586" spans="2:12" ht="28.5" customHeight="1">
      <c r="B1586" s="13"/>
      <c r="C1586" s="338"/>
      <c r="D1586" s="338"/>
      <c r="E1586" s="338"/>
      <c r="F1586" s="14"/>
      <c r="G1586" s="338"/>
      <c r="H1586" s="1112" t="s">
        <v>483</v>
      </c>
      <c r="I1586" s="383"/>
      <c r="J1586" s="383"/>
      <c r="K1586" s="383"/>
      <c r="L1586" s="80"/>
    </row>
    <row r="1587" spans="2:12" ht="28.5" customHeight="1">
      <c r="B1587" s="537" t="s">
        <v>786</v>
      </c>
      <c r="C1587" s="338"/>
      <c r="D1587" s="338"/>
      <c r="E1587" s="338"/>
      <c r="F1587" s="14"/>
      <c r="G1587" s="338"/>
      <c r="H1587" s="534" t="s">
        <v>484</v>
      </c>
      <c r="I1587" s="383"/>
      <c r="J1587" s="383"/>
      <c r="K1587" s="383"/>
      <c r="L1587" s="80"/>
    </row>
    <row r="1588" spans="2:12" ht="28.5" customHeight="1">
      <c r="B1588" s="13"/>
      <c r="C1588" s="338"/>
      <c r="D1588" s="338"/>
      <c r="E1588" s="338"/>
      <c r="F1588" s="14"/>
      <c r="G1588" s="338"/>
      <c r="H1588" s="76"/>
      <c r="I1588" s="383"/>
      <c r="J1588" s="383"/>
      <c r="K1588" s="383"/>
      <c r="L1588" s="80"/>
    </row>
    <row r="1589" spans="2:12" ht="28.5" customHeight="1" thickBot="1">
      <c r="B1589" s="25"/>
      <c r="C1589" s="23"/>
      <c r="D1589" s="23"/>
      <c r="E1589" s="23"/>
      <c r="F1589" s="24"/>
      <c r="G1589" s="338"/>
      <c r="H1589" s="76"/>
      <c r="I1589" s="383"/>
      <c r="J1589" s="383"/>
      <c r="K1589" s="383"/>
      <c r="L1589" s="80"/>
    </row>
    <row r="1590" spans="2:12" ht="28.5" customHeight="1">
      <c r="B1590" s="1524" t="s">
        <v>116</v>
      </c>
      <c r="C1590" s="1525"/>
      <c r="D1590" s="1525"/>
      <c r="E1590" s="1525"/>
      <c r="F1590" s="1525"/>
      <c r="G1590" s="1554"/>
      <c r="H1590" s="1534" t="str">
        <f>'04-22Master'!B47</f>
        <v xml:space="preserve">Vinoth Vairavan </v>
      </c>
      <c r="I1590" s="1527"/>
      <c r="J1590" s="1527"/>
      <c r="K1590" s="1527"/>
      <c r="L1590" s="1527"/>
    </row>
    <row r="1591" spans="2:12" ht="28.5" customHeight="1">
      <c r="B1591" s="1555"/>
      <c r="C1591" s="1556"/>
      <c r="D1591" s="1556"/>
      <c r="E1591" s="1556"/>
      <c r="F1591" s="1556"/>
      <c r="G1591" s="1556"/>
      <c r="H1591" s="1557" t="str">
        <f>'04-22Master'!G47</f>
        <v>127/69,Anna nagar,Pattu kottal,Thanjavur district,Tamil nadu,614601</v>
      </c>
      <c r="I1591" s="1558"/>
      <c r="J1591" s="1558"/>
      <c r="K1591" s="1558"/>
      <c r="L1591" s="1558"/>
    </row>
    <row r="1592" spans="2:12" ht="28.5" customHeight="1">
      <c r="B1592" s="1529" t="s">
        <v>117</v>
      </c>
      <c r="C1592" s="1530"/>
      <c r="D1592" s="1530"/>
      <c r="E1592" s="1530"/>
      <c r="F1592" s="1530"/>
      <c r="G1592" s="1530"/>
      <c r="H1592" s="1531">
        <v>85</v>
      </c>
      <c r="I1592" s="1532"/>
      <c r="J1592" s="1532"/>
      <c r="K1592" s="1532"/>
      <c r="L1592" s="1533"/>
    </row>
    <row r="1593" spans="2:12" ht="28.5" customHeight="1">
      <c r="B1593" s="1524" t="s">
        <v>118</v>
      </c>
      <c r="C1593" s="1525"/>
      <c r="D1593" s="1525"/>
      <c r="E1593" s="1525"/>
      <c r="F1593" s="1525"/>
      <c r="G1593" s="1525"/>
      <c r="H1593" s="1534" t="str">
        <f>'04-22Master'!F47</f>
        <v>SR, NETWORK ENGINEER</v>
      </c>
      <c r="I1593" s="1527"/>
      <c r="J1593" s="1527"/>
      <c r="K1593" s="1527"/>
      <c r="L1593" s="1528"/>
    </row>
    <row r="1594" spans="2:12" ht="28.5" customHeight="1">
      <c r="B1594" s="1524" t="s">
        <v>119</v>
      </c>
      <c r="C1594" s="1525"/>
      <c r="D1594" s="1525"/>
      <c r="E1594" s="1525"/>
      <c r="F1594" s="1525"/>
      <c r="G1594" s="1525"/>
      <c r="H1594" s="1535">
        <f>'04-22Master'!I47</f>
        <v>44657</v>
      </c>
      <c r="I1594" s="1536"/>
      <c r="J1594" s="1536"/>
      <c r="K1594" s="1536"/>
      <c r="L1594" s="1537"/>
    </row>
    <row r="1595" spans="2:12" ht="28.5" customHeight="1">
      <c r="B1595" s="384" t="s">
        <v>120</v>
      </c>
      <c r="C1595" s="629"/>
      <c r="D1595" s="629"/>
      <c r="E1595" s="629"/>
      <c r="F1595" s="629"/>
      <c r="G1595" s="629"/>
      <c r="H1595" s="631"/>
      <c r="I1595" s="387"/>
      <c r="J1595" s="388">
        <f>'04-22Master'!O1848</f>
        <v>0</v>
      </c>
      <c r="K1595" s="1118"/>
      <c r="L1595" s="632"/>
    </row>
    <row r="1596" spans="2:12" ht="28.5" customHeight="1">
      <c r="B1596" s="384" t="s">
        <v>121</v>
      </c>
      <c r="C1596" s="629"/>
      <c r="D1596" s="629"/>
      <c r="E1596" s="629"/>
      <c r="F1596" s="629"/>
      <c r="G1596" s="630"/>
      <c r="H1596" s="435"/>
      <c r="I1596" s="436"/>
      <c r="J1596" s="388" t="str">
        <f>'04-22Master'!N47</f>
        <v>100766312722</v>
      </c>
      <c r="K1596" s="436"/>
      <c r="L1596" s="437"/>
    </row>
    <row r="1597" spans="2:12" ht="28.5" customHeight="1">
      <c r="B1597" s="1538" t="s">
        <v>122</v>
      </c>
      <c r="C1597" s="1539"/>
      <c r="D1597" s="1539"/>
      <c r="E1597" s="1539"/>
      <c r="F1597" s="1539"/>
      <c r="G1597" s="1539"/>
      <c r="H1597" s="1531">
        <f>'04-22Master'!T47</f>
        <v>135892</v>
      </c>
      <c r="I1597" s="1532"/>
      <c r="J1597" s="1532"/>
      <c r="K1597" s="1532"/>
      <c r="L1597" s="1533"/>
    </row>
    <row r="1598" spans="2:12" ht="28.5" customHeight="1">
      <c r="B1598" s="1524" t="s">
        <v>123</v>
      </c>
      <c r="C1598" s="1525"/>
      <c r="D1598" s="1525"/>
      <c r="E1598" s="1525"/>
      <c r="F1598" s="1525"/>
      <c r="G1598" s="1525"/>
      <c r="H1598" s="1526">
        <f>'04-22Master'!D10</f>
        <v>44652</v>
      </c>
      <c r="I1598" s="1527"/>
      <c r="J1598" s="1527"/>
      <c r="K1598" s="1527"/>
      <c r="L1598" s="1528"/>
    </row>
    <row r="1599" spans="2:12" ht="28.5" customHeight="1">
      <c r="B1599" s="1524" t="s">
        <v>124</v>
      </c>
      <c r="C1599" s="1525"/>
      <c r="D1599" s="1525"/>
      <c r="E1599" s="1525"/>
      <c r="F1599" s="1525"/>
      <c r="G1599" s="1525"/>
      <c r="H1599" s="1527" t="s">
        <v>125</v>
      </c>
      <c r="I1599" s="1527"/>
      <c r="J1599" s="1527"/>
      <c r="K1599" s="1527"/>
      <c r="L1599" s="1528"/>
    </row>
    <row r="1600" spans="2:12" ht="28.5" customHeight="1">
      <c r="B1600" s="384" t="s">
        <v>126</v>
      </c>
      <c r="C1600" s="629"/>
      <c r="D1600" s="629"/>
      <c r="E1600" s="629"/>
      <c r="F1600" s="629"/>
      <c r="G1600" s="630"/>
      <c r="H1600" s="631"/>
      <c r="I1600" s="1118"/>
      <c r="J1600" s="633">
        <f>'04-22Master'!R47</f>
        <v>25</v>
      </c>
      <c r="K1600" s="1118"/>
      <c r="L1600" s="632"/>
    </row>
    <row r="1601" spans="2:12" ht="28.5" customHeight="1">
      <c r="B1601" s="384" t="s">
        <v>127</v>
      </c>
      <c r="C1601" s="629"/>
      <c r="D1601" s="629"/>
      <c r="E1601" s="629"/>
      <c r="F1601" s="629"/>
      <c r="G1601" s="630"/>
      <c r="H1601" s="631"/>
      <c r="I1601" s="1118"/>
      <c r="J1601" s="1118" t="s">
        <v>34</v>
      </c>
      <c r="K1601" s="1118"/>
      <c r="L1601" s="632"/>
    </row>
    <row r="1602" spans="2:12" ht="28.5" customHeight="1">
      <c r="B1602" s="384" t="s">
        <v>128</v>
      </c>
      <c r="C1602" s="629"/>
      <c r="D1602" s="629"/>
      <c r="E1602" s="629"/>
      <c r="F1602" s="629"/>
      <c r="G1602" s="630"/>
      <c r="H1602" s="631"/>
      <c r="I1602" s="1118"/>
      <c r="J1602" s="633">
        <v>0</v>
      </c>
      <c r="K1602" s="1118"/>
      <c r="L1602" s="632"/>
    </row>
    <row r="1603" spans="2:12" ht="28.5" customHeight="1">
      <c r="B1603" s="384" t="s">
        <v>129</v>
      </c>
      <c r="C1603" s="629"/>
      <c r="D1603" s="629"/>
      <c r="E1603" s="629"/>
      <c r="F1603" s="629"/>
      <c r="G1603" s="630"/>
      <c r="H1603" s="631"/>
      <c r="I1603" s="1118"/>
      <c r="J1603" s="1118">
        <v>0</v>
      </c>
      <c r="K1603" s="1118"/>
      <c r="L1603" s="632"/>
    </row>
    <row r="1604" spans="2:12" ht="28.5" customHeight="1">
      <c r="B1604" s="384" t="s">
        <v>130</v>
      </c>
      <c r="C1604" s="629"/>
      <c r="D1604" s="629"/>
      <c r="E1604" s="629"/>
      <c r="F1604" s="629"/>
      <c r="G1604" s="630"/>
      <c r="H1604" s="631"/>
      <c r="I1604" s="1118"/>
      <c r="J1604" s="633">
        <f>'04-22Master'!AH47</f>
        <v>123841.31160000002</v>
      </c>
      <c r="K1604" s="1118"/>
      <c r="L1604" s="632" t="s">
        <v>32</v>
      </c>
    </row>
    <row r="1605" spans="2:12" ht="28.5" customHeight="1">
      <c r="B1605" s="384" t="s">
        <v>131</v>
      </c>
      <c r="C1605" s="629"/>
      <c r="D1605" s="1117" t="s">
        <v>29</v>
      </c>
      <c r="E1605" s="1116">
        <f>'04-22Master'!AJ47</f>
        <v>1800</v>
      </c>
      <c r="F1605" s="1117" t="s">
        <v>28</v>
      </c>
      <c r="G1605" s="1116">
        <f>'04-22Master'!AI3011</f>
        <v>0</v>
      </c>
      <c r="H1605" s="1117" t="s">
        <v>30</v>
      </c>
      <c r="I1605" s="1116">
        <f>'04-22Master'!AK47</f>
        <v>200</v>
      </c>
      <c r="J1605" s="1117" t="s">
        <v>31</v>
      </c>
      <c r="K1605" s="1116">
        <f>'04-22Master'!AL47</f>
        <v>0</v>
      </c>
      <c r="L1605" s="392">
        <f>'04-22Master'!AM47</f>
        <v>0</v>
      </c>
    </row>
    <row r="1606" spans="2:12" ht="28.5" customHeight="1">
      <c r="B1606" s="384" t="s">
        <v>132</v>
      </c>
      <c r="C1606" s="629"/>
      <c r="D1606" s="629"/>
      <c r="E1606" s="629"/>
      <c r="F1606" s="629"/>
      <c r="G1606" s="630"/>
      <c r="H1606" s="631"/>
      <c r="I1606" s="1118"/>
      <c r="J1606" s="633">
        <f>J1604-(E1605+G1605+I1605+K1605+L1605)</f>
        <v>121841.31160000002</v>
      </c>
      <c r="K1606" s="1118"/>
      <c r="L1606" s="632"/>
    </row>
    <row r="1607" spans="2:12" ht="28.5" customHeight="1">
      <c r="B1607" s="393" t="s">
        <v>133</v>
      </c>
      <c r="C1607" s="95"/>
      <c r="D1607" s="95"/>
      <c r="E1607" s="95"/>
      <c r="F1607" s="95"/>
      <c r="G1607" s="96"/>
      <c r="H1607" s="97"/>
      <c r="I1607" s="98"/>
      <c r="J1607" s="98"/>
      <c r="K1607" s="98"/>
      <c r="L1607" s="99"/>
    </row>
    <row r="1608" spans="2:12" ht="28.5" customHeight="1">
      <c r="B1608" s="394" t="s">
        <v>134</v>
      </c>
      <c r="C1608" s="100"/>
      <c r="D1608" s="100"/>
      <c r="E1608" s="100"/>
      <c r="F1608" s="100"/>
      <c r="G1608" s="101"/>
      <c r="H1608" s="71"/>
      <c r="I1608" s="17"/>
      <c r="J1608" s="17"/>
      <c r="K1608" s="17"/>
      <c r="L1608" s="102"/>
    </row>
    <row r="1609" spans="2:12" ht="28.5" customHeight="1">
      <c r="B1609" s="13"/>
      <c r="C1609" s="338"/>
      <c r="D1609" s="338"/>
      <c r="E1609" s="338"/>
      <c r="F1609" s="338"/>
      <c r="G1609" s="338"/>
      <c r="H1609" s="338"/>
      <c r="I1609" s="338"/>
      <c r="J1609" s="338"/>
      <c r="K1609" s="338"/>
      <c r="L1609" s="14"/>
    </row>
    <row r="1610" spans="2:12" ht="15.75" thickBot="1">
      <c r="B1610" s="25"/>
      <c r="C1610" s="23"/>
      <c r="D1610" s="23"/>
      <c r="E1610" s="23"/>
      <c r="F1610" s="23"/>
      <c r="G1610" s="23"/>
      <c r="H1610" s="23"/>
      <c r="I1610" s="23"/>
      <c r="J1610" s="23"/>
      <c r="K1610" s="23"/>
      <c r="L1610" s="24"/>
    </row>
    <row r="1620" spans="2:12" ht="15.75" thickBot="1"/>
    <row r="1621" spans="2:12" ht="32.25">
      <c r="B1621" s="1540" t="s">
        <v>110</v>
      </c>
      <c r="C1621" s="1541"/>
      <c r="D1621" s="1541"/>
      <c r="E1621" s="1541"/>
      <c r="F1621" s="1541"/>
      <c r="G1621" s="1541"/>
      <c r="H1621" s="1541"/>
      <c r="I1621" s="1541"/>
      <c r="J1621" s="1541"/>
      <c r="K1621" s="1541"/>
      <c r="L1621" s="1542"/>
    </row>
    <row r="1622" spans="2:12" ht="23.25">
      <c r="B1622" s="1543" t="s">
        <v>111</v>
      </c>
      <c r="C1622" s="1544"/>
      <c r="D1622" s="1544"/>
      <c r="E1622" s="1544"/>
      <c r="F1622" s="1544"/>
      <c r="G1622" s="1544"/>
      <c r="H1622" s="1544"/>
      <c r="I1622" s="1544"/>
      <c r="J1622" s="1544"/>
      <c r="K1622" s="1544"/>
      <c r="L1622" s="1545"/>
    </row>
    <row r="1623" spans="2:12" ht="16.5" thickBot="1">
      <c r="B1623" s="1546" t="s">
        <v>477</v>
      </c>
      <c r="C1623" s="1547"/>
      <c r="D1623" s="1547"/>
      <c r="E1623" s="1547"/>
      <c r="F1623" s="1547"/>
      <c r="G1623" s="1547"/>
      <c r="H1623" s="1547"/>
      <c r="I1623" s="1547"/>
      <c r="J1623" s="1547"/>
      <c r="K1623" s="1547"/>
      <c r="L1623" s="1548"/>
    </row>
    <row r="1624" spans="2:12">
      <c r="B1624" s="1549" t="s">
        <v>112</v>
      </c>
      <c r="C1624" s="1550"/>
      <c r="D1624" s="1550"/>
      <c r="E1624" s="1550"/>
      <c r="F1624" s="1550"/>
      <c r="G1624" s="338"/>
      <c r="H1624" s="1559" t="s">
        <v>113</v>
      </c>
      <c r="I1624" s="1559"/>
      <c r="J1624" s="1559"/>
      <c r="K1624" s="1559"/>
      <c r="L1624" s="1560"/>
    </row>
    <row r="1625" spans="2:12" ht="15.75" thickBot="1">
      <c r="B1625" s="1549"/>
      <c r="C1625" s="1550"/>
      <c r="D1625" s="1550"/>
      <c r="E1625" s="1550"/>
      <c r="F1625" s="1550"/>
      <c r="G1625" s="338"/>
      <c r="H1625" s="1559"/>
      <c r="I1625" s="1559"/>
      <c r="J1625" s="1559"/>
      <c r="K1625" s="1559"/>
      <c r="L1625" s="1560"/>
    </row>
    <row r="1626" spans="2:12">
      <c r="B1626" s="73"/>
      <c r="C1626" s="74"/>
      <c r="D1626" s="74"/>
      <c r="E1626" s="74"/>
      <c r="F1626" s="75"/>
      <c r="G1626" s="338"/>
      <c r="H1626" s="73"/>
      <c r="I1626" s="74"/>
      <c r="J1626" s="74"/>
      <c r="K1626" s="74"/>
      <c r="L1626" s="75"/>
    </row>
    <row r="1627" spans="2:12">
      <c r="B1627" s="323" t="s">
        <v>482</v>
      </c>
      <c r="C1627" s="338"/>
      <c r="D1627" s="338"/>
      <c r="E1627" s="338"/>
      <c r="F1627" s="14"/>
      <c r="G1627" s="338"/>
      <c r="H1627" s="323" t="s">
        <v>482</v>
      </c>
      <c r="I1627" s="338"/>
      <c r="J1627" s="338"/>
      <c r="K1627" s="338"/>
      <c r="L1627" s="14"/>
    </row>
    <row r="1628" spans="2:12">
      <c r="B1628" s="158" t="s">
        <v>491</v>
      </c>
      <c r="C1628" s="338"/>
      <c r="D1628" s="338"/>
      <c r="E1628" s="338"/>
      <c r="F1628" s="14"/>
      <c r="G1628" s="338"/>
      <c r="H1628" s="158" t="s">
        <v>491</v>
      </c>
      <c r="I1628" s="338"/>
      <c r="J1628" s="338"/>
      <c r="K1628" s="338"/>
      <c r="L1628" s="14"/>
    </row>
    <row r="1629" spans="2:12">
      <c r="B1629" s="76"/>
      <c r="C1629" s="338"/>
      <c r="D1629" s="338"/>
      <c r="E1629" s="338"/>
      <c r="F1629" s="14"/>
      <c r="G1629" s="338"/>
      <c r="H1629" s="76"/>
      <c r="I1629" s="338"/>
      <c r="J1629" s="338"/>
      <c r="K1629" s="338"/>
      <c r="L1629" s="14"/>
    </row>
    <row r="1630" spans="2:12" ht="29.25" customHeight="1" thickBot="1">
      <c r="B1630" s="25"/>
      <c r="C1630" s="23"/>
      <c r="D1630" s="23"/>
      <c r="E1630" s="23"/>
      <c r="F1630" s="24"/>
      <c r="G1630" s="338"/>
      <c r="H1630" s="25"/>
      <c r="I1630" s="23"/>
      <c r="J1630" s="23"/>
      <c r="K1630" s="23"/>
      <c r="L1630" s="24"/>
    </row>
    <row r="1631" spans="2:12" ht="29.25" customHeight="1">
      <c r="B1631" s="13"/>
      <c r="C1631" s="338"/>
      <c r="D1631" s="338"/>
      <c r="E1631" s="338"/>
      <c r="F1631" s="338"/>
      <c r="G1631" s="338"/>
      <c r="H1631" s="338"/>
      <c r="I1631" s="338"/>
      <c r="J1631" s="338" t="s">
        <v>114</v>
      </c>
      <c r="K1631" s="338"/>
      <c r="L1631" s="14"/>
    </row>
    <row r="1632" spans="2:12" ht="29.25" customHeight="1">
      <c r="B1632" s="1551" t="s">
        <v>115</v>
      </c>
      <c r="C1632" s="1552"/>
      <c r="D1632" s="1552"/>
      <c r="E1632" s="1552"/>
      <c r="F1632" s="1552"/>
      <c r="G1632" s="338"/>
      <c r="H1632" s="1552" t="s">
        <v>3</v>
      </c>
      <c r="I1632" s="1552"/>
      <c r="J1632" s="1552"/>
      <c r="K1632" s="1552"/>
      <c r="L1632" s="1553"/>
    </row>
    <row r="1633" spans="2:12" ht="29.25" customHeight="1" thickBot="1">
      <c r="B1633" s="13"/>
      <c r="C1633" s="338"/>
      <c r="D1633" s="338"/>
      <c r="E1633" s="338"/>
      <c r="F1633" s="338"/>
      <c r="G1633" s="338"/>
      <c r="H1633" s="338"/>
      <c r="I1633" s="338"/>
      <c r="J1633" s="338"/>
      <c r="K1633" s="338"/>
      <c r="L1633" s="14"/>
    </row>
    <row r="1634" spans="2:12" ht="29.25" customHeight="1">
      <c r="B1634" s="73"/>
      <c r="C1634" s="74"/>
      <c r="D1634" s="74"/>
      <c r="E1634" s="74"/>
      <c r="F1634" s="75"/>
      <c r="G1634" s="338"/>
      <c r="H1634" s="77"/>
      <c r="I1634" s="78"/>
      <c r="J1634" s="78"/>
      <c r="K1634" s="78"/>
      <c r="L1634" s="79"/>
    </row>
    <row r="1635" spans="2:12" ht="29.25" customHeight="1">
      <c r="B1635" s="13"/>
      <c r="C1635" s="338"/>
      <c r="D1635" s="338"/>
      <c r="E1635" s="338"/>
      <c r="F1635" s="14"/>
      <c r="G1635" s="338"/>
      <c r="H1635" s="1112" t="s">
        <v>483</v>
      </c>
      <c r="I1635" s="383"/>
      <c r="J1635" s="383"/>
      <c r="K1635" s="383"/>
      <c r="L1635" s="80"/>
    </row>
    <row r="1636" spans="2:12" ht="29.25" customHeight="1">
      <c r="B1636" s="537" t="s">
        <v>786</v>
      </c>
      <c r="C1636" s="338"/>
      <c r="D1636" s="338"/>
      <c r="E1636" s="338"/>
      <c r="F1636" s="14"/>
      <c r="G1636" s="338"/>
      <c r="H1636" s="534" t="s">
        <v>484</v>
      </c>
      <c r="I1636" s="383"/>
      <c r="J1636" s="383"/>
      <c r="K1636" s="383"/>
      <c r="L1636" s="80"/>
    </row>
    <row r="1637" spans="2:12" ht="29.25" customHeight="1">
      <c r="B1637" s="13"/>
      <c r="C1637" s="338"/>
      <c r="D1637" s="338"/>
      <c r="E1637" s="338"/>
      <c r="F1637" s="14"/>
      <c r="G1637" s="338"/>
      <c r="H1637" s="76"/>
      <c r="I1637" s="383"/>
      <c r="J1637" s="383"/>
      <c r="K1637" s="383"/>
      <c r="L1637" s="80"/>
    </row>
    <row r="1638" spans="2:12" ht="29.25" customHeight="1" thickBot="1">
      <c r="B1638" s="25"/>
      <c r="C1638" s="23"/>
      <c r="D1638" s="23"/>
      <c r="E1638" s="23"/>
      <c r="F1638" s="24"/>
      <c r="G1638" s="338"/>
      <c r="H1638" s="76"/>
      <c r="I1638" s="383"/>
      <c r="J1638" s="383"/>
      <c r="K1638" s="383"/>
      <c r="L1638" s="80"/>
    </row>
    <row r="1639" spans="2:12" ht="29.25" customHeight="1">
      <c r="B1639" s="1524" t="s">
        <v>116</v>
      </c>
      <c r="C1639" s="1525"/>
      <c r="D1639" s="1525"/>
      <c r="E1639" s="1525"/>
      <c r="F1639" s="1525"/>
      <c r="G1639" s="1554"/>
      <c r="H1639" s="1534" t="str">
        <f>'04-22Master'!B48</f>
        <v xml:space="preserve">Govarthanan TK </v>
      </c>
      <c r="I1639" s="1527"/>
      <c r="J1639" s="1527"/>
      <c r="K1639" s="1527"/>
      <c r="L1639" s="1527"/>
    </row>
    <row r="1640" spans="2:12" ht="29.25" customHeight="1">
      <c r="B1640" s="1555"/>
      <c r="C1640" s="1556"/>
      <c r="D1640" s="1556"/>
      <c r="E1640" s="1556"/>
      <c r="F1640" s="1556"/>
      <c r="G1640" s="1556"/>
      <c r="H1640" s="1593" t="str">
        <f>'04-22Master'!G48</f>
        <v>94A,AK Abhinayam Appts,F Block,1st floor,2nd main road,Thankikachalam nagar west,Ponniya manmedeo,chennai,Tamil nadu,600110</v>
      </c>
      <c r="I1640" s="1594"/>
      <c r="J1640" s="1594"/>
      <c r="K1640" s="1594"/>
      <c r="L1640" s="1594"/>
    </row>
    <row r="1641" spans="2:12" ht="29.25" customHeight="1">
      <c r="B1641" s="1529" t="s">
        <v>117</v>
      </c>
      <c r="C1641" s="1530"/>
      <c r="D1641" s="1530"/>
      <c r="E1641" s="1530"/>
      <c r="F1641" s="1530"/>
      <c r="G1641" s="1530"/>
      <c r="H1641" s="1531">
        <v>86</v>
      </c>
      <c r="I1641" s="1532"/>
      <c r="J1641" s="1532"/>
      <c r="K1641" s="1532"/>
      <c r="L1641" s="1533"/>
    </row>
    <row r="1642" spans="2:12" ht="29.25" customHeight="1">
      <c r="B1642" s="1524" t="s">
        <v>118</v>
      </c>
      <c r="C1642" s="1525"/>
      <c r="D1642" s="1525"/>
      <c r="E1642" s="1525"/>
      <c r="F1642" s="1525"/>
      <c r="G1642" s="1525"/>
      <c r="H1642" s="1534" t="str">
        <f>'04-22Master'!F48</f>
        <v>IT Project Manager</v>
      </c>
      <c r="I1642" s="1527"/>
      <c r="J1642" s="1527"/>
      <c r="K1642" s="1527"/>
      <c r="L1642" s="1528"/>
    </row>
    <row r="1643" spans="2:12" ht="29.25" customHeight="1">
      <c r="B1643" s="1524" t="s">
        <v>119</v>
      </c>
      <c r="C1643" s="1525"/>
      <c r="D1643" s="1525"/>
      <c r="E1643" s="1525"/>
      <c r="F1643" s="1525"/>
      <c r="G1643" s="1525"/>
      <c r="H1643" s="1535">
        <f>'04-22Master'!I48</f>
        <v>44662</v>
      </c>
      <c r="I1643" s="1536"/>
      <c r="J1643" s="1536"/>
      <c r="K1643" s="1536"/>
      <c r="L1643" s="1537"/>
    </row>
    <row r="1644" spans="2:12" ht="29.25" customHeight="1">
      <c r="B1644" s="384" t="s">
        <v>120</v>
      </c>
      <c r="C1644" s="629"/>
      <c r="D1644" s="629"/>
      <c r="E1644" s="629"/>
      <c r="F1644" s="629"/>
      <c r="G1644" s="629"/>
      <c r="H1644" s="631"/>
      <c r="I1644" s="387"/>
      <c r="J1644" s="388">
        <f>'04-22Master'!O1895</f>
        <v>0</v>
      </c>
      <c r="K1644" s="1118"/>
      <c r="L1644" s="632"/>
    </row>
    <row r="1645" spans="2:12" ht="29.25" customHeight="1">
      <c r="B1645" s="384" t="s">
        <v>121</v>
      </c>
      <c r="C1645" s="629"/>
      <c r="D1645" s="629"/>
      <c r="E1645" s="629"/>
      <c r="F1645" s="629"/>
      <c r="G1645" s="630"/>
      <c r="H1645" s="435"/>
      <c r="I1645" s="436"/>
      <c r="J1645" s="388" t="str">
        <f>'04-22Master'!N48</f>
        <v>100159339504</v>
      </c>
      <c r="K1645" s="436"/>
      <c r="L1645" s="437"/>
    </row>
    <row r="1646" spans="2:12" ht="29.25" customHeight="1">
      <c r="B1646" s="1538" t="s">
        <v>122</v>
      </c>
      <c r="C1646" s="1539"/>
      <c r="D1646" s="1539"/>
      <c r="E1646" s="1539"/>
      <c r="F1646" s="1539"/>
      <c r="G1646" s="1539"/>
      <c r="H1646" s="1531">
        <f>'04-22Master'!T48</f>
        <v>121988</v>
      </c>
      <c r="I1646" s="1532"/>
      <c r="J1646" s="1532"/>
      <c r="K1646" s="1532"/>
      <c r="L1646" s="1533"/>
    </row>
    <row r="1647" spans="2:12" ht="29.25" customHeight="1">
      <c r="B1647" s="1524" t="s">
        <v>123</v>
      </c>
      <c r="C1647" s="1525"/>
      <c r="D1647" s="1525"/>
      <c r="E1647" s="1525"/>
      <c r="F1647" s="1525"/>
      <c r="G1647" s="1525"/>
      <c r="H1647" s="1526">
        <f>'04-22Master'!D10</f>
        <v>44652</v>
      </c>
      <c r="I1647" s="1527"/>
      <c r="J1647" s="1527"/>
      <c r="K1647" s="1527"/>
      <c r="L1647" s="1528"/>
    </row>
    <row r="1648" spans="2:12" ht="29.25" customHeight="1">
      <c r="B1648" s="1524" t="s">
        <v>124</v>
      </c>
      <c r="C1648" s="1525"/>
      <c r="D1648" s="1525"/>
      <c r="E1648" s="1525"/>
      <c r="F1648" s="1525"/>
      <c r="G1648" s="1525"/>
      <c r="H1648" s="1527" t="s">
        <v>125</v>
      </c>
      <c r="I1648" s="1527"/>
      <c r="J1648" s="1527"/>
      <c r="K1648" s="1527"/>
      <c r="L1648" s="1528"/>
    </row>
    <row r="1649" spans="2:12" ht="29.25" customHeight="1">
      <c r="B1649" s="384" t="s">
        <v>126</v>
      </c>
      <c r="C1649" s="629"/>
      <c r="D1649" s="629"/>
      <c r="E1649" s="629"/>
      <c r="F1649" s="629"/>
      <c r="G1649" s="630"/>
      <c r="H1649" s="631"/>
      <c r="I1649" s="1118"/>
      <c r="J1649" s="633">
        <f>'04-22Master'!R48</f>
        <v>20</v>
      </c>
      <c r="K1649" s="1118"/>
      <c r="L1649" s="632"/>
    </row>
    <row r="1650" spans="2:12" ht="29.25" customHeight="1">
      <c r="B1650" s="384" t="s">
        <v>127</v>
      </c>
      <c r="C1650" s="629"/>
      <c r="D1650" s="629"/>
      <c r="E1650" s="629"/>
      <c r="F1650" s="629"/>
      <c r="G1650" s="630"/>
      <c r="H1650" s="631"/>
      <c r="I1650" s="1118"/>
      <c r="J1650" s="1118" t="s">
        <v>34</v>
      </c>
      <c r="K1650" s="1118"/>
      <c r="L1650" s="632"/>
    </row>
    <row r="1651" spans="2:12" ht="29.25" customHeight="1">
      <c r="B1651" s="384" t="s">
        <v>128</v>
      </c>
      <c r="C1651" s="629"/>
      <c r="D1651" s="629"/>
      <c r="E1651" s="629"/>
      <c r="F1651" s="629"/>
      <c r="G1651" s="630"/>
      <c r="H1651" s="631"/>
      <c r="I1651" s="1118"/>
      <c r="J1651" s="633">
        <v>0</v>
      </c>
      <c r="K1651" s="1118"/>
      <c r="L1651" s="632"/>
    </row>
    <row r="1652" spans="2:12" ht="29.25" customHeight="1">
      <c r="B1652" s="384" t="s">
        <v>129</v>
      </c>
      <c r="C1652" s="629"/>
      <c r="D1652" s="629"/>
      <c r="E1652" s="629"/>
      <c r="F1652" s="629"/>
      <c r="G1652" s="630"/>
      <c r="H1652" s="631"/>
      <c r="I1652" s="1118"/>
      <c r="J1652" s="1118">
        <v>0</v>
      </c>
      <c r="K1652" s="1118"/>
      <c r="L1652" s="632"/>
    </row>
    <row r="1653" spans="2:12" ht="29.25" customHeight="1">
      <c r="B1653" s="384" t="s">
        <v>130</v>
      </c>
      <c r="C1653" s="629"/>
      <c r="D1653" s="629"/>
      <c r="E1653" s="629"/>
      <c r="F1653" s="629"/>
      <c r="G1653" s="630"/>
      <c r="H1653" s="631"/>
      <c r="I1653" s="1118"/>
      <c r="J1653" s="633">
        <f>'04-22Master'!AH48</f>
        <v>89406.258119999984</v>
      </c>
      <c r="K1653" s="1118"/>
      <c r="L1653" s="632" t="s">
        <v>32</v>
      </c>
    </row>
    <row r="1654" spans="2:12" ht="29.25" customHeight="1">
      <c r="B1654" s="384" t="s">
        <v>131</v>
      </c>
      <c r="C1654" s="629"/>
      <c r="D1654" s="1117" t="s">
        <v>29</v>
      </c>
      <c r="E1654" s="1116">
        <f>'04-22Master'!AJ48</f>
        <v>1800</v>
      </c>
      <c r="F1654" s="1117" t="s">
        <v>28</v>
      </c>
      <c r="G1654" s="1116">
        <f>'04-22Master'!AI3058</f>
        <v>0</v>
      </c>
      <c r="H1654" s="1117" t="s">
        <v>30</v>
      </c>
      <c r="I1654" s="1116">
        <f>'04-22Master'!AK48</f>
        <v>200</v>
      </c>
      <c r="J1654" s="1117" t="s">
        <v>31</v>
      </c>
      <c r="K1654" s="1116">
        <f>'04-22Master'!AL48</f>
        <v>0</v>
      </c>
      <c r="L1654" s="392">
        <f>'04-22Master'!AM48</f>
        <v>0</v>
      </c>
    </row>
    <row r="1655" spans="2:12" ht="29.25" customHeight="1">
      <c r="B1655" s="384" t="s">
        <v>132</v>
      </c>
      <c r="C1655" s="629"/>
      <c r="D1655" s="629"/>
      <c r="E1655" s="629"/>
      <c r="F1655" s="629"/>
      <c r="G1655" s="630"/>
      <c r="H1655" s="631"/>
      <c r="I1655" s="1118"/>
      <c r="J1655" s="633">
        <f>J1653-(E1654+G1654+I1654+K1654+L1654)</f>
        <v>87406.258119999984</v>
      </c>
      <c r="K1655" s="1118"/>
      <c r="L1655" s="632"/>
    </row>
    <row r="1656" spans="2:12" ht="29.25" customHeight="1">
      <c r="B1656" s="393" t="s">
        <v>133</v>
      </c>
      <c r="C1656" s="95"/>
      <c r="D1656" s="95"/>
      <c r="E1656" s="95"/>
      <c r="F1656" s="95"/>
      <c r="G1656" s="96"/>
      <c r="H1656" s="97"/>
      <c r="I1656" s="98"/>
      <c r="J1656" s="98"/>
      <c r="K1656" s="98"/>
      <c r="L1656" s="99"/>
    </row>
    <row r="1657" spans="2:12" ht="29.25" customHeight="1">
      <c r="B1657" s="394" t="s">
        <v>134</v>
      </c>
      <c r="C1657" s="100"/>
      <c r="D1657" s="100"/>
      <c r="E1657" s="100"/>
      <c r="F1657" s="100"/>
      <c r="G1657" s="101"/>
      <c r="H1657" s="71"/>
      <c r="I1657" s="17"/>
      <c r="J1657" s="17"/>
      <c r="K1657" s="17"/>
      <c r="L1657" s="102"/>
    </row>
    <row r="1658" spans="2:12">
      <c r="B1658" s="13"/>
      <c r="C1658" s="338"/>
      <c r="D1658" s="338"/>
      <c r="E1658" s="338"/>
      <c r="F1658" s="338"/>
      <c r="G1658" s="338"/>
      <c r="H1658" s="338"/>
      <c r="I1658" s="338"/>
      <c r="J1658" s="338"/>
      <c r="K1658" s="338"/>
      <c r="L1658" s="14"/>
    </row>
    <row r="1659" spans="2:12" ht="15.75" thickBot="1">
      <c r="B1659" s="25"/>
      <c r="C1659" s="23"/>
      <c r="D1659" s="23"/>
      <c r="E1659" s="23"/>
      <c r="F1659" s="23"/>
      <c r="G1659" s="23"/>
      <c r="H1659" s="23"/>
      <c r="I1659" s="23"/>
      <c r="J1659" s="23"/>
      <c r="K1659" s="23"/>
      <c r="L1659" s="24"/>
    </row>
    <row r="1669" spans="2:12" ht="15.75" thickBot="1"/>
    <row r="1670" spans="2:12" ht="32.25">
      <c r="B1670" s="1540" t="s">
        <v>110</v>
      </c>
      <c r="C1670" s="1541"/>
      <c r="D1670" s="1541"/>
      <c r="E1670" s="1541"/>
      <c r="F1670" s="1541"/>
      <c r="G1670" s="1541"/>
      <c r="H1670" s="1541"/>
      <c r="I1670" s="1541"/>
      <c r="J1670" s="1541"/>
      <c r="K1670" s="1541"/>
      <c r="L1670" s="1542"/>
    </row>
    <row r="1671" spans="2:12" ht="23.25">
      <c r="B1671" s="1543" t="s">
        <v>111</v>
      </c>
      <c r="C1671" s="1544"/>
      <c r="D1671" s="1544"/>
      <c r="E1671" s="1544"/>
      <c r="F1671" s="1544"/>
      <c r="G1671" s="1544"/>
      <c r="H1671" s="1544"/>
      <c r="I1671" s="1544"/>
      <c r="J1671" s="1544"/>
      <c r="K1671" s="1544"/>
      <c r="L1671" s="1545"/>
    </row>
    <row r="1672" spans="2:12" ht="16.5" thickBot="1">
      <c r="B1672" s="1546" t="s">
        <v>477</v>
      </c>
      <c r="C1672" s="1547"/>
      <c r="D1672" s="1547"/>
      <c r="E1672" s="1547"/>
      <c r="F1672" s="1547"/>
      <c r="G1672" s="1547"/>
      <c r="H1672" s="1547"/>
      <c r="I1672" s="1547"/>
      <c r="J1672" s="1547"/>
      <c r="K1672" s="1547"/>
      <c r="L1672" s="1548"/>
    </row>
    <row r="1673" spans="2:12">
      <c r="B1673" s="1549" t="s">
        <v>112</v>
      </c>
      <c r="C1673" s="1550"/>
      <c r="D1673" s="1550"/>
      <c r="E1673" s="1550"/>
      <c r="F1673" s="1550"/>
      <c r="G1673" s="338"/>
      <c r="H1673" s="1559" t="s">
        <v>113</v>
      </c>
      <c r="I1673" s="1559"/>
      <c r="J1673" s="1559"/>
      <c r="K1673" s="1559"/>
      <c r="L1673" s="1560"/>
    </row>
    <row r="1674" spans="2:12" ht="15.75" thickBot="1">
      <c r="B1674" s="1549"/>
      <c r="C1674" s="1550"/>
      <c r="D1674" s="1550"/>
      <c r="E1674" s="1550"/>
      <c r="F1674" s="1550"/>
      <c r="G1674" s="338"/>
      <c r="H1674" s="1559"/>
      <c r="I1674" s="1559"/>
      <c r="J1674" s="1559"/>
      <c r="K1674" s="1559"/>
      <c r="L1674" s="1560"/>
    </row>
    <row r="1675" spans="2:12">
      <c r="B1675" s="73"/>
      <c r="C1675" s="74"/>
      <c r="D1675" s="74"/>
      <c r="E1675" s="74"/>
      <c r="F1675" s="75"/>
      <c r="G1675" s="338"/>
      <c r="H1675" s="73"/>
      <c r="I1675" s="74"/>
      <c r="J1675" s="74"/>
      <c r="K1675" s="74"/>
      <c r="L1675" s="75"/>
    </row>
    <row r="1676" spans="2:12">
      <c r="B1676" s="323" t="s">
        <v>482</v>
      </c>
      <c r="C1676" s="338"/>
      <c r="D1676" s="338"/>
      <c r="E1676" s="338"/>
      <c r="F1676" s="14"/>
      <c r="G1676" s="338"/>
      <c r="H1676" s="323" t="s">
        <v>482</v>
      </c>
      <c r="I1676" s="338"/>
      <c r="J1676" s="338"/>
      <c r="K1676" s="338"/>
      <c r="L1676" s="14"/>
    </row>
    <row r="1677" spans="2:12">
      <c r="B1677" s="158" t="s">
        <v>491</v>
      </c>
      <c r="C1677" s="338"/>
      <c r="D1677" s="338"/>
      <c r="E1677" s="338"/>
      <c r="F1677" s="14"/>
      <c r="G1677" s="338"/>
      <c r="H1677" s="158" t="s">
        <v>491</v>
      </c>
      <c r="I1677" s="338"/>
      <c r="J1677" s="338"/>
      <c r="K1677" s="338"/>
      <c r="L1677" s="14"/>
    </row>
    <row r="1678" spans="2:12">
      <c r="B1678" s="76"/>
      <c r="C1678" s="338"/>
      <c r="D1678" s="338"/>
      <c r="E1678" s="338"/>
      <c r="F1678" s="14"/>
      <c r="G1678" s="338"/>
      <c r="H1678" s="76"/>
      <c r="I1678" s="338"/>
      <c r="J1678" s="338"/>
      <c r="K1678" s="338"/>
      <c r="L1678" s="14"/>
    </row>
    <row r="1679" spans="2:12" ht="28.5" customHeight="1" thickBot="1">
      <c r="B1679" s="25"/>
      <c r="C1679" s="23"/>
      <c r="D1679" s="23"/>
      <c r="E1679" s="23"/>
      <c r="F1679" s="24"/>
      <c r="G1679" s="338"/>
      <c r="H1679" s="25"/>
      <c r="I1679" s="23"/>
      <c r="J1679" s="23"/>
      <c r="K1679" s="23"/>
      <c r="L1679" s="24"/>
    </row>
    <row r="1680" spans="2:12" ht="28.5" customHeight="1">
      <c r="B1680" s="13"/>
      <c r="C1680" s="338"/>
      <c r="D1680" s="338"/>
      <c r="E1680" s="338"/>
      <c r="F1680" s="338"/>
      <c r="G1680" s="338"/>
      <c r="H1680" s="338"/>
      <c r="I1680" s="338"/>
      <c r="J1680" s="338" t="s">
        <v>114</v>
      </c>
      <c r="K1680" s="338"/>
      <c r="L1680" s="14"/>
    </row>
    <row r="1681" spans="2:12" ht="28.5" customHeight="1">
      <c r="B1681" s="1551" t="s">
        <v>115</v>
      </c>
      <c r="C1681" s="1552"/>
      <c r="D1681" s="1552"/>
      <c r="E1681" s="1552"/>
      <c r="F1681" s="1552"/>
      <c r="G1681" s="338"/>
      <c r="H1681" s="1552" t="s">
        <v>3</v>
      </c>
      <c r="I1681" s="1552"/>
      <c r="J1681" s="1552"/>
      <c r="K1681" s="1552"/>
      <c r="L1681" s="1553"/>
    </row>
    <row r="1682" spans="2:12" ht="28.5" customHeight="1" thickBot="1">
      <c r="B1682" s="13"/>
      <c r="C1682" s="338"/>
      <c r="D1682" s="338"/>
      <c r="E1682" s="338"/>
      <c r="F1682" s="338"/>
      <c r="G1682" s="338"/>
      <c r="H1682" s="338"/>
      <c r="I1682" s="338"/>
      <c r="J1682" s="338"/>
      <c r="K1682" s="338"/>
      <c r="L1682" s="14"/>
    </row>
    <row r="1683" spans="2:12" ht="28.5" customHeight="1">
      <c r="B1683" s="73"/>
      <c r="C1683" s="74"/>
      <c r="D1683" s="74"/>
      <c r="E1683" s="74"/>
      <c r="F1683" s="75"/>
      <c r="G1683" s="338"/>
      <c r="H1683" s="77"/>
      <c r="I1683" s="78"/>
      <c r="J1683" s="78"/>
      <c r="K1683" s="78"/>
      <c r="L1683" s="79"/>
    </row>
    <row r="1684" spans="2:12" ht="28.5" customHeight="1">
      <c r="B1684" s="13"/>
      <c r="C1684" s="338"/>
      <c r="D1684" s="338"/>
      <c r="E1684" s="338"/>
      <c r="F1684" s="14"/>
      <c r="G1684" s="338"/>
      <c r="H1684" s="1112" t="s">
        <v>483</v>
      </c>
      <c r="I1684" s="383"/>
      <c r="J1684" s="383"/>
      <c r="K1684" s="383"/>
      <c r="L1684" s="80"/>
    </row>
    <row r="1685" spans="2:12" ht="28.5" customHeight="1">
      <c r="B1685" s="537" t="s">
        <v>786</v>
      </c>
      <c r="C1685" s="338"/>
      <c r="D1685" s="338"/>
      <c r="E1685" s="338"/>
      <c r="F1685" s="14"/>
      <c r="G1685" s="338"/>
      <c r="H1685" s="534" t="s">
        <v>484</v>
      </c>
      <c r="I1685" s="383"/>
      <c r="J1685" s="383"/>
      <c r="K1685" s="383"/>
      <c r="L1685" s="80"/>
    </row>
    <row r="1686" spans="2:12" ht="28.5" customHeight="1">
      <c r="B1686" s="13"/>
      <c r="C1686" s="338"/>
      <c r="D1686" s="338"/>
      <c r="E1686" s="338"/>
      <c r="F1686" s="14"/>
      <c r="G1686" s="338"/>
      <c r="H1686" s="76"/>
      <c r="I1686" s="383"/>
      <c r="J1686" s="383"/>
      <c r="K1686" s="383"/>
      <c r="L1686" s="80"/>
    </row>
    <row r="1687" spans="2:12" ht="28.5" customHeight="1" thickBot="1">
      <c r="B1687" s="25"/>
      <c r="C1687" s="23"/>
      <c r="D1687" s="23"/>
      <c r="E1687" s="23"/>
      <c r="F1687" s="24"/>
      <c r="G1687" s="338"/>
      <c r="H1687" s="76"/>
      <c r="I1687" s="383"/>
      <c r="J1687" s="383"/>
      <c r="K1687" s="383"/>
      <c r="L1687" s="80"/>
    </row>
    <row r="1688" spans="2:12" ht="28.5" customHeight="1">
      <c r="B1688" s="1524" t="s">
        <v>116</v>
      </c>
      <c r="C1688" s="1525"/>
      <c r="D1688" s="1525"/>
      <c r="E1688" s="1525"/>
      <c r="F1688" s="1525"/>
      <c r="G1688" s="1554"/>
      <c r="H1688" s="1534" t="str">
        <f>'04-22Master'!B49</f>
        <v xml:space="preserve">Laxmi Soujanya Mudunuri </v>
      </c>
      <c r="I1688" s="1527"/>
      <c r="J1688" s="1527"/>
      <c r="K1688" s="1527"/>
      <c r="L1688" s="1527"/>
    </row>
    <row r="1689" spans="2:12" ht="28.5" customHeight="1">
      <c r="B1689" s="1555"/>
      <c r="C1689" s="1556"/>
      <c r="D1689" s="1556"/>
      <c r="E1689" s="1556"/>
      <c r="F1689" s="1556"/>
      <c r="G1689" s="1556"/>
      <c r="H1689" s="1557" t="str">
        <f>'04-22Master'!G49</f>
        <v>25-10-20,Fire station opposite road,Beside sai baba temple,NR Pet,W G Dt.,Eluru,AP 534006</v>
      </c>
      <c r="I1689" s="1558"/>
      <c r="J1689" s="1558"/>
      <c r="K1689" s="1558"/>
      <c r="L1689" s="1558"/>
    </row>
    <row r="1690" spans="2:12" ht="28.5" customHeight="1">
      <c r="B1690" s="1529" t="s">
        <v>117</v>
      </c>
      <c r="C1690" s="1530"/>
      <c r="D1690" s="1530"/>
      <c r="E1690" s="1530"/>
      <c r="F1690" s="1530"/>
      <c r="G1690" s="1530"/>
      <c r="H1690" s="1531">
        <v>87</v>
      </c>
      <c r="I1690" s="1532"/>
      <c r="J1690" s="1532"/>
      <c r="K1690" s="1532"/>
      <c r="L1690" s="1533"/>
    </row>
    <row r="1691" spans="2:12" ht="28.5" customHeight="1">
      <c r="B1691" s="1524" t="s">
        <v>118</v>
      </c>
      <c r="C1691" s="1525"/>
      <c r="D1691" s="1525"/>
      <c r="E1691" s="1525"/>
      <c r="F1691" s="1525"/>
      <c r="G1691" s="1525"/>
      <c r="H1691" s="1534" t="str">
        <f>'04-22Master'!F49</f>
        <v>Senior Middleware Consultant</v>
      </c>
      <c r="I1691" s="1527"/>
      <c r="J1691" s="1527"/>
      <c r="K1691" s="1527"/>
      <c r="L1691" s="1528"/>
    </row>
    <row r="1692" spans="2:12" ht="28.5" customHeight="1">
      <c r="B1692" s="1524" t="s">
        <v>119</v>
      </c>
      <c r="C1692" s="1525"/>
      <c r="D1692" s="1525"/>
      <c r="E1692" s="1525"/>
      <c r="F1692" s="1525"/>
      <c r="G1692" s="1525"/>
      <c r="H1692" s="1535">
        <f>'04-22Master'!I49</f>
        <v>44671</v>
      </c>
      <c r="I1692" s="1536"/>
      <c r="J1692" s="1536"/>
      <c r="K1692" s="1536"/>
      <c r="L1692" s="1537"/>
    </row>
    <row r="1693" spans="2:12" ht="28.5" customHeight="1">
      <c r="B1693" s="384" t="s">
        <v>120</v>
      </c>
      <c r="C1693" s="629"/>
      <c r="D1693" s="629"/>
      <c r="E1693" s="629"/>
      <c r="F1693" s="629"/>
      <c r="G1693" s="629"/>
      <c r="H1693" s="631"/>
      <c r="I1693" s="387"/>
      <c r="J1693" s="388">
        <f>'04-22Master'!O1941</f>
        <v>0</v>
      </c>
      <c r="K1693" s="1118"/>
      <c r="L1693" s="632"/>
    </row>
    <row r="1694" spans="2:12" ht="28.5" customHeight="1">
      <c r="B1694" s="384" t="s">
        <v>121</v>
      </c>
      <c r="C1694" s="629"/>
      <c r="D1694" s="629"/>
      <c r="E1694" s="629"/>
      <c r="F1694" s="629"/>
      <c r="G1694" s="630"/>
      <c r="H1694" s="435"/>
      <c r="I1694" s="436"/>
      <c r="J1694" s="388" t="str">
        <f>'04-22Master'!N49</f>
        <v>100619683716</v>
      </c>
      <c r="K1694" s="436"/>
      <c r="L1694" s="437"/>
    </row>
    <row r="1695" spans="2:12" ht="28.5" customHeight="1">
      <c r="B1695" s="1538" t="s">
        <v>122</v>
      </c>
      <c r="C1695" s="1539"/>
      <c r="D1695" s="1539"/>
      <c r="E1695" s="1539"/>
      <c r="F1695" s="1539"/>
      <c r="G1695" s="1539"/>
      <c r="H1695" s="1531">
        <f>'04-22Master'!T49</f>
        <v>159065</v>
      </c>
      <c r="I1695" s="1532"/>
      <c r="J1695" s="1532"/>
      <c r="K1695" s="1532"/>
      <c r="L1695" s="1533"/>
    </row>
    <row r="1696" spans="2:12" ht="28.5" customHeight="1">
      <c r="B1696" s="1524" t="s">
        <v>123</v>
      </c>
      <c r="C1696" s="1525"/>
      <c r="D1696" s="1525"/>
      <c r="E1696" s="1525"/>
      <c r="F1696" s="1525"/>
      <c r="G1696" s="1525"/>
      <c r="H1696" s="1526">
        <f>'04-22Master'!D10</f>
        <v>44652</v>
      </c>
      <c r="I1696" s="1527"/>
      <c r="J1696" s="1527"/>
      <c r="K1696" s="1527"/>
      <c r="L1696" s="1528"/>
    </row>
    <row r="1697" spans="2:12" ht="28.5" customHeight="1">
      <c r="B1697" s="1524" t="s">
        <v>124</v>
      </c>
      <c r="C1697" s="1525"/>
      <c r="D1697" s="1525"/>
      <c r="E1697" s="1525"/>
      <c r="F1697" s="1525"/>
      <c r="G1697" s="1525"/>
      <c r="H1697" s="1527" t="s">
        <v>125</v>
      </c>
      <c r="I1697" s="1527"/>
      <c r="J1697" s="1527"/>
      <c r="K1697" s="1527"/>
      <c r="L1697" s="1528"/>
    </row>
    <row r="1698" spans="2:12" ht="28.5" customHeight="1">
      <c r="B1698" s="384" t="s">
        <v>126</v>
      </c>
      <c r="C1698" s="629"/>
      <c r="D1698" s="629"/>
      <c r="E1698" s="629"/>
      <c r="F1698" s="629"/>
      <c r="G1698" s="630"/>
      <c r="H1698" s="631"/>
      <c r="I1698" s="1118"/>
      <c r="J1698" s="633">
        <f>'04-22Master'!R49</f>
        <v>11</v>
      </c>
      <c r="K1698" s="1118"/>
      <c r="L1698" s="632"/>
    </row>
    <row r="1699" spans="2:12" ht="28.5" customHeight="1">
      <c r="B1699" s="384" t="s">
        <v>127</v>
      </c>
      <c r="C1699" s="629"/>
      <c r="D1699" s="629"/>
      <c r="E1699" s="629"/>
      <c r="F1699" s="629"/>
      <c r="G1699" s="630"/>
      <c r="H1699" s="631"/>
      <c r="I1699" s="1118"/>
      <c r="J1699" s="1118" t="s">
        <v>34</v>
      </c>
      <c r="K1699" s="1118"/>
      <c r="L1699" s="632"/>
    </row>
    <row r="1700" spans="2:12" ht="28.5" customHeight="1">
      <c r="B1700" s="384" t="s">
        <v>128</v>
      </c>
      <c r="C1700" s="629"/>
      <c r="D1700" s="629"/>
      <c r="E1700" s="629"/>
      <c r="F1700" s="629"/>
      <c r="G1700" s="630"/>
      <c r="H1700" s="631"/>
      <c r="I1700" s="1118"/>
      <c r="J1700" s="633">
        <v>0</v>
      </c>
      <c r="K1700" s="1118"/>
      <c r="L1700" s="632"/>
    </row>
    <row r="1701" spans="2:12" ht="28.5" customHeight="1">
      <c r="B1701" s="384" t="s">
        <v>129</v>
      </c>
      <c r="C1701" s="629"/>
      <c r="D1701" s="629"/>
      <c r="E1701" s="629"/>
      <c r="F1701" s="629"/>
      <c r="G1701" s="630"/>
      <c r="H1701" s="631"/>
      <c r="I1701" s="1118"/>
      <c r="J1701" s="1118">
        <v>0</v>
      </c>
      <c r="K1701" s="1118"/>
      <c r="L1701" s="632"/>
    </row>
    <row r="1702" spans="2:12" ht="28.5" customHeight="1">
      <c r="B1702" s="384" t="s">
        <v>130</v>
      </c>
      <c r="C1702" s="629"/>
      <c r="D1702" s="629"/>
      <c r="E1702" s="629"/>
      <c r="F1702" s="629"/>
      <c r="G1702" s="630"/>
      <c r="H1702" s="631"/>
      <c r="I1702" s="1118"/>
      <c r="J1702" s="633">
        <f>'04-22Master'!AH49</f>
        <v>64590.859830000001</v>
      </c>
      <c r="K1702" s="1118"/>
      <c r="L1702" s="632" t="s">
        <v>32</v>
      </c>
    </row>
    <row r="1703" spans="2:12" ht="28.5" customHeight="1">
      <c r="B1703" s="384" t="s">
        <v>131</v>
      </c>
      <c r="C1703" s="629"/>
      <c r="D1703" s="1117" t="s">
        <v>29</v>
      </c>
      <c r="E1703" s="1116">
        <f>'04-22Master'!AJ49</f>
        <v>1800</v>
      </c>
      <c r="F1703" s="1117" t="s">
        <v>28</v>
      </c>
      <c r="G1703" s="1116">
        <f>'04-22Master'!AI3104</f>
        <v>0</v>
      </c>
      <c r="H1703" s="1117" t="s">
        <v>30</v>
      </c>
      <c r="I1703" s="1116">
        <f>'04-22Master'!AK49</f>
        <v>200</v>
      </c>
      <c r="J1703" s="1117" t="s">
        <v>31</v>
      </c>
      <c r="K1703" s="1116">
        <f>'04-22Master'!AL49</f>
        <v>0</v>
      </c>
      <c r="L1703" s="392">
        <f>'04-22Master'!AM49</f>
        <v>0</v>
      </c>
    </row>
    <row r="1704" spans="2:12" ht="28.5" customHeight="1">
      <c r="B1704" s="384" t="s">
        <v>132</v>
      </c>
      <c r="C1704" s="629"/>
      <c r="D1704" s="629"/>
      <c r="E1704" s="629"/>
      <c r="F1704" s="629"/>
      <c r="G1704" s="630"/>
      <c r="H1704" s="631"/>
      <c r="I1704" s="1118"/>
      <c r="J1704" s="633">
        <f>J1702-(E1703+G1703+I1703+K1703+L1703)</f>
        <v>62590.859830000001</v>
      </c>
      <c r="K1704" s="1118"/>
      <c r="L1704" s="632"/>
    </row>
    <row r="1705" spans="2:12">
      <c r="B1705" s="393" t="s">
        <v>133</v>
      </c>
      <c r="C1705" s="95"/>
      <c r="D1705" s="95"/>
      <c r="E1705" s="95"/>
      <c r="F1705" s="95"/>
      <c r="G1705" s="96"/>
      <c r="H1705" s="97"/>
      <c r="I1705" s="98"/>
      <c r="J1705" s="98"/>
      <c r="K1705" s="98"/>
      <c r="L1705" s="99"/>
    </row>
    <row r="1706" spans="2:12">
      <c r="B1706" s="394" t="s">
        <v>134</v>
      </c>
      <c r="C1706" s="100"/>
      <c r="D1706" s="100"/>
      <c r="E1706" s="100"/>
      <c r="F1706" s="100"/>
      <c r="G1706" s="101"/>
      <c r="H1706" s="71"/>
      <c r="I1706" s="17"/>
      <c r="J1706" s="17"/>
      <c r="K1706" s="17"/>
      <c r="L1706" s="102"/>
    </row>
    <row r="1716" spans="2:12" s="1185" customFormat="1"/>
    <row r="1717" spans="2:12" s="1185" customFormat="1"/>
    <row r="1718" spans="2:12" s="1185" customFormat="1"/>
    <row r="1719" spans="2:12" s="1185" customFormat="1"/>
    <row r="1720" spans="2:12" s="1185" customFormat="1"/>
    <row r="1721" spans="2:12" s="1185" customFormat="1"/>
    <row r="1722" spans="2:12" s="1185" customFormat="1"/>
    <row r="1723" spans="2:12" s="1185" customFormat="1"/>
    <row r="1726" spans="2:12" ht="15.75" thickBot="1"/>
    <row r="1727" spans="2:12" ht="32.25">
      <c r="B1727" s="1540" t="s">
        <v>110</v>
      </c>
      <c r="C1727" s="1541"/>
      <c r="D1727" s="1541"/>
      <c r="E1727" s="1541"/>
      <c r="F1727" s="1541"/>
      <c r="G1727" s="1541"/>
      <c r="H1727" s="1541"/>
      <c r="I1727" s="1541"/>
      <c r="J1727" s="1541"/>
      <c r="K1727" s="1541"/>
      <c r="L1727" s="1542"/>
    </row>
    <row r="1728" spans="2:12" ht="23.25">
      <c r="B1728" s="1543" t="s">
        <v>111</v>
      </c>
      <c r="C1728" s="1544"/>
      <c r="D1728" s="1544"/>
      <c r="E1728" s="1544"/>
      <c r="F1728" s="1544"/>
      <c r="G1728" s="1544"/>
      <c r="H1728" s="1544"/>
      <c r="I1728" s="1544"/>
      <c r="J1728" s="1544"/>
      <c r="K1728" s="1544"/>
      <c r="L1728" s="1545"/>
    </row>
    <row r="1729" spans="2:12" ht="16.5" thickBot="1">
      <c r="B1729" s="1546" t="s">
        <v>477</v>
      </c>
      <c r="C1729" s="1547"/>
      <c r="D1729" s="1547"/>
      <c r="E1729" s="1547"/>
      <c r="F1729" s="1547"/>
      <c r="G1729" s="1547"/>
      <c r="H1729" s="1547"/>
      <c r="I1729" s="1547"/>
      <c r="J1729" s="1547"/>
      <c r="K1729" s="1547"/>
      <c r="L1729" s="1548"/>
    </row>
    <row r="1730" spans="2:12">
      <c r="B1730" s="1549" t="s">
        <v>112</v>
      </c>
      <c r="C1730" s="1550"/>
      <c r="D1730" s="1550"/>
      <c r="E1730" s="1550"/>
      <c r="F1730" s="1550"/>
      <c r="G1730" s="338"/>
      <c r="H1730" s="1559" t="s">
        <v>113</v>
      </c>
      <c r="I1730" s="1559"/>
      <c r="J1730" s="1559"/>
      <c r="K1730" s="1559"/>
      <c r="L1730" s="1560"/>
    </row>
    <row r="1731" spans="2:12" ht="15.75" thickBot="1">
      <c r="B1731" s="1549"/>
      <c r="C1731" s="1550"/>
      <c r="D1731" s="1550"/>
      <c r="E1731" s="1550"/>
      <c r="F1731" s="1550"/>
      <c r="G1731" s="338"/>
      <c r="H1731" s="1559"/>
      <c r="I1731" s="1559"/>
      <c r="J1731" s="1559"/>
      <c r="K1731" s="1559"/>
      <c r="L1731" s="1560"/>
    </row>
    <row r="1732" spans="2:12">
      <c r="B1732" s="73"/>
      <c r="C1732" s="74"/>
      <c r="D1732" s="74"/>
      <c r="E1732" s="74"/>
      <c r="F1732" s="75"/>
      <c r="G1732" s="338"/>
      <c r="H1732" s="73"/>
      <c r="I1732" s="74"/>
      <c r="J1732" s="74"/>
      <c r="K1732" s="74"/>
      <c r="L1732" s="75"/>
    </row>
    <row r="1733" spans="2:12">
      <c r="B1733" s="323" t="s">
        <v>482</v>
      </c>
      <c r="C1733" s="338"/>
      <c r="D1733" s="338"/>
      <c r="E1733" s="338"/>
      <c r="F1733" s="14"/>
      <c r="G1733" s="338"/>
      <c r="H1733" s="323" t="s">
        <v>482</v>
      </c>
      <c r="I1733" s="338"/>
      <c r="J1733" s="338"/>
      <c r="K1733" s="338"/>
      <c r="L1733" s="14"/>
    </row>
    <row r="1734" spans="2:12">
      <c r="B1734" s="158" t="s">
        <v>491</v>
      </c>
      <c r="C1734" s="338"/>
      <c r="D1734" s="338"/>
      <c r="E1734" s="338"/>
      <c r="F1734" s="14"/>
      <c r="G1734" s="338"/>
      <c r="H1734" s="158" t="s">
        <v>491</v>
      </c>
      <c r="I1734" s="338"/>
      <c r="J1734" s="338"/>
      <c r="K1734" s="338"/>
      <c r="L1734" s="14"/>
    </row>
    <row r="1735" spans="2:12">
      <c r="B1735" s="76"/>
      <c r="C1735" s="338"/>
      <c r="D1735" s="338"/>
      <c r="E1735" s="338"/>
      <c r="F1735" s="14"/>
      <c r="G1735" s="338"/>
      <c r="H1735" s="76"/>
      <c r="I1735" s="338"/>
      <c r="J1735" s="338"/>
      <c r="K1735" s="338"/>
      <c r="L1735" s="14"/>
    </row>
    <row r="1736" spans="2:12" ht="15.75" thickBot="1">
      <c r="B1736" s="25"/>
      <c r="C1736" s="23"/>
      <c r="D1736" s="23"/>
      <c r="E1736" s="23"/>
      <c r="F1736" s="24"/>
      <c r="G1736" s="338"/>
      <c r="H1736" s="25"/>
      <c r="I1736" s="23"/>
      <c r="J1736" s="23"/>
      <c r="K1736" s="23"/>
      <c r="L1736" s="24"/>
    </row>
    <row r="1737" spans="2:12">
      <c r="B1737" s="13"/>
      <c r="C1737" s="338"/>
      <c r="D1737" s="338"/>
      <c r="E1737" s="338"/>
      <c r="F1737" s="338"/>
      <c r="G1737" s="338"/>
      <c r="H1737" s="338"/>
      <c r="I1737" s="338"/>
      <c r="J1737" s="338" t="s">
        <v>114</v>
      </c>
      <c r="K1737" s="338"/>
      <c r="L1737" s="14"/>
    </row>
    <row r="1738" spans="2:12">
      <c r="B1738" s="1551" t="s">
        <v>115</v>
      </c>
      <c r="C1738" s="1552"/>
      <c r="D1738" s="1552"/>
      <c r="E1738" s="1552"/>
      <c r="F1738" s="1552"/>
      <c r="G1738" s="338"/>
      <c r="H1738" s="1552" t="s">
        <v>3</v>
      </c>
      <c r="I1738" s="1552"/>
      <c r="J1738" s="1552"/>
      <c r="K1738" s="1552"/>
      <c r="L1738" s="1553"/>
    </row>
    <row r="1739" spans="2:12" ht="15.75" thickBot="1">
      <c r="B1739" s="13"/>
      <c r="C1739" s="338"/>
      <c r="D1739" s="338"/>
      <c r="E1739" s="338"/>
      <c r="F1739" s="338"/>
      <c r="G1739" s="338"/>
      <c r="H1739" s="338"/>
      <c r="I1739" s="338"/>
      <c r="J1739" s="338"/>
      <c r="K1739" s="338"/>
      <c r="L1739" s="14"/>
    </row>
    <row r="1740" spans="2:12">
      <c r="B1740" s="73"/>
      <c r="C1740" s="74"/>
      <c r="D1740" s="74"/>
      <c r="E1740" s="74"/>
      <c r="F1740" s="75"/>
      <c r="G1740" s="338"/>
      <c r="H1740" s="77"/>
      <c r="I1740" s="78"/>
      <c r="J1740" s="78"/>
      <c r="K1740" s="78"/>
      <c r="L1740" s="79"/>
    </row>
    <row r="1741" spans="2:12">
      <c r="B1741" s="13"/>
      <c r="C1741" s="338"/>
      <c r="D1741" s="338"/>
      <c r="E1741" s="338"/>
      <c r="F1741" s="14"/>
      <c r="G1741" s="338"/>
      <c r="H1741" s="1112" t="s">
        <v>483</v>
      </c>
      <c r="I1741" s="383"/>
      <c r="J1741" s="383"/>
      <c r="K1741" s="383"/>
      <c r="L1741" s="80"/>
    </row>
    <row r="1742" spans="2:12">
      <c r="B1742" s="537" t="s">
        <v>786</v>
      </c>
      <c r="C1742" s="338"/>
      <c r="D1742" s="338"/>
      <c r="E1742" s="338"/>
      <c r="F1742" s="14"/>
      <c r="G1742" s="338"/>
      <c r="H1742" s="534" t="s">
        <v>484</v>
      </c>
      <c r="I1742" s="383"/>
      <c r="J1742" s="383"/>
      <c r="K1742" s="383"/>
      <c r="L1742" s="80"/>
    </row>
    <row r="1743" spans="2:12">
      <c r="B1743" s="13"/>
      <c r="C1743" s="338"/>
      <c r="D1743" s="338"/>
      <c r="E1743" s="338"/>
      <c r="F1743" s="14"/>
      <c r="G1743" s="338"/>
      <c r="H1743" s="76"/>
      <c r="I1743" s="383"/>
      <c r="J1743" s="383"/>
      <c r="K1743" s="383"/>
      <c r="L1743" s="80"/>
    </row>
    <row r="1744" spans="2:12" ht="15.75" thickBot="1">
      <c r="B1744" s="25"/>
      <c r="C1744" s="23"/>
      <c r="D1744" s="23"/>
      <c r="E1744" s="23"/>
      <c r="F1744" s="24"/>
      <c r="G1744" s="338"/>
      <c r="H1744" s="76"/>
      <c r="I1744" s="383"/>
      <c r="J1744" s="383"/>
      <c r="K1744" s="383"/>
      <c r="L1744" s="80"/>
    </row>
    <row r="1745" spans="2:12">
      <c r="B1745" s="1524" t="s">
        <v>116</v>
      </c>
      <c r="C1745" s="1525"/>
      <c r="D1745" s="1525"/>
      <c r="E1745" s="1525"/>
      <c r="F1745" s="1525"/>
      <c r="G1745" s="1554"/>
      <c r="H1745" s="1534">
        <f>'04-22Master'!B1990</f>
        <v>0</v>
      </c>
      <c r="I1745" s="1527"/>
      <c r="J1745" s="1527"/>
      <c r="K1745" s="1527"/>
      <c r="L1745" s="1527"/>
    </row>
    <row r="1746" spans="2:12">
      <c r="B1746" s="1555"/>
      <c r="C1746" s="1556"/>
      <c r="D1746" s="1556"/>
      <c r="E1746" s="1556"/>
      <c r="F1746" s="1556"/>
      <c r="G1746" s="1556"/>
      <c r="H1746" s="1557">
        <f>'04-22Master'!G2301</f>
        <v>0</v>
      </c>
      <c r="I1746" s="1558"/>
      <c r="J1746" s="1558"/>
      <c r="K1746" s="1558"/>
      <c r="L1746" s="1558"/>
    </row>
    <row r="1747" spans="2:12">
      <c r="B1747" s="1529" t="s">
        <v>117</v>
      </c>
      <c r="C1747" s="1530"/>
      <c r="D1747" s="1530"/>
      <c r="E1747" s="1530"/>
      <c r="F1747" s="1530"/>
      <c r="G1747" s="1530"/>
      <c r="H1747" s="1531">
        <f>'04-22Master'!A1990</f>
        <v>0</v>
      </c>
      <c r="I1747" s="1532"/>
      <c r="J1747" s="1532"/>
      <c r="K1747" s="1532"/>
      <c r="L1747" s="1533"/>
    </row>
    <row r="1748" spans="2:12">
      <c r="B1748" s="1524" t="s">
        <v>118</v>
      </c>
      <c r="C1748" s="1525"/>
      <c r="D1748" s="1525"/>
      <c r="E1748" s="1525"/>
      <c r="F1748" s="1525"/>
      <c r="G1748" s="1525"/>
      <c r="H1748" s="1534">
        <f>'04-22Master'!F1990</f>
        <v>0</v>
      </c>
      <c r="I1748" s="1527"/>
      <c r="J1748" s="1527"/>
      <c r="K1748" s="1527"/>
      <c r="L1748" s="1528"/>
    </row>
    <row r="1749" spans="2:12">
      <c r="B1749" s="1524" t="s">
        <v>119</v>
      </c>
      <c r="C1749" s="1525"/>
      <c r="D1749" s="1525"/>
      <c r="E1749" s="1525"/>
      <c r="F1749" s="1525"/>
      <c r="G1749" s="1525"/>
      <c r="H1749" s="1535">
        <f>'04-22Master'!I1990</f>
        <v>0</v>
      </c>
      <c r="I1749" s="1536"/>
      <c r="J1749" s="1536"/>
      <c r="K1749" s="1536"/>
      <c r="L1749" s="1537"/>
    </row>
    <row r="1750" spans="2:12">
      <c r="B1750" s="384" t="s">
        <v>120</v>
      </c>
      <c r="C1750" s="629"/>
      <c r="D1750" s="629"/>
      <c r="E1750" s="629"/>
      <c r="F1750" s="629"/>
      <c r="G1750" s="629"/>
      <c r="H1750" s="631"/>
      <c r="I1750" s="387"/>
      <c r="J1750" s="388">
        <f>'04-22Master'!O1990</f>
        <v>0</v>
      </c>
      <c r="K1750" s="1118"/>
      <c r="L1750" s="632"/>
    </row>
    <row r="1751" spans="2:12">
      <c r="B1751" s="384" t="s">
        <v>121</v>
      </c>
      <c r="C1751" s="629"/>
      <c r="D1751" s="629"/>
      <c r="E1751" s="629"/>
      <c r="F1751" s="629"/>
      <c r="G1751" s="630"/>
      <c r="H1751" s="435"/>
      <c r="I1751" s="436"/>
      <c r="J1751" s="388">
        <f>'04-22Master'!N1990</f>
        <v>0</v>
      </c>
      <c r="K1751" s="436"/>
      <c r="L1751" s="437"/>
    </row>
    <row r="1752" spans="2:12">
      <c r="B1752" s="1538" t="s">
        <v>122</v>
      </c>
      <c r="C1752" s="1539"/>
      <c r="D1752" s="1539"/>
      <c r="E1752" s="1539"/>
      <c r="F1752" s="1539"/>
      <c r="G1752" s="1539"/>
      <c r="H1752" s="1531">
        <f>'04-22Master'!T1990</f>
        <v>0</v>
      </c>
      <c r="I1752" s="1532"/>
      <c r="J1752" s="1532"/>
      <c r="K1752" s="1532"/>
      <c r="L1752" s="1533"/>
    </row>
    <row r="1753" spans="2:12">
      <c r="B1753" s="1524" t="s">
        <v>123</v>
      </c>
      <c r="C1753" s="1525"/>
      <c r="D1753" s="1525"/>
      <c r="E1753" s="1525"/>
      <c r="F1753" s="1525"/>
      <c r="G1753" s="1525"/>
      <c r="H1753" s="1526">
        <f>'04-22Master'!D1955</f>
        <v>0</v>
      </c>
      <c r="I1753" s="1527"/>
      <c r="J1753" s="1527"/>
      <c r="K1753" s="1527"/>
      <c r="L1753" s="1528"/>
    </row>
    <row r="1754" spans="2:12">
      <c r="B1754" s="1524" t="s">
        <v>124</v>
      </c>
      <c r="C1754" s="1525"/>
      <c r="D1754" s="1525"/>
      <c r="E1754" s="1525"/>
      <c r="F1754" s="1525"/>
      <c r="G1754" s="1525"/>
      <c r="H1754" s="1527" t="s">
        <v>125</v>
      </c>
      <c r="I1754" s="1527"/>
      <c r="J1754" s="1527"/>
      <c r="K1754" s="1527"/>
      <c r="L1754" s="1528"/>
    </row>
    <row r="1755" spans="2:12">
      <c r="B1755" s="384" t="s">
        <v>126</v>
      </c>
      <c r="C1755" s="629"/>
      <c r="D1755" s="629"/>
      <c r="E1755" s="629"/>
      <c r="F1755" s="629"/>
      <c r="G1755" s="630"/>
      <c r="H1755" s="631"/>
      <c r="I1755" s="1118"/>
      <c r="J1755" s="633">
        <f>'04-22Master'!R1990</f>
        <v>0</v>
      </c>
      <c r="K1755" s="1118"/>
      <c r="L1755" s="632"/>
    </row>
    <row r="1756" spans="2:12">
      <c r="B1756" s="384" t="s">
        <v>127</v>
      </c>
      <c r="C1756" s="629"/>
      <c r="D1756" s="629"/>
      <c r="E1756" s="629"/>
      <c r="F1756" s="629"/>
      <c r="G1756" s="630"/>
      <c r="H1756" s="631"/>
      <c r="I1756" s="1118"/>
      <c r="J1756" s="1118" t="s">
        <v>34</v>
      </c>
      <c r="K1756" s="1118"/>
      <c r="L1756" s="632"/>
    </row>
    <row r="1757" spans="2:12">
      <c r="B1757" s="384" t="s">
        <v>128</v>
      </c>
      <c r="C1757" s="629"/>
      <c r="D1757" s="629"/>
      <c r="E1757" s="629"/>
      <c r="F1757" s="629"/>
      <c r="G1757" s="630"/>
      <c r="H1757" s="631"/>
      <c r="I1757" s="1118"/>
      <c r="J1757" s="633">
        <v>0</v>
      </c>
      <c r="K1757" s="1118"/>
      <c r="L1757" s="632"/>
    </row>
    <row r="1758" spans="2:12">
      <c r="B1758" s="384" t="s">
        <v>129</v>
      </c>
      <c r="C1758" s="629"/>
      <c r="D1758" s="629"/>
      <c r="E1758" s="629"/>
      <c r="F1758" s="629"/>
      <c r="G1758" s="630"/>
      <c r="H1758" s="631"/>
      <c r="I1758" s="1118"/>
      <c r="J1758" s="1118">
        <v>0</v>
      </c>
      <c r="K1758" s="1118"/>
      <c r="L1758" s="632"/>
    </row>
    <row r="1759" spans="2:12">
      <c r="B1759" s="384" t="s">
        <v>130</v>
      </c>
      <c r="C1759" s="629"/>
      <c r="D1759" s="629"/>
      <c r="E1759" s="629"/>
      <c r="F1759" s="629"/>
      <c r="G1759" s="630"/>
      <c r="H1759" s="631"/>
      <c r="I1759" s="1118"/>
      <c r="J1759" s="633">
        <f>'04-22Master'!AH1990</f>
        <v>0</v>
      </c>
      <c r="K1759" s="1118"/>
      <c r="L1759" s="632" t="s">
        <v>32</v>
      </c>
    </row>
    <row r="1760" spans="2:12">
      <c r="B1760" s="384" t="s">
        <v>131</v>
      </c>
      <c r="C1760" s="629"/>
      <c r="D1760" s="1117" t="s">
        <v>29</v>
      </c>
      <c r="E1760" s="1116">
        <f>'04-22Master'!AJ1990</f>
        <v>0</v>
      </c>
      <c r="F1760" s="1117" t="s">
        <v>28</v>
      </c>
      <c r="G1760" s="1116">
        <f>'04-22Master'!AI3153</f>
        <v>0</v>
      </c>
      <c r="H1760" s="1117" t="s">
        <v>30</v>
      </c>
      <c r="I1760" s="1116">
        <f>'04-22Master'!AK1990</f>
        <v>0</v>
      </c>
      <c r="J1760" s="1117" t="s">
        <v>31</v>
      </c>
      <c r="K1760" s="1116">
        <f>'04-22Master'!AL3199</f>
        <v>0</v>
      </c>
      <c r="L1760" s="392">
        <f>'04-22Master'!AM3199</f>
        <v>0</v>
      </c>
    </row>
    <row r="1761" spans="2:12">
      <c r="B1761" s="384" t="s">
        <v>132</v>
      </c>
      <c r="C1761" s="629"/>
      <c r="D1761" s="629"/>
      <c r="E1761" s="629"/>
      <c r="F1761" s="629"/>
      <c r="G1761" s="630"/>
      <c r="H1761" s="631"/>
      <c r="I1761" s="1118"/>
      <c r="J1761" s="633">
        <f>J1759-(E1760+G1760+I1760+K1760+L1760)</f>
        <v>0</v>
      </c>
      <c r="K1761" s="1118"/>
      <c r="L1761" s="632"/>
    </row>
    <row r="1762" spans="2:12">
      <c r="B1762" s="393" t="s">
        <v>133</v>
      </c>
      <c r="C1762" s="95"/>
      <c r="D1762" s="95"/>
      <c r="E1762" s="95"/>
      <c r="F1762" s="95"/>
      <c r="G1762" s="96"/>
      <c r="H1762" s="97"/>
      <c r="I1762" s="98"/>
      <c r="J1762" s="98"/>
      <c r="K1762" s="98"/>
      <c r="L1762" s="99"/>
    </row>
    <row r="1763" spans="2:12">
      <c r="B1763" s="394" t="s">
        <v>134</v>
      </c>
      <c r="C1763" s="100"/>
      <c r="D1763" s="100"/>
      <c r="E1763" s="100"/>
      <c r="F1763" s="100"/>
      <c r="G1763" s="101"/>
      <c r="H1763" s="71"/>
      <c r="I1763" s="17"/>
      <c r="J1763" s="17"/>
      <c r="K1763" s="17"/>
      <c r="L1763" s="102"/>
    </row>
    <row r="1764" spans="2:12">
      <c r="B1764" s="13"/>
      <c r="C1764" s="338"/>
      <c r="D1764" s="338"/>
      <c r="E1764" s="338"/>
      <c r="F1764" s="338"/>
      <c r="G1764" s="338"/>
      <c r="H1764" s="338"/>
      <c r="I1764" s="338"/>
      <c r="J1764" s="338"/>
      <c r="K1764" s="338"/>
      <c r="L1764" s="14"/>
    </row>
    <row r="1765" spans="2:12" ht="15.75" thickBot="1">
      <c r="B1765" s="25"/>
      <c r="C1765" s="23"/>
      <c r="D1765" s="23"/>
      <c r="E1765" s="23"/>
      <c r="F1765" s="23"/>
      <c r="G1765" s="23"/>
      <c r="H1765" s="23"/>
      <c r="I1765" s="23"/>
      <c r="J1765" s="23"/>
      <c r="K1765" s="23"/>
      <c r="L1765" s="24"/>
    </row>
    <row r="1776" spans="2:12" ht="15.75" thickBot="1"/>
    <row r="1777" spans="2:12" ht="32.25">
      <c r="B1777" s="1540" t="s">
        <v>110</v>
      </c>
      <c r="C1777" s="1541"/>
      <c r="D1777" s="1541"/>
      <c r="E1777" s="1541"/>
      <c r="F1777" s="1541"/>
      <c r="G1777" s="1541"/>
      <c r="H1777" s="1541"/>
      <c r="I1777" s="1541"/>
      <c r="J1777" s="1541"/>
      <c r="K1777" s="1541"/>
      <c r="L1777" s="1542"/>
    </row>
    <row r="1778" spans="2:12" ht="23.25">
      <c r="B1778" s="1543" t="s">
        <v>111</v>
      </c>
      <c r="C1778" s="1544"/>
      <c r="D1778" s="1544"/>
      <c r="E1778" s="1544"/>
      <c r="F1778" s="1544"/>
      <c r="G1778" s="1544"/>
      <c r="H1778" s="1544"/>
      <c r="I1778" s="1544"/>
      <c r="J1778" s="1544"/>
      <c r="K1778" s="1544"/>
      <c r="L1778" s="1545"/>
    </row>
    <row r="1779" spans="2:12" ht="16.5" thickBot="1">
      <c r="B1779" s="1546" t="s">
        <v>477</v>
      </c>
      <c r="C1779" s="1547"/>
      <c r="D1779" s="1547"/>
      <c r="E1779" s="1547"/>
      <c r="F1779" s="1547"/>
      <c r="G1779" s="1547"/>
      <c r="H1779" s="1547"/>
      <c r="I1779" s="1547"/>
      <c r="J1779" s="1547"/>
      <c r="K1779" s="1547"/>
      <c r="L1779" s="1548"/>
    </row>
    <row r="1780" spans="2:12">
      <c r="B1780" s="1549" t="s">
        <v>112</v>
      </c>
      <c r="C1780" s="1550"/>
      <c r="D1780" s="1550"/>
      <c r="E1780" s="1550"/>
      <c r="F1780" s="1550"/>
      <c r="G1780" s="338"/>
      <c r="H1780" s="1559" t="s">
        <v>113</v>
      </c>
      <c r="I1780" s="1559"/>
      <c r="J1780" s="1559"/>
      <c r="K1780" s="1559"/>
      <c r="L1780" s="1560"/>
    </row>
    <row r="1781" spans="2:12" ht="15.75" thickBot="1">
      <c r="B1781" s="1549"/>
      <c r="C1781" s="1550"/>
      <c r="D1781" s="1550"/>
      <c r="E1781" s="1550"/>
      <c r="F1781" s="1550"/>
      <c r="G1781" s="338"/>
      <c r="H1781" s="1559"/>
      <c r="I1781" s="1559"/>
      <c r="J1781" s="1559"/>
      <c r="K1781" s="1559"/>
      <c r="L1781" s="1560"/>
    </row>
    <row r="1782" spans="2:12">
      <c r="B1782" s="73"/>
      <c r="C1782" s="74"/>
      <c r="D1782" s="74"/>
      <c r="E1782" s="74"/>
      <c r="F1782" s="75"/>
      <c r="G1782" s="338"/>
      <c r="H1782" s="73"/>
      <c r="I1782" s="74"/>
      <c r="J1782" s="74"/>
      <c r="K1782" s="74"/>
      <c r="L1782" s="75"/>
    </row>
    <row r="1783" spans="2:12">
      <c r="B1783" s="323" t="s">
        <v>482</v>
      </c>
      <c r="C1783" s="338"/>
      <c r="D1783" s="338"/>
      <c r="E1783" s="338"/>
      <c r="F1783" s="14"/>
      <c r="G1783" s="338"/>
      <c r="H1783" s="323" t="s">
        <v>482</v>
      </c>
      <c r="I1783" s="338"/>
      <c r="J1783" s="338"/>
      <c r="K1783" s="338"/>
      <c r="L1783" s="14"/>
    </row>
    <row r="1784" spans="2:12">
      <c r="B1784" s="158" t="s">
        <v>491</v>
      </c>
      <c r="C1784" s="338"/>
      <c r="D1784" s="338"/>
      <c r="E1784" s="338"/>
      <c r="F1784" s="14"/>
      <c r="G1784" s="338"/>
      <c r="H1784" s="158" t="s">
        <v>491</v>
      </c>
      <c r="I1784" s="338"/>
      <c r="J1784" s="338"/>
      <c r="K1784" s="338"/>
      <c r="L1784" s="14"/>
    </row>
    <row r="1785" spans="2:12">
      <c r="B1785" s="76"/>
      <c r="C1785" s="338"/>
      <c r="D1785" s="338"/>
      <c r="E1785" s="338"/>
      <c r="F1785" s="14"/>
      <c r="G1785" s="338"/>
      <c r="H1785" s="76"/>
      <c r="I1785" s="338"/>
      <c r="J1785" s="338"/>
      <c r="K1785" s="338"/>
      <c r="L1785" s="14"/>
    </row>
    <row r="1786" spans="2:12" ht="15.75" thickBot="1">
      <c r="B1786" s="25"/>
      <c r="C1786" s="23"/>
      <c r="D1786" s="23"/>
      <c r="E1786" s="23"/>
      <c r="F1786" s="24"/>
      <c r="G1786" s="338"/>
      <c r="H1786" s="25"/>
      <c r="I1786" s="23"/>
      <c r="J1786" s="23"/>
      <c r="K1786" s="23"/>
      <c r="L1786" s="24"/>
    </row>
    <row r="1787" spans="2:12">
      <c r="B1787" s="13"/>
      <c r="C1787" s="338"/>
      <c r="D1787" s="338"/>
      <c r="E1787" s="338"/>
      <c r="F1787" s="338"/>
      <c r="G1787" s="338"/>
      <c r="H1787" s="338"/>
      <c r="I1787" s="338"/>
      <c r="J1787" s="338" t="s">
        <v>114</v>
      </c>
      <c r="K1787" s="338"/>
      <c r="L1787" s="14"/>
    </row>
    <row r="1788" spans="2:12">
      <c r="B1788" s="1551" t="s">
        <v>115</v>
      </c>
      <c r="C1788" s="1552"/>
      <c r="D1788" s="1552"/>
      <c r="E1788" s="1552"/>
      <c r="F1788" s="1552"/>
      <c r="G1788" s="338"/>
      <c r="H1788" s="1552" t="s">
        <v>3</v>
      </c>
      <c r="I1788" s="1552"/>
      <c r="J1788" s="1552"/>
      <c r="K1788" s="1552"/>
      <c r="L1788" s="1553"/>
    </row>
    <row r="1789" spans="2:12" ht="15.75" thickBot="1">
      <c r="B1789" s="13"/>
      <c r="C1789" s="338"/>
      <c r="D1789" s="338"/>
      <c r="E1789" s="338"/>
      <c r="F1789" s="338"/>
      <c r="G1789" s="338"/>
      <c r="H1789" s="338"/>
      <c r="I1789" s="338"/>
      <c r="J1789" s="338"/>
      <c r="K1789" s="338"/>
      <c r="L1789" s="14"/>
    </row>
    <row r="1790" spans="2:12">
      <c r="B1790" s="73"/>
      <c r="C1790" s="74"/>
      <c r="D1790" s="74"/>
      <c r="E1790" s="74"/>
      <c r="F1790" s="75"/>
      <c r="G1790" s="338"/>
      <c r="H1790" s="77"/>
      <c r="I1790" s="78"/>
      <c r="J1790" s="78"/>
      <c r="K1790" s="78"/>
      <c r="L1790" s="79"/>
    </row>
    <row r="1791" spans="2:12">
      <c r="B1791" s="13"/>
      <c r="C1791" s="338"/>
      <c r="D1791" s="338"/>
      <c r="E1791" s="338"/>
      <c r="F1791" s="14"/>
      <c r="G1791" s="338"/>
      <c r="H1791" s="1112" t="s">
        <v>483</v>
      </c>
      <c r="I1791" s="383"/>
      <c r="J1791" s="383"/>
      <c r="K1791" s="383"/>
      <c r="L1791" s="80"/>
    </row>
    <row r="1792" spans="2:12">
      <c r="B1792" s="537" t="s">
        <v>786</v>
      </c>
      <c r="C1792" s="338"/>
      <c r="D1792" s="338"/>
      <c r="E1792" s="338"/>
      <c r="F1792" s="14"/>
      <c r="G1792" s="338"/>
      <c r="H1792" s="534" t="s">
        <v>484</v>
      </c>
      <c r="I1792" s="383"/>
      <c r="J1792" s="383"/>
      <c r="K1792" s="383"/>
      <c r="L1792" s="80"/>
    </row>
    <row r="1793" spans="2:12">
      <c r="B1793" s="13"/>
      <c r="C1793" s="338"/>
      <c r="D1793" s="338"/>
      <c r="E1793" s="338"/>
      <c r="F1793" s="14"/>
      <c r="G1793" s="338"/>
      <c r="H1793" s="76"/>
      <c r="I1793" s="383"/>
      <c r="J1793" s="383"/>
      <c r="K1793" s="383"/>
      <c r="L1793" s="80"/>
    </row>
    <row r="1794" spans="2:12" ht="15.75" thickBot="1">
      <c r="B1794" s="25"/>
      <c r="C1794" s="23"/>
      <c r="D1794" s="23"/>
      <c r="E1794" s="23"/>
      <c r="F1794" s="24"/>
      <c r="G1794" s="338"/>
      <c r="H1794" s="76"/>
      <c r="I1794" s="383"/>
      <c r="J1794" s="383"/>
      <c r="K1794" s="383"/>
      <c r="L1794" s="80"/>
    </row>
    <row r="1795" spans="2:12">
      <c r="B1795" s="1524" t="s">
        <v>116</v>
      </c>
      <c r="C1795" s="1525"/>
      <c r="D1795" s="1525"/>
      <c r="E1795" s="1525"/>
      <c r="F1795" s="1525"/>
      <c r="G1795" s="1554"/>
      <c r="H1795" s="1534">
        <f>'04-22Master'!B2045</f>
        <v>0</v>
      </c>
      <c r="I1795" s="1527"/>
      <c r="J1795" s="1527"/>
      <c r="K1795" s="1527"/>
      <c r="L1795" s="1527"/>
    </row>
    <row r="1796" spans="2:12">
      <c r="B1796" s="1555"/>
      <c r="C1796" s="1556"/>
      <c r="D1796" s="1556"/>
      <c r="E1796" s="1556"/>
      <c r="F1796" s="1556"/>
      <c r="G1796" s="1556"/>
      <c r="H1796" s="1557">
        <f>'04-22Master'!G2356</f>
        <v>0</v>
      </c>
      <c r="I1796" s="1558"/>
      <c r="J1796" s="1558"/>
      <c r="K1796" s="1558"/>
      <c r="L1796" s="1558"/>
    </row>
    <row r="1797" spans="2:12">
      <c r="B1797" s="1529" t="s">
        <v>117</v>
      </c>
      <c r="C1797" s="1530"/>
      <c r="D1797" s="1530"/>
      <c r="E1797" s="1530"/>
      <c r="F1797" s="1530"/>
      <c r="G1797" s="1530"/>
      <c r="H1797" s="1531">
        <f>'04-22Master'!A2045</f>
        <v>0</v>
      </c>
      <c r="I1797" s="1532"/>
      <c r="J1797" s="1532"/>
      <c r="K1797" s="1532"/>
      <c r="L1797" s="1533"/>
    </row>
    <row r="1798" spans="2:12">
      <c r="B1798" s="1524" t="s">
        <v>118</v>
      </c>
      <c r="C1798" s="1525"/>
      <c r="D1798" s="1525"/>
      <c r="E1798" s="1525"/>
      <c r="F1798" s="1525"/>
      <c r="G1798" s="1525"/>
      <c r="H1798" s="1534">
        <f>'04-22Master'!F2045</f>
        <v>0</v>
      </c>
      <c r="I1798" s="1527"/>
      <c r="J1798" s="1527"/>
      <c r="K1798" s="1527"/>
      <c r="L1798" s="1528"/>
    </row>
    <row r="1799" spans="2:12">
      <c r="B1799" s="1524" t="s">
        <v>119</v>
      </c>
      <c r="C1799" s="1525"/>
      <c r="D1799" s="1525"/>
      <c r="E1799" s="1525"/>
      <c r="F1799" s="1525"/>
      <c r="G1799" s="1525"/>
      <c r="H1799" s="1535">
        <f>'04-22Master'!I2045</f>
        <v>0</v>
      </c>
      <c r="I1799" s="1536"/>
      <c r="J1799" s="1536"/>
      <c r="K1799" s="1536"/>
      <c r="L1799" s="1537"/>
    </row>
    <row r="1800" spans="2:12">
      <c r="B1800" s="384" t="s">
        <v>120</v>
      </c>
      <c r="C1800" s="629"/>
      <c r="D1800" s="629"/>
      <c r="E1800" s="629"/>
      <c r="F1800" s="629"/>
      <c r="G1800" s="629"/>
      <c r="H1800" s="631"/>
      <c r="I1800" s="387"/>
      <c r="J1800" s="388">
        <f>'04-22Master'!O2045</f>
        <v>0</v>
      </c>
      <c r="K1800" s="1118"/>
      <c r="L1800" s="632"/>
    </row>
    <row r="1801" spans="2:12">
      <c r="B1801" s="384" t="s">
        <v>121</v>
      </c>
      <c r="C1801" s="629"/>
      <c r="D1801" s="629"/>
      <c r="E1801" s="629"/>
      <c r="F1801" s="629"/>
      <c r="G1801" s="630"/>
      <c r="H1801" s="435"/>
      <c r="I1801" s="436"/>
      <c r="J1801" s="388">
        <f>'04-22Master'!N2045</f>
        <v>0</v>
      </c>
      <c r="K1801" s="436"/>
      <c r="L1801" s="437"/>
    </row>
    <row r="1802" spans="2:12">
      <c r="B1802" s="1538" t="s">
        <v>122</v>
      </c>
      <c r="C1802" s="1539"/>
      <c r="D1802" s="1539"/>
      <c r="E1802" s="1539"/>
      <c r="F1802" s="1539"/>
      <c r="G1802" s="1539"/>
      <c r="H1802" s="1531">
        <f>'04-22Master'!T2045</f>
        <v>0</v>
      </c>
      <c r="I1802" s="1532"/>
      <c r="J1802" s="1532"/>
      <c r="K1802" s="1532"/>
      <c r="L1802" s="1533"/>
    </row>
    <row r="1803" spans="2:12">
      <c r="B1803" s="1524" t="s">
        <v>123</v>
      </c>
      <c r="C1803" s="1525"/>
      <c r="D1803" s="1525"/>
      <c r="E1803" s="1525"/>
      <c r="F1803" s="1525"/>
      <c r="G1803" s="1525"/>
      <c r="H1803" s="1526">
        <f>'04-22Master'!D2010</f>
        <v>0</v>
      </c>
      <c r="I1803" s="1527"/>
      <c r="J1803" s="1527"/>
      <c r="K1803" s="1527"/>
      <c r="L1803" s="1528"/>
    </row>
    <row r="1804" spans="2:12">
      <c r="B1804" s="1524" t="s">
        <v>124</v>
      </c>
      <c r="C1804" s="1525"/>
      <c r="D1804" s="1525"/>
      <c r="E1804" s="1525"/>
      <c r="F1804" s="1525"/>
      <c r="G1804" s="1525"/>
      <c r="H1804" s="1527" t="s">
        <v>125</v>
      </c>
      <c r="I1804" s="1527"/>
      <c r="J1804" s="1527"/>
      <c r="K1804" s="1527"/>
      <c r="L1804" s="1528"/>
    </row>
    <row r="1805" spans="2:12">
      <c r="B1805" s="384" t="s">
        <v>126</v>
      </c>
      <c r="C1805" s="629"/>
      <c r="D1805" s="629"/>
      <c r="E1805" s="629"/>
      <c r="F1805" s="629"/>
      <c r="G1805" s="630"/>
      <c r="H1805" s="631"/>
      <c r="I1805" s="1118"/>
      <c r="J1805" s="633">
        <f>'04-22Master'!R2045</f>
        <v>0</v>
      </c>
      <c r="K1805" s="1118"/>
      <c r="L1805" s="632"/>
    </row>
    <row r="1806" spans="2:12">
      <c r="B1806" s="384" t="s">
        <v>127</v>
      </c>
      <c r="C1806" s="629"/>
      <c r="D1806" s="629"/>
      <c r="E1806" s="629"/>
      <c r="F1806" s="629"/>
      <c r="G1806" s="630"/>
      <c r="H1806" s="631"/>
      <c r="I1806" s="1118"/>
      <c r="J1806" s="1118" t="s">
        <v>34</v>
      </c>
      <c r="K1806" s="1118"/>
      <c r="L1806" s="632"/>
    </row>
    <row r="1807" spans="2:12">
      <c r="B1807" s="384" t="s">
        <v>128</v>
      </c>
      <c r="C1807" s="629"/>
      <c r="D1807" s="629"/>
      <c r="E1807" s="629"/>
      <c r="F1807" s="629"/>
      <c r="G1807" s="630"/>
      <c r="H1807" s="631"/>
      <c r="I1807" s="1118"/>
      <c r="J1807" s="633">
        <v>0</v>
      </c>
      <c r="K1807" s="1118"/>
      <c r="L1807" s="632"/>
    </row>
    <row r="1808" spans="2:12">
      <c r="B1808" s="384" t="s">
        <v>129</v>
      </c>
      <c r="C1808" s="629"/>
      <c r="D1808" s="629"/>
      <c r="E1808" s="629"/>
      <c r="F1808" s="629"/>
      <c r="G1808" s="630"/>
      <c r="H1808" s="631"/>
      <c r="I1808" s="1118"/>
      <c r="J1808" s="1118">
        <v>0</v>
      </c>
      <c r="K1808" s="1118"/>
      <c r="L1808" s="632"/>
    </row>
    <row r="1809" spans="2:12">
      <c r="B1809" s="384" t="s">
        <v>130</v>
      </c>
      <c r="C1809" s="629"/>
      <c r="D1809" s="629"/>
      <c r="E1809" s="629"/>
      <c r="F1809" s="629"/>
      <c r="G1809" s="630"/>
      <c r="H1809" s="631"/>
      <c r="I1809" s="1118"/>
      <c r="J1809" s="633">
        <f>'04-22Master'!AH2045</f>
        <v>0</v>
      </c>
      <c r="K1809" s="1118"/>
      <c r="L1809" s="632" t="s">
        <v>32</v>
      </c>
    </row>
    <row r="1810" spans="2:12">
      <c r="B1810" s="384" t="s">
        <v>131</v>
      </c>
      <c r="C1810" s="629"/>
      <c r="D1810" s="1117" t="s">
        <v>29</v>
      </c>
      <c r="E1810" s="1116">
        <f>'04-22Master'!AJ2045</f>
        <v>0</v>
      </c>
      <c r="F1810" s="1117" t="s">
        <v>28</v>
      </c>
      <c r="G1810" s="1116">
        <f>'04-22Master'!AI3208</f>
        <v>0</v>
      </c>
      <c r="H1810" s="1117" t="s">
        <v>30</v>
      </c>
      <c r="I1810" s="1116">
        <f>'04-22Master'!AK2045</f>
        <v>0</v>
      </c>
      <c r="J1810" s="1117" t="s">
        <v>31</v>
      </c>
      <c r="K1810" s="1116">
        <f>'04-22Master'!AL3254</f>
        <v>0</v>
      </c>
      <c r="L1810" s="392">
        <f>'04-22Master'!AM3254</f>
        <v>0</v>
      </c>
    </row>
    <row r="1811" spans="2:12">
      <c r="B1811" s="384" t="s">
        <v>132</v>
      </c>
      <c r="C1811" s="629"/>
      <c r="D1811" s="629"/>
      <c r="E1811" s="629"/>
      <c r="F1811" s="629"/>
      <c r="G1811" s="630"/>
      <c r="H1811" s="631"/>
      <c r="I1811" s="1118"/>
      <c r="J1811" s="633">
        <f>J1809-(E1810+G1810+I1810+K1810+L1810)</f>
        <v>0</v>
      </c>
      <c r="K1811" s="1118"/>
      <c r="L1811" s="632"/>
    </row>
    <row r="1812" spans="2:12">
      <c r="B1812" s="393" t="s">
        <v>133</v>
      </c>
      <c r="C1812" s="95"/>
      <c r="D1812" s="95"/>
      <c r="E1812" s="95"/>
      <c r="F1812" s="95"/>
      <c r="G1812" s="96"/>
      <c r="H1812" s="97"/>
      <c r="I1812" s="98"/>
      <c r="J1812" s="98"/>
      <c r="K1812" s="98"/>
      <c r="L1812" s="99"/>
    </row>
    <row r="1813" spans="2:12">
      <c r="B1813" s="394" t="s">
        <v>134</v>
      </c>
      <c r="C1813" s="100"/>
      <c r="D1813" s="100"/>
      <c r="E1813" s="100"/>
      <c r="F1813" s="100"/>
      <c r="G1813" s="101"/>
      <c r="H1813" s="71"/>
      <c r="I1813" s="17"/>
      <c r="J1813" s="17"/>
      <c r="K1813" s="17"/>
      <c r="L1813" s="102"/>
    </row>
    <row r="1814" spans="2:12">
      <c r="B1814" s="13"/>
      <c r="C1814" s="338"/>
      <c r="D1814" s="338"/>
      <c r="E1814" s="338"/>
      <c r="F1814" s="338"/>
      <c r="G1814" s="338"/>
      <c r="H1814" s="338"/>
      <c r="I1814" s="338"/>
      <c r="J1814" s="338"/>
      <c r="K1814" s="338"/>
      <c r="L1814" s="14"/>
    </row>
    <row r="1815" spans="2:12" ht="15.75" thickBot="1">
      <c r="B1815" s="25"/>
      <c r="C1815" s="23"/>
      <c r="D1815" s="23"/>
      <c r="E1815" s="23"/>
      <c r="F1815" s="23"/>
      <c r="G1815" s="23"/>
      <c r="H1815" s="23"/>
      <c r="I1815" s="23"/>
      <c r="J1815" s="23"/>
      <c r="K1815" s="23"/>
      <c r="L1815" s="24"/>
    </row>
    <row r="1825" spans="2:12" ht="15.75" thickBot="1"/>
    <row r="1826" spans="2:12" ht="32.25">
      <c r="B1826" s="1540" t="s">
        <v>110</v>
      </c>
      <c r="C1826" s="1541"/>
      <c r="D1826" s="1541"/>
      <c r="E1826" s="1541"/>
      <c r="F1826" s="1541"/>
      <c r="G1826" s="1541"/>
      <c r="H1826" s="1541"/>
      <c r="I1826" s="1541"/>
      <c r="J1826" s="1541"/>
      <c r="K1826" s="1541"/>
      <c r="L1826" s="1542"/>
    </row>
    <row r="1827" spans="2:12" ht="23.25">
      <c r="B1827" s="1543" t="s">
        <v>111</v>
      </c>
      <c r="C1827" s="1544"/>
      <c r="D1827" s="1544"/>
      <c r="E1827" s="1544"/>
      <c r="F1827" s="1544"/>
      <c r="G1827" s="1544"/>
      <c r="H1827" s="1544"/>
      <c r="I1827" s="1544"/>
      <c r="J1827" s="1544"/>
      <c r="K1827" s="1544"/>
      <c r="L1827" s="1545"/>
    </row>
    <row r="1828" spans="2:12" ht="16.5" thickBot="1">
      <c r="B1828" s="1546" t="s">
        <v>477</v>
      </c>
      <c r="C1828" s="1547"/>
      <c r="D1828" s="1547"/>
      <c r="E1828" s="1547"/>
      <c r="F1828" s="1547"/>
      <c r="G1828" s="1547"/>
      <c r="H1828" s="1547"/>
      <c r="I1828" s="1547"/>
      <c r="J1828" s="1547"/>
      <c r="K1828" s="1547"/>
      <c r="L1828" s="1548"/>
    </row>
    <row r="1829" spans="2:12">
      <c r="B1829" s="1549" t="s">
        <v>112</v>
      </c>
      <c r="C1829" s="1550"/>
      <c r="D1829" s="1550"/>
      <c r="E1829" s="1550"/>
      <c r="F1829" s="1550"/>
      <c r="G1829" s="338"/>
      <c r="H1829" s="1559" t="s">
        <v>113</v>
      </c>
      <c r="I1829" s="1559"/>
      <c r="J1829" s="1559"/>
      <c r="K1829" s="1559"/>
      <c r="L1829" s="1560"/>
    </row>
    <row r="1830" spans="2:12" ht="15.75" thickBot="1">
      <c r="B1830" s="1549"/>
      <c r="C1830" s="1550"/>
      <c r="D1830" s="1550"/>
      <c r="E1830" s="1550"/>
      <c r="F1830" s="1550"/>
      <c r="G1830" s="338"/>
      <c r="H1830" s="1559"/>
      <c r="I1830" s="1559"/>
      <c r="J1830" s="1559"/>
      <c r="K1830" s="1559"/>
      <c r="L1830" s="1560"/>
    </row>
    <row r="1831" spans="2:12">
      <c r="B1831" s="73"/>
      <c r="C1831" s="74"/>
      <c r="D1831" s="74"/>
      <c r="E1831" s="74"/>
      <c r="F1831" s="75"/>
      <c r="G1831" s="338"/>
      <c r="H1831" s="73"/>
      <c r="I1831" s="74"/>
      <c r="J1831" s="74"/>
      <c r="K1831" s="74"/>
      <c r="L1831" s="75"/>
    </row>
    <row r="1832" spans="2:12">
      <c r="B1832" s="323" t="s">
        <v>482</v>
      </c>
      <c r="C1832" s="338"/>
      <c r="D1832" s="338"/>
      <c r="E1832" s="338"/>
      <c r="F1832" s="14"/>
      <c r="G1832" s="338"/>
      <c r="H1832" s="323" t="s">
        <v>482</v>
      </c>
      <c r="I1832" s="338"/>
      <c r="J1832" s="338"/>
      <c r="K1832" s="338"/>
      <c r="L1832" s="14"/>
    </row>
    <row r="1833" spans="2:12">
      <c r="B1833" s="158" t="s">
        <v>491</v>
      </c>
      <c r="C1833" s="338"/>
      <c r="D1833" s="338"/>
      <c r="E1833" s="338"/>
      <c r="F1833" s="14"/>
      <c r="G1833" s="338"/>
      <c r="H1833" s="158" t="s">
        <v>491</v>
      </c>
      <c r="I1833" s="338"/>
      <c r="J1833" s="338"/>
      <c r="K1833" s="338"/>
      <c r="L1833" s="14"/>
    </row>
    <row r="1834" spans="2:12">
      <c r="B1834" s="76"/>
      <c r="C1834" s="338"/>
      <c r="D1834" s="338"/>
      <c r="E1834" s="338"/>
      <c r="F1834" s="14"/>
      <c r="G1834" s="338"/>
      <c r="H1834" s="76"/>
      <c r="I1834" s="338"/>
      <c r="J1834" s="338"/>
      <c r="K1834" s="338"/>
      <c r="L1834" s="14"/>
    </row>
    <row r="1835" spans="2:12" ht="15.75" thickBot="1">
      <c r="B1835" s="25"/>
      <c r="C1835" s="23"/>
      <c r="D1835" s="23"/>
      <c r="E1835" s="23"/>
      <c r="F1835" s="24"/>
      <c r="G1835" s="338"/>
      <c r="H1835" s="25"/>
      <c r="I1835" s="23"/>
      <c r="J1835" s="23"/>
      <c r="K1835" s="23"/>
      <c r="L1835" s="24"/>
    </row>
    <row r="1836" spans="2:12">
      <c r="B1836" s="13"/>
      <c r="C1836" s="338"/>
      <c r="D1836" s="338"/>
      <c r="E1836" s="338"/>
      <c r="F1836" s="338"/>
      <c r="G1836" s="338"/>
      <c r="H1836" s="338"/>
      <c r="I1836" s="338"/>
      <c r="J1836" s="338" t="s">
        <v>114</v>
      </c>
      <c r="K1836" s="338"/>
      <c r="L1836" s="14"/>
    </row>
    <row r="1837" spans="2:12">
      <c r="B1837" s="1551" t="s">
        <v>115</v>
      </c>
      <c r="C1837" s="1552"/>
      <c r="D1837" s="1552"/>
      <c r="E1837" s="1552"/>
      <c r="F1837" s="1552"/>
      <c r="G1837" s="338"/>
      <c r="H1837" s="1552" t="s">
        <v>3</v>
      </c>
      <c r="I1837" s="1552"/>
      <c r="J1837" s="1552"/>
      <c r="K1837" s="1552"/>
      <c r="L1837" s="1553"/>
    </row>
    <row r="1838" spans="2:12" ht="15.75" thickBot="1">
      <c r="B1838" s="13"/>
      <c r="C1838" s="338"/>
      <c r="D1838" s="338"/>
      <c r="E1838" s="338"/>
      <c r="F1838" s="338"/>
      <c r="G1838" s="338"/>
      <c r="H1838" s="338"/>
      <c r="I1838" s="338"/>
      <c r="J1838" s="338"/>
      <c r="K1838" s="338"/>
      <c r="L1838" s="14"/>
    </row>
    <row r="1839" spans="2:12">
      <c r="B1839" s="73"/>
      <c r="C1839" s="74"/>
      <c r="D1839" s="74"/>
      <c r="E1839" s="74"/>
      <c r="F1839" s="75"/>
      <c r="G1839" s="338"/>
      <c r="H1839" s="77"/>
      <c r="I1839" s="78"/>
      <c r="J1839" s="78"/>
      <c r="K1839" s="78"/>
      <c r="L1839" s="79"/>
    </row>
    <row r="1840" spans="2:12">
      <c r="B1840" s="13"/>
      <c r="C1840" s="338"/>
      <c r="D1840" s="338"/>
      <c r="E1840" s="338"/>
      <c r="F1840" s="14"/>
      <c r="G1840" s="338"/>
      <c r="H1840" s="1112" t="s">
        <v>483</v>
      </c>
      <c r="I1840" s="383"/>
      <c r="J1840" s="383"/>
      <c r="K1840" s="383"/>
      <c r="L1840" s="80"/>
    </row>
    <row r="1841" spans="2:12">
      <c r="B1841" s="537" t="s">
        <v>786</v>
      </c>
      <c r="C1841" s="338"/>
      <c r="D1841" s="338"/>
      <c r="E1841" s="338"/>
      <c r="F1841" s="14"/>
      <c r="G1841" s="338"/>
      <c r="H1841" s="534" t="s">
        <v>484</v>
      </c>
      <c r="I1841" s="383"/>
      <c r="J1841" s="383"/>
      <c r="K1841" s="383"/>
      <c r="L1841" s="80"/>
    </row>
    <row r="1842" spans="2:12">
      <c r="B1842" s="13"/>
      <c r="C1842" s="338"/>
      <c r="D1842" s="338"/>
      <c r="E1842" s="338"/>
      <c r="F1842" s="14"/>
      <c r="G1842" s="338"/>
      <c r="H1842" s="76"/>
      <c r="I1842" s="383"/>
      <c r="J1842" s="383"/>
      <c r="K1842" s="383"/>
      <c r="L1842" s="80"/>
    </row>
    <row r="1843" spans="2:12" ht="15.75" thickBot="1">
      <c r="B1843" s="25"/>
      <c r="C1843" s="23"/>
      <c r="D1843" s="23"/>
      <c r="E1843" s="23"/>
      <c r="F1843" s="24"/>
      <c r="G1843" s="338"/>
      <c r="H1843" s="76"/>
      <c r="I1843" s="383"/>
      <c r="J1843" s="383"/>
      <c r="K1843" s="383"/>
      <c r="L1843" s="80"/>
    </row>
    <row r="1844" spans="2:12">
      <c r="B1844" s="1524" t="s">
        <v>116</v>
      </c>
      <c r="C1844" s="1525"/>
      <c r="D1844" s="1525"/>
      <c r="E1844" s="1525"/>
      <c r="F1844" s="1525"/>
      <c r="G1844" s="1554"/>
      <c r="H1844" s="1534">
        <f>'04-22Master'!B2092</f>
        <v>0</v>
      </c>
      <c r="I1844" s="1527"/>
      <c r="J1844" s="1527"/>
      <c r="K1844" s="1527"/>
      <c r="L1844" s="1527"/>
    </row>
    <row r="1845" spans="2:12">
      <c r="B1845" s="1555"/>
      <c r="C1845" s="1556"/>
      <c r="D1845" s="1556"/>
      <c r="E1845" s="1556"/>
      <c r="F1845" s="1556"/>
      <c r="G1845" s="1556"/>
      <c r="H1845" s="1557">
        <f>'04-22Master'!G2403</f>
        <v>0</v>
      </c>
      <c r="I1845" s="1558"/>
      <c r="J1845" s="1558"/>
      <c r="K1845" s="1558"/>
      <c r="L1845" s="1558"/>
    </row>
    <row r="1846" spans="2:12">
      <c r="B1846" s="1529" t="s">
        <v>117</v>
      </c>
      <c r="C1846" s="1530"/>
      <c r="D1846" s="1530"/>
      <c r="E1846" s="1530"/>
      <c r="F1846" s="1530"/>
      <c r="G1846" s="1530"/>
      <c r="H1846" s="1531">
        <f>'04-22Master'!A2092</f>
        <v>0</v>
      </c>
      <c r="I1846" s="1532"/>
      <c r="J1846" s="1532"/>
      <c r="K1846" s="1532"/>
      <c r="L1846" s="1533"/>
    </row>
    <row r="1847" spans="2:12">
      <c r="B1847" s="1524" t="s">
        <v>118</v>
      </c>
      <c r="C1847" s="1525"/>
      <c r="D1847" s="1525"/>
      <c r="E1847" s="1525"/>
      <c r="F1847" s="1525"/>
      <c r="G1847" s="1525"/>
      <c r="H1847" s="1534">
        <f>'04-22Master'!F2092</f>
        <v>0</v>
      </c>
      <c r="I1847" s="1527"/>
      <c r="J1847" s="1527"/>
      <c r="K1847" s="1527"/>
      <c r="L1847" s="1528"/>
    </row>
    <row r="1848" spans="2:12">
      <c r="B1848" s="1524" t="s">
        <v>119</v>
      </c>
      <c r="C1848" s="1525"/>
      <c r="D1848" s="1525"/>
      <c r="E1848" s="1525"/>
      <c r="F1848" s="1525"/>
      <c r="G1848" s="1525"/>
      <c r="H1848" s="1535">
        <f>'04-22Master'!I2092</f>
        <v>0</v>
      </c>
      <c r="I1848" s="1536"/>
      <c r="J1848" s="1536"/>
      <c r="K1848" s="1536"/>
      <c r="L1848" s="1537"/>
    </row>
    <row r="1849" spans="2:12">
      <c r="B1849" s="384" t="s">
        <v>120</v>
      </c>
      <c r="C1849" s="629"/>
      <c r="D1849" s="629"/>
      <c r="E1849" s="629"/>
      <c r="F1849" s="629"/>
      <c r="G1849" s="629"/>
      <c r="H1849" s="631"/>
      <c r="I1849" s="387"/>
      <c r="J1849" s="388">
        <f>'04-22Master'!O2092</f>
        <v>0</v>
      </c>
      <c r="K1849" s="1118"/>
      <c r="L1849" s="632"/>
    </row>
    <row r="1850" spans="2:12">
      <c r="B1850" s="384" t="s">
        <v>121</v>
      </c>
      <c r="C1850" s="629"/>
      <c r="D1850" s="629"/>
      <c r="E1850" s="629"/>
      <c r="F1850" s="629"/>
      <c r="G1850" s="630"/>
      <c r="H1850" s="435"/>
      <c r="I1850" s="436"/>
      <c r="J1850" s="388">
        <f>'04-22Master'!N2092</f>
        <v>0</v>
      </c>
      <c r="K1850" s="436"/>
      <c r="L1850" s="437"/>
    </row>
    <row r="1851" spans="2:12">
      <c r="B1851" s="1538" t="s">
        <v>122</v>
      </c>
      <c r="C1851" s="1539"/>
      <c r="D1851" s="1539"/>
      <c r="E1851" s="1539"/>
      <c r="F1851" s="1539"/>
      <c r="G1851" s="1539"/>
      <c r="H1851" s="1531">
        <f>'04-22Master'!T2092</f>
        <v>0</v>
      </c>
      <c r="I1851" s="1532"/>
      <c r="J1851" s="1532"/>
      <c r="K1851" s="1532"/>
      <c r="L1851" s="1533"/>
    </row>
    <row r="1852" spans="2:12">
      <c r="B1852" s="1524" t="s">
        <v>123</v>
      </c>
      <c r="C1852" s="1525"/>
      <c r="D1852" s="1525"/>
      <c r="E1852" s="1525"/>
      <c r="F1852" s="1525"/>
      <c r="G1852" s="1525"/>
      <c r="H1852" s="1526">
        <f>'04-22Master'!D2057</f>
        <v>0</v>
      </c>
      <c r="I1852" s="1527"/>
      <c r="J1852" s="1527"/>
      <c r="K1852" s="1527"/>
      <c r="L1852" s="1528"/>
    </row>
    <row r="1853" spans="2:12">
      <c r="B1853" s="1524" t="s">
        <v>124</v>
      </c>
      <c r="C1853" s="1525"/>
      <c r="D1853" s="1525"/>
      <c r="E1853" s="1525"/>
      <c r="F1853" s="1525"/>
      <c r="G1853" s="1525"/>
      <c r="H1853" s="1527" t="s">
        <v>125</v>
      </c>
      <c r="I1853" s="1527"/>
      <c r="J1853" s="1527"/>
      <c r="K1853" s="1527"/>
      <c r="L1853" s="1528"/>
    </row>
    <row r="1854" spans="2:12">
      <c r="B1854" s="384" t="s">
        <v>126</v>
      </c>
      <c r="C1854" s="629"/>
      <c r="D1854" s="629"/>
      <c r="E1854" s="629"/>
      <c r="F1854" s="629"/>
      <c r="G1854" s="630"/>
      <c r="H1854" s="631"/>
      <c r="I1854" s="1118"/>
      <c r="J1854" s="633">
        <f>'04-22Master'!R2092</f>
        <v>0</v>
      </c>
      <c r="K1854" s="1118"/>
      <c r="L1854" s="632"/>
    </row>
    <row r="1855" spans="2:12">
      <c r="B1855" s="384" t="s">
        <v>127</v>
      </c>
      <c r="C1855" s="629"/>
      <c r="D1855" s="629"/>
      <c r="E1855" s="629"/>
      <c r="F1855" s="629"/>
      <c r="G1855" s="630"/>
      <c r="H1855" s="631"/>
      <c r="I1855" s="1118"/>
      <c r="J1855" s="1118" t="s">
        <v>34</v>
      </c>
      <c r="K1855" s="1118"/>
      <c r="L1855" s="632"/>
    </row>
    <row r="1856" spans="2:12">
      <c r="B1856" s="384" t="s">
        <v>128</v>
      </c>
      <c r="C1856" s="629"/>
      <c r="D1856" s="629"/>
      <c r="E1856" s="629"/>
      <c r="F1856" s="629"/>
      <c r="G1856" s="630"/>
      <c r="H1856" s="631"/>
      <c r="I1856" s="1118"/>
      <c r="J1856" s="633">
        <v>0</v>
      </c>
      <c r="K1856" s="1118"/>
      <c r="L1856" s="632"/>
    </row>
    <row r="1857" spans="2:12">
      <c r="B1857" s="384" t="s">
        <v>129</v>
      </c>
      <c r="C1857" s="629"/>
      <c r="D1857" s="629"/>
      <c r="E1857" s="629"/>
      <c r="F1857" s="629"/>
      <c r="G1857" s="630"/>
      <c r="H1857" s="631"/>
      <c r="I1857" s="1118"/>
      <c r="J1857" s="1118">
        <v>0</v>
      </c>
      <c r="K1857" s="1118"/>
      <c r="L1857" s="632"/>
    </row>
    <row r="1858" spans="2:12">
      <c r="B1858" s="384" t="s">
        <v>130</v>
      </c>
      <c r="C1858" s="629"/>
      <c r="D1858" s="629"/>
      <c r="E1858" s="629"/>
      <c r="F1858" s="629"/>
      <c r="G1858" s="630"/>
      <c r="H1858" s="631"/>
      <c r="I1858" s="1118"/>
      <c r="J1858" s="633">
        <f>'04-22Master'!AH2092</f>
        <v>0</v>
      </c>
      <c r="K1858" s="1118"/>
      <c r="L1858" s="632" t="s">
        <v>32</v>
      </c>
    </row>
    <row r="1859" spans="2:12">
      <c r="B1859" s="384" t="s">
        <v>131</v>
      </c>
      <c r="C1859" s="629"/>
      <c r="D1859" s="1117" t="s">
        <v>29</v>
      </c>
      <c r="E1859" s="1116">
        <f>'04-22Master'!AJ2092</f>
        <v>0</v>
      </c>
      <c r="F1859" s="1117" t="s">
        <v>28</v>
      </c>
      <c r="G1859" s="1116">
        <f>'04-22Master'!AI3255</f>
        <v>0</v>
      </c>
      <c r="H1859" s="1117" t="s">
        <v>30</v>
      </c>
      <c r="I1859" s="1116">
        <f>'04-22Master'!AK2092</f>
        <v>0</v>
      </c>
      <c r="J1859" s="1117" t="s">
        <v>31</v>
      </c>
      <c r="K1859" s="1116">
        <f>'04-22Master'!AL3301</f>
        <v>0</v>
      </c>
      <c r="L1859" s="392">
        <f>'04-22Master'!AM3301</f>
        <v>0</v>
      </c>
    </row>
    <row r="1860" spans="2:12">
      <c r="B1860" s="384" t="s">
        <v>132</v>
      </c>
      <c r="C1860" s="629"/>
      <c r="D1860" s="629"/>
      <c r="E1860" s="629"/>
      <c r="F1860" s="629"/>
      <c r="G1860" s="630"/>
      <c r="H1860" s="631"/>
      <c r="I1860" s="1118"/>
      <c r="J1860" s="633">
        <f>J1858-(E1859+G1859+I1859+K1859+L1859)</f>
        <v>0</v>
      </c>
      <c r="K1860" s="1118"/>
      <c r="L1860" s="632"/>
    </row>
    <row r="1861" spans="2:12">
      <c r="B1861" s="393" t="s">
        <v>133</v>
      </c>
      <c r="C1861" s="95"/>
      <c r="D1861" s="95"/>
      <c r="E1861" s="95"/>
      <c r="F1861" s="95"/>
      <c r="G1861" s="96"/>
      <c r="H1861" s="97"/>
      <c r="I1861" s="98"/>
      <c r="J1861" s="98"/>
      <c r="K1861" s="98"/>
      <c r="L1861" s="99"/>
    </row>
    <row r="1862" spans="2:12">
      <c r="B1862" s="394" t="s">
        <v>134</v>
      </c>
      <c r="C1862" s="100"/>
      <c r="D1862" s="100"/>
      <c r="E1862" s="100"/>
      <c r="F1862" s="100"/>
      <c r="G1862" s="101"/>
      <c r="H1862" s="71"/>
      <c r="I1862" s="17"/>
      <c r="J1862" s="17"/>
      <c r="K1862" s="17"/>
      <c r="L1862" s="102"/>
    </row>
    <row r="1863" spans="2:12">
      <c r="B1863" s="13"/>
      <c r="C1863" s="338"/>
      <c r="D1863" s="338"/>
      <c r="E1863" s="338"/>
      <c r="F1863" s="338"/>
      <c r="G1863" s="338"/>
      <c r="H1863" s="338"/>
      <c r="I1863" s="338"/>
      <c r="J1863" s="338"/>
      <c r="K1863" s="338"/>
      <c r="L1863" s="14"/>
    </row>
    <row r="1864" spans="2:12" ht="15.75" thickBot="1">
      <c r="B1864" s="25"/>
      <c r="C1864" s="23"/>
      <c r="D1864" s="23"/>
      <c r="E1864" s="23"/>
      <c r="F1864" s="23"/>
      <c r="G1864" s="23"/>
      <c r="H1864" s="23"/>
      <c r="I1864" s="23"/>
      <c r="J1864" s="23"/>
      <c r="K1864" s="23"/>
      <c r="L1864" s="24"/>
    </row>
    <row r="1874" spans="2:12" ht="15.75" thickBot="1"/>
    <row r="1875" spans="2:12" ht="32.25">
      <c r="B1875" s="1540" t="s">
        <v>110</v>
      </c>
      <c r="C1875" s="1541"/>
      <c r="D1875" s="1541"/>
      <c r="E1875" s="1541"/>
      <c r="F1875" s="1541"/>
      <c r="G1875" s="1541"/>
      <c r="H1875" s="1541"/>
      <c r="I1875" s="1541"/>
      <c r="J1875" s="1541"/>
      <c r="K1875" s="1541"/>
      <c r="L1875" s="1542"/>
    </row>
    <row r="1876" spans="2:12" ht="23.25">
      <c r="B1876" s="1543" t="s">
        <v>111</v>
      </c>
      <c r="C1876" s="1544"/>
      <c r="D1876" s="1544"/>
      <c r="E1876" s="1544"/>
      <c r="F1876" s="1544"/>
      <c r="G1876" s="1544"/>
      <c r="H1876" s="1544"/>
      <c r="I1876" s="1544"/>
      <c r="J1876" s="1544"/>
      <c r="K1876" s="1544"/>
      <c r="L1876" s="1545"/>
    </row>
    <row r="1877" spans="2:12" ht="16.5" thickBot="1">
      <c r="B1877" s="1546" t="s">
        <v>477</v>
      </c>
      <c r="C1877" s="1547"/>
      <c r="D1877" s="1547"/>
      <c r="E1877" s="1547"/>
      <c r="F1877" s="1547"/>
      <c r="G1877" s="1547"/>
      <c r="H1877" s="1547"/>
      <c r="I1877" s="1547"/>
      <c r="J1877" s="1547"/>
      <c r="K1877" s="1547"/>
      <c r="L1877" s="1548"/>
    </row>
    <row r="1878" spans="2:12">
      <c r="B1878" s="1549" t="s">
        <v>112</v>
      </c>
      <c r="C1878" s="1550"/>
      <c r="D1878" s="1550"/>
      <c r="E1878" s="1550"/>
      <c r="F1878" s="1550"/>
      <c r="G1878" s="338"/>
      <c r="H1878" s="1559" t="s">
        <v>113</v>
      </c>
      <c r="I1878" s="1559"/>
      <c r="J1878" s="1559"/>
      <c r="K1878" s="1559"/>
      <c r="L1878" s="1560"/>
    </row>
    <row r="1879" spans="2:12" ht="15.75" thickBot="1">
      <c r="B1879" s="1549"/>
      <c r="C1879" s="1550"/>
      <c r="D1879" s="1550"/>
      <c r="E1879" s="1550"/>
      <c r="F1879" s="1550"/>
      <c r="G1879" s="338"/>
      <c r="H1879" s="1559"/>
      <c r="I1879" s="1559"/>
      <c r="J1879" s="1559"/>
      <c r="K1879" s="1559"/>
      <c r="L1879" s="1560"/>
    </row>
    <row r="1880" spans="2:12">
      <c r="B1880" s="73"/>
      <c r="C1880" s="74"/>
      <c r="D1880" s="74"/>
      <c r="E1880" s="74"/>
      <c r="F1880" s="75"/>
      <c r="G1880" s="338"/>
      <c r="H1880" s="73"/>
      <c r="I1880" s="74"/>
      <c r="J1880" s="74"/>
      <c r="K1880" s="74"/>
      <c r="L1880" s="75"/>
    </row>
    <row r="1881" spans="2:12">
      <c r="B1881" s="323" t="s">
        <v>482</v>
      </c>
      <c r="C1881" s="338"/>
      <c r="D1881" s="338"/>
      <c r="E1881" s="338"/>
      <c r="F1881" s="14"/>
      <c r="G1881" s="338"/>
      <c r="H1881" s="323" t="s">
        <v>482</v>
      </c>
      <c r="I1881" s="338"/>
      <c r="J1881" s="338"/>
      <c r="K1881" s="338"/>
      <c r="L1881" s="14"/>
    </row>
    <row r="1882" spans="2:12">
      <c r="B1882" s="158" t="s">
        <v>491</v>
      </c>
      <c r="C1882" s="338"/>
      <c r="D1882" s="338"/>
      <c r="E1882" s="338"/>
      <c r="F1882" s="14"/>
      <c r="G1882" s="338"/>
      <c r="H1882" s="158" t="s">
        <v>491</v>
      </c>
      <c r="I1882" s="338"/>
      <c r="J1882" s="338"/>
      <c r="K1882" s="338"/>
      <c r="L1882" s="14"/>
    </row>
    <row r="1883" spans="2:12">
      <c r="B1883" s="76"/>
      <c r="C1883" s="338"/>
      <c r="D1883" s="338"/>
      <c r="E1883" s="338"/>
      <c r="F1883" s="14"/>
      <c r="G1883" s="338"/>
      <c r="H1883" s="76"/>
      <c r="I1883" s="338"/>
      <c r="J1883" s="338"/>
      <c r="K1883" s="338"/>
      <c r="L1883" s="14"/>
    </row>
    <row r="1884" spans="2:12" ht="15.75" thickBot="1">
      <c r="B1884" s="25"/>
      <c r="C1884" s="23"/>
      <c r="D1884" s="23"/>
      <c r="E1884" s="23"/>
      <c r="F1884" s="24"/>
      <c r="G1884" s="338"/>
      <c r="H1884" s="25"/>
      <c r="I1884" s="23"/>
      <c r="J1884" s="23"/>
      <c r="K1884" s="23"/>
      <c r="L1884" s="24"/>
    </row>
    <row r="1885" spans="2:12">
      <c r="B1885" s="13"/>
      <c r="C1885" s="338"/>
      <c r="D1885" s="338"/>
      <c r="E1885" s="338"/>
      <c r="F1885" s="338"/>
      <c r="G1885" s="338"/>
      <c r="H1885" s="338"/>
      <c r="I1885" s="338"/>
      <c r="J1885" s="338" t="s">
        <v>114</v>
      </c>
      <c r="K1885" s="338"/>
      <c r="L1885" s="14"/>
    </row>
    <row r="1886" spans="2:12">
      <c r="B1886" s="1551" t="s">
        <v>115</v>
      </c>
      <c r="C1886" s="1552"/>
      <c r="D1886" s="1552"/>
      <c r="E1886" s="1552"/>
      <c r="F1886" s="1552"/>
      <c r="G1886" s="338"/>
      <c r="H1886" s="1552" t="s">
        <v>3</v>
      </c>
      <c r="I1886" s="1552"/>
      <c r="J1886" s="1552"/>
      <c r="K1886" s="1552"/>
      <c r="L1886" s="1553"/>
    </row>
    <row r="1887" spans="2:12" ht="15.75" thickBot="1">
      <c r="B1887" s="13"/>
      <c r="C1887" s="338"/>
      <c r="D1887" s="338"/>
      <c r="E1887" s="338"/>
      <c r="F1887" s="338"/>
      <c r="G1887" s="338"/>
      <c r="H1887" s="338"/>
      <c r="I1887" s="338"/>
      <c r="J1887" s="338"/>
      <c r="K1887" s="338"/>
      <c r="L1887" s="14"/>
    </row>
    <row r="1888" spans="2:12">
      <c r="B1888" s="73"/>
      <c r="C1888" s="74"/>
      <c r="D1888" s="74"/>
      <c r="E1888" s="74"/>
      <c r="F1888" s="75"/>
      <c r="G1888" s="338"/>
      <c r="H1888" s="77"/>
      <c r="I1888" s="78"/>
      <c r="J1888" s="78"/>
      <c r="K1888" s="78"/>
      <c r="L1888" s="79"/>
    </row>
    <row r="1889" spans="2:12">
      <c r="B1889" s="13"/>
      <c r="C1889" s="338"/>
      <c r="D1889" s="338"/>
      <c r="E1889" s="338"/>
      <c r="F1889" s="14"/>
      <c r="G1889" s="338"/>
      <c r="H1889" s="1112" t="s">
        <v>483</v>
      </c>
      <c r="I1889" s="383"/>
      <c r="J1889" s="383"/>
      <c r="K1889" s="383"/>
      <c r="L1889" s="80"/>
    </row>
    <row r="1890" spans="2:12">
      <c r="B1890" s="537" t="s">
        <v>786</v>
      </c>
      <c r="C1890" s="338"/>
      <c r="D1890" s="338"/>
      <c r="E1890" s="338"/>
      <c r="F1890" s="14"/>
      <c r="G1890" s="338"/>
      <c r="H1890" s="534" t="s">
        <v>484</v>
      </c>
      <c r="I1890" s="383"/>
      <c r="J1890" s="383"/>
      <c r="K1890" s="383"/>
      <c r="L1890" s="80"/>
    </row>
    <row r="1891" spans="2:12">
      <c r="B1891" s="13"/>
      <c r="C1891" s="338"/>
      <c r="D1891" s="338"/>
      <c r="E1891" s="338"/>
      <c r="F1891" s="14"/>
      <c r="G1891" s="338"/>
      <c r="H1891" s="76"/>
      <c r="I1891" s="383"/>
      <c r="J1891" s="383"/>
      <c r="K1891" s="383"/>
      <c r="L1891" s="80"/>
    </row>
    <row r="1892" spans="2:12" ht="15.75" thickBot="1">
      <c r="B1892" s="25"/>
      <c r="C1892" s="23"/>
      <c r="D1892" s="23"/>
      <c r="E1892" s="23"/>
      <c r="F1892" s="24"/>
      <c r="G1892" s="338"/>
      <c r="H1892" s="76"/>
      <c r="I1892" s="383"/>
      <c r="J1892" s="383"/>
      <c r="K1892" s="383"/>
      <c r="L1892" s="80"/>
    </row>
    <row r="1893" spans="2:12">
      <c r="B1893" s="1524" t="s">
        <v>116</v>
      </c>
      <c r="C1893" s="1525"/>
      <c r="D1893" s="1525"/>
      <c r="E1893" s="1525"/>
      <c r="F1893" s="1525"/>
      <c r="G1893" s="1554"/>
      <c r="H1893" s="1534">
        <f>'04-22Master'!B2138</f>
        <v>0</v>
      </c>
      <c r="I1893" s="1527"/>
      <c r="J1893" s="1527"/>
      <c r="K1893" s="1527"/>
      <c r="L1893" s="1527"/>
    </row>
    <row r="1894" spans="2:12">
      <c r="B1894" s="1555"/>
      <c r="C1894" s="1556"/>
      <c r="D1894" s="1556"/>
      <c r="E1894" s="1556"/>
      <c r="F1894" s="1556"/>
      <c r="G1894" s="1556"/>
      <c r="H1894" s="1557">
        <f>'04-22Master'!G2449</f>
        <v>0</v>
      </c>
      <c r="I1894" s="1558"/>
      <c r="J1894" s="1558"/>
      <c r="K1894" s="1558"/>
      <c r="L1894" s="1558"/>
    </row>
    <row r="1895" spans="2:12">
      <c r="B1895" s="1529" t="s">
        <v>117</v>
      </c>
      <c r="C1895" s="1530"/>
      <c r="D1895" s="1530"/>
      <c r="E1895" s="1530"/>
      <c r="F1895" s="1530"/>
      <c r="G1895" s="1530"/>
      <c r="H1895" s="1531">
        <f>'04-22Master'!A2138</f>
        <v>0</v>
      </c>
      <c r="I1895" s="1532"/>
      <c r="J1895" s="1532"/>
      <c r="K1895" s="1532"/>
      <c r="L1895" s="1533"/>
    </row>
    <row r="1896" spans="2:12">
      <c r="B1896" s="1524" t="s">
        <v>118</v>
      </c>
      <c r="C1896" s="1525"/>
      <c r="D1896" s="1525"/>
      <c r="E1896" s="1525"/>
      <c r="F1896" s="1525"/>
      <c r="G1896" s="1525"/>
      <c r="H1896" s="1534">
        <f>'04-22Master'!F2138</f>
        <v>0</v>
      </c>
      <c r="I1896" s="1527"/>
      <c r="J1896" s="1527"/>
      <c r="K1896" s="1527"/>
      <c r="L1896" s="1528"/>
    </row>
    <row r="1897" spans="2:12">
      <c r="B1897" s="1524" t="s">
        <v>119</v>
      </c>
      <c r="C1897" s="1525"/>
      <c r="D1897" s="1525"/>
      <c r="E1897" s="1525"/>
      <c r="F1897" s="1525"/>
      <c r="G1897" s="1525"/>
      <c r="H1897" s="1535">
        <f>'04-22Master'!I2138</f>
        <v>0</v>
      </c>
      <c r="I1897" s="1536"/>
      <c r="J1897" s="1536"/>
      <c r="K1897" s="1536"/>
      <c r="L1897" s="1537"/>
    </row>
    <row r="1898" spans="2:12">
      <c r="B1898" s="384" t="s">
        <v>120</v>
      </c>
      <c r="C1898" s="629"/>
      <c r="D1898" s="629"/>
      <c r="E1898" s="629"/>
      <c r="F1898" s="629"/>
      <c r="G1898" s="629"/>
      <c r="H1898" s="631"/>
      <c r="I1898" s="387"/>
      <c r="J1898" s="388">
        <f>'04-22Master'!O2138</f>
        <v>0</v>
      </c>
      <c r="K1898" s="1118"/>
      <c r="L1898" s="632"/>
    </row>
    <row r="1899" spans="2:12">
      <c r="B1899" s="384" t="s">
        <v>121</v>
      </c>
      <c r="C1899" s="629"/>
      <c r="D1899" s="629"/>
      <c r="E1899" s="629"/>
      <c r="F1899" s="629"/>
      <c r="G1899" s="630"/>
      <c r="H1899" s="435"/>
      <c r="I1899" s="436"/>
      <c r="J1899" s="388">
        <f>'04-22Master'!N2138</f>
        <v>0</v>
      </c>
      <c r="K1899" s="436"/>
      <c r="L1899" s="437"/>
    </row>
    <row r="1900" spans="2:12">
      <c r="B1900" s="1538" t="s">
        <v>122</v>
      </c>
      <c r="C1900" s="1539"/>
      <c r="D1900" s="1539"/>
      <c r="E1900" s="1539"/>
      <c r="F1900" s="1539"/>
      <c r="G1900" s="1539"/>
      <c r="H1900" s="1531">
        <f>'04-22Master'!T2138</f>
        <v>0</v>
      </c>
      <c r="I1900" s="1532"/>
      <c r="J1900" s="1532"/>
      <c r="K1900" s="1532"/>
      <c r="L1900" s="1533"/>
    </row>
    <row r="1901" spans="2:12">
      <c r="B1901" s="1524" t="s">
        <v>123</v>
      </c>
      <c r="C1901" s="1525"/>
      <c r="D1901" s="1525"/>
      <c r="E1901" s="1525"/>
      <c r="F1901" s="1525"/>
      <c r="G1901" s="1525"/>
      <c r="H1901" s="1526">
        <f>'04-22Master'!D2103</f>
        <v>0</v>
      </c>
      <c r="I1901" s="1527"/>
      <c r="J1901" s="1527"/>
      <c r="K1901" s="1527"/>
      <c r="L1901" s="1528"/>
    </row>
    <row r="1902" spans="2:12">
      <c r="B1902" s="1524" t="s">
        <v>124</v>
      </c>
      <c r="C1902" s="1525"/>
      <c r="D1902" s="1525"/>
      <c r="E1902" s="1525"/>
      <c r="F1902" s="1525"/>
      <c r="G1902" s="1525"/>
      <c r="H1902" s="1527" t="s">
        <v>125</v>
      </c>
      <c r="I1902" s="1527"/>
      <c r="J1902" s="1527"/>
      <c r="K1902" s="1527"/>
      <c r="L1902" s="1528"/>
    </row>
    <row r="1903" spans="2:12">
      <c r="B1903" s="384" t="s">
        <v>126</v>
      </c>
      <c r="C1903" s="629"/>
      <c r="D1903" s="629"/>
      <c r="E1903" s="629"/>
      <c r="F1903" s="629"/>
      <c r="G1903" s="630"/>
      <c r="H1903" s="631"/>
      <c r="I1903" s="1118"/>
      <c r="J1903" s="633">
        <f>'04-22Master'!R2138</f>
        <v>0</v>
      </c>
      <c r="K1903" s="1118"/>
      <c r="L1903" s="632"/>
    </row>
    <row r="1904" spans="2:12">
      <c r="B1904" s="384" t="s">
        <v>127</v>
      </c>
      <c r="C1904" s="629"/>
      <c r="D1904" s="629"/>
      <c r="E1904" s="629"/>
      <c r="F1904" s="629"/>
      <c r="G1904" s="630"/>
      <c r="H1904" s="631"/>
      <c r="I1904" s="1118"/>
      <c r="J1904" s="1118" t="s">
        <v>34</v>
      </c>
      <c r="K1904" s="1118"/>
      <c r="L1904" s="632"/>
    </row>
    <row r="1905" spans="1:12">
      <c r="B1905" s="384" t="s">
        <v>128</v>
      </c>
      <c r="C1905" s="629"/>
      <c r="D1905" s="629"/>
      <c r="E1905" s="629"/>
      <c r="F1905" s="629"/>
      <c r="G1905" s="630"/>
      <c r="H1905" s="631"/>
      <c r="I1905" s="1118"/>
      <c r="J1905" s="633">
        <v>0</v>
      </c>
      <c r="K1905" s="1118"/>
      <c r="L1905" s="632"/>
    </row>
    <row r="1906" spans="1:12">
      <c r="B1906" s="384" t="s">
        <v>129</v>
      </c>
      <c r="C1906" s="629"/>
      <c r="D1906" s="629"/>
      <c r="E1906" s="629"/>
      <c r="F1906" s="629"/>
      <c r="G1906" s="630"/>
      <c r="H1906" s="631"/>
      <c r="I1906" s="1118"/>
      <c r="J1906" s="1118">
        <v>0</v>
      </c>
      <c r="K1906" s="1118"/>
      <c r="L1906" s="632"/>
    </row>
    <row r="1907" spans="1:12">
      <c r="B1907" s="384" t="s">
        <v>130</v>
      </c>
      <c r="C1907" s="629"/>
      <c r="D1907" s="629"/>
      <c r="E1907" s="629"/>
      <c r="F1907" s="629"/>
      <c r="G1907" s="630"/>
      <c r="H1907" s="631"/>
      <c r="I1907" s="1118"/>
      <c r="J1907" s="633">
        <f>'04-22Master'!AH2138</f>
        <v>0</v>
      </c>
      <c r="K1907" s="1118"/>
      <c r="L1907" s="632" t="s">
        <v>32</v>
      </c>
    </row>
    <row r="1908" spans="1:12">
      <c r="B1908" s="384" t="s">
        <v>131</v>
      </c>
      <c r="C1908" s="629"/>
      <c r="D1908" s="1117" t="s">
        <v>29</v>
      </c>
      <c r="E1908" s="1116">
        <f>'04-22Master'!AJ2138</f>
        <v>0</v>
      </c>
      <c r="F1908" s="1117" t="s">
        <v>28</v>
      </c>
      <c r="G1908" s="1116">
        <f>'04-22Master'!AI3301</f>
        <v>0</v>
      </c>
      <c r="H1908" s="1117" t="s">
        <v>30</v>
      </c>
      <c r="I1908" s="1116">
        <f>'04-22Master'!AK2138</f>
        <v>0</v>
      </c>
      <c r="J1908" s="1117" t="s">
        <v>31</v>
      </c>
      <c r="K1908" s="1116">
        <f>'04-22Master'!AL3347</f>
        <v>0</v>
      </c>
      <c r="L1908" s="392">
        <f>'04-22Master'!AM3347</f>
        <v>0</v>
      </c>
    </row>
    <row r="1909" spans="1:12">
      <c r="B1909" s="384" t="s">
        <v>132</v>
      </c>
      <c r="C1909" s="629"/>
      <c r="D1909" s="629"/>
      <c r="E1909" s="629"/>
      <c r="F1909" s="629"/>
      <c r="G1909" s="630"/>
      <c r="H1909" s="631"/>
      <c r="I1909" s="1118"/>
      <c r="J1909" s="633">
        <f>J1907-(E1908+G1908+I1908+K1908+L1908)</f>
        <v>0</v>
      </c>
      <c r="K1909" s="1118"/>
      <c r="L1909" s="632"/>
    </row>
    <row r="1910" spans="1:12">
      <c r="B1910" s="393" t="s">
        <v>133</v>
      </c>
      <c r="C1910" s="95"/>
      <c r="D1910" s="95"/>
      <c r="E1910" s="95"/>
      <c r="F1910" s="95"/>
      <c r="G1910" s="96"/>
      <c r="H1910" s="97"/>
      <c r="I1910" s="98"/>
      <c r="J1910" s="98"/>
      <c r="K1910" s="98"/>
      <c r="L1910" s="99"/>
    </row>
    <row r="1911" spans="1:12">
      <c r="B1911" s="394" t="s">
        <v>134</v>
      </c>
      <c r="C1911" s="100"/>
      <c r="D1911" s="100"/>
      <c r="E1911" s="100"/>
      <c r="F1911" s="100"/>
      <c r="G1911" s="101"/>
      <c r="H1911" s="71"/>
      <c r="I1911" s="17"/>
      <c r="J1911" s="17"/>
      <c r="K1911" s="17"/>
      <c r="L1911" s="102"/>
    </row>
    <row r="1919" spans="1:12">
      <c r="A1919" s="1185"/>
      <c r="B1919" s="1185"/>
      <c r="C1919" s="1185"/>
      <c r="D1919" s="1185"/>
      <c r="E1919" s="1185"/>
      <c r="F1919" s="1185"/>
      <c r="G1919" s="1185"/>
      <c r="H1919" s="1185"/>
      <c r="I1919" s="1185"/>
      <c r="J1919" s="1185"/>
      <c r="K1919" s="1185"/>
      <c r="L1919" s="1185"/>
    </row>
    <row r="1920" spans="1:12">
      <c r="A1920" s="1185"/>
      <c r="B1920" s="1185"/>
      <c r="C1920" s="1185"/>
      <c r="D1920" s="1185"/>
      <c r="E1920" s="1185"/>
      <c r="F1920" s="1185"/>
      <c r="G1920" s="1185"/>
      <c r="H1920" s="1185"/>
      <c r="I1920" s="1185"/>
      <c r="J1920" s="1185"/>
      <c r="K1920" s="1185"/>
      <c r="L1920" s="1185"/>
    </row>
    <row r="1921" spans="1:12">
      <c r="A1921" s="1185"/>
      <c r="B1921" s="1185"/>
      <c r="C1921" s="1185"/>
      <c r="D1921" s="1185"/>
      <c r="E1921" s="1185"/>
      <c r="F1921" s="1185"/>
      <c r="G1921" s="1185"/>
      <c r="H1921" s="1185"/>
      <c r="I1921" s="1185"/>
      <c r="J1921" s="1185"/>
      <c r="K1921" s="1185"/>
      <c r="L1921" s="1185"/>
    </row>
    <row r="1922" spans="1:12">
      <c r="A1922" s="1185"/>
      <c r="B1922" s="1185"/>
      <c r="C1922" s="1185"/>
      <c r="D1922" s="1185"/>
      <c r="E1922" s="1185"/>
      <c r="F1922" s="1185"/>
      <c r="G1922" s="1185"/>
      <c r="H1922" s="1185"/>
      <c r="I1922" s="1185"/>
      <c r="J1922" s="1185"/>
      <c r="K1922" s="1185"/>
      <c r="L1922" s="1185"/>
    </row>
    <row r="1923" spans="1:12">
      <c r="A1923" s="1185"/>
      <c r="B1923" s="1185"/>
      <c r="C1923" s="1185"/>
      <c r="D1923" s="1185"/>
      <c r="E1923" s="1185"/>
      <c r="F1923" s="1185"/>
      <c r="G1923" s="1185"/>
      <c r="H1923" s="1185"/>
      <c r="I1923" s="1185"/>
      <c r="J1923" s="1185"/>
      <c r="K1923" s="1185"/>
      <c r="L1923" s="1185"/>
    </row>
    <row r="1924" spans="1:12">
      <c r="A1924" s="1185"/>
      <c r="B1924" s="1185"/>
      <c r="C1924" s="1185"/>
      <c r="D1924" s="1185"/>
      <c r="E1924" s="1185"/>
      <c r="F1924" s="1185"/>
      <c r="G1924" s="1185"/>
      <c r="H1924" s="1185"/>
      <c r="I1924" s="1185"/>
      <c r="J1924" s="1185"/>
      <c r="K1924" s="1185"/>
      <c r="L1924" s="1185"/>
    </row>
    <row r="1925" spans="1:12" ht="15.75" thickBot="1">
      <c r="A1925" s="1185"/>
      <c r="B1925" s="1185"/>
      <c r="C1925" s="1185"/>
      <c r="D1925" s="1185"/>
      <c r="E1925" s="1185"/>
      <c r="F1925" s="1185"/>
      <c r="G1925" s="1185"/>
      <c r="H1925" s="1185"/>
      <c r="I1925" s="1185"/>
      <c r="J1925" s="1185"/>
      <c r="K1925" s="1185"/>
      <c r="L1925" s="1185"/>
    </row>
    <row r="1926" spans="1:12" ht="32.25">
      <c r="A1926" s="1540" t="s">
        <v>110</v>
      </c>
      <c r="B1926" s="1541"/>
      <c r="C1926" s="1541"/>
      <c r="D1926" s="1541"/>
      <c r="E1926" s="1541"/>
      <c r="F1926" s="1541"/>
      <c r="G1926" s="1541"/>
      <c r="H1926" s="1541"/>
      <c r="I1926" s="1541"/>
      <c r="J1926" s="1541"/>
      <c r="K1926" s="1542"/>
      <c r="L1926" s="1185"/>
    </row>
    <row r="1927" spans="1:12" ht="23.25">
      <c r="A1927" s="1543" t="s">
        <v>111</v>
      </c>
      <c r="B1927" s="1544"/>
      <c r="C1927" s="1544"/>
      <c r="D1927" s="1544"/>
      <c r="E1927" s="1544"/>
      <c r="F1927" s="1544"/>
      <c r="G1927" s="1544"/>
      <c r="H1927" s="1544"/>
      <c r="I1927" s="1544"/>
      <c r="J1927" s="1544"/>
      <c r="K1927" s="1545"/>
      <c r="L1927" s="1185"/>
    </row>
    <row r="1928" spans="1:12" ht="16.5" thickBot="1">
      <c r="A1928" s="1546" t="s">
        <v>477</v>
      </c>
      <c r="B1928" s="1547"/>
      <c r="C1928" s="1547"/>
      <c r="D1928" s="1547"/>
      <c r="E1928" s="1547"/>
      <c r="F1928" s="1547"/>
      <c r="G1928" s="1547"/>
      <c r="H1928" s="1547"/>
      <c r="I1928" s="1547"/>
      <c r="J1928" s="1547"/>
      <c r="K1928" s="1548"/>
      <c r="L1928" s="1185"/>
    </row>
    <row r="1929" spans="1:12">
      <c r="A1929" s="1549" t="s">
        <v>112</v>
      </c>
      <c r="B1929" s="1550"/>
      <c r="C1929" s="1550"/>
      <c r="D1929" s="1550"/>
      <c r="E1929" s="1550"/>
      <c r="F1929" s="338"/>
      <c r="G1929" s="1559" t="s">
        <v>113</v>
      </c>
      <c r="H1929" s="1559"/>
      <c r="I1929" s="1559"/>
      <c r="J1929" s="1559"/>
      <c r="K1929" s="1560"/>
      <c r="L1929" s="1185"/>
    </row>
    <row r="1930" spans="1:12" ht="15.75" thickBot="1">
      <c r="A1930" s="1549"/>
      <c r="B1930" s="1550"/>
      <c r="C1930" s="1550"/>
      <c r="D1930" s="1550"/>
      <c r="E1930" s="1550"/>
      <c r="F1930" s="338"/>
      <c r="G1930" s="1559"/>
      <c r="H1930" s="1559"/>
      <c r="I1930" s="1559"/>
      <c r="J1930" s="1559"/>
      <c r="K1930" s="1560"/>
      <c r="L1930" s="1185"/>
    </row>
    <row r="1931" spans="1:12">
      <c r="A1931" s="73"/>
      <c r="B1931" s="74"/>
      <c r="C1931" s="74"/>
      <c r="D1931" s="74"/>
      <c r="E1931" s="75"/>
      <c r="F1931" s="338"/>
      <c r="G1931" s="73"/>
      <c r="H1931" s="74"/>
      <c r="I1931" s="74"/>
      <c r="J1931" s="74"/>
      <c r="K1931" s="75"/>
      <c r="L1931" s="1185"/>
    </row>
    <row r="1932" spans="1:12">
      <c r="A1932" s="323" t="s">
        <v>482</v>
      </c>
      <c r="B1932" s="338"/>
      <c r="C1932" s="338"/>
      <c r="D1932" s="338"/>
      <c r="E1932" s="14"/>
      <c r="F1932" s="338"/>
      <c r="G1932" s="323" t="s">
        <v>482</v>
      </c>
      <c r="H1932" s="338"/>
      <c r="I1932" s="338"/>
      <c r="J1932" s="338"/>
      <c r="K1932" s="14"/>
      <c r="L1932" s="1185"/>
    </row>
    <row r="1933" spans="1:12">
      <c r="A1933" s="158" t="s">
        <v>491</v>
      </c>
      <c r="B1933" s="338"/>
      <c r="C1933" s="338"/>
      <c r="D1933" s="338"/>
      <c r="E1933" s="14"/>
      <c r="F1933" s="338"/>
      <c r="G1933" s="158" t="s">
        <v>491</v>
      </c>
      <c r="H1933" s="338"/>
      <c r="I1933" s="338"/>
      <c r="J1933" s="338"/>
      <c r="K1933" s="14"/>
      <c r="L1933" s="1185"/>
    </row>
    <row r="1934" spans="1:12">
      <c r="A1934" s="76"/>
      <c r="B1934" s="338"/>
      <c r="C1934" s="338"/>
      <c r="D1934" s="338"/>
      <c r="E1934" s="14"/>
      <c r="F1934" s="338"/>
      <c r="G1934" s="76"/>
      <c r="H1934" s="338"/>
      <c r="I1934" s="338"/>
      <c r="J1934" s="338"/>
      <c r="K1934" s="14"/>
      <c r="L1934" s="1185"/>
    </row>
    <row r="1935" spans="1:12" ht="15.75" thickBot="1">
      <c r="A1935" s="25"/>
      <c r="B1935" s="23"/>
      <c r="C1935" s="23"/>
      <c r="D1935" s="23"/>
      <c r="E1935" s="24"/>
      <c r="F1935" s="338"/>
      <c r="G1935" s="25"/>
      <c r="H1935" s="23"/>
      <c r="I1935" s="23"/>
      <c r="J1935" s="23"/>
      <c r="K1935" s="24"/>
      <c r="L1935" s="1185"/>
    </row>
    <row r="1936" spans="1:12">
      <c r="A1936" s="13"/>
      <c r="B1936" s="338"/>
      <c r="C1936" s="338"/>
      <c r="D1936" s="338"/>
      <c r="E1936" s="338"/>
      <c r="F1936" s="338"/>
      <c r="G1936" s="338"/>
      <c r="H1936" s="338"/>
      <c r="I1936" s="338" t="s">
        <v>114</v>
      </c>
      <c r="J1936" s="338"/>
      <c r="K1936" s="14"/>
      <c r="L1936" s="1185"/>
    </row>
    <row r="1937" spans="1:12">
      <c r="A1937" s="1551" t="s">
        <v>115</v>
      </c>
      <c r="B1937" s="1552"/>
      <c r="C1937" s="1552"/>
      <c r="D1937" s="1552"/>
      <c r="E1937" s="1552"/>
      <c r="F1937" s="338"/>
      <c r="G1937" s="1552" t="s">
        <v>3</v>
      </c>
      <c r="H1937" s="1552"/>
      <c r="I1937" s="1552"/>
      <c r="J1937" s="1552"/>
      <c r="K1937" s="1553"/>
      <c r="L1937" s="1185"/>
    </row>
    <row r="1938" spans="1:12" ht="15.75" thickBot="1">
      <c r="A1938" s="13"/>
      <c r="B1938" s="338"/>
      <c r="C1938" s="338"/>
      <c r="D1938" s="338"/>
      <c r="E1938" s="338"/>
      <c r="F1938" s="338"/>
      <c r="G1938" s="338"/>
      <c r="H1938" s="338"/>
      <c r="I1938" s="338"/>
      <c r="J1938" s="338"/>
      <c r="K1938" s="14"/>
      <c r="L1938" s="1185"/>
    </row>
    <row r="1939" spans="1:12">
      <c r="A1939" s="73"/>
      <c r="B1939" s="74"/>
      <c r="C1939" s="74"/>
      <c r="D1939" s="74"/>
      <c r="E1939" s="75"/>
      <c r="F1939" s="338"/>
      <c r="G1939" s="77"/>
      <c r="H1939" s="78"/>
      <c r="I1939" s="78"/>
      <c r="J1939" s="78"/>
      <c r="K1939" s="79"/>
      <c r="L1939" s="1185"/>
    </row>
    <row r="1940" spans="1:12">
      <c r="A1940" s="13"/>
      <c r="B1940" s="338"/>
      <c r="C1940" s="338"/>
      <c r="D1940" s="338"/>
      <c r="E1940" s="14"/>
      <c r="F1940" s="338"/>
      <c r="G1940" s="1191" t="s">
        <v>483</v>
      </c>
      <c r="H1940" s="383"/>
      <c r="I1940" s="383"/>
      <c r="J1940" s="383"/>
      <c r="K1940" s="80"/>
      <c r="L1940" s="1185"/>
    </row>
    <row r="1941" spans="1:12">
      <c r="A1941" s="537" t="s">
        <v>786</v>
      </c>
      <c r="B1941" s="338"/>
      <c r="C1941" s="338"/>
      <c r="D1941" s="338"/>
      <c r="E1941" s="14"/>
      <c r="F1941" s="338"/>
      <c r="G1941" s="534" t="s">
        <v>484</v>
      </c>
      <c r="H1941" s="383"/>
      <c r="I1941" s="383"/>
      <c r="J1941" s="383"/>
      <c r="K1941" s="80"/>
      <c r="L1941" s="1185"/>
    </row>
    <row r="1942" spans="1:12">
      <c r="A1942" s="13"/>
      <c r="B1942" s="338"/>
      <c r="C1942" s="338"/>
      <c r="D1942" s="338"/>
      <c r="E1942" s="14"/>
      <c r="F1942" s="338"/>
      <c r="G1942" s="76"/>
      <c r="H1942" s="383"/>
      <c r="I1942" s="383"/>
      <c r="J1942" s="383"/>
      <c r="K1942" s="80"/>
      <c r="L1942" s="1185"/>
    </row>
    <row r="1943" spans="1:12" ht="15.75" thickBot="1">
      <c r="A1943" s="25"/>
      <c r="B1943" s="23"/>
      <c r="C1943" s="23"/>
      <c r="D1943" s="23"/>
      <c r="E1943" s="24"/>
      <c r="F1943" s="338"/>
      <c r="G1943" s="76"/>
      <c r="H1943" s="383"/>
      <c r="I1943" s="383"/>
      <c r="J1943" s="383"/>
      <c r="K1943" s="80"/>
      <c r="L1943" s="1185"/>
    </row>
    <row r="1944" spans="1:12">
      <c r="A1944" s="1524" t="s">
        <v>116</v>
      </c>
      <c r="B1944" s="1525"/>
      <c r="C1944" s="1525"/>
      <c r="D1944" s="1525"/>
      <c r="E1944" s="1525"/>
      <c r="F1944" s="1554"/>
      <c r="G1944" s="1534">
        <f>'04-22Master'!A2189</f>
        <v>0</v>
      </c>
      <c r="H1944" s="1527"/>
      <c r="I1944" s="1527"/>
      <c r="J1944" s="1527"/>
      <c r="K1944" s="1527"/>
      <c r="L1944" s="1185"/>
    </row>
    <row r="1945" spans="1:12">
      <c r="A1945" s="1555"/>
      <c r="B1945" s="1556"/>
      <c r="C1945" s="1556"/>
      <c r="D1945" s="1556"/>
      <c r="E1945" s="1556"/>
      <c r="F1945" s="1556"/>
      <c r="G1945" s="1557">
        <f>'04-22Master'!F2500</f>
        <v>0</v>
      </c>
      <c r="H1945" s="1558"/>
      <c r="I1945" s="1558"/>
      <c r="J1945" s="1558"/>
      <c r="K1945" s="1558"/>
      <c r="L1945" s="1185"/>
    </row>
    <row r="1946" spans="1:12">
      <c r="A1946" s="1529" t="s">
        <v>117</v>
      </c>
      <c r="B1946" s="1530"/>
      <c r="C1946" s="1530"/>
      <c r="D1946" s="1530"/>
      <c r="E1946" s="1530"/>
      <c r="F1946" s="1530"/>
      <c r="G1946" s="1531" t="e">
        <f>'04-22Master'!#REF!</f>
        <v>#REF!</v>
      </c>
      <c r="H1946" s="1532"/>
      <c r="I1946" s="1532"/>
      <c r="J1946" s="1532"/>
      <c r="K1946" s="1533"/>
      <c r="L1946" s="1185"/>
    </row>
    <row r="1947" spans="1:12">
      <c r="A1947" s="1524" t="s">
        <v>118</v>
      </c>
      <c r="B1947" s="1525"/>
      <c r="C1947" s="1525"/>
      <c r="D1947" s="1525"/>
      <c r="E1947" s="1525"/>
      <c r="F1947" s="1525"/>
      <c r="G1947" s="1534">
        <f>'04-22Master'!E2189</f>
        <v>0</v>
      </c>
      <c r="H1947" s="1527"/>
      <c r="I1947" s="1527"/>
      <c r="J1947" s="1527"/>
      <c r="K1947" s="1528"/>
      <c r="L1947" s="1185"/>
    </row>
    <row r="1948" spans="1:12">
      <c r="A1948" s="1524" t="s">
        <v>119</v>
      </c>
      <c r="B1948" s="1525"/>
      <c r="C1948" s="1525"/>
      <c r="D1948" s="1525"/>
      <c r="E1948" s="1525"/>
      <c r="F1948" s="1525"/>
      <c r="G1948" s="1535">
        <f>'04-22Master'!H2189</f>
        <v>0</v>
      </c>
      <c r="H1948" s="1536"/>
      <c r="I1948" s="1536"/>
      <c r="J1948" s="1536"/>
      <c r="K1948" s="1537"/>
      <c r="L1948" s="1185"/>
    </row>
    <row r="1949" spans="1:12">
      <c r="A1949" s="384" t="s">
        <v>120</v>
      </c>
      <c r="B1949" s="629"/>
      <c r="C1949" s="629"/>
      <c r="D1949" s="629"/>
      <c r="E1949" s="629"/>
      <c r="F1949" s="629"/>
      <c r="G1949" s="631"/>
      <c r="H1949" s="387"/>
      <c r="I1949" s="388">
        <f>'04-22Master'!N2189</f>
        <v>0</v>
      </c>
      <c r="J1949" s="1197"/>
      <c r="K1949" s="632"/>
      <c r="L1949" s="1185"/>
    </row>
    <row r="1950" spans="1:12">
      <c r="A1950" s="384" t="s">
        <v>121</v>
      </c>
      <c r="B1950" s="629"/>
      <c r="C1950" s="629"/>
      <c r="D1950" s="629"/>
      <c r="E1950" s="629"/>
      <c r="F1950" s="630"/>
      <c r="G1950" s="435"/>
      <c r="H1950" s="436"/>
      <c r="I1950" s="388">
        <f>'04-22Master'!M2189</f>
        <v>0</v>
      </c>
      <c r="J1950" s="436"/>
      <c r="K1950" s="437"/>
      <c r="L1950" s="1185"/>
    </row>
    <row r="1951" spans="1:12">
      <c r="A1951" s="1538" t="s">
        <v>122</v>
      </c>
      <c r="B1951" s="1539"/>
      <c r="C1951" s="1539"/>
      <c r="D1951" s="1539"/>
      <c r="E1951" s="1539"/>
      <c r="F1951" s="1539"/>
      <c r="G1951" s="1531">
        <f>'04-22Master'!S2189</f>
        <v>0</v>
      </c>
      <c r="H1951" s="1532"/>
      <c r="I1951" s="1532"/>
      <c r="J1951" s="1532"/>
      <c r="K1951" s="1533"/>
      <c r="L1951" s="1185"/>
    </row>
    <row r="1952" spans="1:12">
      <c r="A1952" s="1524" t="s">
        <v>123</v>
      </c>
      <c r="B1952" s="1525"/>
      <c r="C1952" s="1525"/>
      <c r="D1952" s="1525"/>
      <c r="E1952" s="1525"/>
      <c r="F1952" s="1525"/>
      <c r="G1952" s="1526">
        <f>'04-22Master'!C2154</f>
        <v>0</v>
      </c>
      <c r="H1952" s="1527"/>
      <c r="I1952" s="1527"/>
      <c r="J1952" s="1527"/>
      <c r="K1952" s="1528"/>
      <c r="L1952" s="1185"/>
    </row>
    <row r="1953" spans="1:12">
      <c r="A1953" s="1524" t="s">
        <v>124</v>
      </c>
      <c r="B1953" s="1525"/>
      <c r="C1953" s="1525"/>
      <c r="D1953" s="1525"/>
      <c r="E1953" s="1525"/>
      <c r="F1953" s="1525"/>
      <c r="G1953" s="1527" t="s">
        <v>125</v>
      </c>
      <c r="H1953" s="1527"/>
      <c r="I1953" s="1527"/>
      <c r="J1953" s="1527"/>
      <c r="K1953" s="1528"/>
      <c r="L1953" s="1185"/>
    </row>
    <row r="1954" spans="1:12">
      <c r="A1954" s="384" t="s">
        <v>126</v>
      </c>
      <c r="B1954" s="629"/>
      <c r="C1954" s="629"/>
      <c r="D1954" s="629"/>
      <c r="E1954" s="629"/>
      <c r="F1954" s="630"/>
      <c r="G1954" s="631"/>
      <c r="H1954" s="1197"/>
      <c r="I1954" s="633">
        <f>'04-22Master'!Q2189</f>
        <v>0</v>
      </c>
      <c r="J1954" s="1197"/>
      <c r="K1954" s="632"/>
      <c r="L1954" s="1185"/>
    </row>
    <row r="1955" spans="1:12">
      <c r="A1955" s="384" t="s">
        <v>127</v>
      </c>
      <c r="B1955" s="629"/>
      <c r="C1955" s="629"/>
      <c r="D1955" s="629"/>
      <c r="E1955" s="629"/>
      <c r="F1955" s="630"/>
      <c r="G1955" s="631"/>
      <c r="H1955" s="1197"/>
      <c r="I1955" s="1197" t="s">
        <v>34</v>
      </c>
      <c r="J1955" s="1197"/>
      <c r="K1955" s="632"/>
      <c r="L1955" s="1185"/>
    </row>
    <row r="1956" spans="1:12">
      <c r="A1956" s="384" t="s">
        <v>128</v>
      </c>
      <c r="B1956" s="629"/>
      <c r="C1956" s="629"/>
      <c r="D1956" s="629"/>
      <c r="E1956" s="629"/>
      <c r="F1956" s="630"/>
      <c r="G1956" s="631"/>
      <c r="H1956" s="1197"/>
      <c r="I1956" s="633">
        <v>0</v>
      </c>
      <c r="J1956" s="1197"/>
      <c r="K1956" s="632"/>
      <c r="L1956" s="1185"/>
    </row>
    <row r="1957" spans="1:12">
      <c r="A1957" s="384" t="s">
        <v>129</v>
      </c>
      <c r="B1957" s="629"/>
      <c r="C1957" s="629"/>
      <c r="D1957" s="629"/>
      <c r="E1957" s="629"/>
      <c r="F1957" s="630"/>
      <c r="G1957" s="631"/>
      <c r="H1957" s="1197"/>
      <c r="I1957" s="1197">
        <v>0</v>
      </c>
      <c r="J1957" s="1197"/>
      <c r="K1957" s="632"/>
      <c r="L1957" s="1185"/>
    </row>
    <row r="1958" spans="1:12">
      <c r="A1958" s="384" t="s">
        <v>130</v>
      </c>
      <c r="B1958" s="629"/>
      <c r="C1958" s="629"/>
      <c r="D1958" s="629"/>
      <c r="E1958" s="629"/>
      <c r="F1958" s="630"/>
      <c r="G1958" s="631"/>
      <c r="H1958" s="1197"/>
      <c r="I1958" s="633">
        <f>'04-22Master'!AG2189</f>
        <v>0</v>
      </c>
      <c r="J1958" s="1197"/>
      <c r="K1958" s="632" t="s">
        <v>32</v>
      </c>
      <c r="L1958" s="1185"/>
    </row>
    <row r="1959" spans="1:12">
      <c r="A1959" s="384" t="s">
        <v>131</v>
      </c>
      <c r="B1959" s="629"/>
      <c r="C1959" s="1195" t="s">
        <v>29</v>
      </c>
      <c r="D1959" s="1196">
        <f>'04-22Master'!AI2189</f>
        <v>0</v>
      </c>
      <c r="E1959" s="1195" t="s">
        <v>28</v>
      </c>
      <c r="F1959" s="1196">
        <f>'04-22Master'!AH3352</f>
        <v>0</v>
      </c>
      <c r="G1959" s="1195" t="s">
        <v>30</v>
      </c>
      <c r="H1959" s="1196">
        <f>'04-22Master'!AJ2189</f>
        <v>0</v>
      </c>
      <c r="I1959" s="1195" t="s">
        <v>31</v>
      </c>
      <c r="J1959" s="1196">
        <f>'04-22Master'!AK3398</f>
        <v>0</v>
      </c>
      <c r="K1959" s="392">
        <f>'04-22Master'!AL3398</f>
        <v>0</v>
      </c>
      <c r="L1959" s="1185"/>
    </row>
    <row r="1960" spans="1:12">
      <c r="A1960" s="384" t="s">
        <v>132</v>
      </c>
      <c r="B1960" s="629"/>
      <c r="C1960" s="629"/>
      <c r="D1960" s="629"/>
      <c r="E1960" s="629"/>
      <c r="F1960" s="630"/>
      <c r="G1960" s="631"/>
      <c r="H1960" s="1197"/>
      <c r="I1960" s="633">
        <f>I1958-(D1959+F1959+H1959+J1959+K1959)</f>
        <v>0</v>
      </c>
      <c r="J1960" s="1197"/>
      <c r="K1960" s="632"/>
      <c r="L1960" s="1185"/>
    </row>
    <row r="1961" spans="1:12">
      <c r="A1961" s="393" t="s">
        <v>133</v>
      </c>
      <c r="B1961" s="95"/>
      <c r="C1961" s="95"/>
      <c r="D1961" s="95"/>
      <c r="E1961" s="95"/>
      <c r="F1961" s="96"/>
      <c r="G1961" s="97"/>
      <c r="H1961" s="98"/>
      <c r="I1961" s="98"/>
      <c r="J1961" s="98"/>
      <c r="K1961" s="99"/>
      <c r="L1961" s="1185"/>
    </row>
    <row r="1962" spans="1:12">
      <c r="A1962" s="394" t="s">
        <v>134</v>
      </c>
      <c r="B1962" s="100"/>
      <c r="C1962" s="100"/>
      <c r="D1962" s="100"/>
      <c r="E1962" s="100"/>
      <c r="F1962" s="101"/>
      <c r="G1962" s="71"/>
      <c r="H1962" s="17"/>
      <c r="I1962" s="17"/>
      <c r="J1962" s="17"/>
      <c r="K1962" s="102"/>
      <c r="L1962" s="1185"/>
    </row>
    <row r="1963" spans="1:12">
      <c r="A1963" s="13"/>
      <c r="B1963" s="338"/>
      <c r="C1963" s="338"/>
      <c r="D1963" s="338"/>
      <c r="E1963" s="338"/>
      <c r="F1963" s="338"/>
      <c r="G1963" s="338"/>
      <c r="H1963" s="338"/>
      <c r="I1963" s="338"/>
      <c r="J1963" s="338"/>
      <c r="K1963" s="14"/>
      <c r="L1963" s="1185"/>
    </row>
    <row r="1964" spans="1:12" ht="15.75" thickBot="1">
      <c r="A1964" s="25"/>
      <c r="B1964" s="23"/>
      <c r="C1964" s="23"/>
      <c r="D1964" s="23"/>
      <c r="E1964" s="23"/>
      <c r="F1964" s="23"/>
      <c r="G1964" s="23"/>
      <c r="H1964" s="23"/>
      <c r="I1964" s="23"/>
      <c r="J1964" s="23"/>
      <c r="K1964" s="24"/>
      <c r="L1964" s="1185"/>
    </row>
    <row r="1965" spans="1:12">
      <c r="A1965" s="1185"/>
      <c r="B1965" s="1185"/>
      <c r="C1965" s="1185"/>
      <c r="D1965" s="1185"/>
      <c r="E1965" s="1185"/>
      <c r="F1965" s="1185"/>
      <c r="G1965" s="1185"/>
      <c r="H1965" s="1185"/>
      <c r="I1965" s="1185"/>
      <c r="J1965" s="1185"/>
      <c r="K1965" s="1185"/>
      <c r="L1965" s="1185"/>
    </row>
    <row r="1966" spans="1:12">
      <c r="A1966" s="1185"/>
      <c r="B1966" s="1185"/>
      <c r="C1966" s="1185"/>
      <c r="D1966" s="1185"/>
      <c r="E1966" s="1185"/>
      <c r="F1966" s="1185"/>
      <c r="G1966" s="1185"/>
      <c r="H1966" s="1185"/>
      <c r="I1966" s="1185"/>
      <c r="J1966" s="1185"/>
      <c r="K1966" s="1185"/>
      <c r="L1966" s="1185"/>
    </row>
    <row r="1967" spans="1:12">
      <c r="A1967" s="1185"/>
      <c r="B1967" s="1185"/>
      <c r="C1967" s="1185"/>
      <c r="D1967" s="1185"/>
      <c r="E1967" s="1185"/>
      <c r="F1967" s="1185"/>
      <c r="G1967" s="1185"/>
      <c r="H1967" s="1185"/>
      <c r="I1967" s="1185"/>
      <c r="J1967" s="1185"/>
      <c r="K1967" s="1185"/>
      <c r="L1967" s="1185"/>
    </row>
    <row r="1968" spans="1:12">
      <c r="A1968" s="1185"/>
      <c r="B1968" s="1185"/>
      <c r="C1968" s="1185"/>
      <c r="D1968" s="1185"/>
      <c r="E1968" s="1185"/>
      <c r="F1968" s="1185"/>
      <c r="G1968" s="1185"/>
      <c r="H1968" s="1185"/>
      <c r="I1968" s="1185"/>
      <c r="J1968" s="1185"/>
      <c r="K1968" s="1185"/>
      <c r="L1968" s="1185"/>
    </row>
    <row r="1969" spans="1:12">
      <c r="A1969" s="1185"/>
      <c r="B1969" s="1185"/>
      <c r="C1969" s="1185"/>
      <c r="D1969" s="1185"/>
      <c r="E1969" s="1185"/>
      <c r="F1969" s="1185"/>
      <c r="G1969" s="1185"/>
      <c r="H1969" s="1185"/>
      <c r="I1969" s="1185"/>
      <c r="J1969" s="1185"/>
      <c r="K1969" s="1185"/>
      <c r="L1969" s="1185"/>
    </row>
    <row r="1970" spans="1:12">
      <c r="A1970" s="1185"/>
      <c r="B1970" s="1185"/>
      <c r="C1970" s="1185"/>
      <c r="D1970" s="1185"/>
      <c r="E1970" s="1185"/>
      <c r="F1970" s="1185"/>
      <c r="G1970" s="1185"/>
      <c r="H1970" s="1185"/>
      <c r="I1970" s="1185"/>
      <c r="J1970" s="1185"/>
      <c r="K1970" s="1185"/>
      <c r="L1970" s="1185"/>
    </row>
    <row r="1971" spans="1:12">
      <c r="A1971" s="1185"/>
      <c r="B1971" s="1185"/>
      <c r="C1971" s="1185"/>
      <c r="D1971" s="1185"/>
      <c r="E1971" s="1185"/>
      <c r="F1971" s="1185"/>
      <c r="G1971" s="1185"/>
      <c r="H1971" s="1185"/>
      <c r="I1971" s="1185"/>
      <c r="J1971" s="1185"/>
      <c r="K1971" s="1185"/>
      <c r="L1971" s="1185"/>
    </row>
    <row r="1972" spans="1:12">
      <c r="A1972" s="1185"/>
      <c r="B1972" s="1185"/>
      <c r="C1972" s="1185"/>
      <c r="D1972" s="1185"/>
      <c r="E1972" s="1185"/>
      <c r="F1972" s="1185"/>
      <c r="G1972" s="1185"/>
      <c r="H1972" s="1185"/>
      <c r="I1972" s="1185"/>
      <c r="J1972" s="1185"/>
      <c r="K1972" s="1185"/>
      <c r="L1972" s="1185"/>
    </row>
    <row r="1973" spans="1:12">
      <c r="A1973" s="1185"/>
      <c r="B1973" s="1185"/>
      <c r="C1973" s="1185"/>
      <c r="D1973" s="1185"/>
      <c r="E1973" s="1185"/>
      <c r="F1973" s="1185"/>
      <c r="G1973" s="1185"/>
      <c r="H1973" s="1185"/>
      <c r="I1973" s="1185"/>
      <c r="J1973" s="1185"/>
      <c r="K1973" s="1185"/>
      <c r="L1973" s="1185"/>
    </row>
    <row r="1974" spans="1:12">
      <c r="A1974" s="1185"/>
      <c r="B1974" s="1185"/>
      <c r="C1974" s="1185"/>
      <c r="D1974" s="1185"/>
      <c r="E1974" s="1185"/>
      <c r="F1974" s="1185"/>
      <c r="G1974" s="1185"/>
      <c r="H1974" s="1185"/>
      <c r="I1974" s="1185"/>
      <c r="J1974" s="1185"/>
      <c r="K1974" s="1185"/>
      <c r="L1974" s="1185"/>
    </row>
    <row r="1975" spans="1:12" ht="15.75" thickBot="1">
      <c r="A1975" s="1185"/>
      <c r="B1975" s="1185"/>
      <c r="C1975" s="1185"/>
      <c r="D1975" s="1185"/>
      <c r="E1975" s="1185"/>
      <c r="F1975" s="1185"/>
      <c r="G1975" s="1185"/>
      <c r="H1975" s="1185"/>
      <c r="I1975" s="1185"/>
      <c r="J1975" s="1185"/>
      <c r="K1975" s="1185"/>
      <c r="L1975" s="1185"/>
    </row>
    <row r="1976" spans="1:12" ht="32.25">
      <c r="A1976" s="1540" t="s">
        <v>110</v>
      </c>
      <c r="B1976" s="1541"/>
      <c r="C1976" s="1541"/>
      <c r="D1976" s="1541"/>
      <c r="E1976" s="1541"/>
      <c r="F1976" s="1541"/>
      <c r="G1976" s="1541"/>
      <c r="H1976" s="1541"/>
      <c r="I1976" s="1541"/>
      <c r="J1976" s="1541"/>
      <c r="K1976" s="1542"/>
      <c r="L1976" s="1185"/>
    </row>
    <row r="1977" spans="1:12" ht="23.25">
      <c r="A1977" s="1543" t="s">
        <v>111</v>
      </c>
      <c r="B1977" s="1544"/>
      <c r="C1977" s="1544"/>
      <c r="D1977" s="1544"/>
      <c r="E1977" s="1544"/>
      <c r="F1977" s="1544"/>
      <c r="G1977" s="1544"/>
      <c r="H1977" s="1544"/>
      <c r="I1977" s="1544"/>
      <c r="J1977" s="1544"/>
      <c r="K1977" s="1545"/>
      <c r="L1977" s="1185"/>
    </row>
    <row r="1978" spans="1:12" ht="16.5" thickBot="1">
      <c r="A1978" s="1546" t="s">
        <v>477</v>
      </c>
      <c r="B1978" s="1547"/>
      <c r="C1978" s="1547"/>
      <c r="D1978" s="1547"/>
      <c r="E1978" s="1547"/>
      <c r="F1978" s="1547"/>
      <c r="G1978" s="1547"/>
      <c r="H1978" s="1547"/>
      <c r="I1978" s="1547"/>
      <c r="J1978" s="1547"/>
      <c r="K1978" s="1548"/>
      <c r="L1978" s="1185"/>
    </row>
    <row r="1979" spans="1:12">
      <c r="A1979" s="1549" t="s">
        <v>112</v>
      </c>
      <c r="B1979" s="1550"/>
      <c r="C1979" s="1550"/>
      <c r="D1979" s="1550"/>
      <c r="E1979" s="1550"/>
      <c r="F1979" s="338"/>
      <c r="G1979" s="1559" t="s">
        <v>113</v>
      </c>
      <c r="H1979" s="1559"/>
      <c r="I1979" s="1559"/>
      <c r="J1979" s="1559"/>
      <c r="K1979" s="1560"/>
      <c r="L1979" s="1185"/>
    </row>
    <row r="1980" spans="1:12" ht="15.75" thickBot="1">
      <c r="A1980" s="1549"/>
      <c r="B1980" s="1550"/>
      <c r="C1980" s="1550"/>
      <c r="D1980" s="1550"/>
      <c r="E1980" s="1550"/>
      <c r="F1980" s="338"/>
      <c r="G1980" s="1559"/>
      <c r="H1980" s="1559"/>
      <c r="I1980" s="1559"/>
      <c r="J1980" s="1559"/>
      <c r="K1980" s="1560"/>
      <c r="L1980" s="1185"/>
    </row>
    <row r="1981" spans="1:12">
      <c r="A1981" s="73"/>
      <c r="B1981" s="74"/>
      <c r="C1981" s="74"/>
      <c r="D1981" s="74"/>
      <c r="E1981" s="75"/>
      <c r="F1981" s="338"/>
      <c r="G1981" s="73"/>
      <c r="H1981" s="74"/>
      <c r="I1981" s="74"/>
      <c r="J1981" s="74"/>
      <c r="K1981" s="75"/>
      <c r="L1981" s="1185"/>
    </row>
    <row r="1982" spans="1:12">
      <c r="A1982" s="323" t="s">
        <v>482</v>
      </c>
      <c r="B1982" s="338"/>
      <c r="C1982" s="338"/>
      <c r="D1982" s="338"/>
      <c r="E1982" s="14"/>
      <c r="F1982" s="338"/>
      <c r="G1982" s="323" t="s">
        <v>482</v>
      </c>
      <c r="H1982" s="338"/>
      <c r="I1982" s="338"/>
      <c r="J1982" s="338"/>
      <c r="K1982" s="14"/>
      <c r="L1982" s="1185"/>
    </row>
    <row r="1983" spans="1:12">
      <c r="A1983" s="158" t="s">
        <v>491</v>
      </c>
      <c r="B1983" s="338"/>
      <c r="C1983" s="338"/>
      <c r="D1983" s="338"/>
      <c r="E1983" s="14"/>
      <c r="F1983" s="338"/>
      <c r="G1983" s="158" t="s">
        <v>491</v>
      </c>
      <c r="H1983" s="338"/>
      <c r="I1983" s="338"/>
      <c r="J1983" s="338"/>
      <c r="K1983" s="14"/>
      <c r="L1983" s="1185"/>
    </row>
    <row r="1984" spans="1:12">
      <c r="A1984" s="76"/>
      <c r="B1984" s="338"/>
      <c r="C1984" s="338"/>
      <c r="D1984" s="338"/>
      <c r="E1984" s="14"/>
      <c r="F1984" s="338"/>
      <c r="G1984" s="76"/>
      <c r="H1984" s="338"/>
      <c r="I1984" s="338"/>
      <c r="J1984" s="338"/>
      <c r="K1984" s="14"/>
      <c r="L1984" s="1185"/>
    </row>
    <row r="1985" spans="1:12" ht="15.75" thickBot="1">
      <c r="A1985" s="25"/>
      <c r="B1985" s="23"/>
      <c r="C1985" s="23"/>
      <c r="D1985" s="23"/>
      <c r="E1985" s="24"/>
      <c r="F1985" s="338"/>
      <c r="G1985" s="25"/>
      <c r="H1985" s="23"/>
      <c r="I1985" s="23"/>
      <c r="J1985" s="23"/>
      <c r="K1985" s="24"/>
      <c r="L1985" s="1185"/>
    </row>
    <row r="1986" spans="1:12">
      <c r="A1986" s="13"/>
      <c r="B1986" s="338"/>
      <c r="C1986" s="338"/>
      <c r="D1986" s="338"/>
      <c r="E1986" s="338"/>
      <c r="F1986" s="338"/>
      <c r="G1986" s="338"/>
      <c r="H1986" s="338"/>
      <c r="I1986" s="338" t="s">
        <v>114</v>
      </c>
      <c r="J1986" s="338"/>
      <c r="K1986" s="14"/>
      <c r="L1986" s="1185"/>
    </row>
    <row r="1987" spans="1:12">
      <c r="A1987" s="1551" t="s">
        <v>115</v>
      </c>
      <c r="B1987" s="1552"/>
      <c r="C1987" s="1552"/>
      <c r="D1987" s="1552"/>
      <c r="E1987" s="1552"/>
      <c r="F1987" s="338"/>
      <c r="G1987" s="1552" t="s">
        <v>3</v>
      </c>
      <c r="H1987" s="1552"/>
      <c r="I1987" s="1552"/>
      <c r="J1987" s="1552"/>
      <c r="K1987" s="1553"/>
      <c r="L1987" s="1185"/>
    </row>
    <row r="1988" spans="1:12" ht="15.75" thickBot="1">
      <c r="A1988" s="13"/>
      <c r="B1988" s="338"/>
      <c r="C1988" s="338"/>
      <c r="D1988" s="338"/>
      <c r="E1988" s="338"/>
      <c r="F1988" s="338"/>
      <c r="G1988" s="338"/>
      <c r="H1988" s="338"/>
      <c r="I1988" s="338"/>
      <c r="J1988" s="338"/>
      <c r="K1988" s="14"/>
      <c r="L1988" s="1185"/>
    </row>
    <row r="1989" spans="1:12">
      <c r="A1989" s="73"/>
      <c r="B1989" s="74"/>
      <c r="C1989" s="74"/>
      <c r="D1989" s="74"/>
      <c r="E1989" s="75"/>
      <c r="F1989" s="338"/>
      <c r="G1989" s="77"/>
      <c r="H1989" s="78"/>
      <c r="I1989" s="78"/>
      <c r="J1989" s="78"/>
      <c r="K1989" s="79"/>
      <c r="L1989" s="1185"/>
    </row>
    <row r="1990" spans="1:12">
      <c r="A1990" s="13"/>
      <c r="B1990" s="338"/>
      <c r="C1990" s="338"/>
      <c r="D1990" s="338"/>
      <c r="E1990" s="14"/>
      <c r="F1990" s="338"/>
      <c r="G1990" s="1191" t="s">
        <v>483</v>
      </c>
      <c r="H1990" s="383"/>
      <c r="I1990" s="383"/>
      <c r="J1990" s="383"/>
      <c r="K1990" s="80"/>
      <c r="L1990" s="1185"/>
    </row>
    <row r="1991" spans="1:12">
      <c r="A1991" s="537" t="s">
        <v>786</v>
      </c>
      <c r="B1991" s="338"/>
      <c r="C1991" s="338"/>
      <c r="D1991" s="338"/>
      <c r="E1991" s="14"/>
      <c r="F1991" s="338"/>
      <c r="G1991" s="534" t="s">
        <v>484</v>
      </c>
      <c r="H1991" s="383"/>
      <c r="I1991" s="383"/>
      <c r="J1991" s="383"/>
      <c r="K1991" s="80"/>
      <c r="L1991" s="1185"/>
    </row>
    <row r="1992" spans="1:12">
      <c r="A1992" s="13"/>
      <c r="B1992" s="338"/>
      <c r="C1992" s="338"/>
      <c r="D1992" s="338"/>
      <c r="E1992" s="14"/>
      <c r="F1992" s="338"/>
      <c r="G1992" s="76"/>
      <c r="H1992" s="383"/>
      <c r="I1992" s="383"/>
      <c r="J1992" s="383"/>
      <c r="K1992" s="80"/>
      <c r="L1992" s="1185"/>
    </row>
    <row r="1993" spans="1:12" ht="15.75" thickBot="1">
      <c r="A1993" s="25"/>
      <c r="B1993" s="23"/>
      <c r="C1993" s="23"/>
      <c r="D1993" s="23"/>
      <c r="E1993" s="24"/>
      <c r="F1993" s="338"/>
      <c r="G1993" s="76"/>
      <c r="H1993" s="383"/>
      <c r="I1993" s="383"/>
      <c r="J1993" s="383"/>
      <c r="K1993" s="80"/>
      <c r="L1993" s="1185"/>
    </row>
    <row r="1994" spans="1:12">
      <c r="A1994" s="1524" t="s">
        <v>116</v>
      </c>
      <c r="B1994" s="1525"/>
      <c r="C1994" s="1525"/>
      <c r="D1994" s="1525"/>
      <c r="E1994" s="1525"/>
      <c r="F1994" s="1554"/>
      <c r="G1994" s="1534">
        <f>'04-22Master'!A2244</f>
        <v>0</v>
      </c>
      <c r="H1994" s="1527"/>
      <c r="I1994" s="1527"/>
      <c r="J1994" s="1527"/>
      <c r="K1994" s="1527"/>
      <c r="L1994" s="1185"/>
    </row>
    <row r="1995" spans="1:12">
      <c r="A1995" s="1555"/>
      <c r="B1995" s="1556"/>
      <c r="C1995" s="1556"/>
      <c r="D1995" s="1556"/>
      <c r="E1995" s="1556"/>
      <c r="F1995" s="1556"/>
      <c r="G1995" s="1557">
        <f>'04-22Master'!F2555</f>
        <v>0</v>
      </c>
      <c r="H1995" s="1558"/>
      <c r="I1995" s="1558"/>
      <c r="J1995" s="1558"/>
      <c r="K1995" s="1558"/>
      <c r="L1995" s="1185"/>
    </row>
    <row r="1996" spans="1:12">
      <c r="A1996" s="1529" t="s">
        <v>117</v>
      </c>
      <c r="B1996" s="1530"/>
      <c r="C1996" s="1530"/>
      <c r="D1996" s="1530"/>
      <c r="E1996" s="1530"/>
      <c r="F1996" s="1530"/>
      <c r="G1996" s="1531" t="e">
        <f>'04-22Master'!#REF!</f>
        <v>#REF!</v>
      </c>
      <c r="H1996" s="1532"/>
      <c r="I1996" s="1532"/>
      <c r="J1996" s="1532"/>
      <c r="K1996" s="1533"/>
      <c r="L1996" s="1185"/>
    </row>
    <row r="1997" spans="1:12">
      <c r="A1997" s="1524" t="s">
        <v>118</v>
      </c>
      <c r="B1997" s="1525"/>
      <c r="C1997" s="1525"/>
      <c r="D1997" s="1525"/>
      <c r="E1997" s="1525"/>
      <c r="F1997" s="1525"/>
      <c r="G1997" s="1534">
        <f>'04-22Master'!E2244</f>
        <v>0</v>
      </c>
      <c r="H1997" s="1527"/>
      <c r="I1997" s="1527"/>
      <c r="J1997" s="1527"/>
      <c r="K1997" s="1528"/>
      <c r="L1997" s="1185"/>
    </row>
    <row r="1998" spans="1:12">
      <c r="A1998" s="1524" t="s">
        <v>119</v>
      </c>
      <c r="B1998" s="1525"/>
      <c r="C1998" s="1525"/>
      <c r="D1998" s="1525"/>
      <c r="E1998" s="1525"/>
      <c r="F1998" s="1525"/>
      <c r="G1998" s="1535">
        <f>'04-22Master'!H2244</f>
        <v>0</v>
      </c>
      <c r="H1998" s="1536"/>
      <c r="I1998" s="1536"/>
      <c r="J1998" s="1536"/>
      <c r="K1998" s="1537"/>
      <c r="L1998" s="1185"/>
    </row>
    <row r="1999" spans="1:12">
      <c r="A1999" s="384" t="s">
        <v>120</v>
      </c>
      <c r="B1999" s="629"/>
      <c r="C1999" s="629"/>
      <c r="D1999" s="629"/>
      <c r="E1999" s="629"/>
      <c r="F1999" s="629"/>
      <c r="G1999" s="631"/>
      <c r="H1999" s="387"/>
      <c r="I1999" s="388">
        <f>'04-22Master'!N2244</f>
        <v>0</v>
      </c>
      <c r="J1999" s="1197"/>
      <c r="K1999" s="632"/>
      <c r="L1999" s="1185"/>
    </row>
    <row r="2000" spans="1:12">
      <c r="A2000" s="384" t="s">
        <v>121</v>
      </c>
      <c r="B2000" s="629"/>
      <c r="C2000" s="629"/>
      <c r="D2000" s="629"/>
      <c r="E2000" s="629"/>
      <c r="F2000" s="630"/>
      <c r="G2000" s="435"/>
      <c r="H2000" s="436"/>
      <c r="I2000" s="388">
        <f>'04-22Master'!M2244</f>
        <v>0</v>
      </c>
      <c r="J2000" s="436"/>
      <c r="K2000" s="437"/>
      <c r="L2000" s="1185"/>
    </row>
    <row r="2001" spans="1:12">
      <c r="A2001" s="1538" t="s">
        <v>122</v>
      </c>
      <c r="B2001" s="1539"/>
      <c r="C2001" s="1539"/>
      <c r="D2001" s="1539"/>
      <c r="E2001" s="1539"/>
      <c r="F2001" s="1539"/>
      <c r="G2001" s="1531">
        <f>'04-22Master'!S2244</f>
        <v>0</v>
      </c>
      <c r="H2001" s="1532"/>
      <c r="I2001" s="1532"/>
      <c r="J2001" s="1532"/>
      <c r="K2001" s="1533"/>
      <c r="L2001" s="1185"/>
    </row>
    <row r="2002" spans="1:12">
      <c r="A2002" s="1524" t="s">
        <v>123</v>
      </c>
      <c r="B2002" s="1525"/>
      <c r="C2002" s="1525"/>
      <c r="D2002" s="1525"/>
      <c r="E2002" s="1525"/>
      <c r="F2002" s="1525"/>
      <c r="G2002" s="1526">
        <f>'04-22Master'!C2209</f>
        <v>0</v>
      </c>
      <c r="H2002" s="1527"/>
      <c r="I2002" s="1527"/>
      <c r="J2002" s="1527"/>
      <c r="K2002" s="1528"/>
      <c r="L2002" s="1185"/>
    </row>
    <row r="2003" spans="1:12">
      <c r="A2003" s="1524" t="s">
        <v>124</v>
      </c>
      <c r="B2003" s="1525"/>
      <c r="C2003" s="1525"/>
      <c r="D2003" s="1525"/>
      <c r="E2003" s="1525"/>
      <c r="F2003" s="1525"/>
      <c r="G2003" s="1527" t="s">
        <v>125</v>
      </c>
      <c r="H2003" s="1527"/>
      <c r="I2003" s="1527"/>
      <c r="J2003" s="1527"/>
      <c r="K2003" s="1528"/>
      <c r="L2003" s="1185"/>
    </row>
    <row r="2004" spans="1:12">
      <c r="A2004" s="384" t="s">
        <v>126</v>
      </c>
      <c r="B2004" s="629"/>
      <c r="C2004" s="629"/>
      <c r="D2004" s="629"/>
      <c r="E2004" s="629"/>
      <c r="F2004" s="630"/>
      <c r="G2004" s="631"/>
      <c r="H2004" s="1197"/>
      <c r="I2004" s="633">
        <f>'04-22Master'!Q2244</f>
        <v>0</v>
      </c>
      <c r="J2004" s="1197"/>
      <c r="K2004" s="632"/>
      <c r="L2004" s="1185"/>
    </row>
    <row r="2005" spans="1:12">
      <c r="A2005" s="384" t="s">
        <v>127</v>
      </c>
      <c r="B2005" s="629"/>
      <c r="C2005" s="629"/>
      <c r="D2005" s="629"/>
      <c r="E2005" s="629"/>
      <c r="F2005" s="630"/>
      <c r="G2005" s="631"/>
      <c r="H2005" s="1197"/>
      <c r="I2005" s="1197" t="s">
        <v>34</v>
      </c>
      <c r="J2005" s="1197"/>
      <c r="K2005" s="632"/>
      <c r="L2005" s="1185"/>
    </row>
    <row r="2006" spans="1:12">
      <c r="A2006" s="384" t="s">
        <v>128</v>
      </c>
      <c r="B2006" s="629"/>
      <c r="C2006" s="629"/>
      <c r="D2006" s="629"/>
      <c r="E2006" s="629"/>
      <c r="F2006" s="630"/>
      <c r="G2006" s="631"/>
      <c r="H2006" s="1197"/>
      <c r="I2006" s="633">
        <v>0</v>
      </c>
      <c r="J2006" s="1197"/>
      <c r="K2006" s="632"/>
      <c r="L2006" s="1185"/>
    </row>
    <row r="2007" spans="1:12">
      <c r="A2007" s="384" t="s">
        <v>129</v>
      </c>
      <c r="B2007" s="629"/>
      <c r="C2007" s="629"/>
      <c r="D2007" s="629"/>
      <c r="E2007" s="629"/>
      <c r="F2007" s="630"/>
      <c r="G2007" s="631"/>
      <c r="H2007" s="1197"/>
      <c r="I2007" s="1197">
        <v>0</v>
      </c>
      <c r="J2007" s="1197"/>
      <c r="K2007" s="632"/>
      <c r="L2007" s="1185"/>
    </row>
    <row r="2008" spans="1:12">
      <c r="A2008" s="384" t="s">
        <v>130</v>
      </c>
      <c r="B2008" s="629"/>
      <c r="C2008" s="629"/>
      <c r="D2008" s="629"/>
      <c r="E2008" s="629"/>
      <c r="F2008" s="630"/>
      <c r="G2008" s="631"/>
      <c r="H2008" s="1197"/>
      <c r="I2008" s="633">
        <f>'04-22Master'!AG2244</f>
        <v>0</v>
      </c>
      <c r="J2008" s="1197"/>
      <c r="K2008" s="632" t="s">
        <v>32</v>
      </c>
      <c r="L2008" s="1185"/>
    </row>
    <row r="2009" spans="1:12">
      <c r="A2009" s="384" t="s">
        <v>131</v>
      </c>
      <c r="B2009" s="629"/>
      <c r="C2009" s="1195" t="s">
        <v>29</v>
      </c>
      <c r="D2009" s="1196">
        <f>'04-22Master'!AI2244</f>
        <v>0</v>
      </c>
      <c r="E2009" s="1195" t="s">
        <v>28</v>
      </c>
      <c r="F2009" s="1196">
        <f>'04-22Master'!AH3407</f>
        <v>0</v>
      </c>
      <c r="G2009" s="1195" t="s">
        <v>30</v>
      </c>
      <c r="H2009" s="1196">
        <f>'04-22Master'!AJ2244</f>
        <v>0</v>
      </c>
      <c r="I2009" s="1195" t="s">
        <v>31</v>
      </c>
      <c r="J2009" s="1196">
        <f>'04-22Master'!AK3453</f>
        <v>0</v>
      </c>
      <c r="K2009" s="392">
        <f>'04-22Master'!AL3453</f>
        <v>0</v>
      </c>
      <c r="L2009" s="1185"/>
    </row>
    <row r="2010" spans="1:12">
      <c r="A2010" s="384" t="s">
        <v>132</v>
      </c>
      <c r="B2010" s="629"/>
      <c r="C2010" s="629"/>
      <c r="D2010" s="629"/>
      <c r="E2010" s="629"/>
      <c r="F2010" s="630"/>
      <c r="G2010" s="631"/>
      <c r="H2010" s="1197"/>
      <c r="I2010" s="633">
        <f>I2008-(D2009+F2009+H2009+J2009+K2009)</f>
        <v>0</v>
      </c>
      <c r="J2010" s="1197"/>
      <c r="K2010" s="632"/>
      <c r="L2010" s="1185"/>
    </row>
    <row r="2011" spans="1:12">
      <c r="A2011" s="393" t="s">
        <v>133</v>
      </c>
      <c r="B2011" s="95"/>
      <c r="C2011" s="95"/>
      <c r="D2011" s="95"/>
      <c r="E2011" s="95"/>
      <c r="F2011" s="96"/>
      <c r="G2011" s="97"/>
      <c r="H2011" s="98"/>
      <c r="I2011" s="98"/>
      <c r="J2011" s="98"/>
      <c r="K2011" s="99"/>
      <c r="L2011" s="1185"/>
    </row>
    <row r="2012" spans="1:12">
      <c r="A2012" s="394" t="s">
        <v>134</v>
      </c>
      <c r="B2012" s="100"/>
      <c r="C2012" s="100"/>
      <c r="D2012" s="100"/>
      <c r="E2012" s="100"/>
      <c r="F2012" s="101"/>
      <c r="G2012" s="71"/>
      <c r="H2012" s="17"/>
      <c r="I2012" s="17"/>
      <c r="J2012" s="17"/>
      <c r="K2012" s="102"/>
      <c r="L2012" s="1185"/>
    </row>
    <row r="2013" spans="1:12">
      <c r="A2013" s="13"/>
      <c r="B2013" s="338"/>
      <c r="C2013" s="338"/>
      <c r="D2013" s="338"/>
      <c r="E2013" s="338"/>
      <c r="F2013" s="338"/>
      <c r="G2013" s="338"/>
      <c r="H2013" s="338"/>
      <c r="I2013" s="338"/>
      <c r="J2013" s="338"/>
      <c r="K2013" s="14"/>
      <c r="L2013" s="1185"/>
    </row>
    <row r="2014" spans="1:12" ht="15.75" thickBot="1">
      <c r="A2014" s="25"/>
      <c r="B2014" s="23"/>
      <c r="C2014" s="23"/>
      <c r="D2014" s="23"/>
      <c r="E2014" s="23"/>
      <c r="F2014" s="23"/>
      <c r="G2014" s="23"/>
      <c r="H2014" s="23"/>
      <c r="I2014" s="23"/>
      <c r="J2014" s="23"/>
      <c r="K2014" s="24"/>
      <c r="L2014" s="1185"/>
    </row>
    <row r="2015" spans="1:12">
      <c r="A2015" s="1185"/>
      <c r="B2015" s="1185"/>
      <c r="C2015" s="1185"/>
      <c r="D2015" s="1185"/>
      <c r="E2015" s="1185"/>
      <c r="F2015" s="1185"/>
      <c r="G2015" s="1185"/>
      <c r="H2015" s="1185"/>
      <c r="I2015" s="1185"/>
      <c r="J2015" s="1185"/>
      <c r="K2015" s="1185"/>
      <c r="L2015" s="1185"/>
    </row>
    <row r="2016" spans="1:12">
      <c r="A2016" s="1185"/>
      <c r="B2016" s="1185"/>
      <c r="C2016" s="1185"/>
      <c r="D2016" s="1185"/>
      <c r="E2016" s="1185"/>
      <c r="F2016" s="1185"/>
      <c r="G2016" s="1185"/>
      <c r="H2016" s="1185"/>
      <c r="I2016" s="1185"/>
      <c r="J2016" s="1185"/>
      <c r="K2016" s="1185"/>
      <c r="L2016" s="1185"/>
    </row>
    <row r="2017" spans="1:12">
      <c r="A2017" s="1185"/>
      <c r="B2017" s="1185"/>
      <c r="C2017" s="1185"/>
      <c r="D2017" s="1185"/>
      <c r="E2017" s="1185"/>
      <c r="F2017" s="1185"/>
      <c r="G2017" s="1185"/>
      <c r="H2017" s="1185"/>
      <c r="I2017" s="1185"/>
      <c r="J2017" s="1185"/>
      <c r="K2017" s="1185"/>
      <c r="L2017" s="1185"/>
    </row>
    <row r="2018" spans="1:12">
      <c r="A2018" s="1185"/>
      <c r="B2018" s="1185"/>
      <c r="C2018" s="1185"/>
      <c r="D2018" s="1185"/>
      <c r="E2018" s="1185"/>
      <c r="F2018" s="1185"/>
      <c r="G2018" s="1185"/>
      <c r="H2018" s="1185"/>
      <c r="I2018" s="1185"/>
      <c r="J2018" s="1185"/>
      <c r="K2018" s="1185"/>
      <c r="L2018" s="1185"/>
    </row>
    <row r="2019" spans="1:12">
      <c r="A2019" s="1185"/>
      <c r="B2019" s="1185"/>
      <c r="C2019" s="1185"/>
      <c r="D2019" s="1185"/>
      <c r="E2019" s="1185"/>
      <c r="F2019" s="1185"/>
      <c r="G2019" s="1185"/>
      <c r="H2019" s="1185"/>
      <c r="I2019" s="1185"/>
      <c r="J2019" s="1185"/>
      <c r="K2019" s="1185"/>
      <c r="L2019" s="1185"/>
    </row>
    <row r="2020" spans="1:12">
      <c r="A2020" s="1185"/>
      <c r="B2020" s="1185"/>
      <c r="C2020" s="1185"/>
      <c r="D2020" s="1185"/>
      <c r="E2020" s="1185"/>
      <c r="F2020" s="1185"/>
      <c r="G2020" s="1185"/>
      <c r="H2020" s="1185"/>
      <c r="I2020" s="1185"/>
      <c r="J2020" s="1185"/>
      <c r="K2020" s="1185"/>
      <c r="L2020" s="1185"/>
    </row>
    <row r="2021" spans="1:12">
      <c r="A2021" s="1185"/>
      <c r="B2021" s="1185"/>
      <c r="C2021" s="1185"/>
      <c r="D2021" s="1185"/>
      <c r="E2021" s="1185"/>
      <c r="F2021" s="1185"/>
      <c r="G2021" s="1185"/>
      <c r="H2021" s="1185"/>
      <c r="I2021" s="1185"/>
      <c r="J2021" s="1185"/>
      <c r="K2021" s="1185"/>
      <c r="L2021" s="1185"/>
    </row>
    <row r="2022" spans="1:12">
      <c r="A2022" s="1185"/>
      <c r="B2022" s="1185"/>
      <c r="C2022" s="1185"/>
      <c r="D2022" s="1185"/>
      <c r="E2022" s="1185"/>
      <c r="F2022" s="1185"/>
      <c r="G2022" s="1185"/>
      <c r="H2022" s="1185"/>
      <c r="I2022" s="1185"/>
      <c r="J2022" s="1185"/>
      <c r="K2022" s="1185"/>
      <c r="L2022" s="1185"/>
    </row>
    <row r="2023" spans="1:12">
      <c r="A2023" s="1185"/>
      <c r="B2023" s="1185"/>
      <c r="C2023" s="1185"/>
      <c r="D2023" s="1185"/>
      <c r="E2023" s="1185"/>
      <c r="F2023" s="1185"/>
      <c r="G2023" s="1185"/>
      <c r="H2023" s="1185"/>
      <c r="I2023" s="1185"/>
      <c r="J2023" s="1185"/>
      <c r="K2023" s="1185"/>
      <c r="L2023" s="1185"/>
    </row>
    <row r="2024" spans="1:12" ht="15.75" thickBot="1">
      <c r="A2024" s="1185"/>
      <c r="B2024" s="1185"/>
      <c r="C2024" s="1185"/>
      <c r="D2024" s="1185"/>
      <c r="E2024" s="1185"/>
      <c r="F2024" s="1185"/>
      <c r="G2024" s="1185"/>
      <c r="H2024" s="1185"/>
      <c r="I2024" s="1185"/>
      <c r="J2024" s="1185"/>
      <c r="K2024" s="1185"/>
      <c r="L2024" s="1185"/>
    </row>
    <row r="2025" spans="1:12" ht="32.25">
      <c r="A2025" s="1540" t="s">
        <v>110</v>
      </c>
      <c r="B2025" s="1541"/>
      <c r="C2025" s="1541"/>
      <c r="D2025" s="1541"/>
      <c r="E2025" s="1541"/>
      <c r="F2025" s="1541"/>
      <c r="G2025" s="1541"/>
      <c r="H2025" s="1541"/>
      <c r="I2025" s="1541"/>
      <c r="J2025" s="1541"/>
      <c r="K2025" s="1542"/>
      <c r="L2025" s="1185"/>
    </row>
    <row r="2026" spans="1:12" ht="23.25">
      <c r="A2026" s="1543" t="s">
        <v>111</v>
      </c>
      <c r="B2026" s="1544"/>
      <c r="C2026" s="1544"/>
      <c r="D2026" s="1544"/>
      <c r="E2026" s="1544"/>
      <c r="F2026" s="1544"/>
      <c r="G2026" s="1544"/>
      <c r="H2026" s="1544"/>
      <c r="I2026" s="1544"/>
      <c r="J2026" s="1544"/>
      <c r="K2026" s="1545"/>
      <c r="L2026" s="1185"/>
    </row>
    <row r="2027" spans="1:12" ht="16.5" thickBot="1">
      <c r="A2027" s="1546" t="s">
        <v>477</v>
      </c>
      <c r="B2027" s="1547"/>
      <c r="C2027" s="1547"/>
      <c r="D2027" s="1547"/>
      <c r="E2027" s="1547"/>
      <c r="F2027" s="1547"/>
      <c r="G2027" s="1547"/>
      <c r="H2027" s="1547"/>
      <c r="I2027" s="1547"/>
      <c r="J2027" s="1547"/>
      <c r="K2027" s="1548"/>
      <c r="L2027" s="1185"/>
    </row>
    <row r="2028" spans="1:12">
      <c r="A2028" s="1549" t="s">
        <v>112</v>
      </c>
      <c r="B2028" s="1550"/>
      <c r="C2028" s="1550"/>
      <c r="D2028" s="1550"/>
      <c r="E2028" s="1550"/>
      <c r="F2028" s="338"/>
      <c r="G2028" s="1559" t="s">
        <v>113</v>
      </c>
      <c r="H2028" s="1559"/>
      <c r="I2028" s="1559"/>
      <c r="J2028" s="1559"/>
      <c r="K2028" s="1560"/>
      <c r="L2028" s="1185"/>
    </row>
    <row r="2029" spans="1:12" ht="15.75" thickBot="1">
      <c r="A2029" s="1549"/>
      <c r="B2029" s="1550"/>
      <c r="C2029" s="1550"/>
      <c r="D2029" s="1550"/>
      <c r="E2029" s="1550"/>
      <c r="F2029" s="338"/>
      <c r="G2029" s="1559"/>
      <c r="H2029" s="1559"/>
      <c r="I2029" s="1559"/>
      <c r="J2029" s="1559"/>
      <c r="K2029" s="1560"/>
      <c r="L2029" s="1185"/>
    </row>
    <row r="2030" spans="1:12">
      <c r="A2030" s="73"/>
      <c r="B2030" s="74"/>
      <c r="C2030" s="74"/>
      <c r="D2030" s="74"/>
      <c r="E2030" s="75"/>
      <c r="F2030" s="338"/>
      <c r="G2030" s="73"/>
      <c r="H2030" s="74"/>
      <c r="I2030" s="74"/>
      <c r="J2030" s="74"/>
      <c r="K2030" s="75"/>
      <c r="L2030" s="1185"/>
    </row>
    <row r="2031" spans="1:12">
      <c r="A2031" s="323" t="s">
        <v>482</v>
      </c>
      <c r="B2031" s="338"/>
      <c r="C2031" s="338"/>
      <c r="D2031" s="338"/>
      <c r="E2031" s="14"/>
      <c r="F2031" s="338"/>
      <c r="G2031" s="323" t="s">
        <v>482</v>
      </c>
      <c r="H2031" s="338"/>
      <c r="I2031" s="338"/>
      <c r="J2031" s="338"/>
      <c r="K2031" s="14"/>
      <c r="L2031" s="1185"/>
    </row>
    <row r="2032" spans="1:12">
      <c r="A2032" s="158" t="s">
        <v>491</v>
      </c>
      <c r="B2032" s="338"/>
      <c r="C2032" s="338"/>
      <c r="D2032" s="338"/>
      <c r="E2032" s="14"/>
      <c r="F2032" s="338"/>
      <c r="G2032" s="158" t="s">
        <v>491</v>
      </c>
      <c r="H2032" s="338"/>
      <c r="I2032" s="338"/>
      <c r="J2032" s="338"/>
      <c r="K2032" s="14"/>
      <c r="L2032" s="1185"/>
    </row>
    <row r="2033" spans="1:12">
      <c r="A2033" s="76"/>
      <c r="B2033" s="338"/>
      <c r="C2033" s="338"/>
      <c r="D2033" s="338"/>
      <c r="E2033" s="14"/>
      <c r="F2033" s="338"/>
      <c r="G2033" s="76"/>
      <c r="H2033" s="338"/>
      <c r="I2033" s="338"/>
      <c r="J2033" s="338"/>
      <c r="K2033" s="14"/>
      <c r="L2033" s="1185"/>
    </row>
    <row r="2034" spans="1:12" ht="15.75" thickBot="1">
      <c r="A2034" s="25"/>
      <c r="B2034" s="23"/>
      <c r="C2034" s="23"/>
      <c r="D2034" s="23"/>
      <c r="E2034" s="24"/>
      <c r="F2034" s="338"/>
      <c r="G2034" s="25"/>
      <c r="H2034" s="23"/>
      <c r="I2034" s="23"/>
      <c r="J2034" s="23"/>
      <c r="K2034" s="24"/>
      <c r="L2034" s="1185"/>
    </row>
    <row r="2035" spans="1:12">
      <c r="A2035" s="13"/>
      <c r="B2035" s="338"/>
      <c r="C2035" s="338"/>
      <c r="D2035" s="338"/>
      <c r="E2035" s="338"/>
      <c r="F2035" s="338"/>
      <c r="G2035" s="338"/>
      <c r="H2035" s="338"/>
      <c r="I2035" s="338" t="s">
        <v>114</v>
      </c>
      <c r="J2035" s="338"/>
      <c r="K2035" s="14"/>
      <c r="L2035" s="1185"/>
    </row>
    <row r="2036" spans="1:12">
      <c r="A2036" s="1551" t="s">
        <v>115</v>
      </c>
      <c r="B2036" s="1552"/>
      <c r="C2036" s="1552"/>
      <c r="D2036" s="1552"/>
      <c r="E2036" s="1552"/>
      <c r="F2036" s="338"/>
      <c r="G2036" s="1552" t="s">
        <v>3</v>
      </c>
      <c r="H2036" s="1552"/>
      <c r="I2036" s="1552"/>
      <c r="J2036" s="1552"/>
      <c r="K2036" s="1553"/>
      <c r="L2036" s="1185"/>
    </row>
    <row r="2037" spans="1:12" ht="15.75" thickBot="1">
      <c r="A2037" s="13"/>
      <c r="B2037" s="338"/>
      <c r="C2037" s="338"/>
      <c r="D2037" s="338"/>
      <c r="E2037" s="338"/>
      <c r="F2037" s="338"/>
      <c r="G2037" s="338"/>
      <c r="H2037" s="338"/>
      <c r="I2037" s="338"/>
      <c r="J2037" s="338"/>
      <c r="K2037" s="14"/>
      <c r="L2037" s="1185"/>
    </row>
    <row r="2038" spans="1:12">
      <c r="A2038" s="73"/>
      <c r="B2038" s="74"/>
      <c r="C2038" s="74"/>
      <c r="D2038" s="74"/>
      <c r="E2038" s="75"/>
      <c r="F2038" s="338"/>
      <c r="G2038" s="77"/>
      <c r="H2038" s="78"/>
      <c r="I2038" s="78"/>
      <c r="J2038" s="78"/>
      <c r="K2038" s="79"/>
      <c r="L2038" s="1185"/>
    </row>
    <row r="2039" spans="1:12">
      <c r="A2039" s="13"/>
      <c r="B2039" s="338"/>
      <c r="C2039" s="338"/>
      <c r="D2039" s="338"/>
      <c r="E2039" s="14"/>
      <c r="F2039" s="338"/>
      <c r="G2039" s="1191" t="s">
        <v>483</v>
      </c>
      <c r="H2039" s="383"/>
      <c r="I2039" s="383"/>
      <c r="J2039" s="383"/>
      <c r="K2039" s="80"/>
      <c r="L2039" s="1185"/>
    </row>
    <row r="2040" spans="1:12">
      <c r="A2040" s="537" t="s">
        <v>786</v>
      </c>
      <c r="B2040" s="338"/>
      <c r="C2040" s="338"/>
      <c r="D2040" s="338"/>
      <c r="E2040" s="14"/>
      <c r="F2040" s="338"/>
      <c r="G2040" s="534" t="s">
        <v>484</v>
      </c>
      <c r="H2040" s="383"/>
      <c r="I2040" s="383"/>
      <c r="J2040" s="383"/>
      <c r="K2040" s="80"/>
      <c r="L2040" s="1185"/>
    </row>
    <row r="2041" spans="1:12">
      <c r="A2041" s="13"/>
      <c r="B2041" s="338"/>
      <c r="C2041" s="338"/>
      <c r="D2041" s="338"/>
      <c r="E2041" s="14"/>
      <c r="F2041" s="338"/>
      <c r="G2041" s="76"/>
      <c r="H2041" s="383"/>
      <c r="I2041" s="383"/>
      <c r="J2041" s="383"/>
      <c r="K2041" s="80"/>
      <c r="L2041" s="1185"/>
    </row>
    <row r="2042" spans="1:12" ht="15.75" thickBot="1">
      <c r="A2042" s="25"/>
      <c r="B2042" s="23"/>
      <c r="C2042" s="23"/>
      <c r="D2042" s="23"/>
      <c r="E2042" s="24"/>
      <c r="F2042" s="338"/>
      <c r="G2042" s="76"/>
      <c r="H2042" s="383"/>
      <c r="I2042" s="383"/>
      <c r="J2042" s="383"/>
      <c r="K2042" s="80"/>
      <c r="L2042" s="1185"/>
    </row>
    <row r="2043" spans="1:12">
      <c r="A2043" s="1524" t="s">
        <v>116</v>
      </c>
      <c r="B2043" s="1525"/>
      <c r="C2043" s="1525"/>
      <c r="D2043" s="1525"/>
      <c r="E2043" s="1525"/>
      <c r="F2043" s="1554"/>
      <c r="G2043" s="1534">
        <f>'04-22Master'!A2291</f>
        <v>0</v>
      </c>
      <c r="H2043" s="1527"/>
      <c r="I2043" s="1527"/>
      <c r="J2043" s="1527"/>
      <c r="K2043" s="1527"/>
      <c r="L2043" s="1185"/>
    </row>
    <row r="2044" spans="1:12">
      <c r="A2044" s="1555"/>
      <c r="B2044" s="1556"/>
      <c r="C2044" s="1556"/>
      <c r="D2044" s="1556"/>
      <c r="E2044" s="1556"/>
      <c r="F2044" s="1556"/>
      <c r="G2044" s="1557">
        <f>'04-22Master'!F2602</f>
        <v>0</v>
      </c>
      <c r="H2044" s="1558"/>
      <c r="I2044" s="1558"/>
      <c r="J2044" s="1558"/>
      <c r="K2044" s="1558"/>
      <c r="L2044" s="1185"/>
    </row>
    <row r="2045" spans="1:12">
      <c r="A2045" s="1529" t="s">
        <v>117</v>
      </c>
      <c r="B2045" s="1530"/>
      <c r="C2045" s="1530"/>
      <c r="D2045" s="1530"/>
      <c r="E2045" s="1530"/>
      <c r="F2045" s="1530"/>
      <c r="G2045" s="1531" t="e">
        <f>'04-22Master'!#REF!</f>
        <v>#REF!</v>
      </c>
      <c r="H2045" s="1532"/>
      <c r="I2045" s="1532"/>
      <c r="J2045" s="1532"/>
      <c r="K2045" s="1533"/>
      <c r="L2045" s="1185"/>
    </row>
    <row r="2046" spans="1:12">
      <c r="A2046" s="1524" t="s">
        <v>118</v>
      </c>
      <c r="B2046" s="1525"/>
      <c r="C2046" s="1525"/>
      <c r="D2046" s="1525"/>
      <c r="E2046" s="1525"/>
      <c r="F2046" s="1525"/>
      <c r="G2046" s="1534">
        <f>'04-22Master'!E2291</f>
        <v>0</v>
      </c>
      <c r="H2046" s="1527"/>
      <c r="I2046" s="1527"/>
      <c r="J2046" s="1527"/>
      <c r="K2046" s="1528"/>
      <c r="L2046" s="1185"/>
    </row>
    <row r="2047" spans="1:12">
      <c r="A2047" s="1524" t="s">
        <v>119</v>
      </c>
      <c r="B2047" s="1525"/>
      <c r="C2047" s="1525"/>
      <c r="D2047" s="1525"/>
      <c r="E2047" s="1525"/>
      <c r="F2047" s="1525"/>
      <c r="G2047" s="1535">
        <f>'04-22Master'!H2291</f>
        <v>0</v>
      </c>
      <c r="H2047" s="1536"/>
      <c r="I2047" s="1536"/>
      <c r="J2047" s="1536"/>
      <c r="K2047" s="1537"/>
      <c r="L2047" s="1185"/>
    </row>
    <row r="2048" spans="1:12">
      <c r="A2048" s="384" t="s">
        <v>120</v>
      </c>
      <c r="B2048" s="629"/>
      <c r="C2048" s="629"/>
      <c r="D2048" s="629"/>
      <c r="E2048" s="629"/>
      <c r="F2048" s="629"/>
      <c r="G2048" s="631"/>
      <c r="H2048" s="387"/>
      <c r="I2048" s="388">
        <f>'04-22Master'!N2291</f>
        <v>0</v>
      </c>
      <c r="J2048" s="1197"/>
      <c r="K2048" s="632"/>
      <c r="L2048" s="1185"/>
    </row>
    <row r="2049" spans="1:12">
      <c r="A2049" s="384" t="s">
        <v>121</v>
      </c>
      <c r="B2049" s="629"/>
      <c r="C2049" s="629"/>
      <c r="D2049" s="629"/>
      <c r="E2049" s="629"/>
      <c r="F2049" s="630"/>
      <c r="G2049" s="435"/>
      <c r="H2049" s="436"/>
      <c r="I2049" s="388">
        <f>'04-22Master'!M2291</f>
        <v>0</v>
      </c>
      <c r="J2049" s="436"/>
      <c r="K2049" s="437"/>
      <c r="L2049" s="1185"/>
    </row>
    <row r="2050" spans="1:12">
      <c r="A2050" s="1538" t="s">
        <v>122</v>
      </c>
      <c r="B2050" s="1539"/>
      <c r="C2050" s="1539"/>
      <c r="D2050" s="1539"/>
      <c r="E2050" s="1539"/>
      <c r="F2050" s="1539"/>
      <c r="G2050" s="1531">
        <f>'04-22Master'!S2291</f>
        <v>0</v>
      </c>
      <c r="H2050" s="1532"/>
      <c r="I2050" s="1532"/>
      <c r="J2050" s="1532"/>
      <c r="K2050" s="1533"/>
      <c r="L2050" s="1185"/>
    </row>
    <row r="2051" spans="1:12">
      <c r="A2051" s="1524" t="s">
        <v>123</v>
      </c>
      <c r="B2051" s="1525"/>
      <c r="C2051" s="1525"/>
      <c r="D2051" s="1525"/>
      <c r="E2051" s="1525"/>
      <c r="F2051" s="1525"/>
      <c r="G2051" s="1526">
        <f>'04-22Master'!C2256</f>
        <v>0</v>
      </c>
      <c r="H2051" s="1527"/>
      <c r="I2051" s="1527"/>
      <c r="J2051" s="1527"/>
      <c r="K2051" s="1528"/>
      <c r="L2051" s="1185"/>
    </row>
    <row r="2052" spans="1:12">
      <c r="A2052" s="1524" t="s">
        <v>124</v>
      </c>
      <c r="B2052" s="1525"/>
      <c r="C2052" s="1525"/>
      <c r="D2052" s="1525"/>
      <c r="E2052" s="1525"/>
      <c r="F2052" s="1525"/>
      <c r="G2052" s="1527" t="s">
        <v>125</v>
      </c>
      <c r="H2052" s="1527"/>
      <c r="I2052" s="1527"/>
      <c r="J2052" s="1527"/>
      <c r="K2052" s="1528"/>
      <c r="L2052" s="1185"/>
    </row>
    <row r="2053" spans="1:12">
      <c r="A2053" s="384" t="s">
        <v>126</v>
      </c>
      <c r="B2053" s="629"/>
      <c r="C2053" s="629"/>
      <c r="D2053" s="629"/>
      <c r="E2053" s="629"/>
      <c r="F2053" s="630"/>
      <c r="G2053" s="631"/>
      <c r="H2053" s="1197"/>
      <c r="I2053" s="633">
        <f>'04-22Master'!Q2291</f>
        <v>0</v>
      </c>
      <c r="J2053" s="1197"/>
      <c r="K2053" s="632"/>
      <c r="L2053" s="1185"/>
    </row>
    <row r="2054" spans="1:12">
      <c r="A2054" s="384" t="s">
        <v>127</v>
      </c>
      <c r="B2054" s="629"/>
      <c r="C2054" s="629"/>
      <c r="D2054" s="629"/>
      <c r="E2054" s="629"/>
      <c r="F2054" s="630"/>
      <c r="G2054" s="631"/>
      <c r="H2054" s="1197"/>
      <c r="I2054" s="1197" t="s">
        <v>34</v>
      </c>
      <c r="J2054" s="1197"/>
      <c r="K2054" s="632"/>
      <c r="L2054" s="1185"/>
    </row>
    <row r="2055" spans="1:12">
      <c r="A2055" s="384" t="s">
        <v>128</v>
      </c>
      <c r="B2055" s="629"/>
      <c r="C2055" s="629"/>
      <c r="D2055" s="629"/>
      <c r="E2055" s="629"/>
      <c r="F2055" s="630"/>
      <c r="G2055" s="631"/>
      <c r="H2055" s="1197"/>
      <c r="I2055" s="633">
        <v>0</v>
      </c>
      <c r="J2055" s="1197"/>
      <c r="K2055" s="632"/>
      <c r="L2055" s="1185"/>
    </row>
    <row r="2056" spans="1:12">
      <c r="A2056" s="384" t="s">
        <v>129</v>
      </c>
      <c r="B2056" s="629"/>
      <c r="C2056" s="629"/>
      <c r="D2056" s="629"/>
      <c r="E2056" s="629"/>
      <c r="F2056" s="630"/>
      <c r="G2056" s="631"/>
      <c r="H2056" s="1197"/>
      <c r="I2056" s="1197">
        <v>0</v>
      </c>
      <c r="J2056" s="1197"/>
      <c r="K2056" s="632"/>
      <c r="L2056" s="1185"/>
    </row>
    <row r="2057" spans="1:12">
      <c r="A2057" s="384" t="s">
        <v>130</v>
      </c>
      <c r="B2057" s="629"/>
      <c r="C2057" s="629"/>
      <c r="D2057" s="629"/>
      <c r="E2057" s="629"/>
      <c r="F2057" s="630"/>
      <c r="G2057" s="631"/>
      <c r="H2057" s="1197"/>
      <c r="I2057" s="633">
        <f>'04-22Master'!AG2291</f>
        <v>0</v>
      </c>
      <c r="J2057" s="1197"/>
      <c r="K2057" s="632" t="s">
        <v>32</v>
      </c>
      <c r="L2057" s="1185"/>
    </row>
    <row r="2058" spans="1:12">
      <c r="A2058" s="384" t="s">
        <v>131</v>
      </c>
      <c r="B2058" s="629"/>
      <c r="C2058" s="1195" t="s">
        <v>29</v>
      </c>
      <c r="D2058" s="1196">
        <f>'04-22Master'!AI2291</f>
        <v>0</v>
      </c>
      <c r="E2058" s="1195" t="s">
        <v>28</v>
      </c>
      <c r="F2058" s="1196">
        <f>'04-22Master'!AH3454</f>
        <v>0</v>
      </c>
      <c r="G2058" s="1195" t="s">
        <v>30</v>
      </c>
      <c r="H2058" s="1196">
        <f>'04-22Master'!AJ2291</f>
        <v>0</v>
      </c>
      <c r="I2058" s="1195" t="s">
        <v>31</v>
      </c>
      <c r="J2058" s="1196">
        <f>'04-22Master'!AK3500</f>
        <v>0</v>
      </c>
      <c r="K2058" s="392">
        <f>'04-22Master'!AL3500</f>
        <v>0</v>
      </c>
      <c r="L2058" s="1185"/>
    </row>
    <row r="2059" spans="1:12">
      <c r="A2059" s="384" t="s">
        <v>132</v>
      </c>
      <c r="B2059" s="629"/>
      <c r="C2059" s="629"/>
      <c r="D2059" s="629"/>
      <c r="E2059" s="629"/>
      <c r="F2059" s="630"/>
      <c r="G2059" s="631"/>
      <c r="H2059" s="1197"/>
      <c r="I2059" s="633">
        <f>I2057-(D2058+F2058+H2058+J2058+K2058)</f>
        <v>0</v>
      </c>
      <c r="J2059" s="1197"/>
      <c r="K2059" s="632"/>
      <c r="L2059" s="1185"/>
    </row>
    <row r="2060" spans="1:12">
      <c r="A2060" s="393" t="s">
        <v>133</v>
      </c>
      <c r="B2060" s="95"/>
      <c r="C2060" s="95"/>
      <c r="D2060" s="95"/>
      <c r="E2060" s="95"/>
      <c r="F2060" s="96"/>
      <c r="G2060" s="97"/>
      <c r="H2060" s="98"/>
      <c r="I2060" s="98"/>
      <c r="J2060" s="98"/>
      <c r="K2060" s="99"/>
      <c r="L2060" s="1185"/>
    </row>
    <row r="2061" spans="1:12">
      <c r="A2061" s="394" t="s">
        <v>134</v>
      </c>
      <c r="B2061" s="100"/>
      <c r="C2061" s="100"/>
      <c r="D2061" s="100"/>
      <c r="E2061" s="100"/>
      <c r="F2061" s="101"/>
      <c r="G2061" s="71"/>
      <c r="H2061" s="17"/>
      <c r="I2061" s="17"/>
      <c r="J2061" s="17"/>
      <c r="K2061" s="102"/>
      <c r="L2061" s="1185"/>
    </row>
    <row r="2062" spans="1:12">
      <c r="A2062" s="13"/>
      <c r="B2062" s="338"/>
      <c r="C2062" s="338"/>
      <c r="D2062" s="338"/>
      <c r="E2062" s="338"/>
      <c r="F2062" s="338"/>
      <c r="G2062" s="338"/>
      <c r="H2062" s="338"/>
      <c r="I2062" s="338"/>
      <c r="J2062" s="338"/>
      <c r="K2062" s="14"/>
      <c r="L2062" s="1185"/>
    </row>
    <row r="2063" spans="1:12" ht="15.75" thickBot="1">
      <c r="A2063" s="25"/>
      <c r="B2063" s="23"/>
      <c r="C2063" s="23"/>
      <c r="D2063" s="23"/>
      <c r="E2063" s="23"/>
      <c r="F2063" s="23"/>
      <c r="G2063" s="23"/>
      <c r="H2063" s="23"/>
      <c r="I2063" s="23"/>
      <c r="J2063" s="23"/>
      <c r="K2063" s="24"/>
      <c r="L2063" s="1185"/>
    </row>
    <row r="2064" spans="1:12">
      <c r="A2064" s="1185"/>
      <c r="B2064" s="1185"/>
      <c r="C2064" s="1185"/>
      <c r="D2064" s="1185"/>
      <c r="E2064" s="1185"/>
      <c r="F2064" s="1185"/>
      <c r="G2064" s="1185"/>
      <c r="H2064" s="1185"/>
      <c r="I2064" s="1185"/>
      <c r="J2064" s="1185"/>
      <c r="K2064" s="1185"/>
      <c r="L2064" s="1185"/>
    </row>
    <row r="2065" spans="1:12">
      <c r="A2065" s="1185"/>
      <c r="B2065" s="1185"/>
      <c r="C2065" s="1185"/>
      <c r="D2065" s="1185"/>
      <c r="E2065" s="1185"/>
      <c r="F2065" s="1185"/>
      <c r="G2065" s="1185"/>
      <c r="H2065" s="1185"/>
      <c r="I2065" s="1185"/>
      <c r="J2065" s="1185"/>
      <c r="K2065" s="1185"/>
      <c r="L2065" s="1185"/>
    </row>
    <row r="2066" spans="1:12">
      <c r="A2066" s="1185"/>
      <c r="B2066" s="1185"/>
      <c r="C2066" s="1185"/>
      <c r="D2066" s="1185"/>
      <c r="E2066" s="1185"/>
      <c r="F2066" s="1185"/>
      <c r="G2066" s="1185"/>
      <c r="H2066" s="1185"/>
      <c r="I2066" s="1185"/>
      <c r="J2066" s="1185"/>
      <c r="K2066" s="1185"/>
      <c r="L2066" s="1185"/>
    </row>
    <row r="2067" spans="1:12">
      <c r="A2067" s="1185"/>
      <c r="B2067" s="1185"/>
      <c r="C2067" s="1185"/>
      <c r="D2067" s="1185"/>
      <c r="E2067" s="1185"/>
      <c r="F2067" s="1185"/>
      <c r="G2067" s="1185"/>
      <c r="H2067" s="1185"/>
      <c r="I2067" s="1185"/>
      <c r="J2067" s="1185"/>
      <c r="K2067" s="1185"/>
      <c r="L2067" s="1185"/>
    </row>
    <row r="2068" spans="1:12">
      <c r="A2068" s="1185"/>
      <c r="B2068" s="1185"/>
      <c r="C2068" s="1185"/>
      <c r="D2068" s="1185"/>
      <c r="E2068" s="1185"/>
      <c r="F2068" s="1185"/>
      <c r="G2068" s="1185"/>
      <c r="H2068" s="1185"/>
      <c r="I2068" s="1185"/>
      <c r="J2068" s="1185"/>
      <c r="K2068" s="1185"/>
      <c r="L2068" s="1185"/>
    </row>
    <row r="2069" spans="1:12">
      <c r="A2069" s="1185"/>
      <c r="B2069" s="1185"/>
      <c r="C2069" s="1185"/>
      <c r="D2069" s="1185"/>
      <c r="E2069" s="1185"/>
      <c r="F2069" s="1185"/>
      <c r="G2069" s="1185"/>
      <c r="H2069" s="1185"/>
      <c r="I2069" s="1185"/>
      <c r="J2069" s="1185"/>
      <c r="K2069" s="1185"/>
      <c r="L2069" s="1185"/>
    </row>
    <row r="2070" spans="1:12">
      <c r="A2070" s="1185"/>
      <c r="B2070" s="1185"/>
      <c r="C2070" s="1185"/>
      <c r="D2070" s="1185"/>
      <c r="E2070" s="1185"/>
      <c r="F2070" s="1185"/>
      <c r="G2070" s="1185"/>
      <c r="H2070" s="1185"/>
      <c r="I2070" s="1185"/>
      <c r="J2070" s="1185"/>
      <c r="K2070" s="1185"/>
      <c r="L2070" s="1185"/>
    </row>
    <row r="2071" spans="1:12">
      <c r="A2071" s="1185"/>
      <c r="B2071" s="1185"/>
      <c r="C2071" s="1185"/>
      <c r="D2071" s="1185"/>
      <c r="E2071" s="1185"/>
      <c r="F2071" s="1185"/>
      <c r="G2071" s="1185"/>
      <c r="H2071" s="1185"/>
      <c r="I2071" s="1185"/>
      <c r="J2071" s="1185"/>
      <c r="K2071" s="1185"/>
      <c r="L2071" s="1185"/>
    </row>
    <row r="2072" spans="1:12">
      <c r="A2072" s="1185"/>
      <c r="B2072" s="1185"/>
      <c r="C2072" s="1185"/>
      <c r="D2072" s="1185"/>
      <c r="E2072" s="1185"/>
      <c r="F2072" s="1185"/>
      <c r="G2072" s="1185"/>
      <c r="H2072" s="1185"/>
      <c r="I2072" s="1185"/>
      <c r="J2072" s="1185"/>
      <c r="K2072" s="1185"/>
      <c r="L2072" s="1185"/>
    </row>
    <row r="2073" spans="1:12" ht="15.75" thickBot="1">
      <c r="A2073" s="1185"/>
      <c r="B2073" s="1185"/>
      <c r="C2073" s="1185"/>
      <c r="D2073" s="1185"/>
      <c r="E2073" s="1185"/>
      <c r="F2073" s="1185"/>
      <c r="G2073" s="1185"/>
      <c r="H2073" s="1185"/>
      <c r="I2073" s="1185"/>
      <c r="J2073" s="1185"/>
      <c r="K2073" s="1185"/>
      <c r="L2073" s="1185"/>
    </row>
    <row r="2074" spans="1:12" ht="32.25">
      <c r="A2074" s="1540" t="s">
        <v>110</v>
      </c>
      <c r="B2074" s="1541"/>
      <c r="C2074" s="1541"/>
      <c r="D2074" s="1541"/>
      <c r="E2074" s="1541"/>
      <c r="F2074" s="1541"/>
      <c r="G2074" s="1541"/>
      <c r="H2074" s="1541"/>
      <c r="I2074" s="1541"/>
      <c r="J2074" s="1541"/>
      <c r="K2074" s="1542"/>
      <c r="L2074" s="1185"/>
    </row>
    <row r="2075" spans="1:12" ht="23.25">
      <c r="A2075" s="1543" t="s">
        <v>111</v>
      </c>
      <c r="B2075" s="1544"/>
      <c r="C2075" s="1544"/>
      <c r="D2075" s="1544"/>
      <c r="E2075" s="1544"/>
      <c r="F2075" s="1544"/>
      <c r="G2075" s="1544"/>
      <c r="H2075" s="1544"/>
      <c r="I2075" s="1544"/>
      <c r="J2075" s="1544"/>
      <c r="K2075" s="1545"/>
      <c r="L2075" s="1185"/>
    </row>
    <row r="2076" spans="1:12" ht="16.5" thickBot="1">
      <c r="A2076" s="1546" t="s">
        <v>477</v>
      </c>
      <c r="B2076" s="1547"/>
      <c r="C2076" s="1547"/>
      <c r="D2076" s="1547"/>
      <c r="E2076" s="1547"/>
      <c r="F2076" s="1547"/>
      <c r="G2076" s="1547"/>
      <c r="H2076" s="1547"/>
      <c r="I2076" s="1547"/>
      <c r="J2076" s="1547"/>
      <c r="K2076" s="1548"/>
      <c r="L2076" s="1185"/>
    </row>
    <row r="2077" spans="1:12">
      <c r="A2077" s="1549" t="s">
        <v>112</v>
      </c>
      <c r="B2077" s="1550"/>
      <c r="C2077" s="1550"/>
      <c r="D2077" s="1550"/>
      <c r="E2077" s="1550"/>
      <c r="F2077" s="338"/>
      <c r="G2077" s="1559" t="s">
        <v>113</v>
      </c>
      <c r="H2077" s="1559"/>
      <c r="I2077" s="1559"/>
      <c r="J2077" s="1559"/>
      <c r="K2077" s="1560"/>
      <c r="L2077" s="1185"/>
    </row>
    <row r="2078" spans="1:12" ht="15.75" thickBot="1">
      <c r="A2078" s="1549"/>
      <c r="B2078" s="1550"/>
      <c r="C2078" s="1550"/>
      <c r="D2078" s="1550"/>
      <c r="E2078" s="1550"/>
      <c r="F2078" s="338"/>
      <c r="G2078" s="1559"/>
      <c r="H2078" s="1559"/>
      <c r="I2078" s="1559"/>
      <c r="J2078" s="1559"/>
      <c r="K2078" s="1560"/>
      <c r="L2078" s="1185"/>
    </row>
    <row r="2079" spans="1:12">
      <c r="A2079" s="73"/>
      <c r="B2079" s="74"/>
      <c r="C2079" s="74"/>
      <c r="D2079" s="74"/>
      <c r="E2079" s="75"/>
      <c r="F2079" s="338"/>
      <c r="G2079" s="73"/>
      <c r="H2079" s="74"/>
      <c r="I2079" s="74"/>
      <c r="J2079" s="74"/>
      <c r="K2079" s="75"/>
      <c r="L2079" s="1185"/>
    </row>
    <row r="2080" spans="1:12">
      <c r="A2080" s="323" t="s">
        <v>482</v>
      </c>
      <c r="B2080" s="338"/>
      <c r="C2080" s="338"/>
      <c r="D2080" s="338"/>
      <c r="E2080" s="14"/>
      <c r="F2080" s="338"/>
      <c r="G2080" s="323" t="s">
        <v>482</v>
      </c>
      <c r="H2080" s="338"/>
      <c r="I2080" s="338"/>
      <c r="J2080" s="338"/>
      <c r="K2080" s="14"/>
      <c r="L2080" s="1185"/>
    </row>
    <row r="2081" spans="1:12">
      <c r="A2081" s="158" t="s">
        <v>491</v>
      </c>
      <c r="B2081" s="338"/>
      <c r="C2081" s="338"/>
      <c r="D2081" s="338"/>
      <c r="E2081" s="14"/>
      <c r="F2081" s="338"/>
      <c r="G2081" s="158" t="s">
        <v>491</v>
      </c>
      <c r="H2081" s="338"/>
      <c r="I2081" s="338"/>
      <c r="J2081" s="338"/>
      <c r="K2081" s="14"/>
      <c r="L2081" s="1185"/>
    </row>
    <row r="2082" spans="1:12">
      <c r="A2082" s="76"/>
      <c r="B2082" s="338"/>
      <c r="C2082" s="338"/>
      <c r="D2082" s="338"/>
      <c r="E2082" s="14"/>
      <c r="F2082" s="338"/>
      <c r="G2082" s="76"/>
      <c r="H2082" s="338"/>
      <c r="I2082" s="338"/>
      <c r="J2082" s="338"/>
      <c r="K2082" s="14"/>
      <c r="L2082" s="1185"/>
    </row>
    <row r="2083" spans="1:12" ht="15.75" thickBot="1">
      <c r="A2083" s="25"/>
      <c r="B2083" s="23"/>
      <c r="C2083" s="23"/>
      <c r="D2083" s="23"/>
      <c r="E2083" s="24"/>
      <c r="F2083" s="338"/>
      <c r="G2083" s="25"/>
      <c r="H2083" s="23"/>
      <c r="I2083" s="23"/>
      <c r="J2083" s="23"/>
      <c r="K2083" s="24"/>
      <c r="L2083" s="1185"/>
    </row>
    <row r="2084" spans="1:12">
      <c r="A2084" s="13"/>
      <c r="B2084" s="338"/>
      <c r="C2084" s="338"/>
      <c r="D2084" s="338"/>
      <c r="E2084" s="338"/>
      <c r="F2084" s="338"/>
      <c r="G2084" s="338"/>
      <c r="H2084" s="338"/>
      <c r="I2084" s="338" t="s">
        <v>114</v>
      </c>
      <c r="J2084" s="338"/>
      <c r="K2084" s="14"/>
      <c r="L2084" s="1185"/>
    </row>
    <row r="2085" spans="1:12">
      <c r="A2085" s="1551" t="s">
        <v>115</v>
      </c>
      <c r="B2085" s="1552"/>
      <c r="C2085" s="1552"/>
      <c r="D2085" s="1552"/>
      <c r="E2085" s="1552"/>
      <c r="F2085" s="338"/>
      <c r="G2085" s="1552" t="s">
        <v>3</v>
      </c>
      <c r="H2085" s="1552"/>
      <c r="I2085" s="1552"/>
      <c r="J2085" s="1552"/>
      <c r="K2085" s="1553"/>
      <c r="L2085" s="1185"/>
    </row>
    <row r="2086" spans="1:12" ht="15.75" thickBot="1">
      <c r="A2086" s="13"/>
      <c r="B2086" s="338"/>
      <c r="C2086" s="338"/>
      <c r="D2086" s="338"/>
      <c r="E2086" s="338"/>
      <c r="F2086" s="338"/>
      <c r="G2086" s="338"/>
      <c r="H2086" s="338"/>
      <c r="I2086" s="338"/>
      <c r="J2086" s="338"/>
      <c r="K2086" s="14"/>
      <c r="L2086" s="1185"/>
    </row>
    <row r="2087" spans="1:12">
      <c r="A2087" s="73"/>
      <c r="B2087" s="74"/>
      <c r="C2087" s="74"/>
      <c r="D2087" s="74"/>
      <c r="E2087" s="75"/>
      <c r="F2087" s="338"/>
      <c r="G2087" s="77"/>
      <c r="H2087" s="78"/>
      <c r="I2087" s="78"/>
      <c r="J2087" s="78"/>
      <c r="K2087" s="79"/>
      <c r="L2087" s="1185"/>
    </row>
    <row r="2088" spans="1:12">
      <c r="A2088" s="13"/>
      <c r="B2088" s="338"/>
      <c r="C2088" s="338"/>
      <c r="D2088" s="338"/>
      <c r="E2088" s="14"/>
      <c r="F2088" s="338"/>
      <c r="G2088" s="1191" t="s">
        <v>483</v>
      </c>
      <c r="H2088" s="383"/>
      <c r="I2088" s="383"/>
      <c r="J2088" s="383"/>
      <c r="K2088" s="80"/>
      <c r="L2088" s="1185"/>
    </row>
    <row r="2089" spans="1:12">
      <c r="A2089" s="537" t="s">
        <v>786</v>
      </c>
      <c r="B2089" s="338"/>
      <c r="C2089" s="338"/>
      <c r="D2089" s="338"/>
      <c r="E2089" s="14"/>
      <c r="F2089" s="338"/>
      <c r="G2089" s="534" t="s">
        <v>484</v>
      </c>
      <c r="H2089" s="383"/>
      <c r="I2089" s="383"/>
      <c r="J2089" s="383"/>
      <c r="K2089" s="80"/>
      <c r="L2089" s="1185"/>
    </row>
    <row r="2090" spans="1:12">
      <c r="A2090" s="13"/>
      <c r="B2090" s="338"/>
      <c r="C2090" s="338"/>
      <c r="D2090" s="338"/>
      <c r="E2090" s="14"/>
      <c r="F2090" s="338"/>
      <c r="G2090" s="76"/>
      <c r="H2090" s="383"/>
      <c r="I2090" s="383"/>
      <c r="J2090" s="383"/>
      <c r="K2090" s="80"/>
      <c r="L2090" s="1185"/>
    </row>
    <row r="2091" spans="1:12" ht="15.75" thickBot="1">
      <c r="A2091" s="25"/>
      <c r="B2091" s="23"/>
      <c r="C2091" s="23"/>
      <c r="D2091" s="23"/>
      <c r="E2091" s="24"/>
      <c r="F2091" s="338"/>
      <c r="G2091" s="76"/>
      <c r="H2091" s="383"/>
      <c r="I2091" s="383"/>
      <c r="J2091" s="383"/>
      <c r="K2091" s="80"/>
      <c r="L2091" s="1185"/>
    </row>
    <row r="2092" spans="1:12">
      <c r="A2092" s="1524" t="s">
        <v>116</v>
      </c>
      <c r="B2092" s="1525"/>
      <c r="C2092" s="1525"/>
      <c r="D2092" s="1525"/>
      <c r="E2092" s="1525"/>
      <c r="F2092" s="1554"/>
      <c r="G2092" s="1534">
        <f>'04-22Master'!A2337</f>
        <v>0</v>
      </c>
      <c r="H2092" s="1527"/>
      <c r="I2092" s="1527"/>
      <c r="J2092" s="1527"/>
      <c r="K2092" s="1527"/>
      <c r="L2092" s="1185"/>
    </row>
    <row r="2093" spans="1:12">
      <c r="A2093" s="1555"/>
      <c r="B2093" s="1556"/>
      <c r="C2093" s="1556"/>
      <c r="D2093" s="1556"/>
      <c r="E2093" s="1556"/>
      <c r="F2093" s="1556"/>
      <c r="G2093" s="1557">
        <f>'04-22Master'!F2648</f>
        <v>0</v>
      </c>
      <c r="H2093" s="1558"/>
      <c r="I2093" s="1558"/>
      <c r="J2093" s="1558"/>
      <c r="K2093" s="1558"/>
      <c r="L2093" s="1185"/>
    </row>
    <row r="2094" spans="1:12">
      <c r="A2094" s="1529" t="s">
        <v>117</v>
      </c>
      <c r="B2094" s="1530"/>
      <c r="C2094" s="1530"/>
      <c r="D2094" s="1530"/>
      <c r="E2094" s="1530"/>
      <c r="F2094" s="1530"/>
      <c r="G2094" s="1531" t="e">
        <f>'04-22Master'!#REF!</f>
        <v>#REF!</v>
      </c>
      <c r="H2094" s="1532"/>
      <c r="I2094" s="1532"/>
      <c r="J2094" s="1532"/>
      <c r="K2094" s="1533"/>
      <c r="L2094" s="1185"/>
    </row>
    <row r="2095" spans="1:12">
      <c r="A2095" s="1524" t="s">
        <v>118</v>
      </c>
      <c r="B2095" s="1525"/>
      <c r="C2095" s="1525"/>
      <c r="D2095" s="1525"/>
      <c r="E2095" s="1525"/>
      <c r="F2095" s="1525"/>
      <c r="G2095" s="1534">
        <f>'04-22Master'!E2337</f>
        <v>0</v>
      </c>
      <c r="H2095" s="1527"/>
      <c r="I2095" s="1527"/>
      <c r="J2095" s="1527"/>
      <c r="K2095" s="1528"/>
      <c r="L2095" s="1185"/>
    </row>
    <row r="2096" spans="1:12">
      <c r="A2096" s="1524" t="s">
        <v>119</v>
      </c>
      <c r="B2096" s="1525"/>
      <c r="C2096" s="1525"/>
      <c r="D2096" s="1525"/>
      <c r="E2096" s="1525"/>
      <c r="F2096" s="1525"/>
      <c r="G2096" s="1535">
        <f>'04-22Master'!H2337</f>
        <v>0</v>
      </c>
      <c r="H2096" s="1536"/>
      <c r="I2096" s="1536"/>
      <c r="J2096" s="1536"/>
      <c r="K2096" s="1537"/>
      <c r="L2096" s="1185"/>
    </row>
    <row r="2097" spans="1:12">
      <c r="A2097" s="384" t="s">
        <v>120</v>
      </c>
      <c r="B2097" s="629"/>
      <c r="C2097" s="629"/>
      <c r="D2097" s="629"/>
      <c r="E2097" s="629"/>
      <c r="F2097" s="629"/>
      <c r="G2097" s="631"/>
      <c r="H2097" s="387"/>
      <c r="I2097" s="388">
        <f>'04-22Master'!N2337</f>
        <v>0</v>
      </c>
      <c r="J2097" s="1197"/>
      <c r="K2097" s="632"/>
      <c r="L2097" s="1185"/>
    </row>
    <row r="2098" spans="1:12">
      <c r="A2098" s="384" t="s">
        <v>121</v>
      </c>
      <c r="B2098" s="629"/>
      <c r="C2098" s="629"/>
      <c r="D2098" s="629"/>
      <c r="E2098" s="629"/>
      <c r="F2098" s="630"/>
      <c r="G2098" s="435"/>
      <c r="H2098" s="436"/>
      <c r="I2098" s="388">
        <f>'04-22Master'!M2337</f>
        <v>0</v>
      </c>
      <c r="J2098" s="436"/>
      <c r="K2098" s="437"/>
      <c r="L2098" s="1185"/>
    </row>
    <row r="2099" spans="1:12">
      <c r="A2099" s="1538" t="s">
        <v>122</v>
      </c>
      <c r="B2099" s="1539"/>
      <c r="C2099" s="1539"/>
      <c r="D2099" s="1539"/>
      <c r="E2099" s="1539"/>
      <c r="F2099" s="1539"/>
      <c r="G2099" s="1531">
        <f>'04-22Master'!S2337</f>
        <v>0</v>
      </c>
      <c r="H2099" s="1532"/>
      <c r="I2099" s="1532"/>
      <c r="J2099" s="1532"/>
      <c r="K2099" s="1533"/>
      <c r="L2099" s="1185"/>
    </row>
    <row r="2100" spans="1:12">
      <c r="A2100" s="1524" t="s">
        <v>123</v>
      </c>
      <c r="B2100" s="1525"/>
      <c r="C2100" s="1525"/>
      <c r="D2100" s="1525"/>
      <c r="E2100" s="1525"/>
      <c r="F2100" s="1525"/>
      <c r="G2100" s="1526">
        <f>'04-22Master'!C2302</f>
        <v>0</v>
      </c>
      <c r="H2100" s="1527"/>
      <c r="I2100" s="1527"/>
      <c r="J2100" s="1527"/>
      <c r="K2100" s="1528"/>
      <c r="L2100" s="1185"/>
    </row>
    <row r="2101" spans="1:12">
      <c r="A2101" s="1524" t="s">
        <v>124</v>
      </c>
      <c r="B2101" s="1525"/>
      <c r="C2101" s="1525"/>
      <c r="D2101" s="1525"/>
      <c r="E2101" s="1525"/>
      <c r="F2101" s="1525"/>
      <c r="G2101" s="1527" t="s">
        <v>125</v>
      </c>
      <c r="H2101" s="1527"/>
      <c r="I2101" s="1527"/>
      <c r="J2101" s="1527"/>
      <c r="K2101" s="1528"/>
      <c r="L2101" s="1185"/>
    </row>
    <row r="2102" spans="1:12">
      <c r="A2102" s="384" t="s">
        <v>126</v>
      </c>
      <c r="B2102" s="629"/>
      <c r="C2102" s="629"/>
      <c r="D2102" s="629"/>
      <c r="E2102" s="629"/>
      <c r="F2102" s="630"/>
      <c r="G2102" s="631"/>
      <c r="H2102" s="1197"/>
      <c r="I2102" s="633">
        <f>'04-22Master'!Q2337</f>
        <v>0</v>
      </c>
      <c r="J2102" s="1197"/>
      <c r="K2102" s="632"/>
      <c r="L2102" s="1185"/>
    </row>
    <row r="2103" spans="1:12">
      <c r="A2103" s="384" t="s">
        <v>127</v>
      </c>
      <c r="B2103" s="629"/>
      <c r="C2103" s="629"/>
      <c r="D2103" s="629"/>
      <c r="E2103" s="629"/>
      <c r="F2103" s="630"/>
      <c r="G2103" s="631"/>
      <c r="H2103" s="1197"/>
      <c r="I2103" s="1197" t="s">
        <v>34</v>
      </c>
      <c r="J2103" s="1197"/>
      <c r="K2103" s="632"/>
      <c r="L2103" s="1185"/>
    </row>
    <row r="2104" spans="1:12">
      <c r="A2104" s="384" t="s">
        <v>128</v>
      </c>
      <c r="B2104" s="629"/>
      <c r="C2104" s="629"/>
      <c r="D2104" s="629"/>
      <c r="E2104" s="629"/>
      <c r="F2104" s="630"/>
      <c r="G2104" s="631"/>
      <c r="H2104" s="1197"/>
      <c r="I2104" s="633">
        <v>0</v>
      </c>
      <c r="J2104" s="1197"/>
      <c r="K2104" s="632"/>
      <c r="L2104" s="1185"/>
    </row>
    <row r="2105" spans="1:12">
      <c r="A2105" s="384" t="s">
        <v>129</v>
      </c>
      <c r="B2105" s="629"/>
      <c r="C2105" s="629"/>
      <c r="D2105" s="629"/>
      <c r="E2105" s="629"/>
      <c r="F2105" s="630"/>
      <c r="G2105" s="631"/>
      <c r="H2105" s="1197"/>
      <c r="I2105" s="1197">
        <v>0</v>
      </c>
      <c r="J2105" s="1197"/>
      <c r="K2105" s="632"/>
      <c r="L2105" s="1185"/>
    </row>
    <row r="2106" spans="1:12">
      <c r="A2106" s="384" t="s">
        <v>130</v>
      </c>
      <c r="B2106" s="629"/>
      <c r="C2106" s="629"/>
      <c r="D2106" s="629"/>
      <c r="E2106" s="629"/>
      <c r="F2106" s="630"/>
      <c r="G2106" s="631"/>
      <c r="H2106" s="1197"/>
      <c r="I2106" s="633">
        <f>'04-22Master'!AG2337</f>
        <v>0</v>
      </c>
      <c r="J2106" s="1197"/>
      <c r="K2106" s="632" t="s">
        <v>32</v>
      </c>
      <c r="L2106" s="1185"/>
    </row>
    <row r="2107" spans="1:12">
      <c r="A2107" s="384" t="s">
        <v>131</v>
      </c>
      <c r="B2107" s="629"/>
      <c r="C2107" s="1195" t="s">
        <v>29</v>
      </c>
      <c r="D2107" s="1196">
        <f>'04-22Master'!AI2337</f>
        <v>0</v>
      </c>
      <c r="E2107" s="1195" t="s">
        <v>28</v>
      </c>
      <c r="F2107" s="1196">
        <f>'04-22Master'!AH3500</f>
        <v>0</v>
      </c>
      <c r="G2107" s="1195" t="s">
        <v>30</v>
      </c>
      <c r="H2107" s="1196">
        <f>'04-22Master'!AJ2337</f>
        <v>0</v>
      </c>
      <c r="I2107" s="1195" t="s">
        <v>31</v>
      </c>
      <c r="J2107" s="1196">
        <f>'04-22Master'!AK3546</f>
        <v>0</v>
      </c>
      <c r="K2107" s="392">
        <f>'04-22Master'!AL3546</f>
        <v>0</v>
      </c>
      <c r="L2107" s="1185"/>
    </row>
    <row r="2108" spans="1:12">
      <c r="A2108" s="384" t="s">
        <v>132</v>
      </c>
      <c r="B2108" s="629"/>
      <c r="C2108" s="629"/>
      <c r="D2108" s="629"/>
      <c r="E2108" s="629"/>
      <c r="F2108" s="630"/>
      <c r="G2108" s="631"/>
      <c r="H2108" s="1197"/>
      <c r="I2108" s="633">
        <f>I2106-(D2107+F2107+H2107+J2107+K2107)</f>
        <v>0</v>
      </c>
      <c r="J2108" s="1197"/>
      <c r="K2108" s="632"/>
      <c r="L2108" s="1185"/>
    </row>
    <row r="2109" spans="1:12">
      <c r="A2109" s="393" t="s">
        <v>133</v>
      </c>
      <c r="B2109" s="95"/>
      <c r="C2109" s="95"/>
      <c r="D2109" s="95"/>
      <c r="E2109" s="95"/>
      <c r="F2109" s="96"/>
      <c r="G2109" s="97"/>
      <c r="H2109" s="98"/>
      <c r="I2109" s="98"/>
      <c r="J2109" s="98"/>
      <c r="K2109" s="99"/>
      <c r="L2109" s="1185"/>
    </row>
    <row r="2110" spans="1:12">
      <c r="A2110" s="394" t="s">
        <v>134</v>
      </c>
      <c r="B2110" s="100"/>
      <c r="C2110" s="100"/>
      <c r="D2110" s="100"/>
      <c r="E2110" s="100"/>
      <c r="F2110" s="101"/>
      <c r="G2110" s="71"/>
      <c r="H2110" s="17"/>
      <c r="I2110" s="17"/>
      <c r="J2110" s="17"/>
      <c r="K2110" s="102"/>
      <c r="L2110" s="1185"/>
    </row>
    <row r="2111" spans="1:12">
      <c r="A2111" s="1185"/>
      <c r="B2111" s="1185"/>
      <c r="C2111" s="1185"/>
      <c r="D2111" s="1185"/>
      <c r="E2111" s="1185"/>
      <c r="F2111" s="1185"/>
      <c r="G2111" s="1185"/>
      <c r="H2111" s="1185"/>
      <c r="I2111" s="1185"/>
      <c r="J2111" s="1185"/>
      <c r="K2111" s="1185"/>
      <c r="L2111" s="1185"/>
    </row>
    <row r="2112" spans="1:12">
      <c r="A2112" s="1185"/>
      <c r="B2112" s="1185"/>
      <c r="C2112" s="1185"/>
      <c r="D2112" s="1185"/>
      <c r="E2112" s="1185"/>
      <c r="F2112" s="1185"/>
      <c r="G2112" s="1185"/>
      <c r="H2112" s="1185"/>
      <c r="I2112" s="1185"/>
      <c r="J2112" s="1185"/>
      <c r="K2112" s="1185"/>
      <c r="L2112" s="1185"/>
    </row>
    <row r="2113" spans="1:12">
      <c r="A2113" s="1185"/>
      <c r="B2113" s="1185"/>
      <c r="C2113" s="1185"/>
      <c r="D2113" s="1185"/>
      <c r="E2113" s="1185"/>
      <c r="F2113" s="1185"/>
      <c r="G2113" s="1185"/>
      <c r="H2113" s="1185"/>
      <c r="I2113" s="1185"/>
      <c r="J2113" s="1185"/>
      <c r="K2113" s="1185"/>
      <c r="L2113" s="1185"/>
    </row>
    <row r="2114" spans="1:12">
      <c r="A2114" s="1185"/>
      <c r="B2114" s="1185"/>
      <c r="C2114" s="1185"/>
      <c r="D2114" s="1185"/>
      <c r="E2114" s="1185"/>
      <c r="F2114" s="1185"/>
      <c r="G2114" s="1185"/>
      <c r="H2114" s="1185"/>
      <c r="I2114" s="1185"/>
      <c r="J2114" s="1185"/>
      <c r="K2114" s="1185"/>
      <c r="L2114" s="1185"/>
    </row>
    <row r="2115" spans="1:12">
      <c r="A2115" s="1185"/>
      <c r="B2115" s="1185"/>
      <c r="C2115" s="1185"/>
      <c r="D2115" s="1185"/>
      <c r="E2115" s="1185"/>
      <c r="F2115" s="1185"/>
      <c r="G2115" s="1185"/>
      <c r="H2115" s="1185"/>
      <c r="I2115" s="1185"/>
      <c r="J2115" s="1185"/>
      <c r="K2115" s="1185"/>
      <c r="L2115" s="1185"/>
    </row>
    <row r="2116" spans="1:12">
      <c r="A2116" s="1185"/>
      <c r="B2116" s="1185"/>
      <c r="C2116" s="1185"/>
      <c r="D2116" s="1185"/>
      <c r="E2116" s="1185"/>
      <c r="F2116" s="1185"/>
      <c r="G2116" s="1185"/>
      <c r="H2116" s="1185"/>
      <c r="I2116" s="1185"/>
      <c r="J2116" s="1185"/>
      <c r="K2116" s="1185"/>
      <c r="L2116" s="1185"/>
    </row>
    <row r="2117" spans="1:12">
      <c r="A2117" s="1185"/>
      <c r="B2117" s="1185"/>
      <c r="C2117" s="1185"/>
      <c r="D2117" s="1185"/>
      <c r="E2117" s="1185"/>
      <c r="F2117" s="1185"/>
      <c r="G2117" s="1185"/>
      <c r="H2117" s="1185"/>
      <c r="I2117" s="1185"/>
      <c r="J2117" s="1185"/>
      <c r="K2117" s="1185"/>
      <c r="L2117" s="1185"/>
    </row>
    <row r="2118" spans="1:12">
      <c r="A2118" s="1185"/>
      <c r="B2118" s="1185"/>
      <c r="C2118" s="1185"/>
      <c r="D2118" s="1185"/>
      <c r="E2118" s="1185"/>
      <c r="F2118" s="1185"/>
      <c r="G2118" s="1185"/>
      <c r="H2118" s="1185"/>
      <c r="I2118" s="1185"/>
      <c r="J2118" s="1185"/>
      <c r="K2118" s="1185"/>
      <c r="L2118" s="1185"/>
    </row>
    <row r="2119" spans="1:12">
      <c r="A2119" s="1185"/>
      <c r="B2119" s="1185"/>
      <c r="C2119" s="1185"/>
      <c r="D2119" s="1185"/>
      <c r="E2119" s="1185"/>
      <c r="F2119" s="1185"/>
      <c r="G2119" s="1185"/>
      <c r="H2119" s="1185"/>
      <c r="I2119" s="1185"/>
      <c r="J2119" s="1185"/>
      <c r="K2119" s="1185"/>
      <c r="L2119" s="1185"/>
    </row>
    <row r="2120" spans="1:12">
      <c r="A2120" s="1185"/>
      <c r="B2120" s="1185"/>
      <c r="C2120" s="1185"/>
      <c r="D2120" s="1185"/>
      <c r="E2120" s="1185"/>
      <c r="F2120" s="1185"/>
      <c r="G2120" s="1185"/>
      <c r="H2120" s="1185"/>
      <c r="I2120" s="1185"/>
      <c r="J2120" s="1185"/>
      <c r="K2120" s="1185"/>
      <c r="L2120" s="1185"/>
    </row>
    <row r="2121" spans="1:12">
      <c r="A2121" s="1185"/>
      <c r="B2121" s="1185"/>
      <c r="C2121" s="1185"/>
      <c r="D2121" s="1185"/>
      <c r="E2121" s="1185"/>
      <c r="F2121" s="1185"/>
      <c r="G2121" s="1185"/>
      <c r="H2121" s="1185"/>
      <c r="I2121" s="1185"/>
      <c r="J2121" s="1185"/>
      <c r="K2121" s="1185"/>
      <c r="L2121" s="1185"/>
    </row>
    <row r="2122" spans="1:12" ht="15.75" thickBot="1">
      <c r="A2122" s="1185"/>
      <c r="B2122" s="1185"/>
      <c r="C2122" s="1185"/>
      <c r="D2122" s="1185"/>
      <c r="E2122" s="1185"/>
      <c r="F2122" s="1185"/>
      <c r="G2122" s="1185"/>
      <c r="H2122" s="1185"/>
      <c r="I2122" s="1185"/>
      <c r="J2122" s="1185"/>
      <c r="K2122" s="1185"/>
      <c r="L2122" s="1185"/>
    </row>
    <row r="2123" spans="1:12" ht="32.25">
      <c r="A2123" s="1540" t="s">
        <v>110</v>
      </c>
      <c r="B2123" s="1541"/>
      <c r="C2123" s="1541"/>
      <c r="D2123" s="1541"/>
      <c r="E2123" s="1541"/>
      <c r="F2123" s="1541"/>
      <c r="G2123" s="1541"/>
      <c r="H2123" s="1541"/>
      <c r="I2123" s="1541"/>
      <c r="J2123" s="1541"/>
      <c r="K2123" s="1542"/>
      <c r="L2123" s="1185"/>
    </row>
    <row r="2124" spans="1:12" ht="23.25">
      <c r="A2124" s="1543" t="s">
        <v>111</v>
      </c>
      <c r="B2124" s="1544"/>
      <c r="C2124" s="1544"/>
      <c r="D2124" s="1544"/>
      <c r="E2124" s="1544"/>
      <c r="F2124" s="1544"/>
      <c r="G2124" s="1544"/>
      <c r="H2124" s="1544"/>
      <c r="I2124" s="1544"/>
      <c r="J2124" s="1544"/>
      <c r="K2124" s="1545"/>
      <c r="L2124" s="1185"/>
    </row>
    <row r="2125" spans="1:12" ht="16.5" thickBot="1">
      <c r="A2125" s="1546" t="s">
        <v>477</v>
      </c>
      <c r="B2125" s="1547"/>
      <c r="C2125" s="1547"/>
      <c r="D2125" s="1547"/>
      <c r="E2125" s="1547"/>
      <c r="F2125" s="1547"/>
      <c r="G2125" s="1547"/>
      <c r="H2125" s="1547"/>
      <c r="I2125" s="1547"/>
      <c r="J2125" s="1547"/>
      <c r="K2125" s="1548"/>
      <c r="L2125" s="1185"/>
    </row>
    <row r="2126" spans="1:12">
      <c r="A2126" s="1549" t="s">
        <v>112</v>
      </c>
      <c r="B2126" s="1550"/>
      <c r="C2126" s="1550"/>
      <c r="D2126" s="1550"/>
      <c r="E2126" s="1550"/>
      <c r="F2126" s="338"/>
      <c r="G2126" s="1559" t="s">
        <v>113</v>
      </c>
      <c r="H2126" s="1559"/>
      <c r="I2126" s="1559"/>
      <c r="J2126" s="1559"/>
      <c r="K2126" s="1560"/>
      <c r="L2126" s="1185"/>
    </row>
    <row r="2127" spans="1:12" ht="15.75" thickBot="1">
      <c r="A2127" s="1549"/>
      <c r="B2127" s="1550"/>
      <c r="C2127" s="1550"/>
      <c r="D2127" s="1550"/>
      <c r="E2127" s="1550"/>
      <c r="F2127" s="338"/>
      <c r="G2127" s="1559"/>
      <c r="H2127" s="1559"/>
      <c r="I2127" s="1559"/>
      <c r="J2127" s="1559"/>
      <c r="K2127" s="1560"/>
      <c r="L2127" s="1185"/>
    </row>
    <row r="2128" spans="1:12">
      <c r="A2128" s="73"/>
      <c r="B2128" s="74"/>
      <c r="C2128" s="74"/>
      <c r="D2128" s="74"/>
      <c r="E2128" s="75"/>
      <c r="F2128" s="338"/>
      <c r="G2128" s="73"/>
      <c r="H2128" s="74"/>
      <c r="I2128" s="74"/>
      <c r="J2128" s="74"/>
      <c r="K2128" s="75"/>
      <c r="L2128" s="1185"/>
    </row>
    <row r="2129" spans="1:12">
      <c r="A2129" s="323" t="s">
        <v>482</v>
      </c>
      <c r="B2129" s="338"/>
      <c r="C2129" s="338"/>
      <c r="D2129" s="338"/>
      <c r="E2129" s="14"/>
      <c r="F2129" s="338"/>
      <c r="G2129" s="323" t="s">
        <v>482</v>
      </c>
      <c r="H2129" s="338"/>
      <c r="I2129" s="338"/>
      <c r="J2129" s="338"/>
      <c r="K2129" s="14"/>
      <c r="L2129" s="1185"/>
    </row>
    <row r="2130" spans="1:12">
      <c r="A2130" s="158" t="s">
        <v>491</v>
      </c>
      <c r="B2130" s="338"/>
      <c r="C2130" s="338"/>
      <c r="D2130" s="338"/>
      <c r="E2130" s="14"/>
      <c r="F2130" s="338"/>
      <c r="G2130" s="158" t="s">
        <v>491</v>
      </c>
      <c r="H2130" s="338"/>
      <c r="I2130" s="338"/>
      <c r="J2130" s="338"/>
      <c r="K2130" s="14"/>
      <c r="L2130" s="1185"/>
    </row>
    <row r="2131" spans="1:12">
      <c r="A2131" s="76"/>
      <c r="B2131" s="338"/>
      <c r="C2131" s="338"/>
      <c r="D2131" s="338"/>
      <c r="E2131" s="14"/>
      <c r="F2131" s="338"/>
      <c r="G2131" s="76"/>
      <c r="H2131" s="338"/>
      <c r="I2131" s="338"/>
      <c r="J2131" s="338"/>
      <c r="K2131" s="14"/>
      <c r="L2131" s="1185"/>
    </row>
    <row r="2132" spans="1:12" ht="15.75" thickBot="1">
      <c r="A2132" s="25"/>
      <c r="B2132" s="23"/>
      <c r="C2132" s="23"/>
      <c r="D2132" s="23"/>
      <c r="E2132" s="24"/>
      <c r="F2132" s="338"/>
      <c r="G2132" s="25"/>
      <c r="H2132" s="23"/>
      <c r="I2132" s="23"/>
      <c r="J2132" s="23"/>
      <c r="K2132" s="24"/>
      <c r="L2132" s="1185"/>
    </row>
    <row r="2133" spans="1:12">
      <c r="A2133" s="13"/>
      <c r="B2133" s="338"/>
      <c r="C2133" s="338"/>
      <c r="D2133" s="338"/>
      <c r="E2133" s="338"/>
      <c r="F2133" s="338"/>
      <c r="G2133" s="338"/>
      <c r="H2133" s="338"/>
      <c r="I2133" s="338" t="s">
        <v>114</v>
      </c>
      <c r="J2133" s="338"/>
      <c r="K2133" s="14"/>
      <c r="L2133" s="1185"/>
    </row>
    <row r="2134" spans="1:12">
      <c r="A2134" s="1551" t="s">
        <v>115</v>
      </c>
      <c r="B2134" s="1552"/>
      <c r="C2134" s="1552"/>
      <c r="D2134" s="1552"/>
      <c r="E2134" s="1552"/>
      <c r="F2134" s="338"/>
      <c r="G2134" s="1552" t="s">
        <v>3</v>
      </c>
      <c r="H2134" s="1552"/>
      <c r="I2134" s="1552"/>
      <c r="J2134" s="1552"/>
      <c r="K2134" s="1553"/>
      <c r="L2134" s="1185"/>
    </row>
    <row r="2135" spans="1:12" ht="15.75" thickBot="1">
      <c r="A2135" s="13"/>
      <c r="B2135" s="338"/>
      <c r="C2135" s="338"/>
      <c r="D2135" s="338"/>
      <c r="E2135" s="338"/>
      <c r="F2135" s="338"/>
      <c r="G2135" s="338"/>
      <c r="H2135" s="338"/>
      <c r="I2135" s="338"/>
      <c r="J2135" s="338"/>
      <c r="K2135" s="14"/>
      <c r="L2135" s="1185"/>
    </row>
    <row r="2136" spans="1:12">
      <c r="A2136" s="73"/>
      <c r="B2136" s="74"/>
      <c r="C2136" s="74"/>
      <c r="D2136" s="74"/>
      <c r="E2136" s="75"/>
      <c r="F2136" s="338"/>
      <c r="G2136" s="77"/>
      <c r="H2136" s="78"/>
      <c r="I2136" s="78"/>
      <c r="J2136" s="78"/>
      <c r="K2136" s="79"/>
      <c r="L2136" s="1185"/>
    </row>
    <row r="2137" spans="1:12">
      <c r="A2137" s="13"/>
      <c r="B2137" s="338"/>
      <c r="C2137" s="338"/>
      <c r="D2137" s="338"/>
      <c r="E2137" s="14"/>
      <c r="F2137" s="338"/>
      <c r="G2137" s="1191" t="s">
        <v>483</v>
      </c>
      <c r="H2137" s="383"/>
      <c r="I2137" s="383"/>
      <c r="J2137" s="383"/>
      <c r="K2137" s="80"/>
      <c r="L2137" s="1185"/>
    </row>
    <row r="2138" spans="1:12">
      <c r="A2138" s="537" t="s">
        <v>786</v>
      </c>
      <c r="B2138" s="338"/>
      <c r="C2138" s="338"/>
      <c r="D2138" s="338"/>
      <c r="E2138" s="14"/>
      <c r="F2138" s="338"/>
      <c r="G2138" s="534" t="s">
        <v>484</v>
      </c>
      <c r="H2138" s="383"/>
      <c r="I2138" s="383"/>
      <c r="J2138" s="383"/>
      <c r="K2138" s="80"/>
      <c r="L2138" s="1185"/>
    </row>
    <row r="2139" spans="1:12">
      <c r="A2139" s="13"/>
      <c r="B2139" s="338"/>
      <c r="C2139" s="338"/>
      <c r="D2139" s="338"/>
      <c r="E2139" s="14"/>
      <c r="F2139" s="338"/>
      <c r="G2139" s="76"/>
      <c r="H2139" s="383"/>
      <c r="I2139" s="383"/>
      <c r="J2139" s="383"/>
      <c r="K2139" s="80"/>
      <c r="L2139" s="1185"/>
    </row>
    <row r="2140" spans="1:12" ht="15.75" thickBot="1">
      <c r="A2140" s="25"/>
      <c r="B2140" s="23"/>
      <c r="C2140" s="23"/>
      <c r="D2140" s="23"/>
      <c r="E2140" s="24"/>
      <c r="F2140" s="338"/>
      <c r="G2140" s="76"/>
      <c r="H2140" s="383"/>
      <c r="I2140" s="383"/>
      <c r="J2140" s="383"/>
      <c r="K2140" s="80"/>
      <c r="L2140" s="1185"/>
    </row>
    <row r="2141" spans="1:12">
      <c r="A2141" s="1524" t="s">
        <v>116</v>
      </c>
      <c r="B2141" s="1525"/>
      <c r="C2141" s="1525"/>
      <c r="D2141" s="1525"/>
      <c r="E2141" s="1525"/>
      <c r="F2141" s="1554"/>
      <c r="G2141" s="1534">
        <f>'04-22Master'!A2386</f>
        <v>0</v>
      </c>
      <c r="H2141" s="1527"/>
      <c r="I2141" s="1527"/>
      <c r="J2141" s="1527"/>
      <c r="K2141" s="1527"/>
      <c r="L2141" s="1185"/>
    </row>
    <row r="2142" spans="1:12">
      <c r="A2142" s="1555"/>
      <c r="B2142" s="1556"/>
      <c r="C2142" s="1556"/>
      <c r="D2142" s="1556"/>
      <c r="E2142" s="1556"/>
      <c r="F2142" s="1556"/>
      <c r="G2142" s="1557">
        <f>'04-22Master'!F2697</f>
        <v>0</v>
      </c>
      <c r="H2142" s="1558"/>
      <c r="I2142" s="1558"/>
      <c r="J2142" s="1558"/>
      <c r="K2142" s="1558"/>
      <c r="L2142" s="1185"/>
    </row>
    <row r="2143" spans="1:12">
      <c r="A2143" s="1529" t="s">
        <v>117</v>
      </c>
      <c r="B2143" s="1530"/>
      <c r="C2143" s="1530"/>
      <c r="D2143" s="1530"/>
      <c r="E2143" s="1530"/>
      <c r="F2143" s="1530"/>
      <c r="G2143" s="1531" t="e">
        <f>'04-22Master'!#REF!</f>
        <v>#REF!</v>
      </c>
      <c r="H2143" s="1532"/>
      <c r="I2143" s="1532"/>
      <c r="J2143" s="1532"/>
      <c r="K2143" s="1533"/>
      <c r="L2143" s="1185"/>
    </row>
    <row r="2144" spans="1:12">
      <c r="A2144" s="1524" t="s">
        <v>118</v>
      </c>
      <c r="B2144" s="1525"/>
      <c r="C2144" s="1525"/>
      <c r="D2144" s="1525"/>
      <c r="E2144" s="1525"/>
      <c r="F2144" s="1525"/>
      <c r="G2144" s="1534">
        <f>'04-22Master'!E2386</f>
        <v>0</v>
      </c>
      <c r="H2144" s="1527"/>
      <c r="I2144" s="1527"/>
      <c r="J2144" s="1527"/>
      <c r="K2144" s="1528"/>
      <c r="L2144" s="1185"/>
    </row>
    <row r="2145" spans="1:12">
      <c r="A2145" s="1524" t="s">
        <v>119</v>
      </c>
      <c r="B2145" s="1525"/>
      <c r="C2145" s="1525"/>
      <c r="D2145" s="1525"/>
      <c r="E2145" s="1525"/>
      <c r="F2145" s="1525"/>
      <c r="G2145" s="1535">
        <f>'04-22Master'!H2386</f>
        <v>0</v>
      </c>
      <c r="H2145" s="1536"/>
      <c r="I2145" s="1536"/>
      <c r="J2145" s="1536"/>
      <c r="K2145" s="1537"/>
      <c r="L2145" s="1185"/>
    </row>
    <row r="2146" spans="1:12">
      <c r="A2146" s="384" t="s">
        <v>120</v>
      </c>
      <c r="B2146" s="629"/>
      <c r="C2146" s="629"/>
      <c r="D2146" s="629"/>
      <c r="E2146" s="629"/>
      <c r="F2146" s="629"/>
      <c r="G2146" s="631"/>
      <c r="H2146" s="387"/>
      <c r="I2146" s="388">
        <f>'04-22Master'!N2386</f>
        <v>0</v>
      </c>
      <c r="J2146" s="1197"/>
      <c r="K2146" s="632"/>
      <c r="L2146" s="1185"/>
    </row>
    <row r="2147" spans="1:12">
      <c r="A2147" s="384" t="s">
        <v>121</v>
      </c>
      <c r="B2147" s="629"/>
      <c r="C2147" s="629"/>
      <c r="D2147" s="629"/>
      <c r="E2147" s="629"/>
      <c r="F2147" s="630"/>
      <c r="G2147" s="435"/>
      <c r="H2147" s="436"/>
      <c r="I2147" s="388">
        <f>'04-22Master'!M2386</f>
        <v>0</v>
      </c>
      <c r="J2147" s="436"/>
      <c r="K2147" s="437"/>
      <c r="L2147" s="1185"/>
    </row>
    <row r="2148" spans="1:12">
      <c r="A2148" s="1538" t="s">
        <v>122</v>
      </c>
      <c r="B2148" s="1539"/>
      <c r="C2148" s="1539"/>
      <c r="D2148" s="1539"/>
      <c r="E2148" s="1539"/>
      <c r="F2148" s="1539"/>
      <c r="G2148" s="1531">
        <f>'04-22Master'!S2386</f>
        <v>0</v>
      </c>
      <c r="H2148" s="1532"/>
      <c r="I2148" s="1532"/>
      <c r="J2148" s="1532"/>
      <c r="K2148" s="1533"/>
      <c r="L2148" s="1185"/>
    </row>
    <row r="2149" spans="1:12">
      <c r="A2149" s="1524" t="s">
        <v>123</v>
      </c>
      <c r="B2149" s="1525"/>
      <c r="C2149" s="1525"/>
      <c r="D2149" s="1525"/>
      <c r="E2149" s="1525"/>
      <c r="F2149" s="1525"/>
      <c r="G2149" s="1526">
        <f>'04-22Master'!C2351</f>
        <v>0</v>
      </c>
      <c r="H2149" s="1527"/>
      <c r="I2149" s="1527"/>
      <c r="J2149" s="1527"/>
      <c r="K2149" s="1528"/>
      <c r="L2149" s="1185"/>
    </row>
    <row r="2150" spans="1:12">
      <c r="A2150" s="1524" t="s">
        <v>124</v>
      </c>
      <c r="B2150" s="1525"/>
      <c r="C2150" s="1525"/>
      <c r="D2150" s="1525"/>
      <c r="E2150" s="1525"/>
      <c r="F2150" s="1525"/>
      <c r="G2150" s="1527" t="s">
        <v>125</v>
      </c>
      <c r="H2150" s="1527"/>
      <c r="I2150" s="1527"/>
      <c r="J2150" s="1527"/>
      <c r="K2150" s="1528"/>
      <c r="L2150" s="1185"/>
    </row>
    <row r="2151" spans="1:12">
      <c r="A2151" s="384" t="s">
        <v>126</v>
      </c>
      <c r="B2151" s="629"/>
      <c r="C2151" s="629"/>
      <c r="D2151" s="629"/>
      <c r="E2151" s="629"/>
      <c r="F2151" s="630"/>
      <c r="G2151" s="631"/>
      <c r="H2151" s="1197"/>
      <c r="I2151" s="633">
        <f>'04-22Master'!Q2386</f>
        <v>0</v>
      </c>
      <c r="J2151" s="1197"/>
      <c r="K2151" s="632"/>
      <c r="L2151" s="1185"/>
    </row>
    <row r="2152" spans="1:12">
      <c r="A2152" s="384" t="s">
        <v>127</v>
      </c>
      <c r="B2152" s="629"/>
      <c r="C2152" s="629"/>
      <c r="D2152" s="629"/>
      <c r="E2152" s="629"/>
      <c r="F2152" s="630"/>
      <c r="G2152" s="631"/>
      <c r="H2152" s="1197"/>
      <c r="I2152" s="1197" t="s">
        <v>34</v>
      </c>
      <c r="J2152" s="1197"/>
      <c r="K2152" s="632"/>
      <c r="L2152" s="1185"/>
    </row>
    <row r="2153" spans="1:12">
      <c r="A2153" s="384" t="s">
        <v>128</v>
      </c>
      <c r="B2153" s="629"/>
      <c r="C2153" s="629"/>
      <c r="D2153" s="629"/>
      <c r="E2153" s="629"/>
      <c r="F2153" s="630"/>
      <c r="G2153" s="631"/>
      <c r="H2153" s="1197"/>
      <c r="I2153" s="633">
        <v>0</v>
      </c>
      <c r="J2153" s="1197"/>
      <c r="K2153" s="632"/>
      <c r="L2153" s="1185"/>
    </row>
    <row r="2154" spans="1:12">
      <c r="A2154" s="384" t="s">
        <v>129</v>
      </c>
      <c r="B2154" s="629"/>
      <c r="C2154" s="629"/>
      <c r="D2154" s="629"/>
      <c r="E2154" s="629"/>
      <c r="F2154" s="630"/>
      <c r="G2154" s="631"/>
      <c r="H2154" s="1197"/>
      <c r="I2154" s="1197">
        <v>0</v>
      </c>
      <c r="J2154" s="1197"/>
      <c r="K2154" s="632"/>
      <c r="L2154" s="1185"/>
    </row>
    <row r="2155" spans="1:12">
      <c r="A2155" s="384" t="s">
        <v>130</v>
      </c>
      <c r="B2155" s="629"/>
      <c r="C2155" s="629"/>
      <c r="D2155" s="629"/>
      <c r="E2155" s="629"/>
      <c r="F2155" s="630"/>
      <c r="G2155" s="631"/>
      <c r="H2155" s="1197"/>
      <c r="I2155" s="633">
        <f>'04-22Master'!AG2386</f>
        <v>0</v>
      </c>
      <c r="J2155" s="1197"/>
      <c r="K2155" s="632" t="s">
        <v>32</v>
      </c>
      <c r="L2155" s="1185"/>
    </row>
    <row r="2156" spans="1:12">
      <c r="A2156" s="384" t="s">
        <v>131</v>
      </c>
      <c r="B2156" s="629"/>
      <c r="C2156" s="1195" t="s">
        <v>29</v>
      </c>
      <c r="D2156" s="1196">
        <f>'04-22Master'!AI2386</f>
        <v>0</v>
      </c>
      <c r="E2156" s="1195" t="s">
        <v>28</v>
      </c>
      <c r="F2156" s="1196">
        <f>'04-22Master'!AH3549</f>
        <v>0</v>
      </c>
      <c r="G2156" s="1195" t="s">
        <v>30</v>
      </c>
      <c r="H2156" s="1196">
        <f>'04-22Master'!AJ2386</f>
        <v>0</v>
      </c>
      <c r="I2156" s="1195" t="s">
        <v>31</v>
      </c>
      <c r="J2156" s="1196">
        <f>'04-22Master'!AK3595</f>
        <v>0</v>
      </c>
      <c r="K2156" s="392">
        <f>'04-22Master'!AL3595</f>
        <v>0</v>
      </c>
      <c r="L2156" s="1185"/>
    </row>
    <row r="2157" spans="1:12">
      <c r="A2157" s="384" t="s">
        <v>132</v>
      </c>
      <c r="B2157" s="629"/>
      <c r="C2157" s="629"/>
      <c r="D2157" s="629"/>
      <c r="E2157" s="629"/>
      <c r="F2157" s="630"/>
      <c r="G2157" s="631"/>
      <c r="H2157" s="1197"/>
      <c r="I2157" s="633">
        <f>I2155-(D2156+F2156+H2156+J2156+K2156)</f>
        <v>0</v>
      </c>
      <c r="J2157" s="1197"/>
      <c r="K2157" s="632"/>
      <c r="L2157" s="1185"/>
    </row>
    <row r="2158" spans="1:12">
      <c r="A2158" s="393" t="s">
        <v>133</v>
      </c>
      <c r="B2158" s="95"/>
      <c r="C2158" s="95"/>
      <c r="D2158" s="95"/>
      <c r="E2158" s="95"/>
      <c r="F2158" s="96"/>
      <c r="G2158" s="97"/>
      <c r="H2158" s="98"/>
      <c r="I2158" s="98"/>
      <c r="J2158" s="98"/>
      <c r="K2158" s="99"/>
      <c r="L2158" s="1185"/>
    </row>
    <row r="2159" spans="1:12">
      <c r="A2159" s="394" t="s">
        <v>134</v>
      </c>
      <c r="B2159" s="100"/>
      <c r="C2159" s="100"/>
      <c r="D2159" s="100"/>
      <c r="E2159" s="100"/>
      <c r="F2159" s="101"/>
      <c r="G2159" s="71"/>
      <c r="H2159" s="17"/>
      <c r="I2159" s="17"/>
      <c r="J2159" s="17"/>
      <c r="K2159" s="102"/>
      <c r="L2159" s="1185"/>
    </row>
    <row r="2160" spans="1:12">
      <c r="A2160" s="13"/>
      <c r="B2160" s="338"/>
      <c r="C2160" s="338"/>
      <c r="D2160" s="338"/>
      <c r="E2160" s="338"/>
      <c r="F2160" s="338"/>
      <c r="G2160" s="338"/>
      <c r="H2160" s="338"/>
      <c r="I2160" s="338"/>
      <c r="J2160" s="338"/>
      <c r="K2160" s="14"/>
      <c r="L2160" s="1185"/>
    </row>
    <row r="2161" spans="1:12" ht="15.75" thickBot="1">
      <c r="A2161" s="25"/>
      <c r="B2161" s="23"/>
      <c r="C2161" s="23"/>
      <c r="D2161" s="23"/>
      <c r="E2161" s="23"/>
      <c r="F2161" s="23"/>
      <c r="G2161" s="23"/>
      <c r="H2161" s="23"/>
      <c r="I2161" s="23"/>
      <c r="J2161" s="23"/>
      <c r="K2161" s="24"/>
      <c r="L2161" s="1185"/>
    </row>
    <row r="2162" spans="1:12">
      <c r="A2162" s="1185"/>
      <c r="B2162" s="1185"/>
      <c r="C2162" s="1185"/>
      <c r="D2162" s="1185"/>
      <c r="E2162" s="1185"/>
      <c r="F2162" s="1185"/>
      <c r="G2162" s="1185"/>
      <c r="H2162" s="1185"/>
      <c r="I2162" s="1185"/>
      <c r="J2162" s="1185"/>
      <c r="K2162" s="1185"/>
      <c r="L2162" s="1185"/>
    </row>
    <row r="2163" spans="1:12">
      <c r="A2163" s="1185"/>
      <c r="B2163" s="1185"/>
      <c r="C2163" s="1185"/>
      <c r="D2163" s="1185"/>
      <c r="E2163" s="1185"/>
      <c r="F2163" s="1185"/>
      <c r="G2163" s="1185"/>
      <c r="H2163" s="1185"/>
      <c r="I2163" s="1185"/>
      <c r="J2163" s="1185"/>
      <c r="K2163" s="1185"/>
      <c r="L2163" s="1185"/>
    </row>
    <row r="2164" spans="1:12">
      <c r="A2164" s="1185"/>
      <c r="B2164" s="1185"/>
      <c r="C2164" s="1185"/>
      <c r="D2164" s="1185"/>
      <c r="E2164" s="1185"/>
      <c r="F2164" s="1185"/>
      <c r="G2164" s="1185"/>
      <c r="H2164" s="1185"/>
      <c r="I2164" s="1185"/>
      <c r="J2164" s="1185"/>
      <c r="K2164" s="1185"/>
      <c r="L2164" s="1185"/>
    </row>
    <row r="2165" spans="1:12">
      <c r="A2165" s="1185"/>
      <c r="B2165" s="1185"/>
      <c r="C2165" s="1185"/>
      <c r="D2165" s="1185"/>
      <c r="E2165" s="1185"/>
      <c r="F2165" s="1185"/>
      <c r="G2165" s="1185"/>
      <c r="H2165" s="1185"/>
      <c r="I2165" s="1185"/>
      <c r="J2165" s="1185"/>
      <c r="K2165" s="1185"/>
      <c r="L2165" s="1185"/>
    </row>
    <row r="2166" spans="1:12">
      <c r="A2166" s="1185"/>
      <c r="B2166" s="1185"/>
      <c r="C2166" s="1185"/>
      <c r="D2166" s="1185"/>
      <c r="E2166" s="1185"/>
      <c r="F2166" s="1185"/>
      <c r="G2166" s="1185"/>
      <c r="H2166" s="1185"/>
      <c r="I2166" s="1185"/>
      <c r="J2166" s="1185"/>
      <c r="K2166" s="1185"/>
      <c r="L2166" s="1185"/>
    </row>
    <row r="2167" spans="1:12">
      <c r="A2167" s="1185"/>
      <c r="B2167" s="1185"/>
      <c r="C2167" s="1185"/>
      <c r="D2167" s="1185"/>
      <c r="E2167" s="1185"/>
      <c r="F2167" s="1185"/>
      <c r="G2167" s="1185"/>
      <c r="H2167" s="1185"/>
      <c r="I2167" s="1185"/>
      <c r="J2167" s="1185"/>
      <c r="K2167" s="1185"/>
      <c r="L2167" s="1185"/>
    </row>
    <row r="2168" spans="1:12">
      <c r="A2168" s="1185"/>
      <c r="B2168" s="1185"/>
      <c r="C2168" s="1185"/>
      <c r="D2168" s="1185"/>
      <c r="E2168" s="1185"/>
      <c r="F2168" s="1185"/>
      <c r="G2168" s="1185"/>
      <c r="H2168" s="1185"/>
      <c r="I2168" s="1185"/>
      <c r="J2168" s="1185"/>
      <c r="K2168" s="1185"/>
      <c r="L2168" s="1185"/>
    </row>
    <row r="2169" spans="1:12">
      <c r="A2169" s="1185"/>
      <c r="B2169" s="1185"/>
      <c r="C2169" s="1185"/>
      <c r="D2169" s="1185"/>
      <c r="E2169" s="1185"/>
      <c r="F2169" s="1185"/>
      <c r="G2169" s="1185"/>
      <c r="H2169" s="1185"/>
      <c r="I2169" s="1185"/>
      <c r="J2169" s="1185"/>
      <c r="K2169" s="1185"/>
      <c r="L2169" s="1185"/>
    </row>
    <row r="2170" spans="1:12">
      <c r="A2170" s="1185"/>
      <c r="B2170" s="1185"/>
      <c r="C2170" s="1185"/>
      <c r="D2170" s="1185"/>
      <c r="E2170" s="1185"/>
      <c r="F2170" s="1185"/>
      <c r="G2170" s="1185"/>
      <c r="H2170" s="1185"/>
      <c r="I2170" s="1185"/>
      <c r="J2170" s="1185"/>
      <c r="K2170" s="1185"/>
      <c r="L2170" s="1185"/>
    </row>
    <row r="2171" spans="1:12">
      <c r="A2171" s="1185"/>
      <c r="B2171" s="1185"/>
      <c r="C2171" s="1185"/>
      <c r="D2171" s="1185"/>
      <c r="E2171" s="1185"/>
      <c r="F2171" s="1185"/>
      <c r="G2171" s="1185"/>
      <c r="H2171" s="1185"/>
      <c r="I2171" s="1185"/>
      <c r="J2171" s="1185"/>
      <c r="K2171" s="1185"/>
      <c r="L2171" s="1185"/>
    </row>
    <row r="2172" spans="1:12" ht="15.75" thickBot="1">
      <c r="A2172" s="1185"/>
      <c r="B2172" s="1185"/>
      <c r="C2172" s="1185"/>
      <c r="D2172" s="1185"/>
      <c r="E2172" s="1185"/>
      <c r="F2172" s="1185"/>
      <c r="G2172" s="1185"/>
      <c r="H2172" s="1185"/>
      <c r="I2172" s="1185"/>
      <c r="J2172" s="1185"/>
      <c r="K2172" s="1185"/>
      <c r="L2172" s="1185"/>
    </row>
    <row r="2173" spans="1:12" ht="32.25">
      <c r="A2173" s="1540" t="s">
        <v>110</v>
      </c>
      <c r="B2173" s="1541"/>
      <c r="C2173" s="1541"/>
      <c r="D2173" s="1541"/>
      <c r="E2173" s="1541"/>
      <c r="F2173" s="1541"/>
      <c r="G2173" s="1541"/>
      <c r="H2173" s="1541"/>
      <c r="I2173" s="1541"/>
      <c r="J2173" s="1541"/>
      <c r="K2173" s="1542"/>
      <c r="L2173" s="1185"/>
    </row>
    <row r="2174" spans="1:12" ht="23.25">
      <c r="A2174" s="1543" t="s">
        <v>111</v>
      </c>
      <c r="B2174" s="1544"/>
      <c r="C2174" s="1544"/>
      <c r="D2174" s="1544"/>
      <c r="E2174" s="1544"/>
      <c r="F2174" s="1544"/>
      <c r="G2174" s="1544"/>
      <c r="H2174" s="1544"/>
      <c r="I2174" s="1544"/>
      <c r="J2174" s="1544"/>
      <c r="K2174" s="1545"/>
      <c r="L2174" s="1185"/>
    </row>
    <row r="2175" spans="1:12" ht="16.5" thickBot="1">
      <c r="A2175" s="1546" t="s">
        <v>477</v>
      </c>
      <c r="B2175" s="1547"/>
      <c r="C2175" s="1547"/>
      <c r="D2175" s="1547"/>
      <c r="E2175" s="1547"/>
      <c r="F2175" s="1547"/>
      <c r="G2175" s="1547"/>
      <c r="H2175" s="1547"/>
      <c r="I2175" s="1547"/>
      <c r="J2175" s="1547"/>
      <c r="K2175" s="1548"/>
      <c r="L2175" s="1185"/>
    </row>
    <row r="2176" spans="1:12">
      <c r="A2176" s="1549" t="s">
        <v>112</v>
      </c>
      <c r="B2176" s="1550"/>
      <c r="C2176" s="1550"/>
      <c r="D2176" s="1550"/>
      <c r="E2176" s="1550"/>
      <c r="F2176" s="338"/>
      <c r="G2176" s="1559" t="s">
        <v>113</v>
      </c>
      <c r="H2176" s="1559"/>
      <c r="I2176" s="1559"/>
      <c r="J2176" s="1559"/>
      <c r="K2176" s="1560"/>
      <c r="L2176" s="1185"/>
    </row>
    <row r="2177" spans="1:12" ht="15.75" thickBot="1">
      <c r="A2177" s="1549"/>
      <c r="B2177" s="1550"/>
      <c r="C2177" s="1550"/>
      <c r="D2177" s="1550"/>
      <c r="E2177" s="1550"/>
      <c r="F2177" s="338"/>
      <c r="G2177" s="1559"/>
      <c r="H2177" s="1559"/>
      <c r="I2177" s="1559"/>
      <c r="J2177" s="1559"/>
      <c r="K2177" s="1560"/>
      <c r="L2177" s="1185"/>
    </row>
    <row r="2178" spans="1:12">
      <c r="A2178" s="73"/>
      <c r="B2178" s="74"/>
      <c r="C2178" s="74"/>
      <c r="D2178" s="74"/>
      <c r="E2178" s="75"/>
      <c r="F2178" s="338"/>
      <c r="G2178" s="73"/>
      <c r="H2178" s="74"/>
      <c r="I2178" s="74"/>
      <c r="J2178" s="74"/>
      <c r="K2178" s="75"/>
      <c r="L2178" s="1185"/>
    </row>
    <row r="2179" spans="1:12">
      <c r="A2179" s="323" t="s">
        <v>482</v>
      </c>
      <c r="B2179" s="338"/>
      <c r="C2179" s="338"/>
      <c r="D2179" s="338"/>
      <c r="E2179" s="14"/>
      <c r="F2179" s="338"/>
      <c r="G2179" s="323" t="s">
        <v>482</v>
      </c>
      <c r="H2179" s="338"/>
      <c r="I2179" s="338"/>
      <c r="J2179" s="338"/>
      <c r="K2179" s="14"/>
      <c r="L2179" s="1185"/>
    </row>
    <row r="2180" spans="1:12">
      <c r="A2180" s="158" t="s">
        <v>491</v>
      </c>
      <c r="B2180" s="338"/>
      <c r="C2180" s="338"/>
      <c r="D2180" s="338"/>
      <c r="E2180" s="14"/>
      <c r="F2180" s="338"/>
      <c r="G2180" s="158" t="s">
        <v>491</v>
      </c>
      <c r="H2180" s="338"/>
      <c r="I2180" s="338"/>
      <c r="J2180" s="338"/>
      <c r="K2180" s="14"/>
      <c r="L2180" s="1185"/>
    </row>
    <row r="2181" spans="1:12">
      <c r="A2181" s="76"/>
      <c r="B2181" s="338"/>
      <c r="C2181" s="338"/>
      <c r="D2181" s="338"/>
      <c r="E2181" s="14"/>
      <c r="F2181" s="338"/>
      <c r="G2181" s="76"/>
      <c r="H2181" s="338"/>
      <c r="I2181" s="338"/>
      <c r="J2181" s="338"/>
      <c r="K2181" s="14"/>
      <c r="L2181" s="1185"/>
    </row>
    <row r="2182" spans="1:12" ht="15.75" thickBot="1">
      <c r="A2182" s="25"/>
      <c r="B2182" s="23"/>
      <c r="C2182" s="23"/>
      <c r="D2182" s="23"/>
      <c r="E2182" s="24"/>
      <c r="F2182" s="338"/>
      <c r="G2182" s="25"/>
      <c r="H2182" s="23"/>
      <c r="I2182" s="23"/>
      <c r="J2182" s="23"/>
      <c r="K2182" s="24"/>
      <c r="L2182" s="1185"/>
    </row>
    <row r="2183" spans="1:12">
      <c r="A2183" s="13"/>
      <c r="B2183" s="338"/>
      <c r="C2183" s="338"/>
      <c r="D2183" s="338"/>
      <c r="E2183" s="338"/>
      <c r="F2183" s="338"/>
      <c r="G2183" s="338"/>
      <c r="H2183" s="338"/>
      <c r="I2183" s="338" t="s">
        <v>114</v>
      </c>
      <c r="J2183" s="338"/>
      <c r="K2183" s="14"/>
      <c r="L2183" s="1185"/>
    </row>
    <row r="2184" spans="1:12">
      <c r="A2184" s="1551" t="s">
        <v>115</v>
      </c>
      <c r="B2184" s="1552"/>
      <c r="C2184" s="1552"/>
      <c r="D2184" s="1552"/>
      <c r="E2184" s="1552"/>
      <c r="F2184" s="338"/>
      <c r="G2184" s="1552" t="s">
        <v>3</v>
      </c>
      <c r="H2184" s="1552"/>
      <c r="I2184" s="1552"/>
      <c r="J2184" s="1552"/>
      <c r="K2184" s="1553"/>
      <c r="L2184" s="1185"/>
    </row>
    <row r="2185" spans="1:12" ht="15.75" thickBot="1">
      <c r="A2185" s="13"/>
      <c r="B2185" s="338"/>
      <c r="C2185" s="338"/>
      <c r="D2185" s="338"/>
      <c r="E2185" s="338"/>
      <c r="F2185" s="338"/>
      <c r="G2185" s="338"/>
      <c r="H2185" s="338"/>
      <c r="I2185" s="338"/>
      <c r="J2185" s="338"/>
      <c r="K2185" s="14"/>
      <c r="L2185" s="1185"/>
    </row>
    <row r="2186" spans="1:12">
      <c r="A2186" s="73"/>
      <c r="B2186" s="74"/>
      <c r="C2186" s="74"/>
      <c r="D2186" s="74"/>
      <c r="E2186" s="75"/>
      <c r="F2186" s="338"/>
      <c r="G2186" s="77"/>
      <c r="H2186" s="78"/>
      <c r="I2186" s="78"/>
      <c r="J2186" s="78"/>
      <c r="K2186" s="79"/>
      <c r="L2186" s="1185"/>
    </row>
    <row r="2187" spans="1:12">
      <c r="A2187" s="13"/>
      <c r="B2187" s="338"/>
      <c r="C2187" s="338"/>
      <c r="D2187" s="338"/>
      <c r="E2187" s="14"/>
      <c r="F2187" s="338"/>
      <c r="G2187" s="1191" t="s">
        <v>483</v>
      </c>
      <c r="H2187" s="383"/>
      <c r="I2187" s="383"/>
      <c r="J2187" s="383"/>
      <c r="K2187" s="80"/>
      <c r="L2187" s="1185"/>
    </row>
    <row r="2188" spans="1:12">
      <c r="A2188" s="537" t="s">
        <v>786</v>
      </c>
      <c r="B2188" s="338"/>
      <c r="C2188" s="338"/>
      <c r="D2188" s="338"/>
      <c r="E2188" s="14"/>
      <c r="F2188" s="338"/>
      <c r="G2188" s="534" t="s">
        <v>484</v>
      </c>
      <c r="H2188" s="383"/>
      <c r="I2188" s="383"/>
      <c r="J2188" s="383"/>
      <c r="K2188" s="80"/>
      <c r="L2188" s="1185"/>
    </row>
    <row r="2189" spans="1:12">
      <c r="A2189" s="13"/>
      <c r="B2189" s="338"/>
      <c r="C2189" s="338"/>
      <c r="D2189" s="338"/>
      <c r="E2189" s="14"/>
      <c r="F2189" s="338"/>
      <c r="G2189" s="76"/>
      <c r="H2189" s="383"/>
      <c r="I2189" s="383"/>
      <c r="J2189" s="383"/>
      <c r="K2189" s="80"/>
      <c r="L2189" s="1185"/>
    </row>
    <row r="2190" spans="1:12" ht="15.75" thickBot="1">
      <c r="A2190" s="25"/>
      <c r="B2190" s="23"/>
      <c r="C2190" s="23"/>
      <c r="D2190" s="23"/>
      <c r="E2190" s="24"/>
      <c r="F2190" s="338"/>
      <c r="G2190" s="76"/>
      <c r="H2190" s="383"/>
      <c r="I2190" s="383"/>
      <c r="J2190" s="383"/>
      <c r="K2190" s="80"/>
      <c r="L2190" s="1185"/>
    </row>
    <row r="2191" spans="1:12">
      <c r="A2191" s="1524" t="s">
        <v>116</v>
      </c>
      <c r="B2191" s="1525"/>
      <c r="C2191" s="1525"/>
      <c r="D2191" s="1525"/>
      <c r="E2191" s="1525"/>
      <c r="F2191" s="1554"/>
      <c r="G2191" s="1534">
        <f>'04-22Master'!A2441</f>
        <v>0</v>
      </c>
      <c r="H2191" s="1527"/>
      <c r="I2191" s="1527"/>
      <c r="J2191" s="1527"/>
      <c r="K2191" s="1527"/>
      <c r="L2191" s="1185"/>
    </row>
    <row r="2192" spans="1:12">
      <c r="A2192" s="1555"/>
      <c r="B2192" s="1556"/>
      <c r="C2192" s="1556"/>
      <c r="D2192" s="1556"/>
      <c r="E2192" s="1556"/>
      <c r="F2192" s="1556"/>
      <c r="G2192" s="1557">
        <f>'04-22Master'!F2752</f>
        <v>0</v>
      </c>
      <c r="H2192" s="1558"/>
      <c r="I2192" s="1558"/>
      <c r="J2192" s="1558"/>
      <c r="K2192" s="1558"/>
      <c r="L2192" s="1185"/>
    </row>
    <row r="2193" spans="1:12">
      <c r="A2193" s="1529" t="s">
        <v>117</v>
      </c>
      <c r="B2193" s="1530"/>
      <c r="C2193" s="1530"/>
      <c r="D2193" s="1530"/>
      <c r="E2193" s="1530"/>
      <c r="F2193" s="1530"/>
      <c r="G2193" s="1531" t="e">
        <f>'04-22Master'!#REF!</f>
        <v>#REF!</v>
      </c>
      <c r="H2193" s="1532"/>
      <c r="I2193" s="1532"/>
      <c r="J2193" s="1532"/>
      <c r="K2193" s="1533"/>
      <c r="L2193" s="1185"/>
    </row>
    <row r="2194" spans="1:12">
      <c r="A2194" s="1524" t="s">
        <v>118</v>
      </c>
      <c r="B2194" s="1525"/>
      <c r="C2194" s="1525"/>
      <c r="D2194" s="1525"/>
      <c r="E2194" s="1525"/>
      <c r="F2194" s="1525"/>
      <c r="G2194" s="1534">
        <f>'04-22Master'!E2441</f>
        <v>0</v>
      </c>
      <c r="H2194" s="1527"/>
      <c r="I2194" s="1527"/>
      <c r="J2194" s="1527"/>
      <c r="K2194" s="1528"/>
      <c r="L2194" s="1185"/>
    </row>
    <row r="2195" spans="1:12">
      <c r="A2195" s="1524" t="s">
        <v>119</v>
      </c>
      <c r="B2195" s="1525"/>
      <c r="C2195" s="1525"/>
      <c r="D2195" s="1525"/>
      <c r="E2195" s="1525"/>
      <c r="F2195" s="1525"/>
      <c r="G2195" s="1535">
        <f>'04-22Master'!H2441</f>
        <v>0</v>
      </c>
      <c r="H2195" s="1536"/>
      <c r="I2195" s="1536"/>
      <c r="J2195" s="1536"/>
      <c r="K2195" s="1537"/>
      <c r="L2195" s="1185"/>
    </row>
    <row r="2196" spans="1:12">
      <c r="A2196" s="384" t="s">
        <v>120</v>
      </c>
      <c r="B2196" s="629"/>
      <c r="C2196" s="629"/>
      <c r="D2196" s="629"/>
      <c r="E2196" s="629"/>
      <c r="F2196" s="629"/>
      <c r="G2196" s="631"/>
      <c r="H2196" s="387"/>
      <c r="I2196" s="388">
        <f>'04-22Master'!N2441</f>
        <v>0</v>
      </c>
      <c r="J2196" s="1197"/>
      <c r="K2196" s="632"/>
      <c r="L2196" s="1185"/>
    </row>
    <row r="2197" spans="1:12">
      <c r="A2197" s="384" t="s">
        <v>121</v>
      </c>
      <c r="B2197" s="629"/>
      <c r="C2197" s="629"/>
      <c r="D2197" s="629"/>
      <c r="E2197" s="629"/>
      <c r="F2197" s="630"/>
      <c r="G2197" s="435"/>
      <c r="H2197" s="436"/>
      <c r="I2197" s="388">
        <f>'04-22Master'!M2441</f>
        <v>0</v>
      </c>
      <c r="J2197" s="436"/>
      <c r="K2197" s="437"/>
      <c r="L2197" s="1185"/>
    </row>
    <row r="2198" spans="1:12">
      <c r="A2198" s="1538" t="s">
        <v>122</v>
      </c>
      <c r="B2198" s="1539"/>
      <c r="C2198" s="1539"/>
      <c r="D2198" s="1539"/>
      <c r="E2198" s="1539"/>
      <c r="F2198" s="1539"/>
      <c r="G2198" s="1531">
        <f>'04-22Master'!S2441</f>
        <v>0</v>
      </c>
      <c r="H2198" s="1532"/>
      <c r="I2198" s="1532"/>
      <c r="J2198" s="1532"/>
      <c r="K2198" s="1533"/>
      <c r="L2198" s="1185"/>
    </row>
    <row r="2199" spans="1:12">
      <c r="A2199" s="1524" t="s">
        <v>123</v>
      </c>
      <c r="B2199" s="1525"/>
      <c r="C2199" s="1525"/>
      <c r="D2199" s="1525"/>
      <c r="E2199" s="1525"/>
      <c r="F2199" s="1525"/>
      <c r="G2199" s="1526">
        <f>'04-22Master'!C2406</f>
        <v>0</v>
      </c>
      <c r="H2199" s="1527"/>
      <c r="I2199" s="1527"/>
      <c r="J2199" s="1527"/>
      <c r="K2199" s="1528"/>
      <c r="L2199" s="1185"/>
    </row>
    <row r="2200" spans="1:12">
      <c r="A2200" s="1524" t="s">
        <v>124</v>
      </c>
      <c r="B2200" s="1525"/>
      <c r="C2200" s="1525"/>
      <c r="D2200" s="1525"/>
      <c r="E2200" s="1525"/>
      <c r="F2200" s="1525"/>
      <c r="G2200" s="1527" t="s">
        <v>125</v>
      </c>
      <c r="H2200" s="1527"/>
      <c r="I2200" s="1527"/>
      <c r="J2200" s="1527"/>
      <c r="K2200" s="1528"/>
      <c r="L2200" s="1185"/>
    </row>
    <row r="2201" spans="1:12">
      <c r="A2201" s="384" t="s">
        <v>126</v>
      </c>
      <c r="B2201" s="629"/>
      <c r="C2201" s="629"/>
      <c r="D2201" s="629"/>
      <c r="E2201" s="629"/>
      <c r="F2201" s="630"/>
      <c r="G2201" s="631"/>
      <c r="H2201" s="1197"/>
      <c r="I2201" s="633">
        <f>'04-22Master'!Q2441</f>
        <v>0</v>
      </c>
      <c r="J2201" s="1197"/>
      <c r="K2201" s="632"/>
      <c r="L2201" s="1185"/>
    </row>
    <row r="2202" spans="1:12">
      <c r="A2202" s="384" t="s">
        <v>127</v>
      </c>
      <c r="B2202" s="629"/>
      <c r="C2202" s="629"/>
      <c r="D2202" s="629"/>
      <c r="E2202" s="629"/>
      <c r="F2202" s="630"/>
      <c r="G2202" s="631"/>
      <c r="H2202" s="1197"/>
      <c r="I2202" s="1197" t="s">
        <v>34</v>
      </c>
      <c r="J2202" s="1197"/>
      <c r="K2202" s="632"/>
      <c r="L2202" s="1185"/>
    </row>
    <row r="2203" spans="1:12">
      <c r="A2203" s="384" t="s">
        <v>128</v>
      </c>
      <c r="B2203" s="629"/>
      <c r="C2203" s="629"/>
      <c r="D2203" s="629"/>
      <c r="E2203" s="629"/>
      <c r="F2203" s="630"/>
      <c r="G2203" s="631"/>
      <c r="H2203" s="1197"/>
      <c r="I2203" s="633">
        <v>0</v>
      </c>
      <c r="J2203" s="1197"/>
      <c r="K2203" s="632"/>
      <c r="L2203" s="1185"/>
    </row>
    <row r="2204" spans="1:12">
      <c r="A2204" s="384" t="s">
        <v>129</v>
      </c>
      <c r="B2204" s="629"/>
      <c r="C2204" s="629"/>
      <c r="D2204" s="629"/>
      <c r="E2204" s="629"/>
      <c r="F2204" s="630"/>
      <c r="G2204" s="631"/>
      <c r="H2204" s="1197"/>
      <c r="I2204" s="1197">
        <v>0</v>
      </c>
      <c r="J2204" s="1197"/>
      <c r="K2204" s="632"/>
      <c r="L2204" s="1185"/>
    </row>
    <row r="2205" spans="1:12">
      <c r="A2205" s="384" t="s">
        <v>130</v>
      </c>
      <c r="B2205" s="629"/>
      <c r="C2205" s="629"/>
      <c r="D2205" s="629"/>
      <c r="E2205" s="629"/>
      <c r="F2205" s="630"/>
      <c r="G2205" s="631"/>
      <c r="H2205" s="1197"/>
      <c r="I2205" s="633">
        <f>'04-22Master'!AG2441</f>
        <v>0</v>
      </c>
      <c r="J2205" s="1197"/>
      <c r="K2205" s="632" t="s">
        <v>32</v>
      </c>
      <c r="L2205" s="1185"/>
    </row>
    <row r="2206" spans="1:12">
      <c r="A2206" s="384" t="s">
        <v>131</v>
      </c>
      <c r="B2206" s="629"/>
      <c r="C2206" s="1195" t="s">
        <v>29</v>
      </c>
      <c r="D2206" s="1196">
        <f>'04-22Master'!AI2441</f>
        <v>0</v>
      </c>
      <c r="E2206" s="1195" t="s">
        <v>28</v>
      </c>
      <c r="F2206" s="1196">
        <f>'04-22Master'!AH3604</f>
        <v>0</v>
      </c>
      <c r="G2206" s="1195" t="s">
        <v>30</v>
      </c>
      <c r="H2206" s="1196">
        <f>'04-22Master'!AJ2441</f>
        <v>0</v>
      </c>
      <c r="I2206" s="1195" t="s">
        <v>31</v>
      </c>
      <c r="J2206" s="1196">
        <f>'04-22Master'!AK3650</f>
        <v>0</v>
      </c>
      <c r="K2206" s="392">
        <f>'04-22Master'!AL3650</f>
        <v>0</v>
      </c>
      <c r="L2206" s="1185"/>
    </row>
    <row r="2207" spans="1:12">
      <c r="A2207" s="384" t="s">
        <v>132</v>
      </c>
      <c r="B2207" s="629"/>
      <c r="C2207" s="629"/>
      <c r="D2207" s="629"/>
      <c r="E2207" s="629"/>
      <c r="F2207" s="630"/>
      <c r="G2207" s="631"/>
      <c r="H2207" s="1197"/>
      <c r="I2207" s="633">
        <f>I2205-(D2206+F2206+H2206+J2206+K2206)</f>
        <v>0</v>
      </c>
      <c r="J2207" s="1197"/>
      <c r="K2207" s="632"/>
      <c r="L2207" s="1185"/>
    </row>
    <row r="2208" spans="1:12">
      <c r="A2208" s="393" t="s">
        <v>133</v>
      </c>
      <c r="B2208" s="95"/>
      <c r="C2208" s="95"/>
      <c r="D2208" s="95"/>
      <c r="E2208" s="95"/>
      <c r="F2208" s="96"/>
      <c r="G2208" s="97"/>
      <c r="H2208" s="98"/>
      <c r="I2208" s="98"/>
      <c r="J2208" s="98"/>
      <c r="K2208" s="99"/>
      <c r="L2208" s="1185"/>
    </row>
    <row r="2209" spans="1:12">
      <c r="A2209" s="394" t="s">
        <v>134</v>
      </c>
      <c r="B2209" s="100"/>
      <c r="C2209" s="100"/>
      <c r="D2209" s="100"/>
      <c r="E2209" s="100"/>
      <c r="F2209" s="101"/>
      <c r="G2209" s="71"/>
      <c r="H2209" s="17"/>
      <c r="I2209" s="17"/>
      <c r="J2209" s="17"/>
      <c r="K2209" s="102"/>
      <c r="L2209" s="1185"/>
    </row>
    <row r="2210" spans="1:12">
      <c r="A2210" s="13"/>
      <c r="B2210" s="338"/>
      <c r="C2210" s="338"/>
      <c r="D2210" s="338"/>
      <c r="E2210" s="338"/>
      <c r="F2210" s="338"/>
      <c r="G2210" s="338"/>
      <c r="H2210" s="338"/>
      <c r="I2210" s="338"/>
      <c r="J2210" s="338"/>
      <c r="K2210" s="14"/>
      <c r="L2210" s="1185"/>
    </row>
    <row r="2211" spans="1:12" ht="15.75" thickBot="1">
      <c r="A2211" s="25"/>
      <c r="B2211" s="23"/>
      <c r="C2211" s="23"/>
      <c r="D2211" s="23"/>
      <c r="E2211" s="23"/>
      <c r="F2211" s="23"/>
      <c r="G2211" s="23"/>
      <c r="H2211" s="23"/>
      <c r="I2211" s="23"/>
      <c r="J2211" s="23"/>
      <c r="K2211" s="24"/>
      <c r="L2211" s="1185"/>
    </row>
    <row r="2212" spans="1:12">
      <c r="A2212" s="1185"/>
      <c r="B2212" s="1185"/>
      <c r="C2212" s="1185"/>
      <c r="D2212" s="1185"/>
      <c r="E2212" s="1185"/>
      <c r="F2212" s="1185"/>
      <c r="G2212" s="1185"/>
      <c r="H2212" s="1185"/>
      <c r="I2212" s="1185"/>
      <c r="J2212" s="1185"/>
      <c r="K2212" s="1185"/>
      <c r="L2212" s="1185"/>
    </row>
    <row r="2213" spans="1:12">
      <c r="A2213" s="1185"/>
      <c r="B2213" s="1185"/>
      <c r="C2213" s="1185"/>
      <c r="D2213" s="1185"/>
      <c r="E2213" s="1185"/>
      <c r="F2213" s="1185"/>
      <c r="G2213" s="1185"/>
      <c r="H2213" s="1185"/>
      <c r="I2213" s="1185"/>
      <c r="J2213" s="1185"/>
      <c r="K2213" s="1185"/>
      <c r="L2213" s="1185"/>
    </row>
    <row r="2214" spans="1:12">
      <c r="A2214" s="1185"/>
      <c r="B2214" s="1185"/>
      <c r="C2214" s="1185"/>
      <c r="D2214" s="1185"/>
      <c r="E2214" s="1185"/>
      <c r="F2214" s="1185"/>
      <c r="G2214" s="1185"/>
      <c r="H2214" s="1185"/>
      <c r="I2214" s="1185"/>
      <c r="J2214" s="1185"/>
      <c r="K2214" s="1185"/>
      <c r="L2214" s="1185"/>
    </row>
    <row r="2215" spans="1:12">
      <c r="A2215" s="1185"/>
      <c r="B2215" s="1185"/>
      <c r="C2215" s="1185"/>
      <c r="D2215" s="1185"/>
      <c r="E2215" s="1185"/>
      <c r="F2215" s="1185"/>
      <c r="G2215" s="1185"/>
      <c r="H2215" s="1185"/>
      <c r="I2215" s="1185"/>
      <c r="J2215" s="1185"/>
      <c r="K2215" s="1185"/>
      <c r="L2215" s="1185"/>
    </row>
    <row r="2216" spans="1:12">
      <c r="A2216" s="1185"/>
      <c r="B2216" s="1185"/>
      <c r="C2216" s="1185"/>
      <c r="D2216" s="1185"/>
      <c r="E2216" s="1185"/>
      <c r="F2216" s="1185"/>
      <c r="G2216" s="1185"/>
      <c r="H2216" s="1185"/>
      <c r="I2216" s="1185"/>
      <c r="J2216" s="1185"/>
      <c r="K2216" s="1185"/>
      <c r="L2216" s="1185"/>
    </row>
    <row r="2217" spans="1:12">
      <c r="A2217" s="1185"/>
      <c r="B2217" s="1185"/>
      <c r="C2217" s="1185"/>
      <c r="D2217" s="1185"/>
      <c r="E2217" s="1185"/>
      <c r="F2217" s="1185"/>
      <c r="G2217" s="1185"/>
      <c r="H2217" s="1185"/>
      <c r="I2217" s="1185"/>
      <c r="J2217" s="1185"/>
      <c r="K2217" s="1185"/>
      <c r="L2217" s="1185"/>
    </row>
    <row r="2218" spans="1:12">
      <c r="A2218" s="1185"/>
      <c r="B2218" s="1185"/>
      <c r="C2218" s="1185"/>
      <c r="D2218" s="1185"/>
      <c r="E2218" s="1185"/>
      <c r="F2218" s="1185"/>
      <c r="G2218" s="1185"/>
      <c r="H2218" s="1185"/>
      <c r="I2218" s="1185"/>
      <c r="J2218" s="1185"/>
      <c r="K2218" s="1185"/>
      <c r="L2218" s="1185"/>
    </row>
    <row r="2219" spans="1:12">
      <c r="A2219" s="1185"/>
      <c r="B2219" s="1185"/>
      <c r="C2219" s="1185"/>
      <c r="D2219" s="1185"/>
      <c r="E2219" s="1185"/>
      <c r="F2219" s="1185"/>
      <c r="G2219" s="1185"/>
      <c r="H2219" s="1185"/>
      <c r="I2219" s="1185"/>
      <c r="J2219" s="1185"/>
      <c r="K2219" s="1185"/>
      <c r="L2219" s="1185"/>
    </row>
    <row r="2220" spans="1:12">
      <c r="A2220" s="1185"/>
      <c r="B2220" s="1185"/>
      <c r="C2220" s="1185"/>
      <c r="D2220" s="1185"/>
      <c r="E2220" s="1185"/>
      <c r="F2220" s="1185"/>
      <c r="G2220" s="1185"/>
      <c r="H2220" s="1185"/>
      <c r="I2220" s="1185"/>
      <c r="J2220" s="1185"/>
      <c r="K2220" s="1185"/>
      <c r="L2220" s="1185"/>
    </row>
    <row r="2221" spans="1:12" ht="15.75" thickBot="1">
      <c r="A2221" s="1185"/>
      <c r="B2221" s="1185"/>
      <c r="C2221" s="1185"/>
      <c r="D2221" s="1185"/>
      <c r="E2221" s="1185"/>
      <c r="F2221" s="1185"/>
      <c r="G2221" s="1185"/>
      <c r="H2221" s="1185"/>
      <c r="I2221" s="1185"/>
      <c r="J2221" s="1185"/>
      <c r="K2221" s="1185"/>
      <c r="L2221" s="1185"/>
    </row>
    <row r="2222" spans="1:12" ht="32.25">
      <c r="A2222" s="1540" t="s">
        <v>110</v>
      </c>
      <c r="B2222" s="1541"/>
      <c r="C2222" s="1541"/>
      <c r="D2222" s="1541"/>
      <c r="E2222" s="1541"/>
      <c r="F2222" s="1541"/>
      <c r="G2222" s="1541"/>
      <c r="H2222" s="1541"/>
      <c r="I2222" s="1541"/>
      <c r="J2222" s="1541"/>
      <c r="K2222" s="1542"/>
      <c r="L2222" s="1185"/>
    </row>
    <row r="2223" spans="1:12" ht="23.25">
      <c r="A2223" s="1543" t="s">
        <v>111</v>
      </c>
      <c r="B2223" s="1544"/>
      <c r="C2223" s="1544"/>
      <c r="D2223" s="1544"/>
      <c r="E2223" s="1544"/>
      <c r="F2223" s="1544"/>
      <c r="G2223" s="1544"/>
      <c r="H2223" s="1544"/>
      <c r="I2223" s="1544"/>
      <c r="J2223" s="1544"/>
      <c r="K2223" s="1545"/>
      <c r="L2223" s="1185"/>
    </row>
    <row r="2224" spans="1:12" ht="16.5" thickBot="1">
      <c r="A2224" s="1546" t="s">
        <v>477</v>
      </c>
      <c r="B2224" s="1547"/>
      <c r="C2224" s="1547"/>
      <c r="D2224" s="1547"/>
      <c r="E2224" s="1547"/>
      <c r="F2224" s="1547"/>
      <c r="G2224" s="1547"/>
      <c r="H2224" s="1547"/>
      <c r="I2224" s="1547"/>
      <c r="J2224" s="1547"/>
      <c r="K2224" s="1548"/>
      <c r="L2224" s="1185"/>
    </row>
    <row r="2225" spans="1:12">
      <c r="A2225" s="1549" t="s">
        <v>112</v>
      </c>
      <c r="B2225" s="1550"/>
      <c r="C2225" s="1550"/>
      <c r="D2225" s="1550"/>
      <c r="E2225" s="1550"/>
      <c r="F2225" s="338"/>
      <c r="G2225" s="1559" t="s">
        <v>113</v>
      </c>
      <c r="H2225" s="1559"/>
      <c r="I2225" s="1559"/>
      <c r="J2225" s="1559"/>
      <c r="K2225" s="1560"/>
      <c r="L2225" s="1185"/>
    </row>
    <row r="2226" spans="1:12" ht="15.75" thickBot="1">
      <c r="A2226" s="1549"/>
      <c r="B2226" s="1550"/>
      <c r="C2226" s="1550"/>
      <c r="D2226" s="1550"/>
      <c r="E2226" s="1550"/>
      <c r="F2226" s="338"/>
      <c r="G2226" s="1559"/>
      <c r="H2226" s="1559"/>
      <c r="I2226" s="1559"/>
      <c r="J2226" s="1559"/>
      <c r="K2226" s="1560"/>
      <c r="L2226" s="1185"/>
    </row>
    <row r="2227" spans="1:12">
      <c r="A2227" s="73"/>
      <c r="B2227" s="74"/>
      <c r="C2227" s="74"/>
      <c r="D2227" s="74"/>
      <c r="E2227" s="75"/>
      <c r="F2227" s="338"/>
      <c r="G2227" s="73"/>
      <c r="H2227" s="74"/>
      <c r="I2227" s="74"/>
      <c r="J2227" s="74"/>
      <c r="K2227" s="75"/>
      <c r="L2227" s="1185"/>
    </row>
    <row r="2228" spans="1:12">
      <c r="A2228" s="323" t="s">
        <v>482</v>
      </c>
      <c r="B2228" s="338"/>
      <c r="C2228" s="338"/>
      <c r="D2228" s="338"/>
      <c r="E2228" s="14"/>
      <c r="F2228" s="338"/>
      <c r="G2228" s="323" t="s">
        <v>482</v>
      </c>
      <c r="H2228" s="338"/>
      <c r="I2228" s="338"/>
      <c r="J2228" s="338"/>
      <c r="K2228" s="14"/>
      <c r="L2228" s="1185"/>
    </row>
    <row r="2229" spans="1:12">
      <c r="A2229" s="158" t="s">
        <v>491</v>
      </c>
      <c r="B2229" s="338"/>
      <c r="C2229" s="338"/>
      <c r="D2229" s="338"/>
      <c r="E2229" s="14"/>
      <c r="F2229" s="338"/>
      <c r="G2229" s="158" t="s">
        <v>491</v>
      </c>
      <c r="H2229" s="338"/>
      <c r="I2229" s="338"/>
      <c r="J2229" s="338"/>
      <c r="K2229" s="14"/>
      <c r="L2229" s="1185"/>
    </row>
    <row r="2230" spans="1:12">
      <c r="A2230" s="76"/>
      <c r="B2230" s="338"/>
      <c r="C2230" s="338"/>
      <c r="D2230" s="338"/>
      <c r="E2230" s="14"/>
      <c r="F2230" s="338"/>
      <c r="G2230" s="76"/>
      <c r="H2230" s="338"/>
      <c r="I2230" s="338"/>
      <c r="J2230" s="338"/>
      <c r="K2230" s="14"/>
      <c r="L2230" s="1185"/>
    </row>
    <row r="2231" spans="1:12" ht="15.75" thickBot="1">
      <c r="A2231" s="25"/>
      <c r="B2231" s="23"/>
      <c r="C2231" s="23"/>
      <c r="D2231" s="23"/>
      <c r="E2231" s="24"/>
      <c r="F2231" s="338"/>
      <c r="G2231" s="25"/>
      <c r="H2231" s="23"/>
      <c r="I2231" s="23"/>
      <c r="J2231" s="23"/>
      <c r="K2231" s="24"/>
      <c r="L2231" s="1185"/>
    </row>
    <row r="2232" spans="1:12">
      <c r="A2232" s="13"/>
      <c r="B2232" s="338"/>
      <c r="C2232" s="338"/>
      <c r="D2232" s="338"/>
      <c r="E2232" s="338"/>
      <c r="F2232" s="338"/>
      <c r="G2232" s="338"/>
      <c r="H2232" s="338"/>
      <c r="I2232" s="338" t="s">
        <v>114</v>
      </c>
      <c r="J2232" s="338"/>
      <c r="K2232" s="14"/>
      <c r="L2232" s="1185"/>
    </row>
    <row r="2233" spans="1:12">
      <c r="A2233" s="1551" t="s">
        <v>115</v>
      </c>
      <c r="B2233" s="1552"/>
      <c r="C2233" s="1552"/>
      <c r="D2233" s="1552"/>
      <c r="E2233" s="1552"/>
      <c r="F2233" s="338"/>
      <c r="G2233" s="1552" t="s">
        <v>3</v>
      </c>
      <c r="H2233" s="1552"/>
      <c r="I2233" s="1552"/>
      <c r="J2233" s="1552"/>
      <c r="K2233" s="1553"/>
      <c r="L2233" s="1185"/>
    </row>
    <row r="2234" spans="1:12" ht="15.75" thickBot="1">
      <c r="A2234" s="13"/>
      <c r="B2234" s="338"/>
      <c r="C2234" s="338"/>
      <c r="D2234" s="338"/>
      <c r="E2234" s="338"/>
      <c r="F2234" s="338"/>
      <c r="G2234" s="338"/>
      <c r="H2234" s="338"/>
      <c r="I2234" s="338"/>
      <c r="J2234" s="338"/>
      <c r="K2234" s="14"/>
      <c r="L2234" s="1185"/>
    </row>
    <row r="2235" spans="1:12">
      <c r="A2235" s="73"/>
      <c r="B2235" s="74"/>
      <c r="C2235" s="74"/>
      <c r="D2235" s="74"/>
      <c r="E2235" s="75"/>
      <c r="F2235" s="338"/>
      <c r="G2235" s="77"/>
      <c r="H2235" s="78"/>
      <c r="I2235" s="78"/>
      <c r="J2235" s="78"/>
      <c r="K2235" s="79"/>
      <c r="L2235" s="1185"/>
    </row>
    <row r="2236" spans="1:12">
      <c r="A2236" s="13"/>
      <c r="B2236" s="338"/>
      <c r="C2236" s="338"/>
      <c r="D2236" s="338"/>
      <c r="E2236" s="14"/>
      <c r="F2236" s="338"/>
      <c r="G2236" s="1191" t="s">
        <v>483</v>
      </c>
      <c r="H2236" s="383"/>
      <c r="I2236" s="383"/>
      <c r="J2236" s="383"/>
      <c r="K2236" s="80"/>
      <c r="L2236" s="1185"/>
    </row>
    <row r="2237" spans="1:12">
      <c r="A2237" s="537" t="s">
        <v>786</v>
      </c>
      <c r="B2237" s="338"/>
      <c r="C2237" s="338"/>
      <c r="D2237" s="338"/>
      <c r="E2237" s="14"/>
      <c r="F2237" s="338"/>
      <c r="G2237" s="534" t="s">
        <v>484</v>
      </c>
      <c r="H2237" s="383"/>
      <c r="I2237" s="383"/>
      <c r="J2237" s="383"/>
      <c r="K2237" s="80"/>
      <c r="L2237" s="1185"/>
    </row>
    <row r="2238" spans="1:12">
      <c r="A2238" s="13"/>
      <c r="B2238" s="338"/>
      <c r="C2238" s="338"/>
      <c r="D2238" s="338"/>
      <c r="E2238" s="14"/>
      <c r="F2238" s="338"/>
      <c r="G2238" s="76"/>
      <c r="H2238" s="383"/>
      <c r="I2238" s="383"/>
      <c r="J2238" s="383"/>
      <c r="K2238" s="80"/>
      <c r="L2238" s="1185"/>
    </row>
    <row r="2239" spans="1:12" ht="15.75" thickBot="1">
      <c r="A2239" s="25"/>
      <c r="B2239" s="23"/>
      <c r="C2239" s="23"/>
      <c r="D2239" s="23"/>
      <c r="E2239" s="24"/>
      <c r="F2239" s="338"/>
      <c r="G2239" s="76"/>
      <c r="H2239" s="383"/>
      <c r="I2239" s="383"/>
      <c r="J2239" s="383"/>
      <c r="K2239" s="80"/>
      <c r="L2239" s="1185"/>
    </row>
    <row r="2240" spans="1:12">
      <c r="A2240" s="1524" t="s">
        <v>116</v>
      </c>
      <c r="B2240" s="1525"/>
      <c r="C2240" s="1525"/>
      <c r="D2240" s="1525"/>
      <c r="E2240" s="1525"/>
      <c r="F2240" s="1554"/>
      <c r="G2240" s="1534">
        <f>'04-22Master'!A2488</f>
        <v>0</v>
      </c>
      <c r="H2240" s="1527"/>
      <c r="I2240" s="1527"/>
      <c r="J2240" s="1527"/>
      <c r="K2240" s="1527"/>
      <c r="L2240" s="1185"/>
    </row>
    <row r="2241" spans="1:12">
      <c r="A2241" s="1555"/>
      <c r="B2241" s="1556"/>
      <c r="C2241" s="1556"/>
      <c r="D2241" s="1556"/>
      <c r="E2241" s="1556"/>
      <c r="F2241" s="1556"/>
      <c r="G2241" s="1557">
        <f>'04-22Master'!F2799</f>
        <v>0</v>
      </c>
      <c r="H2241" s="1558"/>
      <c r="I2241" s="1558"/>
      <c r="J2241" s="1558"/>
      <c r="K2241" s="1558"/>
      <c r="L2241" s="1185"/>
    </row>
    <row r="2242" spans="1:12">
      <c r="A2242" s="1529" t="s">
        <v>117</v>
      </c>
      <c r="B2242" s="1530"/>
      <c r="C2242" s="1530"/>
      <c r="D2242" s="1530"/>
      <c r="E2242" s="1530"/>
      <c r="F2242" s="1530"/>
      <c r="G2242" s="1531" t="e">
        <f>'04-22Master'!#REF!</f>
        <v>#REF!</v>
      </c>
      <c r="H2242" s="1532"/>
      <c r="I2242" s="1532"/>
      <c r="J2242" s="1532"/>
      <c r="K2242" s="1533"/>
      <c r="L2242" s="1185"/>
    </row>
    <row r="2243" spans="1:12">
      <c r="A2243" s="1524" t="s">
        <v>118</v>
      </c>
      <c r="B2243" s="1525"/>
      <c r="C2243" s="1525"/>
      <c r="D2243" s="1525"/>
      <c r="E2243" s="1525"/>
      <c r="F2243" s="1525"/>
      <c r="G2243" s="1534">
        <f>'04-22Master'!E2488</f>
        <v>0</v>
      </c>
      <c r="H2243" s="1527"/>
      <c r="I2243" s="1527"/>
      <c r="J2243" s="1527"/>
      <c r="K2243" s="1528"/>
      <c r="L2243" s="1185"/>
    </row>
    <row r="2244" spans="1:12">
      <c r="A2244" s="1524" t="s">
        <v>119</v>
      </c>
      <c r="B2244" s="1525"/>
      <c r="C2244" s="1525"/>
      <c r="D2244" s="1525"/>
      <c r="E2244" s="1525"/>
      <c r="F2244" s="1525"/>
      <c r="G2244" s="1535">
        <f>'04-22Master'!H2488</f>
        <v>0</v>
      </c>
      <c r="H2244" s="1536"/>
      <c r="I2244" s="1536"/>
      <c r="J2244" s="1536"/>
      <c r="K2244" s="1537"/>
      <c r="L2244" s="1185"/>
    </row>
    <row r="2245" spans="1:12">
      <c r="A2245" s="384" t="s">
        <v>120</v>
      </c>
      <c r="B2245" s="629"/>
      <c r="C2245" s="629"/>
      <c r="D2245" s="629"/>
      <c r="E2245" s="629"/>
      <c r="F2245" s="629"/>
      <c r="G2245" s="631"/>
      <c r="H2245" s="387"/>
      <c r="I2245" s="388">
        <f>'04-22Master'!N2488</f>
        <v>0</v>
      </c>
      <c r="J2245" s="1197"/>
      <c r="K2245" s="632"/>
      <c r="L2245" s="1185"/>
    </row>
    <row r="2246" spans="1:12">
      <c r="A2246" s="384" t="s">
        <v>121</v>
      </c>
      <c r="B2246" s="629"/>
      <c r="C2246" s="629"/>
      <c r="D2246" s="629"/>
      <c r="E2246" s="629"/>
      <c r="F2246" s="630"/>
      <c r="G2246" s="435"/>
      <c r="H2246" s="436"/>
      <c r="I2246" s="388">
        <f>'04-22Master'!M2488</f>
        <v>0</v>
      </c>
      <c r="J2246" s="436"/>
      <c r="K2246" s="437"/>
      <c r="L2246" s="1185"/>
    </row>
    <row r="2247" spans="1:12">
      <c r="A2247" s="1538" t="s">
        <v>122</v>
      </c>
      <c r="B2247" s="1539"/>
      <c r="C2247" s="1539"/>
      <c r="D2247" s="1539"/>
      <c r="E2247" s="1539"/>
      <c r="F2247" s="1539"/>
      <c r="G2247" s="1531">
        <f>'04-22Master'!S2488</f>
        <v>0</v>
      </c>
      <c r="H2247" s="1532"/>
      <c r="I2247" s="1532"/>
      <c r="J2247" s="1532"/>
      <c r="K2247" s="1533"/>
      <c r="L2247" s="1185"/>
    </row>
    <row r="2248" spans="1:12">
      <c r="A2248" s="1524" t="s">
        <v>123</v>
      </c>
      <c r="B2248" s="1525"/>
      <c r="C2248" s="1525"/>
      <c r="D2248" s="1525"/>
      <c r="E2248" s="1525"/>
      <c r="F2248" s="1525"/>
      <c r="G2248" s="1526">
        <f>'04-22Master'!C2453</f>
        <v>0</v>
      </c>
      <c r="H2248" s="1527"/>
      <c r="I2248" s="1527"/>
      <c r="J2248" s="1527"/>
      <c r="K2248" s="1528"/>
      <c r="L2248" s="1185"/>
    </row>
    <row r="2249" spans="1:12">
      <c r="A2249" s="1524" t="s">
        <v>124</v>
      </c>
      <c r="B2249" s="1525"/>
      <c r="C2249" s="1525"/>
      <c r="D2249" s="1525"/>
      <c r="E2249" s="1525"/>
      <c r="F2249" s="1525"/>
      <c r="G2249" s="1527" t="s">
        <v>125</v>
      </c>
      <c r="H2249" s="1527"/>
      <c r="I2249" s="1527"/>
      <c r="J2249" s="1527"/>
      <c r="K2249" s="1528"/>
      <c r="L2249" s="1185"/>
    </row>
    <row r="2250" spans="1:12">
      <c r="A2250" s="384" t="s">
        <v>126</v>
      </c>
      <c r="B2250" s="629"/>
      <c r="C2250" s="629"/>
      <c r="D2250" s="629"/>
      <c r="E2250" s="629"/>
      <c r="F2250" s="630"/>
      <c r="G2250" s="631"/>
      <c r="H2250" s="1197"/>
      <c r="I2250" s="633">
        <f>'04-22Master'!Q2488</f>
        <v>0</v>
      </c>
      <c r="J2250" s="1197"/>
      <c r="K2250" s="632"/>
      <c r="L2250" s="1185"/>
    </row>
    <row r="2251" spans="1:12">
      <c r="A2251" s="384" t="s">
        <v>127</v>
      </c>
      <c r="B2251" s="629"/>
      <c r="C2251" s="629"/>
      <c r="D2251" s="629"/>
      <c r="E2251" s="629"/>
      <c r="F2251" s="630"/>
      <c r="G2251" s="631"/>
      <c r="H2251" s="1197"/>
      <c r="I2251" s="1197" t="s">
        <v>34</v>
      </c>
      <c r="J2251" s="1197"/>
      <c r="K2251" s="632"/>
      <c r="L2251" s="1185"/>
    </row>
    <row r="2252" spans="1:12">
      <c r="A2252" s="384" t="s">
        <v>128</v>
      </c>
      <c r="B2252" s="629"/>
      <c r="C2252" s="629"/>
      <c r="D2252" s="629"/>
      <c r="E2252" s="629"/>
      <c r="F2252" s="630"/>
      <c r="G2252" s="631"/>
      <c r="H2252" s="1197"/>
      <c r="I2252" s="633">
        <v>0</v>
      </c>
      <c r="J2252" s="1197"/>
      <c r="K2252" s="632"/>
      <c r="L2252" s="1185"/>
    </row>
    <row r="2253" spans="1:12">
      <c r="A2253" s="384" t="s">
        <v>129</v>
      </c>
      <c r="B2253" s="629"/>
      <c r="C2253" s="629"/>
      <c r="D2253" s="629"/>
      <c r="E2253" s="629"/>
      <c r="F2253" s="630"/>
      <c r="G2253" s="631"/>
      <c r="H2253" s="1197"/>
      <c r="I2253" s="1197">
        <v>0</v>
      </c>
      <c r="J2253" s="1197"/>
      <c r="K2253" s="632"/>
      <c r="L2253" s="1185"/>
    </row>
    <row r="2254" spans="1:12">
      <c r="A2254" s="384" t="s">
        <v>130</v>
      </c>
      <c r="B2254" s="629"/>
      <c r="C2254" s="629"/>
      <c r="D2254" s="629"/>
      <c r="E2254" s="629"/>
      <c r="F2254" s="630"/>
      <c r="G2254" s="631"/>
      <c r="H2254" s="1197"/>
      <c r="I2254" s="633">
        <f>'04-22Master'!AG2488</f>
        <v>0</v>
      </c>
      <c r="J2254" s="1197"/>
      <c r="K2254" s="632" t="s">
        <v>32</v>
      </c>
      <c r="L2254" s="1185"/>
    </row>
    <row r="2255" spans="1:12">
      <c r="A2255" s="384" t="s">
        <v>131</v>
      </c>
      <c r="B2255" s="629"/>
      <c r="C2255" s="1195" t="s">
        <v>29</v>
      </c>
      <c r="D2255" s="1196">
        <f>'04-22Master'!AI2488</f>
        <v>0</v>
      </c>
      <c r="E2255" s="1195" t="s">
        <v>28</v>
      </c>
      <c r="F2255" s="1196">
        <f>'04-22Master'!AH3651</f>
        <v>0</v>
      </c>
      <c r="G2255" s="1195" t="s">
        <v>30</v>
      </c>
      <c r="H2255" s="1196">
        <f>'04-22Master'!AJ2488</f>
        <v>0</v>
      </c>
      <c r="I2255" s="1195" t="s">
        <v>31</v>
      </c>
      <c r="J2255" s="1196">
        <f>'04-22Master'!AK3697</f>
        <v>0</v>
      </c>
      <c r="K2255" s="392">
        <f>'04-22Master'!AL3697</f>
        <v>0</v>
      </c>
      <c r="L2255" s="1185"/>
    </row>
    <row r="2256" spans="1:12">
      <c r="A2256" s="384" t="s">
        <v>132</v>
      </c>
      <c r="B2256" s="629"/>
      <c r="C2256" s="629"/>
      <c r="D2256" s="629"/>
      <c r="E2256" s="629"/>
      <c r="F2256" s="630"/>
      <c r="G2256" s="631"/>
      <c r="H2256" s="1197"/>
      <c r="I2256" s="633">
        <f>I2254-(D2255+F2255+H2255+J2255+K2255)</f>
        <v>0</v>
      </c>
      <c r="J2256" s="1197"/>
      <c r="K2256" s="632"/>
      <c r="L2256" s="1185"/>
    </row>
    <row r="2257" spans="1:12">
      <c r="A2257" s="393" t="s">
        <v>133</v>
      </c>
      <c r="B2257" s="95"/>
      <c r="C2257" s="95"/>
      <c r="D2257" s="95"/>
      <c r="E2257" s="95"/>
      <c r="F2257" s="96"/>
      <c r="G2257" s="97"/>
      <c r="H2257" s="98"/>
      <c r="I2257" s="98"/>
      <c r="J2257" s="98"/>
      <c r="K2257" s="99"/>
      <c r="L2257" s="1185"/>
    </row>
    <row r="2258" spans="1:12">
      <c r="A2258" s="394" t="s">
        <v>134</v>
      </c>
      <c r="B2258" s="100"/>
      <c r="C2258" s="100"/>
      <c r="D2258" s="100"/>
      <c r="E2258" s="100"/>
      <c r="F2258" s="101"/>
      <c r="G2258" s="71"/>
      <c r="H2258" s="17"/>
      <c r="I2258" s="17"/>
      <c r="J2258" s="17"/>
      <c r="K2258" s="102"/>
      <c r="L2258" s="1185"/>
    </row>
    <row r="2259" spans="1:12">
      <c r="A2259" s="13"/>
      <c r="B2259" s="338"/>
      <c r="C2259" s="338"/>
      <c r="D2259" s="338"/>
      <c r="E2259" s="338"/>
      <c r="F2259" s="338"/>
      <c r="G2259" s="338"/>
      <c r="H2259" s="338"/>
      <c r="I2259" s="338"/>
      <c r="J2259" s="338"/>
      <c r="K2259" s="14"/>
      <c r="L2259" s="1185"/>
    </row>
    <row r="2260" spans="1:12" ht="15.75" thickBot="1">
      <c r="A2260" s="25"/>
      <c r="B2260" s="23"/>
      <c r="C2260" s="23"/>
      <c r="D2260" s="23"/>
      <c r="E2260" s="23"/>
      <c r="F2260" s="23"/>
      <c r="G2260" s="23"/>
      <c r="H2260" s="23"/>
      <c r="I2260" s="23"/>
      <c r="J2260" s="23"/>
      <c r="K2260" s="24"/>
      <c r="L2260" s="1185"/>
    </row>
    <row r="2261" spans="1:12">
      <c r="A2261" s="1185"/>
      <c r="B2261" s="1185"/>
      <c r="C2261" s="1185"/>
      <c r="D2261" s="1185"/>
      <c r="E2261" s="1185"/>
      <c r="F2261" s="1185"/>
      <c r="G2261" s="1185"/>
      <c r="H2261" s="1185"/>
      <c r="I2261" s="1185"/>
      <c r="J2261" s="1185"/>
      <c r="K2261" s="1185"/>
      <c r="L2261" s="1185"/>
    </row>
    <row r="2262" spans="1:12">
      <c r="A2262" s="1185"/>
      <c r="B2262" s="1185"/>
      <c r="C2262" s="1185"/>
      <c r="D2262" s="1185"/>
      <c r="E2262" s="1185"/>
      <c r="F2262" s="1185"/>
      <c r="G2262" s="1185"/>
      <c r="H2262" s="1185"/>
      <c r="I2262" s="1185"/>
      <c r="J2262" s="1185"/>
      <c r="K2262" s="1185"/>
      <c r="L2262" s="1185"/>
    </row>
    <row r="2263" spans="1:12">
      <c r="A2263" s="1185"/>
      <c r="B2263" s="1185"/>
      <c r="C2263" s="1185"/>
      <c r="D2263" s="1185"/>
      <c r="E2263" s="1185"/>
      <c r="F2263" s="1185"/>
      <c r="G2263" s="1185"/>
      <c r="H2263" s="1185"/>
      <c r="I2263" s="1185"/>
      <c r="J2263" s="1185"/>
      <c r="K2263" s="1185"/>
      <c r="L2263" s="1185"/>
    </row>
    <row r="2264" spans="1:12">
      <c r="A2264" s="1185"/>
      <c r="B2264" s="1185"/>
      <c r="C2264" s="1185"/>
      <c r="D2264" s="1185"/>
      <c r="E2264" s="1185"/>
      <c r="F2264" s="1185"/>
      <c r="G2264" s="1185"/>
      <c r="H2264" s="1185"/>
      <c r="I2264" s="1185"/>
      <c r="J2264" s="1185"/>
      <c r="K2264" s="1185"/>
      <c r="L2264" s="1185"/>
    </row>
    <row r="2265" spans="1:12">
      <c r="A2265" s="1185"/>
      <c r="B2265" s="1185"/>
      <c r="C2265" s="1185"/>
      <c r="D2265" s="1185"/>
      <c r="E2265" s="1185"/>
      <c r="F2265" s="1185"/>
      <c r="G2265" s="1185"/>
      <c r="H2265" s="1185"/>
      <c r="I2265" s="1185"/>
      <c r="J2265" s="1185"/>
      <c r="K2265" s="1185"/>
      <c r="L2265" s="1185"/>
    </row>
    <row r="2266" spans="1:12">
      <c r="A2266" s="1185"/>
      <c r="B2266" s="1185"/>
      <c r="C2266" s="1185"/>
      <c r="D2266" s="1185"/>
      <c r="E2266" s="1185"/>
      <c r="F2266" s="1185"/>
      <c r="G2266" s="1185"/>
      <c r="H2266" s="1185"/>
      <c r="I2266" s="1185"/>
      <c r="J2266" s="1185"/>
      <c r="K2266" s="1185"/>
      <c r="L2266" s="1185"/>
    </row>
    <row r="2267" spans="1:12">
      <c r="A2267" s="1185"/>
      <c r="B2267" s="1185"/>
      <c r="C2267" s="1185"/>
      <c r="D2267" s="1185"/>
      <c r="E2267" s="1185"/>
      <c r="F2267" s="1185"/>
      <c r="G2267" s="1185"/>
      <c r="H2267" s="1185"/>
      <c r="I2267" s="1185"/>
      <c r="J2267" s="1185"/>
      <c r="K2267" s="1185"/>
      <c r="L2267" s="1185"/>
    </row>
    <row r="2268" spans="1:12">
      <c r="A2268" s="1185"/>
      <c r="B2268" s="1185"/>
      <c r="C2268" s="1185"/>
      <c r="D2268" s="1185"/>
      <c r="E2268" s="1185"/>
      <c r="F2268" s="1185"/>
      <c r="G2268" s="1185"/>
      <c r="H2268" s="1185"/>
      <c r="I2268" s="1185"/>
      <c r="J2268" s="1185"/>
      <c r="K2268" s="1185"/>
      <c r="L2268" s="1185"/>
    </row>
    <row r="2269" spans="1:12">
      <c r="A2269" s="1185"/>
      <c r="B2269" s="1185"/>
      <c r="C2269" s="1185"/>
      <c r="D2269" s="1185"/>
      <c r="E2269" s="1185"/>
      <c r="F2269" s="1185"/>
      <c r="G2269" s="1185"/>
      <c r="H2269" s="1185"/>
      <c r="I2269" s="1185"/>
      <c r="J2269" s="1185"/>
      <c r="K2269" s="1185"/>
      <c r="L2269" s="1185"/>
    </row>
    <row r="2270" spans="1:12" ht="15.75" thickBot="1">
      <c r="A2270" s="1185"/>
      <c r="B2270" s="1185"/>
      <c r="C2270" s="1185"/>
      <c r="D2270" s="1185"/>
      <c r="E2270" s="1185"/>
      <c r="F2270" s="1185"/>
      <c r="G2270" s="1185"/>
      <c r="H2270" s="1185"/>
      <c r="I2270" s="1185"/>
      <c r="J2270" s="1185"/>
      <c r="K2270" s="1185"/>
      <c r="L2270" s="1185"/>
    </row>
    <row r="2271" spans="1:12" ht="32.25">
      <c r="A2271" s="1540" t="s">
        <v>110</v>
      </c>
      <c r="B2271" s="1541"/>
      <c r="C2271" s="1541"/>
      <c r="D2271" s="1541"/>
      <c r="E2271" s="1541"/>
      <c r="F2271" s="1541"/>
      <c r="G2271" s="1541"/>
      <c r="H2271" s="1541"/>
      <c r="I2271" s="1541"/>
      <c r="J2271" s="1541"/>
      <c r="K2271" s="1542"/>
      <c r="L2271" s="1185"/>
    </row>
    <row r="2272" spans="1:12" ht="23.25">
      <c r="A2272" s="1543" t="s">
        <v>111</v>
      </c>
      <c r="B2272" s="1544"/>
      <c r="C2272" s="1544"/>
      <c r="D2272" s="1544"/>
      <c r="E2272" s="1544"/>
      <c r="F2272" s="1544"/>
      <c r="G2272" s="1544"/>
      <c r="H2272" s="1544"/>
      <c r="I2272" s="1544"/>
      <c r="J2272" s="1544"/>
      <c r="K2272" s="1545"/>
      <c r="L2272" s="1185"/>
    </row>
    <row r="2273" spans="1:12" ht="16.5" thickBot="1">
      <c r="A2273" s="1546" t="s">
        <v>477</v>
      </c>
      <c r="B2273" s="1547"/>
      <c r="C2273" s="1547"/>
      <c r="D2273" s="1547"/>
      <c r="E2273" s="1547"/>
      <c r="F2273" s="1547"/>
      <c r="G2273" s="1547"/>
      <c r="H2273" s="1547"/>
      <c r="I2273" s="1547"/>
      <c r="J2273" s="1547"/>
      <c r="K2273" s="1548"/>
      <c r="L2273" s="1185"/>
    </row>
    <row r="2274" spans="1:12">
      <c r="A2274" s="1549" t="s">
        <v>112</v>
      </c>
      <c r="B2274" s="1550"/>
      <c r="C2274" s="1550"/>
      <c r="D2274" s="1550"/>
      <c r="E2274" s="1550"/>
      <c r="F2274" s="338"/>
      <c r="G2274" s="1559" t="s">
        <v>113</v>
      </c>
      <c r="H2274" s="1559"/>
      <c r="I2274" s="1559"/>
      <c r="J2274" s="1559"/>
      <c r="K2274" s="1560"/>
      <c r="L2274" s="1185"/>
    </row>
    <row r="2275" spans="1:12" ht="15.75" thickBot="1">
      <c r="A2275" s="1549"/>
      <c r="B2275" s="1550"/>
      <c r="C2275" s="1550"/>
      <c r="D2275" s="1550"/>
      <c r="E2275" s="1550"/>
      <c r="F2275" s="338"/>
      <c r="G2275" s="1559"/>
      <c r="H2275" s="1559"/>
      <c r="I2275" s="1559"/>
      <c r="J2275" s="1559"/>
      <c r="K2275" s="1560"/>
      <c r="L2275" s="1185"/>
    </row>
    <row r="2276" spans="1:12">
      <c r="A2276" s="73"/>
      <c r="B2276" s="74"/>
      <c r="C2276" s="74"/>
      <c r="D2276" s="74"/>
      <c r="E2276" s="75"/>
      <c r="F2276" s="338"/>
      <c r="G2276" s="73"/>
      <c r="H2276" s="74"/>
      <c r="I2276" s="74"/>
      <c r="J2276" s="74"/>
      <c r="K2276" s="75"/>
      <c r="L2276" s="1185"/>
    </row>
    <row r="2277" spans="1:12">
      <c r="A2277" s="323" t="s">
        <v>482</v>
      </c>
      <c r="B2277" s="338"/>
      <c r="C2277" s="338"/>
      <c r="D2277" s="338"/>
      <c r="E2277" s="14"/>
      <c r="F2277" s="338"/>
      <c r="G2277" s="323" t="s">
        <v>482</v>
      </c>
      <c r="H2277" s="338"/>
      <c r="I2277" s="338"/>
      <c r="J2277" s="338"/>
      <c r="K2277" s="14"/>
      <c r="L2277" s="1185"/>
    </row>
    <row r="2278" spans="1:12">
      <c r="A2278" s="158" t="s">
        <v>491</v>
      </c>
      <c r="B2278" s="338"/>
      <c r="C2278" s="338"/>
      <c r="D2278" s="338"/>
      <c r="E2278" s="14"/>
      <c r="F2278" s="338"/>
      <c r="G2278" s="158" t="s">
        <v>491</v>
      </c>
      <c r="H2278" s="338"/>
      <c r="I2278" s="338"/>
      <c r="J2278" s="338"/>
      <c r="K2278" s="14"/>
      <c r="L2278" s="1185"/>
    </row>
    <row r="2279" spans="1:12">
      <c r="A2279" s="76"/>
      <c r="B2279" s="338"/>
      <c r="C2279" s="338"/>
      <c r="D2279" s="338"/>
      <c r="E2279" s="14"/>
      <c r="F2279" s="338"/>
      <c r="G2279" s="76"/>
      <c r="H2279" s="338"/>
      <c r="I2279" s="338"/>
      <c r="J2279" s="338"/>
      <c r="K2279" s="14"/>
      <c r="L2279" s="1185"/>
    </row>
    <row r="2280" spans="1:12" ht="15.75" thickBot="1">
      <c r="A2280" s="25"/>
      <c r="B2280" s="23"/>
      <c r="C2280" s="23"/>
      <c r="D2280" s="23"/>
      <c r="E2280" s="24"/>
      <c r="F2280" s="338"/>
      <c r="G2280" s="25"/>
      <c r="H2280" s="23"/>
      <c r="I2280" s="23"/>
      <c r="J2280" s="23"/>
      <c r="K2280" s="24"/>
      <c r="L2280" s="1185"/>
    </row>
    <row r="2281" spans="1:12">
      <c r="A2281" s="13"/>
      <c r="B2281" s="338"/>
      <c r="C2281" s="338"/>
      <c r="D2281" s="338"/>
      <c r="E2281" s="338"/>
      <c r="F2281" s="338"/>
      <c r="G2281" s="338"/>
      <c r="H2281" s="338"/>
      <c r="I2281" s="338" t="s">
        <v>114</v>
      </c>
      <c r="J2281" s="338"/>
      <c r="K2281" s="14"/>
      <c r="L2281" s="1185"/>
    </row>
    <row r="2282" spans="1:12">
      <c r="A2282" s="1551" t="s">
        <v>115</v>
      </c>
      <c r="B2282" s="1552"/>
      <c r="C2282" s="1552"/>
      <c r="D2282" s="1552"/>
      <c r="E2282" s="1552"/>
      <c r="F2282" s="338"/>
      <c r="G2282" s="1552" t="s">
        <v>3</v>
      </c>
      <c r="H2282" s="1552"/>
      <c r="I2282" s="1552"/>
      <c r="J2282" s="1552"/>
      <c r="K2282" s="1553"/>
      <c r="L2282" s="1185"/>
    </row>
    <row r="2283" spans="1:12" ht="15.75" thickBot="1">
      <c r="A2283" s="13"/>
      <c r="B2283" s="338"/>
      <c r="C2283" s="338"/>
      <c r="D2283" s="338"/>
      <c r="E2283" s="338"/>
      <c r="F2283" s="338"/>
      <c r="G2283" s="338"/>
      <c r="H2283" s="338"/>
      <c r="I2283" s="338"/>
      <c r="J2283" s="338"/>
      <c r="K2283" s="14"/>
      <c r="L2283" s="1185"/>
    </row>
    <row r="2284" spans="1:12">
      <c r="A2284" s="73"/>
      <c r="B2284" s="74"/>
      <c r="C2284" s="74"/>
      <c r="D2284" s="74"/>
      <c r="E2284" s="75"/>
      <c r="F2284" s="338"/>
      <c r="G2284" s="77"/>
      <c r="H2284" s="78"/>
      <c r="I2284" s="78"/>
      <c r="J2284" s="78"/>
      <c r="K2284" s="79"/>
      <c r="L2284" s="1185"/>
    </row>
    <row r="2285" spans="1:12">
      <c r="A2285" s="13"/>
      <c r="B2285" s="338"/>
      <c r="C2285" s="338"/>
      <c r="D2285" s="338"/>
      <c r="E2285" s="14"/>
      <c r="F2285" s="338"/>
      <c r="G2285" s="1191" t="s">
        <v>483</v>
      </c>
      <c r="H2285" s="383"/>
      <c r="I2285" s="383"/>
      <c r="J2285" s="383"/>
      <c r="K2285" s="80"/>
      <c r="L2285" s="1185"/>
    </row>
    <row r="2286" spans="1:12">
      <c r="A2286" s="537" t="s">
        <v>786</v>
      </c>
      <c r="B2286" s="338"/>
      <c r="C2286" s="338"/>
      <c r="D2286" s="338"/>
      <c r="E2286" s="14"/>
      <c r="F2286" s="338"/>
      <c r="G2286" s="534" t="s">
        <v>484</v>
      </c>
      <c r="H2286" s="383"/>
      <c r="I2286" s="383"/>
      <c r="J2286" s="383"/>
      <c r="K2286" s="80"/>
      <c r="L2286" s="1185"/>
    </row>
    <row r="2287" spans="1:12">
      <c r="A2287" s="13"/>
      <c r="B2287" s="338"/>
      <c r="C2287" s="338"/>
      <c r="D2287" s="338"/>
      <c r="E2287" s="14"/>
      <c r="F2287" s="338"/>
      <c r="G2287" s="76"/>
      <c r="H2287" s="383"/>
      <c r="I2287" s="383"/>
      <c r="J2287" s="383"/>
      <c r="K2287" s="80"/>
      <c r="L2287" s="1185"/>
    </row>
    <row r="2288" spans="1:12" ht="15.75" thickBot="1">
      <c r="A2288" s="25"/>
      <c r="B2288" s="23"/>
      <c r="C2288" s="23"/>
      <c r="D2288" s="23"/>
      <c r="E2288" s="24"/>
      <c r="F2288" s="338"/>
      <c r="G2288" s="76"/>
      <c r="H2288" s="383"/>
      <c r="I2288" s="383"/>
      <c r="J2288" s="383"/>
      <c r="K2288" s="80"/>
      <c r="L2288" s="1185"/>
    </row>
    <row r="2289" spans="1:12">
      <c r="A2289" s="1524" t="s">
        <v>116</v>
      </c>
      <c r="B2289" s="1525"/>
      <c r="C2289" s="1525"/>
      <c r="D2289" s="1525"/>
      <c r="E2289" s="1525"/>
      <c r="F2289" s="1554"/>
      <c r="G2289" s="1534">
        <f>'04-22Master'!A2534</f>
        <v>0</v>
      </c>
      <c r="H2289" s="1527"/>
      <c r="I2289" s="1527"/>
      <c r="J2289" s="1527"/>
      <c r="K2289" s="1527"/>
      <c r="L2289" s="1185"/>
    </row>
    <row r="2290" spans="1:12">
      <c r="A2290" s="1555"/>
      <c r="B2290" s="1556"/>
      <c r="C2290" s="1556"/>
      <c r="D2290" s="1556"/>
      <c r="E2290" s="1556"/>
      <c r="F2290" s="1556"/>
      <c r="G2290" s="1557">
        <f>'04-22Master'!F2845</f>
        <v>0</v>
      </c>
      <c r="H2290" s="1558"/>
      <c r="I2290" s="1558"/>
      <c r="J2290" s="1558"/>
      <c r="K2290" s="1558"/>
      <c r="L2290" s="1185"/>
    </row>
    <row r="2291" spans="1:12">
      <c r="A2291" s="1529" t="s">
        <v>117</v>
      </c>
      <c r="B2291" s="1530"/>
      <c r="C2291" s="1530"/>
      <c r="D2291" s="1530"/>
      <c r="E2291" s="1530"/>
      <c r="F2291" s="1530"/>
      <c r="G2291" s="1531" t="e">
        <f>'04-22Master'!#REF!</f>
        <v>#REF!</v>
      </c>
      <c r="H2291" s="1532"/>
      <c r="I2291" s="1532"/>
      <c r="J2291" s="1532"/>
      <c r="K2291" s="1533"/>
      <c r="L2291" s="1185"/>
    </row>
    <row r="2292" spans="1:12">
      <c r="A2292" s="1524" t="s">
        <v>118</v>
      </c>
      <c r="B2292" s="1525"/>
      <c r="C2292" s="1525"/>
      <c r="D2292" s="1525"/>
      <c r="E2292" s="1525"/>
      <c r="F2292" s="1525"/>
      <c r="G2292" s="1534">
        <f>'04-22Master'!E2534</f>
        <v>0</v>
      </c>
      <c r="H2292" s="1527"/>
      <c r="I2292" s="1527"/>
      <c r="J2292" s="1527"/>
      <c r="K2292" s="1528"/>
      <c r="L2292" s="1185"/>
    </row>
    <row r="2293" spans="1:12">
      <c r="A2293" s="1524" t="s">
        <v>119</v>
      </c>
      <c r="B2293" s="1525"/>
      <c r="C2293" s="1525"/>
      <c r="D2293" s="1525"/>
      <c r="E2293" s="1525"/>
      <c r="F2293" s="1525"/>
      <c r="G2293" s="1535">
        <f>'04-22Master'!H2534</f>
        <v>0</v>
      </c>
      <c r="H2293" s="1536"/>
      <c r="I2293" s="1536"/>
      <c r="J2293" s="1536"/>
      <c r="K2293" s="1537"/>
      <c r="L2293" s="1185"/>
    </row>
    <row r="2294" spans="1:12">
      <c r="A2294" s="384" t="s">
        <v>120</v>
      </c>
      <c r="B2294" s="629"/>
      <c r="C2294" s="629"/>
      <c r="D2294" s="629"/>
      <c r="E2294" s="629"/>
      <c r="F2294" s="629"/>
      <c r="G2294" s="631"/>
      <c r="H2294" s="387"/>
      <c r="I2294" s="388">
        <f>'04-22Master'!N2534</f>
        <v>0</v>
      </c>
      <c r="J2294" s="1197"/>
      <c r="K2294" s="632"/>
      <c r="L2294" s="1185"/>
    </row>
    <row r="2295" spans="1:12">
      <c r="A2295" s="384" t="s">
        <v>121</v>
      </c>
      <c r="B2295" s="629"/>
      <c r="C2295" s="629"/>
      <c r="D2295" s="629"/>
      <c r="E2295" s="629"/>
      <c r="F2295" s="630"/>
      <c r="G2295" s="435"/>
      <c r="H2295" s="436"/>
      <c r="I2295" s="388">
        <f>'04-22Master'!M2534</f>
        <v>0</v>
      </c>
      <c r="J2295" s="436"/>
      <c r="K2295" s="437"/>
      <c r="L2295" s="1185"/>
    </row>
    <row r="2296" spans="1:12">
      <c r="A2296" s="1538" t="s">
        <v>122</v>
      </c>
      <c r="B2296" s="1539"/>
      <c r="C2296" s="1539"/>
      <c r="D2296" s="1539"/>
      <c r="E2296" s="1539"/>
      <c r="F2296" s="1539"/>
      <c r="G2296" s="1531">
        <f>'04-22Master'!S2534</f>
        <v>0</v>
      </c>
      <c r="H2296" s="1532"/>
      <c r="I2296" s="1532"/>
      <c r="J2296" s="1532"/>
      <c r="K2296" s="1533"/>
      <c r="L2296" s="1185"/>
    </row>
    <row r="2297" spans="1:12">
      <c r="A2297" s="1524" t="s">
        <v>123</v>
      </c>
      <c r="B2297" s="1525"/>
      <c r="C2297" s="1525"/>
      <c r="D2297" s="1525"/>
      <c r="E2297" s="1525"/>
      <c r="F2297" s="1525"/>
      <c r="G2297" s="1526">
        <f>'04-22Master'!C2499</f>
        <v>0</v>
      </c>
      <c r="H2297" s="1527"/>
      <c r="I2297" s="1527"/>
      <c r="J2297" s="1527"/>
      <c r="K2297" s="1528"/>
      <c r="L2297" s="1185"/>
    </row>
    <row r="2298" spans="1:12">
      <c r="A2298" s="1524" t="s">
        <v>124</v>
      </c>
      <c r="B2298" s="1525"/>
      <c r="C2298" s="1525"/>
      <c r="D2298" s="1525"/>
      <c r="E2298" s="1525"/>
      <c r="F2298" s="1525"/>
      <c r="G2298" s="1527" t="s">
        <v>125</v>
      </c>
      <c r="H2298" s="1527"/>
      <c r="I2298" s="1527"/>
      <c r="J2298" s="1527"/>
      <c r="K2298" s="1528"/>
      <c r="L2298" s="1185"/>
    </row>
    <row r="2299" spans="1:12">
      <c r="A2299" s="384" t="s">
        <v>126</v>
      </c>
      <c r="B2299" s="629"/>
      <c r="C2299" s="629"/>
      <c r="D2299" s="629"/>
      <c r="E2299" s="629"/>
      <c r="F2299" s="630"/>
      <c r="G2299" s="631"/>
      <c r="H2299" s="1197"/>
      <c r="I2299" s="633">
        <f>'04-22Master'!Q2534</f>
        <v>0</v>
      </c>
      <c r="J2299" s="1197"/>
      <c r="K2299" s="632"/>
      <c r="L2299" s="1185"/>
    </row>
    <row r="2300" spans="1:12">
      <c r="A2300" s="384" t="s">
        <v>127</v>
      </c>
      <c r="B2300" s="629"/>
      <c r="C2300" s="629"/>
      <c r="D2300" s="629"/>
      <c r="E2300" s="629"/>
      <c r="F2300" s="630"/>
      <c r="G2300" s="631"/>
      <c r="H2300" s="1197"/>
      <c r="I2300" s="1197" t="s">
        <v>34</v>
      </c>
      <c r="J2300" s="1197"/>
      <c r="K2300" s="632"/>
      <c r="L2300" s="1185"/>
    </row>
    <row r="2301" spans="1:12">
      <c r="A2301" s="384" t="s">
        <v>128</v>
      </c>
      <c r="B2301" s="629"/>
      <c r="C2301" s="629"/>
      <c r="D2301" s="629"/>
      <c r="E2301" s="629"/>
      <c r="F2301" s="630"/>
      <c r="G2301" s="631"/>
      <c r="H2301" s="1197"/>
      <c r="I2301" s="633">
        <v>0</v>
      </c>
      <c r="J2301" s="1197"/>
      <c r="K2301" s="632"/>
      <c r="L2301" s="1185"/>
    </row>
    <row r="2302" spans="1:12">
      <c r="A2302" s="384" t="s">
        <v>129</v>
      </c>
      <c r="B2302" s="629"/>
      <c r="C2302" s="629"/>
      <c r="D2302" s="629"/>
      <c r="E2302" s="629"/>
      <c r="F2302" s="630"/>
      <c r="G2302" s="631"/>
      <c r="H2302" s="1197"/>
      <c r="I2302" s="1197">
        <v>0</v>
      </c>
      <c r="J2302" s="1197"/>
      <c r="K2302" s="632"/>
      <c r="L2302" s="1185"/>
    </row>
    <row r="2303" spans="1:12">
      <c r="A2303" s="384" t="s">
        <v>130</v>
      </c>
      <c r="B2303" s="629"/>
      <c r="C2303" s="629"/>
      <c r="D2303" s="629"/>
      <c r="E2303" s="629"/>
      <c r="F2303" s="630"/>
      <c r="G2303" s="631"/>
      <c r="H2303" s="1197"/>
      <c r="I2303" s="633">
        <f>'04-22Master'!AG2534</f>
        <v>0</v>
      </c>
      <c r="J2303" s="1197"/>
      <c r="K2303" s="632" t="s">
        <v>32</v>
      </c>
      <c r="L2303" s="1185"/>
    </row>
    <row r="2304" spans="1:12">
      <c r="A2304" s="384" t="s">
        <v>131</v>
      </c>
      <c r="B2304" s="629"/>
      <c r="C2304" s="1195" t="s">
        <v>29</v>
      </c>
      <c r="D2304" s="1196">
        <f>'04-22Master'!AI2534</f>
        <v>0</v>
      </c>
      <c r="E2304" s="1195" t="s">
        <v>28</v>
      </c>
      <c r="F2304" s="1196">
        <f>'04-22Master'!AH3697</f>
        <v>0</v>
      </c>
      <c r="G2304" s="1195" t="s">
        <v>30</v>
      </c>
      <c r="H2304" s="1196">
        <f>'04-22Master'!AJ2534</f>
        <v>0</v>
      </c>
      <c r="I2304" s="1195" t="s">
        <v>31</v>
      </c>
      <c r="J2304" s="1196">
        <f>'04-22Master'!AK3743</f>
        <v>0</v>
      </c>
      <c r="K2304" s="392">
        <f>'04-22Master'!AL3743</f>
        <v>0</v>
      </c>
      <c r="L2304" s="1185"/>
    </row>
    <row r="2305" spans="1:12">
      <c r="A2305" s="384" t="s">
        <v>132</v>
      </c>
      <c r="B2305" s="629"/>
      <c r="C2305" s="629"/>
      <c r="D2305" s="629"/>
      <c r="E2305" s="629"/>
      <c r="F2305" s="630"/>
      <c r="G2305" s="631"/>
      <c r="H2305" s="1197"/>
      <c r="I2305" s="633">
        <f>I2303-(D2304+F2304+H2304+J2304+K2304)</f>
        <v>0</v>
      </c>
      <c r="J2305" s="1197"/>
      <c r="K2305" s="632"/>
      <c r="L2305" s="1185"/>
    </row>
    <row r="2306" spans="1:12">
      <c r="A2306" s="393" t="s">
        <v>133</v>
      </c>
      <c r="B2306" s="95"/>
      <c r="C2306" s="95"/>
      <c r="D2306" s="95"/>
      <c r="E2306" s="95"/>
      <c r="F2306" s="96"/>
      <c r="G2306" s="97"/>
      <c r="H2306" s="98"/>
      <c r="I2306" s="98"/>
      <c r="J2306" s="98"/>
      <c r="K2306" s="99"/>
      <c r="L2306" s="1185"/>
    </row>
    <row r="2307" spans="1:12">
      <c r="A2307" s="394" t="s">
        <v>134</v>
      </c>
      <c r="B2307" s="100"/>
      <c r="C2307" s="100"/>
      <c r="D2307" s="100"/>
      <c r="E2307" s="100"/>
      <c r="F2307" s="101"/>
      <c r="G2307" s="71"/>
      <c r="H2307" s="17"/>
      <c r="I2307" s="17"/>
      <c r="J2307" s="17"/>
      <c r="K2307" s="102"/>
      <c r="L2307" s="1185"/>
    </row>
    <row r="2308" spans="1:12">
      <c r="A2308" s="1185"/>
      <c r="B2308" s="1185"/>
      <c r="C2308" s="1185"/>
      <c r="D2308" s="1185"/>
      <c r="E2308" s="1185"/>
      <c r="F2308" s="1185"/>
      <c r="G2308" s="1185"/>
      <c r="H2308" s="1185"/>
      <c r="I2308" s="1185"/>
      <c r="J2308" s="1185"/>
      <c r="K2308" s="1185"/>
      <c r="L2308" s="1185"/>
    </row>
    <row r="2309" spans="1:12">
      <c r="A2309" s="1185"/>
      <c r="B2309" s="1185"/>
      <c r="C2309" s="1185"/>
      <c r="D2309" s="1185"/>
      <c r="E2309" s="1185"/>
      <c r="F2309" s="1185"/>
      <c r="G2309" s="1185"/>
      <c r="H2309" s="1185"/>
      <c r="I2309" s="1185"/>
      <c r="J2309" s="1185"/>
      <c r="K2309" s="1185"/>
      <c r="L2309" s="1185"/>
    </row>
    <row r="2310" spans="1:12">
      <c r="A2310" s="1185"/>
      <c r="B2310" s="1185"/>
      <c r="C2310" s="1185"/>
      <c r="D2310" s="1185"/>
      <c r="E2310" s="1185"/>
      <c r="F2310" s="1185"/>
      <c r="G2310" s="1185"/>
      <c r="H2310" s="1185"/>
      <c r="I2310" s="1185"/>
      <c r="J2310" s="1185"/>
      <c r="K2310" s="1185"/>
      <c r="L2310" s="1185"/>
    </row>
    <row r="2311" spans="1:12">
      <c r="A2311" s="1185"/>
      <c r="B2311" s="1185"/>
      <c r="C2311" s="1185"/>
      <c r="D2311" s="1185"/>
      <c r="E2311" s="1185"/>
      <c r="F2311" s="1185"/>
      <c r="G2311" s="1185"/>
      <c r="H2311" s="1185"/>
      <c r="I2311" s="1185"/>
      <c r="J2311" s="1185"/>
      <c r="K2311" s="1185"/>
      <c r="L2311" s="1185"/>
    </row>
    <row r="2312" spans="1:12">
      <c r="A2312" s="1185"/>
      <c r="B2312" s="1185"/>
      <c r="C2312" s="1185"/>
      <c r="D2312" s="1185"/>
      <c r="E2312" s="1185"/>
      <c r="F2312" s="1185"/>
      <c r="G2312" s="1185"/>
      <c r="H2312" s="1185"/>
      <c r="I2312" s="1185"/>
      <c r="J2312" s="1185"/>
      <c r="K2312" s="1185"/>
      <c r="L2312" s="1185"/>
    </row>
    <row r="2313" spans="1:12">
      <c r="A2313" s="1185"/>
      <c r="B2313" s="1185"/>
      <c r="C2313" s="1185"/>
      <c r="D2313" s="1185"/>
      <c r="E2313" s="1185"/>
      <c r="F2313" s="1185"/>
      <c r="G2313" s="1185"/>
      <c r="H2313" s="1185"/>
      <c r="I2313" s="1185"/>
      <c r="J2313" s="1185"/>
      <c r="K2313" s="1185"/>
      <c r="L2313" s="1185"/>
    </row>
    <row r="2314" spans="1:12">
      <c r="A2314" s="1185"/>
      <c r="B2314" s="1185"/>
      <c r="C2314" s="1185"/>
      <c r="D2314" s="1185"/>
      <c r="E2314" s="1185"/>
      <c r="F2314" s="1185"/>
      <c r="G2314" s="1185"/>
      <c r="H2314" s="1185"/>
      <c r="I2314" s="1185"/>
      <c r="J2314" s="1185"/>
      <c r="K2314" s="1185"/>
      <c r="L2314" s="1185"/>
    </row>
    <row r="2315" spans="1:12">
      <c r="A2315" s="1185"/>
      <c r="B2315" s="1185"/>
      <c r="C2315" s="1185"/>
      <c r="D2315" s="1185"/>
      <c r="E2315" s="1185"/>
      <c r="F2315" s="1185"/>
      <c r="G2315" s="1185"/>
      <c r="H2315" s="1185"/>
      <c r="I2315" s="1185"/>
      <c r="J2315" s="1185"/>
      <c r="K2315" s="1185"/>
      <c r="L2315" s="1185"/>
    </row>
    <row r="2316" spans="1:12">
      <c r="A2316" s="1185"/>
      <c r="B2316" s="1185"/>
      <c r="C2316" s="1185"/>
      <c r="D2316" s="1185"/>
      <c r="E2316" s="1185"/>
      <c r="F2316" s="1185"/>
      <c r="G2316" s="1185"/>
      <c r="H2316" s="1185"/>
      <c r="I2316" s="1185"/>
      <c r="J2316" s="1185"/>
      <c r="K2316" s="1185"/>
      <c r="L2316" s="1185"/>
    </row>
    <row r="2317" spans="1:12">
      <c r="A2317" s="1185"/>
      <c r="B2317" s="1185"/>
      <c r="C2317" s="1185"/>
      <c r="D2317" s="1185"/>
      <c r="E2317" s="1185"/>
      <c r="F2317" s="1185"/>
      <c r="G2317" s="1185"/>
      <c r="H2317" s="1185"/>
      <c r="I2317" s="1185"/>
      <c r="J2317" s="1185"/>
      <c r="K2317" s="1185"/>
      <c r="L2317" s="1185"/>
    </row>
    <row r="2318" spans="1:12">
      <c r="A2318" s="1185"/>
      <c r="B2318" s="1185"/>
      <c r="C2318" s="1185"/>
      <c r="D2318" s="1185"/>
      <c r="E2318" s="1185"/>
      <c r="F2318" s="1185"/>
      <c r="G2318" s="1185"/>
      <c r="H2318" s="1185"/>
      <c r="I2318" s="1185"/>
      <c r="J2318" s="1185"/>
      <c r="K2318" s="1185"/>
      <c r="L2318" s="1185"/>
    </row>
    <row r="2319" spans="1:12" ht="15.75" thickBot="1">
      <c r="A2319" s="1185"/>
      <c r="B2319" s="1185"/>
      <c r="C2319" s="1185"/>
      <c r="D2319" s="1185"/>
      <c r="E2319" s="1185"/>
      <c r="F2319" s="1185"/>
      <c r="G2319" s="1185"/>
      <c r="H2319" s="1185"/>
      <c r="I2319" s="1185"/>
      <c r="J2319" s="1185"/>
      <c r="K2319" s="1185"/>
      <c r="L2319" s="1185"/>
    </row>
    <row r="2320" spans="1:12" ht="32.25">
      <c r="A2320" s="1540" t="s">
        <v>110</v>
      </c>
      <c r="B2320" s="1541"/>
      <c r="C2320" s="1541"/>
      <c r="D2320" s="1541"/>
      <c r="E2320" s="1541"/>
      <c r="F2320" s="1541"/>
      <c r="G2320" s="1541"/>
      <c r="H2320" s="1541"/>
      <c r="I2320" s="1541"/>
      <c r="J2320" s="1541"/>
      <c r="K2320" s="1542"/>
      <c r="L2320" s="1185"/>
    </row>
    <row r="2321" spans="1:12" ht="23.25">
      <c r="A2321" s="1543" t="s">
        <v>111</v>
      </c>
      <c r="B2321" s="1544"/>
      <c r="C2321" s="1544"/>
      <c r="D2321" s="1544"/>
      <c r="E2321" s="1544"/>
      <c r="F2321" s="1544"/>
      <c r="G2321" s="1544"/>
      <c r="H2321" s="1544"/>
      <c r="I2321" s="1544"/>
      <c r="J2321" s="1544"/>
      <c r="K2321" s="1545"/>
      <c r="L2321" s="1185"/>
    </row>
    <row r="2322" spans="1:12" ht="16.5" thickBot="1">
      <c r="A2322" s="1546" t="s">
        <v>477</v>
      </c>
      <c r="B2322" s="1547"/>
      <c r="C2322" s="1547"/>
      <c r="D2322" s="1547"/>
      <c r="E2322" s="1547"/>
      <c r="F2322" s="1547"/>
      <c r="G2322" s="1547"/>
      <c r="H2322" s="1547"/>
      <c r="I2322" s="1547"/>
      <c r="J2322" s="1547"/>
      <c r="K2322" s="1548"/>
      <c r="L2322" s="1185"/>
    </row>
    <row r="2323" spans="1:12">
      <c r="A2323" s="1549" t="s">
        <v>112</v>
      </c>
      <c r="B2323" s="1550"/>
      <c r="C2323" s="1550"/>
      <c r="D2323" s="1550"/>
      <c r="E2323" s="1550"/>
      <c r="F2323" s="338"/>
      <c r="G2323" s="1559" t="s">
        <v>113</v>
      </c>
      <c r="H2323" s="1559"/>
      <c r="I2323" s="1559"/>
      <c r="J2323" s="1559"/>
      <c r="K2323" s="1560"/>
      <c r="L2323" s="1185"/>
    </row>
    <row r="2324" spans="1:12" ht="15.75" thickBot="1">
      <c r="A2324" s="1549"/>
      <c r="B2324" s="1550"/>
      <c r="C2324" s="1550"/>
      <c r="D2324" s="1550"/>
      <c r="E2324" s="1550"/>
      <c r="F2324" s="338"/>
      <c r="G2324" s="1559"/>
      <c r="H2324" s="1559"/>
      <c r="I2324" s="1559"/>
      <c r="J2324" s="1559"/>
      <c r="K2324" s="1560"/>
      <c r="L2324" s="1185"/>
    </row>
    <row r="2325" spans="1:12">
      <c r="A2325" s="73"/>
      <c r="B2325" s="74"/>
      <c r="C2325" s="74"/>
      <c r="D2325" s="74"/>
      <c r="E2325" s="75"/>
      <c r="F2325" s="338"/>
      <c r="G2325" s="73"/>
      <c r="H2325" s="74"/>
      <c r="I2325" s="74"/>
      <c r="J2325" s="74"/>
      <c r="K2325" s="75"/>
      <c r="L2325" s="1185"/>
    </row>
    <row r="2326" spans="1:12">
      <c r="A2326" s="323" t="s">
        <v>482</v>
      </c>
      <c r="B2326" s="338"/>
      <c r="C2326" s="338"/>
      <c r="D2326" s="338"/>
      <c r="E2326" s="14"/>
      <c r="F2326" s="338"/>
      <c r="G2326" s="323" t="s">
        <v>482</v>
      </c>
      <c r="H2326" s="338"/>
      <c r="I2326" s="338"/>
      <c r="J2326" s="338"/>
      <c r="K2326" s="14"/>
      <c r="L2326" s="1185"/>
    </row>
    <row r="2327" spans="1:12">
      <c r="A2327" s="158" t="s">
        <v>491</v>
      </c>
      <c r="B2327" s="338"/>
      <c r="C2327" s="338"/>
      <c r="D2327" s="338"/>
      <c r="E2327" s="14"/>
      <c r="F2327" s="338"/>
      <c r="G2327" s="158" t="s">
        <v>491</v>
      </c>
      <c r="H2327" s="338"/>
      <c r="I2327" s="338"/>
      <c r="J2327" s="338"/>
      <c r="K2327" s="14"/>
      <c r="L2327" s="1185"/>
    </row>
    <row r="2328" spans="1:12">
      <c r="A2328" s="76"/>
      <c r="B2328" s="338"/>
      <c r="C2328" s="338"/>
      <c r="D2328" s="338"/>
      <c r="E2328" s="14"/>
      <c r="F2328" s="338"/>
      <c r="G2328" s="76"/>
      <c r="H2328" s="338"/>
      <c r="I2328" s="338"/>
      <c r="J2328" s="338"/>
      <c r="K2328" s="14"/>
      <c r="L2328" s="1185"/>
    </row>
    <row r="2329" spans="1:12" ht="15.75" thickBot="1">
      <c r="A2329" s="25"/>
      <c r="B2329" s="23"/>
      <c r="C2329" s="23"/>
      <c r="D2329" s="23"/>
      <c r="E2329" s="24"/>
      <c r="F2329" s="338"/>
      <c r="G2329" s="25"/>
      <c r="H2329" s="23"/>
      <c r="I2329" s="23"/>
      <c r="J2329" s="23"/>
      <c r="K2329" s="24"/>
      <c r="L2329" s="1185"/>
    </row>
    <row r="2330" spans="1:12">
      <c r="A2330" s="13"/>
      <c r="B2330" s="338"/>
      <c r="C2330" s="338"/>
      <c r="D2330" s="338"/>
      <c r="E2330" s="338"/>
      <c r="F2330" s="338"/>
      <c r="G2330" s="338"/>
      <c r="H2330" s="338"/>
      <c r="I2330" s="338" t="s">
        <v>114</v>
      </c>
      <c r="J2330" s="338"/>
      <c r="K2330" s="14"/>
      <c r="L2330" s="1185"/>
    </row>
    <row r="2331" spans="1:12">
      <c r="A2331" s="1551" t="s">
        <v>115</v>
      </c>
      <c r="B2331" s="1552"/>
      <c r="C2331" s="1552"/>
      <c r="D2331" s="1552"/>
      <c r="E2331" s="1552"/>
      <c r="F2331" s="338"/>
      <c r="G2331" s="1552" t="s">
        <v>3</v>
      </c>
      <c r="H2331" s="1552"/>
      <c r="I2331" s="1552"/>
      <c r="J2331" s="1552"/>
      <c r="K2331" s="1553"/>
      <c r="L2331" s="1185"/>
    </row>
    <row r="2332" spans="1:12" ht="15.75" thickBot="1">
      <c r="A2332" s="13"/>
      <c r="B2332" s="338"/>
      <c r="C2332" s="338"/>
      <c r="D2332" s="338"/>
      <c r="E2332" s="338"/>
      <c r="F2332" s="338"/>
      <c r="G2332" s="338"/>
      <c r="H2332" s="338"/>
      <c r="I2332" s="338"/>
      <c r="J2332" s="338"/>
      <c r="K2332" s="14"/>
      <c r="L2332" s="1185"/>
    </row>
    <row r="2333" spans="1:12">
      <c r="A2333" s="73"/>
      <c r="B2333" s="74"/>
      <c r="C2333" s="74"/>
      <c r="D2333" s="74"/>
      <c r="E2333" s="75"/>
      <c r="F2333" s="338"/>
      <c r="G2333" s="77"/>
      <c r="H2333" s="78"/>
      <c r="I2333" s="78"/>
      <c r="J2333" s="78"/>
      <c r="K2333" s="79"/>
      <c r="L2333" s="1185"/>
    </row>
    <row r="2334" spans="1:12">
      <c r="A2334" s="13"/>
      <c r="B2334" s="338"/>
      <c r="C2334" s="338"/>
      <c r="D2334" s="338"/>
      <c r="E2334" s="14"/>
      <c r="F2334" s="338"/>
      <c r="G2334" s="1191" t="s">
        <v>483</v>
      </c>
      <c r="H2334" s="383"/>
      <c r="I2334" s="383"/>
      <c r="J2334" s="383"/>
      <c r="K2334" s="80"/>
      <c r="L2334" s="1185"/>
    </row>
    <row r="2335" spans="1:12">
      <c r="A2335" s="537" t="s">
        <v>786</v>
      </c>
      <c r="B2335" s="338"/>
      <c r="C2335" s="338"/>
      <c r="D2335" s="338"/>
      <c r="E2335" s="14"/>
      <c r="F2335" s="338"/>
      <c r="G2335" s="534" t="s">
        <v>484</v>
      </c>
      <c r="H2335" s="383"/>
      <c r="I2335" s="383"/>
      <c r="J2335" s="383"/>
      <c r="K2335" s="80"/>
      <c r="L2335" s="1185"/>
    </row>
    <row r="2336" spans="1:12">
      <c r="A2336" s="13"/>
      <c r="B2336" s="338"/>
      <c r="C2336" s="338"/>
      <c r="D2336" s="338"/>
      <c r="E2336" s="14"/>
      <c r="F2336" s="338"/>
      <c r="G2336" s="76"/>
      <c r="H2336" s="383"/>
      <c r="I2336" s="383"/>
      <c r="J2336" s="383"/>
      <c r="K2336" s="80"/>
      <c r="L2336" s="1185"/>
    </row>
    <row r="2337" spans="1:12" ht="15.75" thickBot="1">
      <c r="A2337" s="25"/>
      <c r="B2337" s="23"/>
      <c r="C2337" s="23"/>
      <c r="D2337" s="23"/>
      <c r="E2337" s="24"/>
      <c r="F2337" s="338"/>
      <c r="G2337" s="76"/>
      <c r="H2337" s="383"/>
      <c r="I2337" s="383"/>
      <c r="J2337" s="383"/>
      <c r="K2337" s="80"/>
      <c r="L2337" s="1185"/>
    </row>
    <row r="2338" spans="1:12">
      <c r="A2338" s="1524" t="s">
        <v>116</v>
      </c>
      <c r="B2338" s="1525"/>
      <c r="C2338" s="1525"/>
      <c r="D2338" s="1525"/>
      <c r="E2338" s="1525"/>
      <c r="F2338" s="1554"/>
      <c r="G2338" s="1534">
        <f>'04-22Master'!A2583</f>
        <v>0</v>
      </c>
      <c r="H2338" s="1527"/>
      <c r="I2338" s="1527"/>
      <c r="J2338" s="1527"/>
      <c r="K2338" s="1527"/>
      <c r="L2338" s="1185"/>
    </row>
    <row r="2339" spans="1:12">
      <c r="A2339" s="1555"/>
      <c r="B2339" s="1556"/>
      <c r="C2339" s="1556"/>
      <c r="D2339" s="1556"/>
      <c r="E2339" s="1556"/>
      <c r="F2339" s="1556"/>
      <c r="G2339" s="1557">
        <f>'04-22Master'!F2894</f>
        <v>0</v>
      </c>
      <c r="H2339" s="1558"/>
      <c r="I2339" s="1558"/>
      <c r="J2339" s="1558"/>
      <c r="K2339" s="1558"/>
      <c r="L2339" s="1185"/>
    </row>
    <row r="2340" spans="1:12">
      <c r="A2340" s="1529" t="s">
        <v>117</v>
      </c>
      <c r="B2340" s="1530"/>
      <c r="C2340" s="1530"/>
      <c r="D2340" s="1530"/>
      <c r="E2340" s="1530"/>
      <c r="F2340" s="1530"/>
      <c r="G2340" s="1531" t="e">
        <f>'04-22Master'!#REF!</f>
        <v>#REF!</v>
      </c>
      <c r="H2340" s="1532"/>
      <c r="I2340" s="1532"/>
      <c r="J2340" s="1532"/>
      <c r="K2340" s="1533"/>
      <c r="L2340" s="1185"/>
    </row>
    <row r="2341" spans="1:12">
      <c r="A2341" s="1524" t="s">
        <v>118</v>
      </c>
      <c r="B2341" s="1525"/>
      <c r="C2341" s="1525"/>
      <c r="D2341" s="1525"/>
      <c r="E2341" s="1525"/>
      <c r="F2341" s="1525"/>
      <c r="G2341" s="1534">
        <f>'04-22Master'!E2583</f>
        <v>0</v>
      </c>
      <c r="H2341" s="1527"/>
      <c r="I2341" s="1527"/>
      <c r="J2341" s="1527"/>
      <c r="K2341" s="1528"/>
      <c r="L2341" s="1185"/>
    </row>
    <row r="2342" spans="1:12">
      <c r="A2342" s="1524" t="s">
        <v>119</v>
      </c>
      <c r="B2342" s="1525"/>
      <c r="C2342" s="1525"/>
      <c r="D2342" s="1525"/>
      <c r="E2342" s="1525"/>
      <c r="F2342" s="1525"/>
      <c r="G2342" s="1535">
        <f>'04-22Master'!H2583</f>
        <v>0</v>
      </c>
      <c r="H2342" s="1536"/>
      <c r="I2342" s="1536"/>
      <c r="J2342" s="1536"/>
      <c r="K2342" s="1537"/>
      <c r="L2342" s="1185"/>
    </row>
    <row r="2343" spans="1:12">
      <c r="A2343" s="384" t="s">
        <v>120</v>
      </c>
      <c r="B2343" s="629"/>
      <c r="C2343" s="629"/>
      <c r="D2343" s="629"/>
      <c r="E2343" s="629"/>
      <c r="F2343" s="629"/>
      <c r="G2343" s="631"/>
      <c r="H2343" s="387"/>
      <c r="I2343" s="388">
        <f>'04-22Master'!N2583</f>
        <v>0</v>
      </c>
      <c r="J2343" s="1197"/>
      <c r="K2343" s="632"/>
      <c r="L2343" s="1185"/>
    </row>
    <row r="2344" spans="1:12">
      <c r="A2344" s="384" t="s">
        <v>121</v>
      </c>
      <c r="B2344" s="629"/>
      <c r="C2344" s="629"/>
      <c r="D2344" s="629"/>
      <c r="E2344" s="629"/>
      <c r="F2344" s="630"/>
      <c r="G2344" s="435"/>
      <c r="H2344" s="436"/>
      <c r="I2344" s="388">
        <f>'04-22Master'!M2583</f>
        <v>0</v>
      </c>
      <c r="J2344" s="436"/>
      <c r="K2344" s="437"/>
      <c r="L2344" s="1185"/>
    </row>
    <row r="2345" spans="1:12">
      <c r="A2345" s="1538" t="s">
        <v>122</v>
      </c>
      <c r="B2345" s="1539"/>
      <c r="C2345" s="1539"/>
      <c r="D2345" s="1539"/>
      <c r="E2345" s="1539"/>
      <c r="F2345" s="1539"/>
      <c r="G2345" s="1531">
        <f>'04-22Master'!S2583</f>
        <v>0</v>
      </c>
      <c r="H2345" s="1532"/>
      <c r="I2345" s="1532"/>
      <c r="J2345" s="1532"/>
      <c r="K2345" s="1533"/>
      <c r="L2345" s="1185"/>
    </row>
    <row r="2346" spans="1:12">
      <c r="A2346" s="1524" t="s">
        <v>123</v>
      </c>
      <c r="B2346" s="1525"/>
      <c r="C2346" s="1525"/>
      <c r="D2346" s="1525"/>
      <c r="E2346" s="1525"/>
      <c r="F2346" s="1525"/>
      <c r="G2346" s="1526">
        <f>'04-22Master'!C2548</f>
        <v>0</v>
      </c>
      <c r="H2346" s="1527"/>
      <c r="I2346" s="1527"/>
      <c r="J2346" s="1527"/>
      <c r="K2346" s="1528"/>
      <c r="L2346" s="1185"/>
    </row>
    <row r="2347" spans="1:12">
      <c r="A2347" s="1524" t="s">
        <v>124</v>
      </c>
      <c r="B2347" s="1525"/>
      <c r="C2347" s="1525"/>
      <c r="D2347" s="1525"/>
      <c r="E2347" s="1525"/>
      <c r="F2347" s="1525"/>
      <c r="G2347" s="1527" t="s">
        <v>125</v>
      </c>
      <c r="H2347" s="1527"/>
      <c r="I2347" s="1527"/>
      <c r="J2347" s="1527"/>
      <c r="K2347" s="1528"/>
      <c r="L2347" s="1185"/>
    </row>
    <row r="2348" spans="1:12">
      <c r="A2348" s="384" t="s">
        <v>126</v>
      </c>
      <c r="B2348" s="629"/>
      <c r="C2348" s="629"/>
      <c r="D2348" s="629"/>
      <c r="E2348" s="629"/>
      <c r="F2348" s="630"/>
      <c r="G2348" s="631"/>
      <c r="H2348" s="1197"/>
      <c r="I2348" s="633">
        <f>'04-22Master'!Q2583</f>
        <v>0</v>
      </c>
      <c r="J2348" s="1197"/>
      <c r="K2348" s="632"/>
      <c r="L2348" s="1185"/>
    </row>
    <row r="2349" spans="1:12">
      <c r="A2349" s="384" t="s">
        <v>127</v>
      </c>
      <c r="B2349" s="629"/>
      <c r="C2349" s="629"/>
      <c r="D2349" s="629"/>
      <c r="E2349" s="629"/>
      <c r="F2349" s="630"/>
      <c r="G2349" s="631"/>
      <c r="H2349" s="1197"/>
      <c r="I2349" s="1197" t="s">
        <v>34</v>
      </c>
      <c r="J2349" s="1197"/>
      <c r="K2349" s="632"/>
      <c r="L2349" s="1185"/>
    </row>
    <row r="2350" spans="1:12">
      <c r="A2350" s="384" t="s">
        <v>128</v>
      </c>
      <c r="B2350" s="629"/>
      <c r="C2350" s="629"/>
      <c r="D2350" s="629"/>
      <c r="E2350" s="629"/>
      <c r="F2350" s="630"/>
      <c r="G2350" s="631"/>
      <c r="H2350" s="1197"/>
      <c r="I2350" s="633">
        <v>0</v>
      </c>
      <c r="J2350" s="1197"/>
      <c r="K2350" s="632"/>
      <c r="L2350" s="1185"/>
    </row>
    <row r="2351" spans="1:12">
      <c r="A2351" s="384" t="s">
        <v>129</v>
      </c>
      <c r="B2351" s="629"/>
      <c r="C2351" s="629"/>
      <c r="D2351" s="629"/>
      <c r="E2351" s="629"/>
      <c r="F2351" s="630"/>
      <c r="G2351" s="631"/>
      <c r="H2351" s="1197"/>
      <c r="I2351" s="1197">
        <v>0</v>
      </c>
      <c r="J2351" s="1197"/>
      <c r="K2351" s="632"/>
      <c r="L2351" s="1185"/>
    </row>
    <row r="2352" spans="1:12">
      <c r="A2352" s="384" t="s">
        <v>130</v>
      </c>
      <c r="B2352" s="629"/>
      <c r="C2352" s="629"/>
      <c r="D2352" s="629"/>
      <c r="E2352" s="629"/>
      <c r="F2352" s="630"/>
      <c r="G2352" s="631"/>
      <c r="H2352" s="1197"/>
      <c r="I2352" s="633">
        <f>'04-22Master'!AG2583</f>
        <v>0</v>
      </c>
      <c r="J2352" s="1197"/>
      <c r="K2352" s="632" t="s">
        <v>32</v>
      </c>
      <c r="L2352" s="1185"/>
    </row>
    <row r="2353" spans="1:12">
      <c r="A2353" s="384" t="s">
        <v>131</v>
      </c>
      <c r="B2353" s="629"/>
      <c r="C2353" s="1195" t="s">
        <v>29</v>
      </c>
      <c r="D2353" s="1196">
        <f>'04-22Master'!AI2583</f>
        <v>0</v>
      </c>
      <c r="E2353" s="1195" t="s">
        <v>28</v>
      </c>
      <c r="F2353" s="1196">
        <f>'04-22Master'!AH3746</f>
        <v>0</v>
      </c>
      <c r="G2353" s="1195" t="s">
        <v>30</v>
      </c>
      <c r="H2353" s="1196">
        <f>'04-22Master'!AJ2583</f>
        <v>0</v>
      </c>
      <c r="I2353" s="1195" t="s">
        <v>31</v>
      </c>
      <c r="J2353" s="1196">
        <f>'04-22Master'!AK3792</f>
        <v>0</v>
      </c>
      <c r="K2353" s="392">
        <f>'04-22Master'!AL3792</f>
        <v>0</v>
      </c>
      <c r="L2353" s="1185"/>
    </row>
    <row r="2354" spans="1:12">
      <c r="A2354" s="384" t="s">
        <v>132</v>
      </c>
      <c r="B2354" s="629"/>
      <c r="C2354" s="629"/>
      <c r="D2354" s="629"/>
      <c r="E2354" s="629"/>
      <c r="F2354" s="630"/>
      <c r="G2354" s="631"/>
      <c r="H2354" s="1197"/>
      <c r="I2354" s="633">
        <f>I2352-(D2353+F2353+H2353+J2353+K2353)</f>
        <v>0</v>
      </c>
      <c r="J2354" s="1197"/>
      <c r="K2354" s="632"/>
      <c r="L2354" s="1185"/>
    </row>
    <row r="2355" spans="1:12">
      <c r="A2355" s="393" t="s">
        <v>133</v>
      </c>
      <c r="B2355" s="95"/>
      <c r="C2355" s="95"/>
      <c r="D2355" s="95"/>
      <c r="E2355" s="95"/>
      <c r="F2355" s="96"/>
      <c r="G2355" s="97"/>
      <c r="H2355" s="98"/>
      <c r="I2355" s="98"/>
      <c r="J2355" s="98"/>
      <c r="K2355" s="99"/>
      <c r="L2355" s="1185"/>
    </row>
    <row r="2356" spans="1:12">
      <c r="A2356" s="394" t="s">
        <v>134</v>
      </c>
      <c r="B2356" s="100"/>
      <c r="C2356" s="100"/>
      <c r="D2356" s="100"/>
      <c r="E2356" s="100"/>
      <c r="F2356" s="101"/>
      <c r="G2356" s="71"/>
      <c r="H2356" s="17"/>
      <c r="I2356" s="17"/>
      <c r="J2356" s="17"/>
      <c r="K2356" s="102"/>
      <c r="L2356" s="1185"/>
    </row>
    <row r="2357" spans="1:12">
      <c r="A2357" s="13"/>
      <c r="B2357" s="338"/>
      <c r="C2357" s="338"/>
      <c r="D2357" s="338"/>
      <c r="E2357" s="338"/>
      <c r="F2357" s="338"/>
      <c r="G2357" s="338"/>
      <c r="H2357" s="338"/>
      <c r="I2357" s="338"/>
      <c r="J2357" s="338"/>
      <c r="K2357" s="14"/>
      <c r="L2357" s="1185"/>
    </row>
    <row r="2358" spans="1:12" ht="15.75" thickBot="1">
      <c r="A2358" s="25"/>
      <c r="B2358" s="23"/>
      <c r="C2358" s="23"/>
      <c r="D2358" s="23"/>
      <c r="E2358" s="23"/>
      <c r="F2358" s="23"/>
      <c r="G2358" s="23"/>
      <c r="H2358" s="23"/>
      <c r="I2358" s="23"/>
      <c r="J2358" s="23"/>
      <c r="K2358" s="24"/>
      <c r="L2358" s="1185"/>
    </row>
    <row r="2359" spans="1:12">
      <c r="A2359" s="1185"/>
      <c r="B2359" s="1185"/>
      <c r="C2359" s="1185"/>
      <c r="D2359" s="1185"/>
      <c r="E2359" s="1185"/>
      <c r="F2359" s="1185"/>
      <c r="G2359" s="1185"/>
      <c r="H2359" s="1185"/>
      <c r="I2359" s="1185"/>
      <c r="J2359" s="1185"/>
      <c r="K2359" s="1185"/>
      <c r="L2359" s="1185"/>
    </row>
    <row r="2360" spans="1:12">
      <c r="A2360" s="1185"/>
      <c r="B2360" s="1185"/>
      <c r="C2360" s="1185"/>
      <c r="D2360" s="1185"/>
      <c r="E2360" s="1185"/>
      <c r="F2360" s="1185"/>
      <c r="G2360" s="1185"/>
      <c r="H2360" s="1185"/>
      <c r="I2360" s="1185"/>
      <c r="J2360" s="1185"/>
      <c r="K2360" s="1185"/>
      <c r="L2360" s="1185"/>
    </row>
    <row r="2361" spans="1:12">
      <c r="A2361" s="1185"/>
      <c r="B2361" s="1185"/>
      <c r="C2361" s="1185"/>
      <c r="D2361" s="1185"/>
      <c r="E2361" s="1185"/>
      <c r="F2361" s="1185"/>
      <c r="G2361" s="1185"/>
      <c r="H2361" s="1185"/>
      <c r="I2361" s="1185"/>
      <c r="J2361" s="1185"/>
      <c r="K2361" s="1185"/>
      <c r="L2361" s="1185"/>
    </row>
    <row r="2362" spans="1:12">
      <c r="A2362" s="1185"/>
      <c r="B2362" s="1185"/>
      <c r="C2362" s="1185"/>
      <c r="D2362" s="1185"/>
      <c r="E2362" s="1185"/>
      <c r="F2362" s="1185"/>
      <c r="G2362" s="1185"/>
      <c r="H2362" s="1185"/>
      <c r="I2362" s="1185"/>
      <c r="J2362" s="1185"/>
      <c r="K2362" s="1185"/>
      <c r="L2362" s="1185"/>
    </row>
    <row r="2363" spans="1:12">
      <c r="A2363" s="1185"/>
      <c r="B2363" s="1185"/>
      <c r="C2363" s="1185"/>
      <c r="D2363" s="1185"/>
      <c r="E2363" s="1185"/>
      <c r="F2363" s="1185"/>
      <c r="G2363" s="1185"/>
      <c r="H2363" s="1185"/>
      <c r="I2363" s="1185"/>
      <c r="J2363" s="1185"/>
      <c r="K2363" s="1185"/>
      <c r="L2363" s="1185"/>
    </row>
    <row r="2364" spans="1:12">
      <c r="A2364" s="1185"/>
      <c r="B2364" s="1185"/>
      <c r="C2364" s="1185"/>
      <c r="D2364" s="1185"/>
      <c r="E2364" s="1185"/>
      <c r="F2364" s="1185"/>
      <c r="G2364" s="1185"/>
      <c r="H2364" s="1185"/>
      <c r="I2364" s="1185"/>
      <c r="J2364" s="1185"/>
      <c r="K2364" s="1185"/>
      <c r="L2364" s="1185"/>
    </row>
    <row r="2365" spans="1:12">
      <c r="A2365" s="1185"/>
      <c r="B2365" s="1185"/>
      <c r="C2365" s="1185"/>
      <c r="D2365" s="1185"/>
      <c r="E2365" s="1185"/>
      <c r="F2365" s="1185"/>
      <c r="G2365" s="1185"/>
      <c r="H2365" s="1185"/>
      <c r="I2365" s="1185"/>
      <c r="J2365" s="1185"/>
      <c r="K2365" s="1185"/>
      <c r="L2365" s="1185"/>
    </row>
    <row r="2366" spans="1:12">
      <c r="A2366" s="1185"/>
      <c r="B2366" s="1185"/>
      <c r="C2366" s="1185"/>
      <c r="D2366" s="1185"/>
      <c r="E2366" s="1185"/>
      <c r="F2366" s="1185"/>
      <c r="G2366" s="1185"/>
      <c r="H2366" s="1185"/>
      <c r="I2366" s="1185"/>
      <c r="J2366" s="1185"/>
      <c r="K2366" s="1185"/>
      <c r="L2366" s="1185"/>
    </row>
    <row r="2367" spans="1:12">
      <c r="A2367" s="1185"/>
      <c r="B2367" s="1185"/>
      <c r="C2367" s="1185"/>
      <c r="D2367" s="1185"/>
      <c r="E2367" s="1185"/>
      <c r="F2367" s="1185"/>
      <c r="G2367" s="1185"/>
      <c r="H2367" s="1185"/>
      <c r="I2367" s="1185"/>
      <c r="J2367" s="1185"/>
      <c r="K2367" s="1185"/>
      <c r="L2367" s="1185"/>
    </row>
    <row r="2368" spans="1:12">
      <c r="A2368" s="1185"/>
      <c r="B2368" s="1185"/>
      <c r="C2368" s="1185"/>
      <c r="D2368" s="1185"/>
      <c r="E2368" s="1185"/>
      <c r="F2368" s="1185"/>
      <c r="G2368" s="1185"/>
      <c r="H2368" s="1185"/>
      <c r="I2368" s="1185"/>
      <c r="J2368" s="1185"/>
      <c r="K2368" s="1185"/>
      <c r="L2368" s="1185"/>
    </row>
    <row r="2369" spans="1:12" ht="15.75" thickBot="1">
      <c r="A2369" s="1185"/>
      <c r="B2369" s="1185"/>
      <c r="C2369" s="1185"/>
      <c r="D2369" s="1185"/>
      <c r="E2369" s="1185"/>
      <c r="F2369" s="1185"/>
      <c r="G2369" s="1185"/>
      <c r="H2369" s="1185"/>
      <c r="I2369" s="1185"/>
      <c r="J2369" s="1185"/>
      <c r="K2369" s="1185"/>
      <c r="L2369" s="1185"/>
    </row>
    <row r="2370" spans="1:12" ht="32.25">
      <c r="A2370" s="1540" t="s">
        <v>110</v>
      </c>
      <c r="B2370" s="1541"/>
      <c r="C2370" s="1541"/>
      <c r="D2370" s="1541"/>
      <c r="E2370" s="1541"/>
      <c r="F2370" s="1541"/>
      <c r="G2370" s="1541"/>
      <c r="H2370" s="1541"/>
      <c r="I2370" s="1541"/>
      <c r="J2370" s="1541"/>
      <c r="K2370" s="1542"/>
      <c r="L2370" s="1185"/>
    </row>
    <row r="2371" spans="1:12" ht="23.25">
      <c r="A2371" s="1543" t="s">
        <v>111</v>
      </c>
      <c r="B2371" s="1544"/>
      <c r="C2371" s="1544"/>
      <c r="D2371" s="1544"/>
      <c r="E2371" s="1544"/>
      <c r="F2371" s="1544"/>
      <c r="G2371" s="1544"/>
      <c r="H2371" s="1544"/>
      <c r="I2371" s="1544"/>
      <c r="J2371" s="1544"/>
      <c r="K2371" s="1545"/>
      <c r="L2371" s="1185"/>
    </row>
    <row r="2372" spans="1:12" ht="16.5" thickBot="1">
      <c r="A2372" s="1546" t="s">
        <v>477</v>
      </c>
      <c r="B2372" s="1547"/>
      <c r="C2372" s="1547"/>
      <c r="D2372" s="1547"/>
      <c r="E2372" s="1547"/>
      <c r="F2372" s="1547"/>
      <c r="G2372" s="1547"/>
      <c r="H2372" s="1547"/>
      <c r="I2372" s="1547"/>
      <c r="J2372" s="1547"/>
      <c r="K2372" s="1548"/>
      <c r="L2372" s="1185"/>
    </row>
    <row r="2373" spans="1:12">
      <c r="A2373" s="1549" t="s">
        <v>112</v>
      </c>
      <c r="B2373" s="1550"/>
      <c r="C2373" s="1550"/>
      <c r="D2373" s="1550"/>
      <c r="E2373" s="1550"/>
      <c r="F2373" s="338"/>
      <c r="G2373" s="1559" t="s">
        <v>113</v>
      </c>
      <c r="H2373" s="1559"/>
      <c r="I2373" s="1559"/>
      <c r="J2373" s="1559"/>
      <c r="K2373" s="1560"/>
      <c r="L2373" s="1185"/>
    </row>
    <row r="2374" spans="1:12" ht="15.75" thickBot="1">
      <c r="A2374" s="1549"/>
      <c r="B2374" s="1550"/>
      <c r="C2374" s="1550"/>
      <c r="D2374" s="1550"/>
      <c r="E2374" s="1550"/>
      <c r="F2374" s="338"/>
      <c r="G2374" s="1559"/>
      <c r="H2374" s="1559"/>
      <c r="I2374" s="1559"/>
      <c r="J2374" s="1559"/>
      <c r="K2374" s="1560"/>
      <c r="L2374" s="1185"/>
    </row>
    <row r="2375" spans="1:12">
      <c r="A2375" s="73"/>
      <c r="B2375" s="74"/>
      <c r="C2375" s="74"/>
      <c r="D2375" s="74"/>
      <c r="E2375" s="75"/>
      <c r="F2375" s="338"/>
      <c r="G2375" s="73"/>
      <c r="H2375" s="74"/>
      <c r="I2375" s="74"/>
      <c r="J2375" s="74"/>
      <c r="K2375" s="75"/>
      <c r="L2375" s="1185"/>
    </row>
    <row r="2376" spans="1:12">
      <c r="A2376" s="323" t="s">
        <v>482</v>
      </c>
      <c r="B2376" s="338"/>
      <c r="C2376" s="338"/>
      <c r="D2376" s="338"/>
      <c r="E2376" s="14"/>
      <c r="F2376" s="338"/>
      <c r="G2376" s="323" t="s">
        <v>482</v>
      </c>
      <c r="H2376" s="338"/>
      <c r="I2376" s="338"/>
      <c r="J2376" s="338"/>
      <c r="K2376" s="14"/>
      <c r="L2376" s="1185"/>
    </row>
    <row r="2377" spans="1:12">
      <c r="A2377" s="158" t="s">
        <v>491</v>
      </c>
      <c r="B2377" s="338"/>
      <c r="C2377" s="338"/>
      <c r="D2377" s="338"/>
      <c r="E2377" s="14"/>
      <c r="F2377" s="338"/>
      <c r="G2377" s="158" t="s">
        <v>491</v>
      </c>
      <c r="H2377" s="338"/>
      <c r="I2377" s="338"/>
      <c r="J2377" s="338"/>
      <c r="K2377" s="14"/>
      <c r="L2377" s="1185"/>
    </row>
    <row r="2378" spans="1:12">
      <c r="A2378" s="76"/>
      <c r="B2378" s="338"/>
      <c r="C2378" s="338"/>
      <c r="D2378" s="338"/>
      <c r="E2378" s="14"/>
      <c r="F2378" s="338"/>
      <c r="G2378" s="76"/>
      <c r="H2378" s="338"/>
      <c r="I2378" s="338"/>
      <c r="J2378" s="338"/>
      <c r="K2378" s="14"/>
      <c r="L2378" s="1185"/>
    </row>
    <row r="2379" spans="1:12" ht="15.75" thickBot="1">
      <c r="A2379" s="25"/>
      <c r="B2379" s="23"/>
      <c r="C2379" s="23"/>
      <c r="D2379" s="23"/>
      <c r="E2379" s="24"/>
      <c r="F2379" s="338"/>
      <c r="G2379" s="25"/>
      <c r="H2379" s="23"/>
      <c r="I2379" s="23"/>
      <c r="J2379" s="23"/>
      <c r="K2379" s="24"/>
      <c r="L2379" s="1185"/>
    </row>
    <row r="2380" spans="1:12">
      <c r="A2380" s="13"/>
      <c r="B2380" s="338"/>
      <c r="C2380" s="338"/>
      <c r="D2380" s="338"/>
      <c r="E2380" s="338"/>
      <c r="F2380" s="338"/>
      <c r="G2380" s="338"/>
      <c r="H2380" s="338"/>
      <c r="I2380" s="338" t="s">
        <v>114</v>
      </c>
      <c r="J2380" s="338"/>
      <c r="K2380" s="14"/>
      <c r="L2380" s="1185"/>
    </row>
    <row r="2381" spans="1:12">
      <c r="A2381" s="1551" t="s">
        <v>115</v>
      </c>
      <c r="B2381" s="1552"/>
      <c r="C2381" s="1552"/>
      <c r="D2381" s="1552"/>
      <c r="E2381" s="1552"/>
      <c r="F2381" s="338"/>
      <c r="G2381" s="1552" t="s">
        <v>3</v>
      </c>
      <c r="H2381" s="1552"/>
      <c r="I2381" s="1552"/>
      <c r="J2381" s="1552"/>
      <c r="K2381" s="1553"/>
      <c r="L2381" s="1185"/>
    </row>
    <row r="2382" spans="1:12" ht="15.75" thickBot="1">
      <c r="A2382" s="13"/>
      <c r="B2382" s="338"/>
      <c r="C2382" s="338"/>
      <c r="D2382" s="338"/>
      <c r="E2382" s="338"/>
      <c r="F2382" s="338"/>
      <c r="G2382" s="338"/>
      <c r="H2382" s="338"/>
      <c r="I2382" s="338"/>
      <c r="J2382" s="338"/>
      <c r="K2382" s="14"/>
      <c r="L2382" s="1185"/>
    </row>
    <row r="2383" spans="1:12">
      <c r="A2383" s="73"/>
      <c r="B2383" s="74"/>
      <c r="C2383" s="74"/>
      <c r="D2383" s="74"/>
      <c r="E2383" s="75"/>
      <c r="F2383" s="338"/>
      <c r="G2383" s="77"/>
      <c r="H2383" s="78"/>
      <c r="I2383" s="78"/>
      <c r="J2383" s="78"/>
      <c r="K2383" s="79"/>
      <c r="L2383" s="1185"/>
    </row>
    <row r="2384" spans="1:12">
      <c r="A2384" s="13"/>
      <c r="B2384" s="338"/>
      <c r="C2384" s="338"/>
      <c r="D2384" s="338"/>
      <c r="E2384" s="14"/>
      <c r="F2384" s="338"/>
      <c r="G2384" s="1191" t="s">
        <v>483</v>
      </c>
      <c r="H2384" s="383"/>
      <c r="I2384" s="383"/>
      <c r="J2384" s="383"/>
      <c r="K2384" s="80"/>
      <c r="L2384" s="1185"/>
    </row>
    <row r="2385" spans="1:12">
      <c r="A2385" s="537" t="s">
        <v>786</v>
      </c>
      <c r="B2385" s="338"/>
      <c r="C2385" s="338"/>
      <c r="D2385" s="338"/>
      <c r="E2385" s="14"/>
      <c r="F2385" s="338"/>
      <c r="G2385" s="534" t="s">
        <v>484</v>
      </c>
      <c r="H2385" s="383"/>
      <c r="I2385" s="383"/>
      <c r="J2385" s="383"/>
      <c r="K2385" s="80"/>
      <c r="L2385" s="1185"/>
    </row>
    <row r="2386" spans="1:12">
      <c r="A2386" s="13"/>
      <c r="B2386" s="338"/>
      <c r="C2386" s="338"/>
      <c r="D2386" s="338"/>
      <c r="E2386" s="14"/>
      <c r="F2386" s="338"/>
      <c r="G2386" s="76"/>
      <c r="H2386" s="383"/>
      <c r="I2386" s="383"/>
      <c r="J2386" s="383"/>
      <c r="K2386" s="80"/>
      <c r="L2386" s="1185"/>
    </row>
    <row r="2387" spans="1:12" ht="15.75" thickBot="1">
      <c r="A2387" s="25"/>
      <c r="B2387" s="23"/>
      <c r="C2387" s="23"/>
      <c r="D2387" s="23"/>
      <c r="E2387" s="24"/>
      <c r="F2387" s="338"/>
      <c r="G2387" s="76"/>
      <c r="H2387" s="383"/>
      <c r="I2387" s="383"/>
      <c r="J2387" s="383"/>
      <c r="K2387" s="80"/>
      <c r="L2387" s="1185"/>
    </row>
    <row r="2388" spans="1:12">
      <c r="A2388" s="1524" t="s">
        <v>116</v>
      </c>
      <c r="B2388" s="1525"/>
      <c r="C2388" s="1525"/>
      <c r="D2388" s="1525"/>
      <c r="E2388" s="1525"/>
      <c r="F2388" s="1554"/>
      <c r="G2388" s="1534">
        <f>'04-22Master'!A2638</f>
        <v>0</v>
      </c>
      <c r="H2388" s="1527"/>
      <c r="I2388" s="1527"/>
      <c r="J2388" s="1527"/>
      <c r="K2388" s="1527"/>
      <c r="L2388" s="1185"/>
    </row>
    <row r="2389" spans="1:12">
      <c r="A2389" s="1555"/>
      <c r="B2389" s="1556"/>
      <c r="C2389" s="1556"/>
      <c r="D2389" s="1556"/>
      <c r="E2389" s="1556"/>
      <c r="F2389" s="1556"/>
      <c r="G2389" s="1557">
        <f>'04-22Master'!F2949</f>
        <v>0</v>
      </c>
      <c r="H2389" s="1558"/>
      <c r="I2389" s="1558"/>
      <c r="J2389" s="1558"/>
      <c r="K2389" s="1558"/>
      <c r="L2389" s="1185"/>
    </row>
    <row r="2390" spans="1:12">
      <c r="A2390" s="1529" t="s">
        <v>117</v>
      </c>
      <c r="B2390" s="1530"/>
      <c r="C2390" s="1530"/>
      <c r="D2390" s="1530"/>
      <c r="E2390" s="1530"/>
      <c r="F2390" s="1530"/>
      <c r="G2390" s="1531" t="e">
        <f>'04-22Master'!#REF!</f>
        <v>#REF!</v>
      </c>
      <c r="H2390" s="1532"/>
      <c r="I2390" s="1532"/>
      <c r="J2390" s="1532"/>
      <c r="K2390" s="1533"/>
      <c r="L2390" s="1185"/>
    </row>
    <row r="2391" spans="1:12">
      <c r="A2391" s="1524" t="s">
        <v>118</v>
      </c>
      <c r="B2391" s="1525"/>
      <c r="C2391" s="1525"/>
      <c r="D2391" s="1525"/>
      <c r="E2391" s="1525"/>
      <c r="F2391" s="1525"/>
      <c r="G2391" s="1534">
        <f>'04-22Master'!E2638</f>
        <v>0</v>
      </c>
      <c r="H2391" s="1527"/>
      <c r="I2391" s="1527"/>
      <c r="J2391" s="1527"/>
      <c r="K2391" s="1528"/>
      <c r="L2391" s="1185"/>
    </row>
    <row r="2392" spans="1:12">
      <c r="A2392" s="1524" t="s">
        <v>119</v>
      </c>
      <c r="B2392" s="1525"/>
      <c r="C2392" s="1525"/>
      <c r="D2392" s="1525"/>
      <c r="E2392" s="1525"/>
      <c r="F2392" s="1525"/>
      <c r="G2392" s="1535">
        <f>'04-22Master'!H2638</f>
        <v>0</v>
      </c>
      <c r="H2392" s="1536"/>
      <c r="I2392" s="1536"/>
      <c r="J2392" s="1536"/>
      <c r="K2392" s="1537"/>
      <c r="L2392" s="1185"/>
    </row>
    <row r="2393" spans="1:12">
      <c r="A2393" s="384" t="s">
        <v>120</v>
      </c>
      <c r="B2393" s="629"/>
      <c r="C2393" s="629"/>
      <c r="D2393" s="629"/>
      <c r="E2393" s="629"/>
      <c r="F2393" s="629"/>
      <c r="G2393" s="631"/>
      <c r="H2393" s="387"/>
      <c r="I2393" s="388">
        <f>'04-22Master'!N2638</f>
        <v>0</v>
      </c>
      <c r="J2393" s="1197"/>
      <c r="K2393" s="632"/>
      <c r="L2393" s="1185"/>
    </row>
    <row r="2394" spans="1:12">
      <c r="A2394" s="384" t="s">
        <v>121</v>
      </c>
      <c r="B2394" s="629"/>
      <c r="C2394" s="629"/>
      <c r="D2394" s="629"/>
      <c r="E2394" s="629"/>
      <c r="F2394" s="630"/>
      <c r="G2394" s="435"/>
      <c r="H2394" s="436"/>
      <c r="I2394" s="388">
        <f>'04-22Master'!M2638</f>
        <v>0</v>
      </c>
      <c r="J2394" s="436"/>
      <c r="K2394" s="437"/>
      <c r="L2394" s="1185"/>
    </row>
    <row r="2395" spans="1:12">
      <c r="A2395" s="1538" t="s">
        <v>122</v>
      </c>
      <c r="B2395" s="1539"/>
      <c r="C2395" s="1539"/>
      <c r="D2395" s="1539"/>
      <c r="E2395" s="1539"/>
      <c r="F2395" s="1539"/>
      <c r="G2395" s="1531">
        <f>'04-22Master'!S2638</f>
        <v>0</v>
      </c>
      <c r="H2395" s="1532"/>
      <c r="I2395" s="1532"/>
      <c r="J2395" s="1532"/>
      <c r="K2395" s="1533"/>
      <c r="L2395" s="1185"/>
    </row>
    <row r="2396" spans="1:12">
      <c r="A2396" s="1524" t="s">
        <v>123</v>
      </c>
      <c r="B2396" s="1525"/>
      <c r="C2396" s="1525"/>
      <c r="D2396" s="1525"/>
      <c r="E2396" s="1525"/>
      <c r="F2396" s="1525"/>
      <c r="G2396" s="1526">
        <f>'04-22Master'!C2603</f>
        <v>0</v>
      </c>
      <c r="H2396" s="1527"/>
      <c r="I2396" s="1527"/>
      <c r="J2396" s="1527"/>
      <c r="K2396" s="1528"/>
      <c r="L2396" s="1185"/>
    </row>
    <row r="2397" spans="1:12">
      <c r="A2397" s="1524" t="s">
        <v>124</v>
      </c>
      <c r="B2397" s="1525"/>
      <c r="C2397" s="1525"/>
      <c r="D2397" s="1525"/>
      <c r="E2397" s="1525"/>
      <c r="F2397" s="1525"/>
      <c r="G2397" s="1527" t="s">
        <v>125</v>
      </c>
      <c r="H2397" s="1527"/>
      <c r="I2397" s="1527"/>
      <c r="J2397" s="1527"/>
      <c r="K2397" s="1528"/>
      <c r="L2397" s="1185"/>
    </row>
    <row r="2398" spans="1:12">
      <c r="A2398" s="384" t="s">
        <v>126</v>
      </c>
      <c r="B2398" s="629"/>
      <c r="C2398" s="629"/>
      <c r="D2398" s="629"/>
      <c r="E2398" s="629"/>
      <c r="F2398" s="630"/>
      <c r="G2398" s="631"/>
      <c r="H2398" s="1197"/>
      <c r="I2398" s="633">
        <f>'04-22Master'!Q2638</f>
        <v>0</v>
      </c>
      <c r="J2398" s="1197"/>
      <c r="K2398" s="632"/>
      <c r="L2398" s="1185"/>
    </row>
    <row r="2399" spans="1:12">
      <c r="A2399" s="384" t="s">
        <v>127</v>
      </c>
      <c r="B2399" s="629"/>
      <c r="C2399" s="629"/>
      <c r="D2399" s="629"/>
      <c r="E2399" s="629"/>
      <c r="F2399" s="630"/>
      <c r="G2399" s="631"/>
      <c r="H2399" s="1197"/>
      <c r="I2399" s="1197" t="s">
        <v>34</v>
      </c>
      <c r="J2399" s="1197"/>
      <c r="K2399" s="632"/>
      <c r="L2399" s="1185"/>
    </row>
    <row r="2400" spans="1:12">
      <c r="A2400" s="384" t="s">
        <v>128</v>
      </c>
      <c r="B2400" s="629"/>
      <c r="C2400" s="629"/>
      <c r="D2400" s="629"/>
      <c r="E2400" s="629"/>
      <c r="F2400" s="630"/>
      <c r="G2400" s="631"/>
      <c r="H2400" s="1197"/>
      <c r="I2400" s="633">
        <v>0</v>
      </c>
      <c r="J2400" s="1197"/>
      <c r="K2400" s="632"/>
      <c r="L2400" s="1185"/>
    </row>
    <row r="2401" spans="1:12">
      <c r="A2401" s="384" t="s">
        <v>129</v>
      </c>
      <c r="B2401" s="629"/>
      <c r="C2401" s="629"/>
      <c r="D2401" s="629"/>
      <c r="E2401" s="629"/>
      <c r="F2401" s="630"/>
      <c r="G2401" s="631"/>
      <c r="H2401" s="1197"/>
      <c r="I2401" s="1197">
        <v>0</v>
      </c>
      <c r="J2401" s="1197"/>
      <c r="K2401" s="632"/>
      <c r="L2401" s="1185"/>
    </row>
    <row r="2402" spans="1:12">
      <c r="A2402" s="384" t="s">
        <v>130</v>
      </c>
      <c r="B2402" s="629"/>
      <c r="C2402" s="629"/>
      <c r="D2402" s="629"/>
      <c r="E2402" s="629"/>
      <c r="F2402" s="630"/>
      <c r="G2402" s="631"/>
      <c r="H2402" s="1197"/>
      <c r="I2402" s="633">
        <f>'04-22Master'!AG2638</f>
        <v>0</v>
      </c>
      <c r="J2402" s="1197"/>
      <c r="K2402" s="632" t="s">
        <v>32</v>
      </c>
      <c r="L2402" s="1185"/>
    </row>
    <row r="2403" spans="1:12">
      <c r="A2403" s="384" t="s">
        <v>131</v>
      </c>
      <c r="B2403" s="629"/>
      <c r="C2403" s="1195" t="s">
        <v>29</v>
      </c>
      <c r="D2403" s="1196">
        <f>'04-22Master'!AI2638</f>
        <v>0</v>
      </c>
      <c r="E2403" s="1195" t="s">
        <v>28</v>
      </c>
      <c r="F2403" s="1196">
        <f>'04-22Master'!AH3801</f>
        <v>0</v>
      </c>
      <c r="G2403" s="1195" t="s">
        <v>30</v>
      </c>
      <c r="H2403" s="1196">
        <f>'04-22Master'!AJ2638</f>
        <v>0</v>
      </c>
      <c r="I2403" s="1195" t="s">
        <v>31</v>
      </c>
      <c r="J2403" s="1196">
        <f>'04-22Master'!AK3847</f>
        <v>0</v>
      </c>
      <c r="K2403" s="392">
        <f>'04-22Master'!AL3847</f>
        <v>0</v>
      </c>
      <c r="L2403" s="1185"/>
    </row>
    <row r="2404" spans="1:12">
      <c r="A2404" s="384" t="s">
        <v>132</v>
      </c>
      <c r="B2404" s="629"/>
      <c r="C2404" s="629"/>
      <c r="D2404" s="629"/>
      <c r="E2404" s="629"/>
      <c r="F2404" s="630"/>
      <c r="G2404" s="631"/>
      <c r="H2404" s="1197"/>
      <c r="I2404" s="633">
        <f>I2402-(D2403+F2403+H2403+J2403+K2403)</f>
        <v>0</v>
      </c>
      <c r="J2404" s="1197"/>
      <c r="K2404" s="632"/>
      <c r="L2404" s="1185"/>
    </row>
    <row r="2405" spans="1:12">
      <c r="A2405" s="393" t="s">
        <v>133</v>
      </c>
      <c r="B2405" s="95"/>
      <c r="C2405" s="95"/>
      <c r="D2405" s="95"/>
      <c r="E2405" s="95"/>
      <c r="F2405" s="96"/>
      <c r="G2405" s="97"/>
      <c r="H2405" s="98"/>
      <c r="I2405" s="98"/>
      <c r="J2405" s="98"/>
      <c r="K2405" s="99"/>
      <c r="L2405" s="1185"/>
    </row>
    <row r="2406" spans="1:12">
      <c r="A2406" s="394" t="s">
        <v>134</v>
      </c>
      <c r="B2406" s="100"/>
      <c r="C2406" s="100"/>
      <c r="D2406" s="100"/>
      <c r="E2406" s="100"/>
      <c r="F2406" s="101"/>
      <c r="G2406" s="71"/>
      <c r="H2406" s="17"/>
      <c r="I2406" s="17"/>
      <c r="J2406" s="17"/>
      <c r="K2406" s="102"/>
      <c r="L2406" s="1185"/>
    </row>
    <row r="2407" spans="1:12">
      <c r="A2407" s="13"/>
      <c r="B2407" s="338"/>
      <c r="C2407" s="338"/>
      <c r="D2407" s="338"/>
      <c r="E2407" s="338"/>
      <c r="F2407" s="338"/>
      <c r="G2407" s="338"/>
      <c r="H2407" s="338"/>
      <c r="I2407" s="338"/>
      <c r="J2407" s="338"/>
      <c r="K2407" s="14"/>
      <c r="L2407" s="1185"/>
    </row>
    <row r="2408" spans="1:12" ht="15.75" thickBot="1">
      <c r="A2408" s="25"/>
      <c r="B2408" s="23"/>
      <c r="C2408" s="23"/>
      <c r="D2408" s="23"/>
      <c r="E2408" s="23"/>
      <c r="F2408" s="23"/>
      <c r="G2408" s="23"/>
      <c r="H2408" s="23"/>
      <c r="I2408" s="23"/>
      <c r="J2408" s="23"/>
      <c r="K2408" s="24"/>
      <c r="L2408" s="1185"/>
    </row>
    <row r="2409" spans="1:12">
      <c r="A2409" s="1185"/>
      <c r="B2409" s="1185"/>
      <c r="C2409" s="1185"/>
      <c r="D2409" s="1185"/>
      <c r="E2409" s="1185"/>
      <c r="F2409" s="1185"/>
      <c r="G2409" s="1185"/>
      <c r="H2409" s="1185"/>
      <c r="I2409" s="1185"/>
      <c r="J2409" s="1185"/>
      <c r="K2409" s="1185"/>
      <c r="L2409" s="1185"/>
    </row>
    <row r="2410" spans="1:12">
      <c r="A2410" s="1185"/>
      <c r="B2410" s="1185"/>
      <c r="C2410" s="1185"/>
      <c r="D2410" s="1185"/>
      <c r="E2410" s="1185"/>
      <c r="F2410" s="1185"/>
      <c r="G2410" s="1185"/>
      <c r="H2410" s="1185"/>
      <c r="I2410" s="1185"/>
      <c r="J2410" s="1185"/>
      <c r="K2410" s="1185"/>
      <c r="L2410" s="1185"/>
    </row>
    <row r="2411" spans="1:12">
      <c r="A2411" s="1185"/>
      <c r="B2411" s="1185"/>
      <c r="C2411" s="1185"/>
      <c r="D2411" s="1185"/>
      <c r="E2411" s="1185"/>
      <c r="F2411" s="1185"/>
      <c r="G2411" s="1185"/>
      <c r="H2411" s="1185"/>
      <c r="I2411" s="1185"/>
      <c r="J2411" s="1185"/>
      <c r="K2411" s="1185"/>
      <c r="L2411" s="1185"/>
    </row>
    <row r="2412" spans="1:12">
      <c r="A2412" s="1185"/>
      <c r="B2412" s="1185"/>
      <c r="C2412" s="1185"/>
      <c r="D2412" s="1185"/>
      <c r="E2412" s="1185"/>
      <c r="F2412" s="1185"/>
      <c r="G2412" s="1185"/>
      <c r="H2412" s="1185"/>
      <c r="I2412" s="1185"/>
      <c r="J2412" s="1185"/>
      <c r="K2412" s="1185"/>
      <c r="L2412" s="1185"/>
    </row>
    <row r="2413" spans="1:12">
      <c r="A2413" s="1185"/>
      <c r="B2413" s="1185"/>
      <c r="C2413" s="1185"/>
      <c r="D2413" s="1185"/>
      <c r="E2413" s="1185"/>
      <c r="F2413" s="1185"/>
      <c r="G2413" s="1185"/>
      <c r="H2413" s="1185"/>
      <c r="I2413" s="1185"/>
      <c r="J2413" s="1185"/>
      <c r="K2413" s="1185"/>
      <c r="L2413" s="1185"/>
    </row>
    <row r="2414" spans="1:12">
      <c r="A2414" s="1185"/>
      <c r="B2414" s="1185"/>
      <c r="C2414" s="1185"/>
      <c r="D2414" s="1185"/>
      <c r="E2414" s="1185"/>
      <c r="F2414" s="1185"/>
      <c r="G2414" s="1185"/>
      <c r="H2414" s="1185"/>
      <c r="I2414" s="1185"/>
      <c r="J2414" s="1185"/>
      <c r="K2414" s="1185"/>
      <c r="L2414" s="1185"/>
    </row>
    <row r="2415" spans="1:12">
      <c r="A2415" s="1185"/>
      <c r="B2415" s="1185"/>
      <c r="C2415" s="1185"/>
      <c r="D2415" s="1185"/>
      <c r="E2415" s="1185"/>
      <c r="F2415" s="1185"/>
      <c r="G2415" s="1185"/>
      <c r="H2415" s="1185"/>
      <c r="I2415" s="1185"/>
      <c r="J2415" s="1185"/>
      <c r="K2415" s="1185"/>
      <c r="L2415" s="1185"/>
    </row>
    <row r="2416" spans="1:12">
      <c r="A2416" s="1185"/>
      <c r="B2416" s="1185"/>
      <c r="C2416" s="1185"/>
      <c r="D2416" s="1185"/>
      <c r="E2416" s="1185"/>
      <c r="F2416" s="1185"/>
      <c r="G2416" s="1185"/>
      <c r="H2416" s="1185"/>
      <c r="I2416" s="1185"/>
      <c r="J2416" s="1185"/>
      <c r="K2416" s="1185"/>
      <c r="L2416" s="1185"/>
    </row>
    <row r="2417" spans="1:12">
      <c r="A2417" s="1185"/>
      <c r="B2417" s="1185"/>
      <c r="C2417" s="1185"/>
      <c r="D2417" s="1185"/>
      <c r="E2417" s="1185"/>
      <c r="F2417" s="1185"/>
      <c r="G2417" s="1185"/>
      <c r="H2417" s="1185"/>
      <c r="I2417" s="1185"/>
      <c r="J2417" s="1185"/>
      <c r="K2417" s="1185"/>
      <c r="L2417" s="1185"/>
    </row>
    <row r="2418" spans="1:12" ht="15.75" thickBot="1">
      <c r="A2418" s="1185"/>
      <c r="B2418" s="1185"/>
      <c r="C2418" s="1185"/>
      <c r="D2418" s="1185"/>
      <c r="E2418" s="1185"/>
      <c r="F2418" s="1185"/>
      <c r="G2418" s="1185"/>
      <c r="H2418" s="1185"/>
      <c r="I2418" s="1185"/>
      <c r="J2418" s="1185"/>
      <c r="K2418" s="1185"/>
      <c r="L2418" s="1185"/>
    </row>
    <row r="2419" spans="1:12" ht="32.25">
      <c r="A2419" s="1540" t="s">
        <v>110</v>
      </c>
      <c r="B2419" s="1541"/>
      <c r="C2419" s="1541"/>
      <c r="D2419" s="1541"/>
      <c r="E2419" s="1541"/>
      <c r="F2419" s="1541"/>
      <c r="G2419" s="1541"/>
      <c r="H2419" s="1541"/>
      <c r="I2419" s="1541"/>
      <c r="J2419" s="1541"/>
      <c r="K2419" s="1542"/>
      <c r="L2419" s="1185"/>
    </row>
    <row r="2420" spans="1:12" ht="23.25">
      <c r="A2420" s="1543" t="s">
        <v>111</v>
      </c>
      <c r="B2420" s="1544"/>
      <c r="C2420" s="1544"/>
      <c r="D2420" s="1544"/>
      <c r="E2420" s="1544"/>
      <c r="F2420" s="1544"/>
      <c r="G2420" s="1544"/>
      <c r="H2420" s="1544"/>
      <c r="I2420" s="1544"/>
      <c r="J2420" s="1544"/>
      <c r="K2420" s="1545"/>
      <c r="L2420" s="1185"/>
    </row>
    <row r="2421" spans="1:12" ht="16.5" thickBot="1">
      <c r="A2421" s="1546" t="s">
        <v>477</v>
      </c>
      <c r="B2421" s="1547"/>
      <c r="C2421" s="1547"/>
      <c r="D2421" s="1547"/>
      <c r="E2421" s="1547"/>
      <c r="F2421" s="1547"/>
      <c r="G2421" s="1547"/>
      <c r="H2421" s="1547"/>
      <c r="I2421" s="1547"/>
      <c r="J2421" s="1547"/>
      <c r="K2421" s="1548"/>
      <c r="L2421" s="1185"/>
    </row>
    <row r="2422" spans="1:12">
      <c r="A2422" s="1549" t="s">
        <v>112</v>
      </c>
      <c r="B2422" s="1550"/>
      <c r="C2422" s="1550"/>
      <c r="D2422" s="1550"/>
      <c r="E2422" s="1550"/>
      <c r="F2422" s="338"/>
      <c r="G2422" s="1559" t="s">
        <v>113</v>
      </c>
      <c r="H2422" s="1559"/>
      <c r="I2422" s="1559"/>
      <c r="J2422" s="1559"/>
      <c r="K2422" s="1560"/>
      <c r="L2422" s="1185"/>
    </row>
    <row r="2423" spans="1:12" ht="15.75" thickBot="1">
      <c r="A2423" s="1549"/>
      <c r="B2423" s="1550"/>
      <c r="C2423" s="1550"/>
      <c r="D2423" s="1550"/>
      <c r="E2423" s="1550"/>
      <c r="F2423" s="338"/>
      <c r="G2423" s="1559"/>
      <c r="H2423" s="1559"/>
      <c r="I2423" s="1559"/>
      <c r="J2423" s="1559"/>
      <c r="K2423" s="1560"/>
      <c r="L2423" s="1185"/>
    </row>
    <row r="2424" spans="1:12">
      <c r="A2424" s="73"/>
      <c r="B2424" s="74"/>
      <c r="C2424" s="74"/>
      <c r="D2424" s="74"/>
      <c r="E2424" s="75"/>
      <c r="F2424" s="338"/>
      <c r="G2424" s="73"/>
      <c r="H2424" s="74"/>
      <c r="I2424" s="74"/>
      <c r="J2424" s="74"/>
      <c r="K2424" s="75"/>
      <c r="L2424" s="1185"/>
    </row>
    <row r="2425" spans="1:12">
      <c r="A2425" s="323" t="s">
        <v>482</v>
      </c>
      <c r="B2425" s="338"/>
      <c r="C2425" s="338"/>
      <c r="D2425" s="338"/>
      <c r="E2425" s="14"/>
      <c r="F2425" s="338"/>
      <c r="G2425" s="323" t="s">
        <v>482</v>
      </c>
      <c r="H2425" s="338"/>
      <c r="I2425" s="338"/>
      <c r="J2425" s="338"/>
      <c r="K2425" s="14"/>
      <c r="L2425" s="1185"/>
    </row>
    <row r="2426" spans="1:12">
      <c r="A2426" s="158" t="s">
        <v>491</v>
      </c>
      <c r="B2426" s="338"/>
      <c r="C2426" s="338"/>
      <c r="D2426" s="338"/>
      <c r="E2426" s="14"/>
      <c r="F2426" s="338"/>
      <c r="G2426" s="158" t="s">
        <v>491</v>
      </c>
      <c r="H2426" s="338"/>
      <c r="I2426" s="338"/>
      <c r="J2426" s="338"/>
      <c r="K2426" s="14"/>
      <c r="L2426" s="1185"/>
    </row>
    <row r="2427" spans="1:12">
      <c r="A2427" s="76"/>
      <c r="B2427" s="338"/>
      <c r="C2427" s="338"/>
      <c r="D2427" s="338"/>
      <c r="E2427" s="14"/>
      <c r="F2427" s="338"/>
      <c r="G2427" s="76"/>
      <c r="H2427" s="338"/>
      <c r="I2427" s="338"/>
      <c r="J2427" s="338"/>
      <c r="K2427" s="14"/>
      <c r="L2427" s="1185"/>
    </row>
    <row r="2428" spans="1:12" ht="15.75" thickBot="1">
      <c r="A2428" s="25"/>
      <c r="B2428" s="23"/>
      <c r="C2428" s="23"/>
      <c r="D2428" s="23"/>
      <c r="E2428" s="24"/>
      <c r="F2428" s="338"/>
      <c r="G2428" s="25"/>
      <c r="H2428" s="23"/>
      <c r="I2428" s="23"/>
      <c r="J2428" s="23"/>
      <c r="K2428" s="24"/>
      <c r="L2428" s="1185"/>
    </row>
    <row r="2429" spans="1:12">
      <c r="A2429" s="13"/>
      <c r="B2429" s="338"/>
      <c r="C2429" s="338"/>
      <c r="D2429" s="338"/>
      <c r="E2429" s="338"/>
      <c r="F2429" s="338"/>
      <c r="G2429" s="338"/>
      <c r="H2429" s="338"/>
      <c r="I2429" s="338" t="s">
        <v>114</v>
      </c>
      <c r="J2429" s="338"/>
      <c r="K2429" s="14"/>
      <c r="L2429" s="1185"/>
    </row>
    <row r="2430" spans="1:12">
      <c r="A2430" s="1551" t="s">
        <v>115</v>
      </c>
      <c r="B2430" s="1552"/>
      <c r="C2430" s="1552"/>
      <c r="D2430" s="1552"/>
      <c r="E2430" s="1552"/>
      <c r="F2430" s="338"/>
      <c r="G2430" s="1552" t="s">
        <v>3</v>
      </c>
      <c r="H2430" s="1552"/>
      <c r="I2430" s="1552"/>
      <c r="J2430" s="1552"/>
      <c r="K2430" s="1553"/>
      <c r="L2430" s="1185"/>
    </row>
    <row r="2431" spans="1:12" ht="15.75" thickBot="1">
      <c r="A2431" s="13"/>
      <c r="B2431" s="338"/>
      <c r="C2431" s="338"/>
      <c r="D2431" s="338"/>
      <c r="E2431" s="338"/>
      <c r="F2431" s="338"/>
      <c r="G2431" s="338"/>
      <c r="H2431" s="338"/>
      <c r="I2431" s="338"/>
      <c r="J2431" s="338"/>
      <c r="K2431" s="14"/>
      <c r="L2431" s="1185"/>
    </row>
    <row r="2432" spans="1:12">
      <c r="A2432" s="73"/>
      <c r="B2432" s="74"/>
      <c r="C2432" s="74"/>
      <c r="D2432" s="74"/>
      <c r="E2432" s="75"/>
      <c r="F2432" s="338"/>
      <c r="G2432" s="77"/>
      <c r="H2432" s="78"/>
      <c r="I2432" s="78"/>
      <c r="J2432" s="78"/>
      <c r="K2432" s="79"/>
      <c r="L2432" s="1185"/>
    </row>
    <row r="2433" spans="1:12">
      <c r="A2433" s="13"/>
      <c r="B2433" s="338"/>
      <c r="C2433" s="338"/>
      <c r="D2433" s="338"/>
      <c r="E2433" s="14"/>
      <c r="F2433" s="338"/>
      <c r="G2433" s="1191" t="s">
        <v>483</v>
      </c>
      <c r="H2433" s="383"/>
      <c r="I2433" s="383"/>
      <c r="J2433" s="383"/>
      <c r="K2433" s="80"/>
      <c r="L2433" s="1185"/>
    </row>
    <row r="2434" spans="1:12">
      <c r="A2434" s="537" t="s">
        <v>786</v>
      </c>
      <c r="B2434" s="338"/>
      <c r="C2434" s="338"/>
      <c r="D2434" s="338"/>
      <c r="E2434" s="14"/>
      <c r="F2434" s="338"/>
      <c r="G2434" s="534" t="s">
        <v>484</v>
      </c>
      <c r="H2434" s="383"/>
      <c r="I2434" s="383"/>
      <c r="J2434" s="383"/>
      <c r="K2434" s="80"/>
      <c r="L2434" s="1185"/>
    </row>
    <row r="2435" spans="1:12">
      <c r="A2435" s="13"/>
      <c r="B2435" s="338"/>
      <c r="C2435" s="338"/>
      <c r="D2435" s="338"/>
      <c r="E2435" s="14"/>
      <c r="F2435" s="338"/>
      <c r="G2435" s="76"/>
      <c r="H2435" s="383"/>
      <c r="I2435" s="383"/>
      <c r="J2435" s="383"/>
      <c r="K2435" s="80"/>
      <c r="L2435" s="1185"/>
    </row>
    <row r="2436" spans="1:12" ht="15.75" thickBot="1">
      <c r="A2436" s="25"/>
      <c r="B2436" s="23"/>
      <c r="C2436" s="23"/>
      <c r="D2436" s="23"/>
      <c r="E2436" s="24"/>
      <c r="F2436" s="338"/>
      <c r="G2436" s="76"/>
      <c r="H2436" s="383"/>
      <c r="I2436" s="383"/>
      <c r="J2436" s="383"/>
      <c r="K2436" s="80"/>
      <c r="L2436" s="1185"/>
    </row>
    <row r="2437" spans="1:12">
      <c r="A2437" s="1524" t="s">
        <v>116</v>
      </c>
      <c r="B2437" s="1525"/>
      <c r="C2437" s="1525"/>
      <c r="D2437" s="1525"/>
      <c r="E2437" s="1525"/>
      <c r="F2437" s="1554"/>
      <c r="G2437" s="1534">
        <f>'04-22Master'!A2685</f>
        <v>0</v>
      </c>
      <c r="H2437" s="1527"/>
      <c r="I2437" s="1527"/>
      <c r="J2437" s="1527"/>
      <c r="K2437" s="1527"/>
      <c r="L2437" s="1185"/>
    </row>
    <row r="2438" spans="1:12">
      <c r="A2438" s="1555"/>
      <c r="B2438" s="1556"/>
      <c r="C2438" s="1556"/>
      <c r="D2438" s="1556"/>
      <c r="E2438" s="1556"/>
      <c r="F2438" s="1556"/>
      <c r="G2438" s="1557">
        <f>'04-22Master'!F2996</f>
        <v>0</v>
      </c>
      <c r="H2438" s="1558"/>
      <c r="I2438" s="1558"/>
      <c r="J2438" s="1558"/>
      <c r="K2438" s="1558"/>
      <c r="L2438" s="1185"/>
    </row>
    <row r="2439" spans="1:12">
      <c r="A2439" s="1529" t="s">
        <v>117</v>
      </c>
      <c r="B2439" s="1530"/>
      <c r="C2439" s="1530"/>
      <c r="D2439" s="1530"/>
      <c r="E2439" s="1530"/>
      <c r="F2439" s="1530"/>
      <c r="G2439" s="1531" t="e">
        <f>'04-22Master'!#REF!</f>
        <v>#REF!</v>
      </c>
      <c r="H2439" s="1532"/>
      <c r="I2439" s="1532"/>
      <c r="J2439" s="1532"/>
      <c r="K2439" s="1533"/>
      <c r="L2439" s="1185"/>
    </row>
    <row r="2440" spans="1:12">
      <c r="A2440" s="1524" t="s">
        <v>118</v>
      </c>
      <c r="B2440" s="1525"/>
      <c r="C2440" s="1525"/>
      <c r="D2440" s="1525"/>
      <c r="E2440" s="1525"/>
      <c r="F2440" s="1525"/>
      <c r="G2440" s="1534">
        <f>'04-22Master'!E2685</f>
        <v>0</v>
      </c>
      <c r="H2440" s="1527"/>
      <c r="I2440" s="1527"/>
      <c r="J2440" s="1527"/>
      <c r="K2440" s="1528"/>
      <c r="L2440" s="1185"/>
    </row>
    <row r="2441" spans="1:12">
      <c r="A2441" s="1524" t="s">
        <v>119</v>
      </c>
      <c r="B2441" s="1525"/>
      <c r="C2441" s="1525"/>
      <c r="D2441" s="1525"/>
      <c r="E2441" s="1525"/>
      <c r="F2441" s="1525"/>
      <c r="G2441" s="1535">
        <f>'04-22Master'!H2685</f>
        <v>0</v>
      </c>
      <c r="H2441" s="1536"/>
      <c r="I2441" s="1536"/>
      <c r="J2441" s="1536"/>
      <c r="K2441" s="1537"/>
      <c r="L2441" s="1185"/>
    </row>
    <row r="2442" spans="1:12">
      <c r="A2442" s="384" t="s">
        <v>120</v>
      </c>
      <c r="B2442" s="629"/>
      <c r="C2442" s="629"/>
      <c r="D2442" s="629"/>
      <c r="E2442" s="629"/>
      <c r="F2442" s="629"/>
      <c r="G2442" s="631"/>
      <c r="H2442" s="387"/>
      <c r="I2442" s="388">
        <f>'04-22Master'!N2685</f>
        <v>0</v>
      </c>
      <c r="J2442" s="1197"/>
      <c r="K2442" s="632"/>
      <c r="L2442" s="1185"/>
    </row>
    <row r="2443" spans="1:12">
      <c r="A2443" s="384" t="s">
        <v>121</v>
      </c>
      <c r="B2443" s="629"/>
      <c r="C2443" s="629"/>
      <c r="D2443" s="629"/>
      <c r="E2443" s="629"/>
      <c r="F2443" s="630"/>
      <c r="G2443" s="435"/>
      <c r="H2443" s="436"/>
      <c r="I2443" s="388">
        <f>'04-22Master'!M2685</f>
        <v>0</v>
      </c>
      <c r="J2443" s="436"/>
      <c r="K2443" s="437"/>
      <c r="L2443" s="1185"/>
    </row>
    <row r="2444" spans="1:12">
      <c r="A2444" s="1538" t="s">
        <v>122</v>
      </c>
      <c r="B2444" s="1539"/>
      <c r="C2444" s="1539"/>
      <c r="D2444" s="1539"/>
      <c r="E2444" s="1539"/>
      <c r="F2444" s="1539"/>
      <c r="G2444" s="1531">
        <f>'04-22Master'!S2685</f>
        <v>0</v>
      </c>
      <c r="H2444" s="1532"/>
      <c r="I2444" s="1532"/>
      <c r="J2444" s="1532"/>
      <c r="K2444" s="1533"/>
      <c r="L2444" s="1185"/>
    </row>
    <row r="2445" spans="1:12">
      <c r="A2445" s="1524" t="s">
        <v>123</v>
      </c>
      <c r="B2445" s="1525"/>
      <c r="C2445" s="1525"/>
      <c r="D2445" s="1525"/>
      <c r="E2445" s="1525"/>
      <c r="F2445" s="1525"/>
      <c r="G2445" s="1526">
        <f>'04-22Master'!C2650</f>
        <v>0</v>
      </c>
      <c r="H2445" s="1527"/>
      <c r="I2445" s="1527"/>
      <c r="J2445" s="1527"/>
      <c r="K2445" s="1528"/>
      <c r="L2445" s="1185"/>
    </row>
    <row r="2446" spans="1:12">
      <c r="A2446" s="1524" t="s">
        <v>124</v>
      </c>
      <c r="B2446" s="1525"/>
      <c r="C2446" s="1525"/>
      <c r="D2446" s="1525"/>
      <c r="E2446" s="1525"/>
      <c r="F2446" s="1525"/>
      <c r="G2446" s="1527" t="s">
        <v>125</v>
      </c>
      <c r="H2446" s="1527"/>
      <c r="I2446" s="1527"/>
      <c r="J2446" s="1527"/>
      <c r="K2446" s="1528"/>
      <c r="L2446" s="1185"/>
    </row>
    <row r="2447" spans="1:12">
      <c r="A2447" s="384" t="s">
        <v>126</v>
      </c>
      <c r="B2447" s="629"/>
      <c r="C2447" s="629"/>
      <c r="D2447" s="629"/>
      <c r="E2447" s="629"/>
      <c r="F2447" s="630"/>
      <c r="G2447" s="631"/>
      <c r="H2447" s="1197"/>
      <c r="I2447" s="633">
        <f>'04-22Master'!Q2685</f>
        <v>0</v>
      </c>
      <c r="J2447" s="1197"/>
      <c r="K2447" s="632"/>
      <c r="L2447" s="1185"/>
    </row>
    <row r="2448" spans="1:12">
      <c r="A2448" s="384" t="s">
        <v>127</v>
      </c>
      <c r="B2448" s="629"/>
      <c r="C2448" s="629"/>
      <c r="D2448" s="629"/>
      <c r="E2448" s="629"/>
      <c r="F2448" s="630"/>
      <c r="G2448" s="631"/>
      <c r="H2448" s="1197"/>
      <c r="I2448" s="1197" t="s">
        <v>34</v>
      </c>
      <c r="J2448" s="1197"/>
      <c r="K2448" s="632"/>
      <c r="L2448" s="1185"/>
    </row>
    <row r="2449" spans="1:12">
      <c r="A2449" s="384" t="s">
        <v>128</v>
      </c>
      <c r="B2449" s="629"/>
      <c r="C2449" s="629"/>
      <c r="D2449" s="629"/>
      <c r="E2449" s="629"/>
      <c r="F2449" s="630"/>
      <c r="G2449" s="631"/>
      <c r="H2449" s="1197"/>
      <c r="I2449" s="633">
        <v>0</v>
      </c>
      <c r="J2449" s="1197"/>
      <c r="K2449" s="632"/>
      <c r="L2449" s="1185"/>
    </row>
    <row r="2450" spans="1:12">
      <c r="A2450" s="384" t="s">
        <v>129</v>
      </c>
      <c r="B2450" s="629"/>
      <c r="C2450" s="629"/>
      <c r="D2450" s="629"/>
      <c r="E2450" s="629"/>
      <c r="F2450" s="630"/>
      <c r="G2450" s="631"/>
      <c r="H2450" s="1197"/>
      <c r="I2450" s="1197">
        <v>0</v>
      </c>
      <c r="J2450" s="1197"/>
      <c r="K2450" s="632"/>
      <c r="L2450" s="1185"/>
    </row>
    <row r="2451" spans="1:12">
      <c r="A2451" s="384" t="s">
        <v>130</v>
      </c>
      <c r="B2451" s="629"/>
      <c r="C2451" s="629"/>
      <c r="D2451" s="629"/>
      <c r="E2451" s="629"/>
      <c r="F2451" s="630"/>
      <c r="G2451" s="631"/>
      <c r="H2451" s="1197"/>
      <c r="I2451" s="633">
        <f>'04-22Master'!AG2685</f>
        <v>0</v>
      </c>
      <c r="J2451" s="1197"/>
      <c r="K2451" s="632" t="s">
        <v>32</v>
      </c>
      <c r="L2451" s="1185"/>
    </row>
    <row r="2452" spans="1:12">
      <c r="A2452" s="384" t="s">
        <v>131</v>
      </c>
      <c r="B2452" s="629"/>
      <c r="C2452" s="1195" t="s">
        <v>29</v>
      </c>
      <c r="D2452" s="1196">
        <f>'04-22Master'!AI2685</f>
        <v>0</v>
      </c>
      <c r="E2452" s="1195" t="s">
        <v>28</v>
      </c>
      <c r="F2452" s="1196">
        <f>'04-22Master'!AH3848</f>
        <v>0</v>
      </c>
      <c r="G2452" s="1195" t="s">
        <v>30</v>
      </c>
      <c r="H2452" s="1196">
        <f>'04-22Master'!AJ2685</f>
        <v>0</v>
      </c>
      <c r="I2452" s="1195" t="s">
        <v>31</v>
      </c>
      <c r="J2452" s="1196">
        <f>'04-22Master'!AK3894</f>
        <v>0</v>
      </c>
      <c r="K2452" s="392">
        <f>'04-22Master'!AL3894</f>
        <v>0</v>
      </c>
      <c r="L2452" s="1185"/>
    </row>
    <row r="2453" spans="1:12">
      <c r="A2453" s="384" t="s">
        <v>132</v>
      </c>
      <c r="B2453" s="629"/>
      <c r="C2453" s="629"/>
      <c r="D2453" s="629"/>
      <c r="E2453" s="629"/>
      <c r="F2453" s="630"/>
      <c r="G2453" s="631"/>
      <c r="H2453" s="1197"/>
      <c r="I2453" s="633">
        <f>I2451-(D2452+F2452+H2452+J2452+K2452)</f>
        <v>0</v>
      </c>
      <c r="J2453" s="1197"/>
      <c r="K2453" s="632"/>
      <c r="L2453" s="1185"/>
    </row>
    <row r="2454" spans="1:12">
      <c r="A2454" s="393" t="s">
        <v>133</v>
      </c>
      <c r="B2454" s="95"/>
      <c r="C2454" s="95"/>
      <c r="D2454" s="95"/>
      <c r="E2454" s="95"/>
      <c r="F2454" s="96"/>
      <c r="G2454" s="97"/>
      <c r="H2454" s="98"/>
      <c r="I2454" s="98"/>
      <c r="J2454" s="98"/>
      <c r="K2454" s="99"/>
      <c r="L2454" s="1185"/>
    </row>
    <row r="2455" spans="1:12">
      <c r="A2455" s="394" t="s">
        <v>134</v>
      </c>
      <c r="B2455" s="100"/>
      <c r="C2455" s="100"/>
      <c r="D2455" s="100"/>
      <c r="E2455" s="100"/>
      <c r="F2455" s="101"/>
      <c r="G2455" s="71"/>
      <c r="H2455" s="17"/>
      <c r="I2455" s="17"/>
      <c r="J2455" s="17"/>
      <c r="K2455" s="102"/>
      <c r="L2455" s="1185"/>
    </row>
    <row r="2456" spans="1:12">
      <c r="A2456" s="13"/>
      <c r="B2456" s="338"/>
      <c r="C2456" s="338"/>
      <c r="D2456" s="338"/>
      <c r="E2456" s="338"/>
      <c r="F2456" s="338"/>
      <c r="G2456" s="338"/>
      <c r="H2456" s="338"/>
      <c r="I2456" s="338"/>
      <c r="J2456" s="338"/>
      <c r="K2456" s="14"/>
      <c r="L2456" s="1185"/>
    </row>
    <row r="2457" spans="1:12" ht="15.75" thickBot="1">
      <c r="A2457" s="25"/>
      <c r="B2457" s="23"/>
      <c r="C2457" s="23"/>
      <c r="D2457" s="23"/>
      <c r="E2457" s="23"/>
      <c r="F2457" s="23"/>
      <c r="G2457" s="23"/>
      <c r="H2457" s="23"/>
      <c r="I2457" s="23"/>
      <c r="J2457" s="23"/>
      <c r="K2457" s="24"/>
      <c r="L2457" s="1185"/>
    </row>
    <row r="2458" spans="1:12">
      <c r="A2458" s="1185"/>
      <c r="B2458" s="1185"/>
      <c r="C2458" s="1185"/>
      <c r="D2458" s="1185"/>
      <c r="E2458" s="1185"/>
      <c r="F2458" s="1185"/>
      <c r="G2458" s="1185"/>
      <c r="H2458" s="1185"/>
      <c r="I2458" s="1185"/>
      <c r="J2458" s="1185"/>
      <c r="K2458" s="1185"/>
      <c r="L2458" s="1185"/>
    </row>
    <row r="2459" spans="1:12">
      <c r="A2459" s="1185"/>
      <c r="B2459" s="1185"/>
      <c r="C2459" s="1185"/>
      <c r="D2459" s="1185"/>
      <c r="E2459" s="1185"/>
      <c r="F2459" s="1185"/>
      <c r="G2459" s="1185"/>
      <c r="H2459" s="1185"/>
      <c r="I2459" s="1185"/>
      <c r="J2459" s="1185"/>
      <c r="K2459" s="1185"/>
      <c r="L2459" s="1185"/>
    </row>
    <row r="2460" spans="1:12">
      <c r="A2460" s="1185"/>
      <c r="B2460" s="1185"/>
      <c r="C2460" s="1185"/>
      <c r="D2460" s="1185"/>
      <c r="E2460" s="1185"/>
      <c r="F2460" s="1185"/>
      <c r="G2460" s="1185"/>
      <c r="H2460" s="1185"/>
      <c r="I2460" s="1185"/>
      <c r="J2460" s="1185"/>
      <c r="K2460" s="1185"/>
      <c r="L2460" s="1185"/>
    </row>
    <row r="2461" spans="1:12">
      <c r="A2461" s="1185"/>
      <c r="B2461" s="1185"/>
      <c r="C2461" s="1185"/>
      <c r="D2461" s="1185"/>
      <c r="E2461" s="1185"/>
      <c r="F2461" s="1185"/>
      <c r="G2461" s="1185"/>
      <c r="H2461" s="1185"/>
      <c r="I2461" s="1185"/>
      <c r="J2461" s="1185"/>
      <c r="K2461" s="1185"/>
      <c r="L2461" s="1185"/>
    </row>
    <row r="2462" spans="1:12">
      <c r="A2462" s="1185"/>
      <c r="B2462" s="1185"/>
      <c r="C2462" s="1185"/>
      <c r="D2462" s="1185"/>
      <c r="E2462" s="1185"/>
      <c r="F2462" s="1185"/>
      <c r="G2462" s="1185"/>
      <c r="H2462" s="1185"/>
      <c r="I2462" s="1185"/>
      <c r="J2462" s="1185"/>
      <c r="K2462" s="1185"/>
      <c r="L2462" s="1185"/>
    </row>
    <row r="2463" spans="1:12">
      <c r="A2463" s="1185"/>
      <c r="B2463" s="1185"/>
      <c r="C2463" s="1185"/>
      <c r="D2463" s="1185"/>
      <c r="E2463" s="1185"/>
      <c r="F2463" s="1185"/>
      <c r="G2463" s="1185"/>
      <c r="H2463" s="1185"/>
      <c r="I2463" s="1185"/>
      <c r="J2463" s="1185"/>
      <c r="K2463" s="1185"/>
      <c r="L2463" s="1185"/>
    </row>
    <row r="2464" spans="1:12">
      <c r="A2464" s="1185"/>
      <c r="B2464" s="1185"/>
      <c r="C2464" s="1185"/>
      <c r="D2464" s="1185"/>
      <c r="E2464" s="1185"/>
      <c r="F2464" s="1185"/>
      <c r="G2464" s="1185"/>
      <c r="H2464" s="1185"/>
      <c r="I2464" s="1185"/>
      <c r="J2464" s="1185"/>
      <c r="K2464" s="1185"/>
      <c r="L2464" s="1185"/>
    </row>
    <row r="2465" spans="1:12">
      <c r="A2465" s="1185"/>
      <c r="B2465" s="1185"/>
      <c r="C2465" s="1185"/>
      <c r="D2465" s="1185"/>
      <c r="E2465" s="1185"/>
      <c r="F2465" s="1185"/>
      <c r="G2465" s="1185"/>
      <c r="H2465" s="1185"/>
      <c r="I2465" s="1185"/>
      <c r="J2465" s="1185"/>
      <c r="K2465" s="1185"/>
      <c r="L2465" s="1185"/>
    </row>
    <row r="2466" spans="1:12">
      <c r="A2466" s="1185"/>
      <c r="B2466" s="1185"/>
      <c r="C2466" s="1185"/>
      <c r="D2466" s="1185"/>
      <c r="E2466" s="1185"/>
      <c r="F2466" s="1185"/>
      <c r="G2466" s="1185"/>
      <c r="H2466" s="1185"/>
      <c r="I2466" s="1185"/>
      <c r="J2466" s="1185"/>
      <c r="K2466" s="1185"/>
      <c r="L2466" s="1185"/>
    </row>
    <row r="2467" spans="1:12" ht="15.75" thickBot="1">
      <c r="A2467" s="1185"/>
      <c r="B2467" s="1185"/>
      <c r="C2467" s="1185"/>
      <c r="D2467" s="1185"/>
      <c r="E2467" s="1185"/>
      <c r="F2467" s="1185"/>
      <c r="G2467" s="1185"/>
      <c r="H2467" s="1185"/>
      <c r="I2467" s="1185"/>
      <c r="J2467" s="1185"/>
      <c r="K2467" s="1185"/>
      <c r="L2467" s="1185"/>
    </row>
    <row r="2468" spans="1:12" ht="32.25">
      <c r="A2468" s="1540" t="s">
        <v>110</v>
      </c>
      <c r="B2468" s="1541"/>
      <c r="C2468" s="1541"/>
      <c r="D2468" s="1541"/>
      <c r="E2468" s="1541"/>
      <c r="F2468" s="1541"/>
      <c r="G2468" s="1541"/>
      <c r="H2468" s="1541"/>
      <c r="I2468" s="1541"/>
      <c r="J2468" s="1541"/>
      <c r="K2468" s="1542"/>
      <c r="L2468" s="1185"/>
    </row>
    <row r="2469" spans="1:12" ht="23.25">
      <c r="A2469" s="1543" t="s">
        <v>111</v>
      </c>
      <c r="B2469" s="1544"/>
      <c r="C2469" s="1544"/>
      <c r="D2469" s="1544"/>
      <c r="E2469" s="1544"/>
      <c r="F2469" s="1544"/>
      <c r="G2469" s="1544"/>
      <c r="H2469" s="1544"/>
      <c r="I2469" s="1544"/>
      <c r="J2469" s="1544"/>
      <c r="K2469" s="1545"/>
      <c r="L2469" s="1185"/>
    </row>
    <row r="2470" spans="1:12" ht="16.5" thickBot="1">
      <c r="A2470" s="1546" t="s">
        <v>477</v>
      </c>
      <c r="B2470" s="1547"/>
      <c r="C2470" s="1547"/>
      <c r="D2470" s="1547"/>
      <c r="E2470" s="1547"/>
      <c r="F2470" s="1547"/>
      <c r="G2470" s="1547"/>
      <c r="H2470" s="1547"/>
      <c r="I2470" s="1547"/>
      <c r="J2470" s="1547"/>
      <c r="K2470" s="1548"/>
      <c r="L2470" s="1185"/>
    </row>
    <row r="2471" spans="1:12">
      <c r="A2471" s="1549" t="s">
        <v>112</v>
      </c>
      <c r="B2471" s="1550"/>
      <c r="C2471" s="1550"/>
      <c r="D2471" s="1550"/>
      <c r="E2471" s="1550"/>
      <c r="F2471" s="338"/>
      <c r="G2471" s="1559" t="s">
        <v>113</v>
      </c>
      <c r="H2471" s="1559"/>
      <c r="I2471" s="1559"/>
      <c r="J2471" s="1559"/>
      <c r="K2471" s="1560"/>
      <c r="L2471" s="1185"/>
    </row>
    <row r="2472" spans="1:12" ht="15.75" thickBot="1">
      <c r="A2472" s="1549"/>
      <c r="B2472" s="1550"/>
      <c r="C2472" s="1550"/>
      <c r="D2472" s="1550"/>
      <c r="E2472" s="1550"/>
      <c r="F2472" s="338"/>
      <c r="G2472" s="1559"/>
      <c r="H2472" s="1559"/>
      <c r="I2472" s="1559"/>
      <c r="J2472" s="1559"/>
      <c r="K2472" s="1560"/>
      <c r="L2472" s="1185"/>
    </row>
    <row r="2473" spans="1:12">
      <c r="A2473" s="73"/>
      <c r="B2473" s="74"/>
      <c r="C2473" s="74"/>
      <c r="D2473" s="74"/>
      <c r="E2473" s="75"/>
      <c r="F2473" s="338"/>
      <c r="G2473" s="73"/>
      <c r="H2473" s="74"/>
      <c r="I2473" s="74"/>
      <c r="J2473" s="74"/>
      <c r="K2473" s="75"/>
      <c r="L2473" s="1185"/>
    </row>
    <row r="2474" spans="1:12">
      <c r="A2474" s="323" t="s">
        <v>482</v>
      </c>
      <c r="B2474" s="338"/>
      <c r="C2474" s="338"/>
      <c r="D2474" s="338"/>
      <c r="E2474" s="14"/>
      <c r="F2474" s="338"/>
      <c r="G2474" s="323" t="s">
        <v>482</v>
      </c>
      <c r="H2474" s="338"/>
      <c r="I2474" s="338"/>
      <c r="J2474" s="338"/>
      <c r="K2474" s="14"/>
      <c r="L2474" s="1185"/>
    </row>
    <row r="2475" spans="1:12">
      <c r="A2475" s="158" t="s">
        <v>491</v>
      </c>
      <c r="B2475" s="338"/>
      <c r="C2475" s="338"/>
      <c r="D2475" s="338"/>
      <c r="E2475" s="14"/>
      <c r="F2475" s="338"/>
      <c r="G2475" s="158" t="s">
        <v>491</v>
      </c>
      <c r="H2475" s="338"/>
      <c r="I2475" s="338"/>
      <c r="J2475" s="338"/>
      <c r="K2475" s="14"/>
      <c r="L2475" s="1185"/>
    </row>
    <row r="2476" spans="1:12">
      <c r="A2476" s="76"/>
      <c r="B2476" s="338"/>
      <c r="C2476" s="338"/>
      <c r="D2476" s="338"/>
      <c r="E2476" s="14"/>
      <c r="F2476" s="338"/>
      <c r="G2476" s="76"/>
      <c r="H2476" s="338"/>
      <c r="I2476" s="338"/>
      <c r="J2476" s="338"/>
      <c r="K2476" s="14"/>
      <c r="L2476" s="1185"/>
    </row>
    <row r="2477" spans="1:12" ht="15.75" thickBot="1">
      <c r="A2477" s="25"/>
      <c r="B2477" s="23"/>
      <c r="C2477" s="23"/>
      <c r="D2477" s="23"/>
      <c r="E2477" s="24"/>
      <c r="F2477" s="338"/>
      <c r="G2477" s="25"/>
      <c r="H2477" s="23"/>
      <c r="I2477" s="23"/>
      <c r="J2477" s="23"/>
      <c r="K2477" s="24"/>
      <c r="L2477" s="1185"/>
    </row>
    <row r="2478" spans="1:12">
      <c r="A2478" s="13"/>
      <c r="B2478" s="338"/>
      <c r="C2478" s="338"/>
      <c r="D2478" s="338"/>
      <c r="E2478" s="338"/>
      <c r="F2478" s="338"/>
      <c r="G2478" s="338"/>
      <c r="H2478" s="338"/>
      <c r="I2478" s="338" t="s">
        <v>114</v>
      </c>
      <c r="J2478" s="338"/>
      <c r="K2478" s="14"/>
      <c r="L2478" s="1185"/>
    </row>
    <row r="2479" spans="1:12">
      <c r="A2479" s="1551" t="s">
        <v>115</v>
      </c>
      <c r="B2479" s="1552"/>
      <c r="C2479" s="1552"/>
      <c r="D2479" s="1552"/>
      <c r="E2479" s="1552"/>
      <c r="F2479" s="338"/>
      <c r="G2479" s="1552" t="s">
        <v>3</v>
      </c>
      <c r="H2479" s="1552"/>
      <c r="I2479" s="1552"/>
      <c r="J2479" s="1552"/>
      <c r="K2479" s="1553"/>
      <c r="L2479" s="1185"/>
    </row>
    <row r="2480" spans="1:12" ht="15.75" thickBot="1">
      <c r="A2480" s="13"/>
      <c r="B2480" s="338"/>
      <c r="C2480" s="338"/>
      <c r="D2480" s="338"/>
      <c r="E2480" s="338"/>
      <c r="F2480" s="338"/>
      <c r="G2480" s="338"/>
      <c r="H2480" s="338"/>
      <c r="I2480" s="338"/>
      <c r="J2480" s="338"/>
      <c r="K2480" s="14"/>
      <c r="L2480" s="1185"/>
    </row>
    <row r="2481" spans="1:12">
      <c r="A2481" s="73"/>
      <c r="B2481" s="74"/>
      <c r="C2481" s="74"/>
      <c r="D2481" s="74"/>
      <c r="E2481" s="75"/>
      <c r="F2481" s="338"/>
      <c r="G2481" s="77"/>
      <c r="H2481" s="78"/>
      <c r="I2481" s="78"/>
      <c r="J2481" s="78"/>
      <c r="K2481" s="79"/>
      <c r="L2481" s="1185"/>
    </row>
    <row r="2482" spans="1:12">
      <c r="A2482" s="13"/>
      <c r="B2482" s="338"/>
      <c r="C2482" s="338"/>
      <c r="D2482" s="338"/>
      <c r="E2482" s="14"/>
      <c r="F2482" s="338"/>
      <c r="G2482" s="1191" t="s">
        <v>483</v>
      </c>
      <c r="H2482" s="383"/>
      <c r="I2482" s="383"/>
      <c r="J2482" s="383"/>
      <c r="K2482" s="80"/>
      <c r="L2482" s="1185"/>
    </row>
    <row r="2483" spans="1:12">
      <c r="A2483" s="537" t="s">
        <v>786</v>
      </c>
      <c r="B2483" s="338"/>
      <c r="C2483" s="338"/>
      <c r="D2483" s="338"/>
      <c r="E2483" s="14"/>
      <c r="F2483" s="338"/>
      <c r="G2483" s="534" t="s">
        <v>484</v>
      </c>
      <c r="H2483" s="383"/>
      <c r="I2483" s="383"/>
      <c r="J2483" s="383"/>
      <c r="K2483" s="80"/>
      <c r="L2483" s="1185"/>
    </row>
    <row r="2484" spans="1:12">
      <c r="A2484" s="13"/>
      <c r="B2484" s="338"/>
      <c r="C2484" s="338"/>
      <c r="D2484" s="338"/>
      <c r="E2484" s="14"/>
      <c r="F2484" s="338"/>
      <c r="G2484" s="76"/>
      <c r="H2484" s="383"/>
      <c r="I2484" s="383"/>
      <c r="J2484" s="383"/>
      <c r="K2484" s="80"/>
      <c r="L2484" s="1185"/>
    </row>
    <row r="2485" spans="1:12" ht="15.75" thickBot="1">
      <c r="A2485" s="25"/>
      <c r="B2485" s="23"/>
      <c r="C2485" s="23"/>
      <c r="D2485" s="23"/>
      <c r="E2485" s="24"/>
      <c r="F2485" s="338"/>
      <c r="G2485" s="76"/>
      <c r="H2485" s="383"/>
      <c r="I2485" s="383"/>
      <c r="J2485" s="383"/>
      <c r="K2485" s="80"/>
      <c r="L2485" s="1185"/>
    </row>
    <row r="2486" spans="1:12">
      <c r="A2486" s="1524" t="s">
        <v>116</v>
      </c>
      <c r="B2486" s="1525"/>
      <c r="C2486" s="1525"/>
      <c r="D2486" s="1525"/>
      <c r="E2486" s="1525"/>
      <c r="F2486" s="1554"/>
      <c r="G2486" s="1534">
        <f>'04-22Master'!A2731</f>
        <v>0</v>
      </c>
      <c r="H2486" s="1527"/>
      <c r="I2486" s="1527"/>
      <c r="J2486" s="1527"/>
      <c r="K2486" s="1527"/>
      <c r="L2486" s="1185"/>
    </row>
    <row r="2487" spans="1:12">
      <c r="A2487" s="1555"/>
      <c r="B2487" s="1556"/>
      <c r="C2487" s="1556"/>
      <c r="D2487" s="1556"/>
      <c r="E2487" s="1556"/>
      <c r="F2487" s="1556"/>
      <c r="G2487" s="1557">
        <f>'04-22Master'!F3042</f>
        <v>0</v>
      </c>
      <c r="H2487" s="1558"/>
      <c r="I2487" s="1558"/>
      <c r="J2487" s="1558"/>
      <c r="K2487" s="1558"/>
      <c r="L2487" s="1185"/>
    </row>
    <row r="2488" spans="1:12">
      <c r="A2488" s="1529" t="s">
        <v>117</v>
      </c>
      <c r="B2488" s="1530"/>
      <c r="C2488" s="1530"/>
      <c r="D2488" s="1530"/>
      <c r="E2488" s="1530"/>
      <c r="F2488" s="1530"/>
      <c r="G2488" s="1531" t="e">
        <f>'04-22Master'!#REF!</f>
        <v>#REF!</v>
      </c>
      <c r="H2488" s="1532"/>
      <c r="I2488" s="1532"/>
      <c r="J2488" s="1532"/>
      <c r="K2488" s="1533"/>
      <c r="L2488" s="1185"/>
    </row>
    <row r="2489" spans="1:12">
      <c r="A2489" s="1524" t="s">
        <v>118</v>
      </c>
      <c r="B2489" s="1525"/>
      <c r="C2489" s="1525"/>
      <c r="D2489" s="1525"/>
      <c r="E2489" s="1525"/>
      <c r="F2489" s="1525"/>
      <c r="G2489" s="1534">
        <f>'04-22Master'!E2731</f>
        <v>0</v>
      </c>
      <c r="H2489" s="1527"/>
      <c r="I2489" s="1527"/>
      <c r="J2489" s="1527"/>
      <c r="K2489" s="1528"/>
      <c r="L2489" s="1185"/>
    </row>
    <row r="2490" spans="1:12">
      <c r="A2490" s="1524" t="s">
        <v>119</v>
      </c>
      <c r="B2490" s="1525"/>
      <c r="C2490" s="1525"/>
      <c r="D2490" s="1525"/>
      <c r="E2490" s="1525"/>
      <c r="F2490" s="1525"/>
      <c r="G2490" s="1535">
        <f>'04-22Master'!H2731</f>
        <v>0</v>
      </c>
      <c r="H2490" s="1536"/>
      <c r="I2490" s="1536"/>
      <c r="J2490" s="1536"/>
      <c r="K2490" s="1537"/>
      <c r="L2490" s="1185"/>
    </row>
    <row r="2491" spans="1:12">
      <c r="A2491" s="384" t="s">
        <v>120</v>
      </c>
      <c r="B2491" s="629"/>
      <c r="C2491" s="629"/>
      <c r="D2491" s="629"/>
      <c r="E2491" s="629"/>
      <c r="F2491" s="629"/>
      <c r="G2491" s="631"/>
      <c r="H2491" s="387"/>
      <c r="I2491" s="388">
        <f>'04-22Master'!N2731</f>
        <v>0</v>
      </c>
      <c r="J2491" s="1197"/>
      <c r="K2491" s="632"/>
      <c r="L2491" s="1185"/>
    </row>
    <row r="2492" spans="1:12">
      <c r="A2492" s="384" t="s">
        <v>121</v>
      </c>
      <c r="B2492" s="629"/>
      <c r="C2492" s="629"/>
      <c r="D2492" s="629"/>
      <c r="E2492" s="629"/>
      <c r="F2492" s="630"/>
      <c r="G2492" s="435"/>
      <c r="H2492" s="436"/>
      <c r="I2492" s="388">
        <f>'04-22Master'!M2731</f>
        <v>0</v>
      </c>
      <c r="J2492" s="436"/>
      <c r="K2492" s="437"/>
      <c r="L2492" s="1185"/>
    </row>
    <row r="2493" spans="1:12">
      <c r="A2493" s="1538" t="s">
        <v>122</v>
      </c>
      <c r="B2493" s="1539"/>
      <c r="C2493" s="1539"/>
      <c r="D2493" s="1539"/>
      <c r="E2493" s="1539"/>
      <c r="F2493" s="1539"/>
      <c r="G2493" s="1531">
        <f>'04-22Master'!S2731</f>
        <v>0</v>
      </c>
      <c r="H2493" s="1532"/>
      <c r="I2493" s="1532"/>
      <c r="J2493" s="1532"/>
      <c r="K2493" s="1533"/>
      <c r="L2493" s="1185"/>
    </row>
    <row r="2494" spans="1:12">
      <c r="A2494" s="1524" t="s">
        <v>123</v>
      </c>
      <c r="B2494" s="1525"/>
      <c r="C2494" s="1525"/>
      <c r="D2494" s="1525"/>
      <c r="E2494" s="1525"/>
      <c r="F2494" s="1525"/>
      <c r="G2494" s="1526">
        <f>'04-22Master'!C2696</f>
        <v>0</v>
      </c>
      <c r="H2494" s="1527"/>
      <c r="I2494" s="1527"/>
      <c r="J2494" s="1527"/>
      <c r="K2494" s="1528"/>
      <c r="L2494" s="1185"/>
    </row>
    <row r="2495" spans="1:12">
      <c r="A2495" s="1524" t="s">
        <v>124</v>
      </c>
      <c r="B2495" s="1525"/>
      <c r="C2495" s="1525"/>
      <c r="D2495" s="1525"/>
      <c r="E2495" s="1525"/>
      <c r="F2495" s="1525"/>
      <c r="G2495" s="1527" t="s">
        <v>125</v>
      </c>
      <c r="H2495" s="1527"/>
      <c r="I2495" s="1527"/>
      <c r="J2495" s="1527"/>
      <c r="K2495" s="1528"/>
      <c r="L2495" s="1185"/>
    </row>
    <row r="2496" spans="1:12">
      <c r="A2496" s="384" t="s">
        <v>126</v>
      </c>
      <c r="B2496" s="629"/>
      <c r="C2496" s="629"/>
      <c r="D2496" s="629"/>
      <c r="E2496" s="629"/>
      <c r="F2496" s="630"/>
      <c r="G2496" s="631"/>
      <c r="H2496" s="1197"/>
      <c r="I2496" s="633">
        <f>'04-22Master'!Q2731</f>
        <v>0</v>
      </c>
      <c r="J2496" s="1197"/>
      <c r="K2496" s="632"/>
      <c r="L2496" s="1185"/>
    </row>
    <row r="2497" spans="1:12">
      <c r="A2497" s="384" t="s">
        <v>127</v>
      </c>
      <c r="B2497" s="629"/>
      <c r="C2497" s="629"/>
      <c r="D2497" s="629"/>
      <c r="E2497" s="629"/>
      <c r="F2497" s="630"/>
      <c r="G2497" s="631"/>
      <c r="H2497" s="1197"/>
      <c r="I2497" s="1197" t="s">
        <v>34</v>
      </c>
      <c r="J2497" s="1197"/>
      <c r="K2497" s="632"/>
      <c r="L2497" s="1185"/>
    </row>
    <row r="2498" spans="1:12">
      <c r="A2498" s="384" t="s">
        <v>128</v>
      </c>
      <c r="B2498" s="629"/>
      <c r="C2498" s="629"/>
      <c r="D2498" s="629"/>
      <c r="E2498" s="629"/>
      <c r="F2498" s="630"/>
      <c r="G2498" s="631"/>
      <c r="H2498" s="1197"/>
      <c r="I2498" s="633">
        <v>0</v>
      </c>
      <c r="J2498" s="1197"/>
      <c r="K2498" s="632"/>
      <c r="L2498" s="1185"/>
    </row>
    <row r="2499" spans="1:12">
      <c r="A2499" s="384" t="s">
        <v>129</v>
      </c>
      <c r="B2499" s="629"/>
      <c r="C2499" s="629"/>
      <c r="D2499" s="629"/>
      <c r="E2499" s="629"/>
      <c r="F2499" s="630"/>
      <c r="G2499" s="631"/>
      <c r="H2499" s="1197"/>
      <c r="I2499" s="1197">
        <v>0</v>
      </c>
      <c r="J2499" s="1197"/>
      <c r="K2499" s="632"/>
      <c r="L2499" s="1185"/>
    </row>
    <row r="2500" spans="1:12">
      <c r="A2500" s="384" t="s">
        <v>130</v>
      </c>
      <c r="B2500" s="629"/>
      <c r="C2500" s="629"/>
      <c r="D2500" s="629"/>
      <c r="E2500" s="629"/>
      <c r="F2500" s="630"/>
      <c r="G2500" s="631"/>
      <c r="H2500" s="1197"/>
      <c r="I2500" s="633">
        <f>'04-22Master'!AG2731</f>
        <v>0</v>
      </c>
      <c r="J2500" s="1197"/>
      <c r="K2500" s="632" t="s">
        <v>32</v>
      </c>
      <c r="L2500" s="1185"/>
    </row>
    <row r="2501" spans="1:12">
      <c r="A2501" s="384" t="s">
        <v>131</v>
      </c>
      <c r="B2501" s="629"/>
      <c r="C2501" s="1195" t="s">
        <v>29</v>
      </c>
      <c r="D2501" s="1196">
        <f>'04-22Master'!AI2731</f>
        <v>0</v>
      </c>
      <c r="E2501" s="1195" t="s">
        <v>28</v>
      </c>
      <c r="F2501" s="1196">
        <f>'04-22Master'!AH3894</f>
        <v>0</v>
      </c>
      <c r="G2501" s="1195" t="s">
        <v>30</v>
      </c>
      <c r="H2501" s="1196">
        <f>'04-22Master'!AJ2731</f>
        <v>0</v>
      </c>
      <c r="I2501" s="1195" t="s">
        <v>31</v>
      </c>
      <c r="J2501" s="1196">
        <f>'04-22Master'!AK3940</f>
        <v>0</v>
      </c>
      <c r="K2501" s="392">
        <f>'04-22Master'!AL3940</f>
        <v>0</v>
      </c>
      <c r="L2501" s="1185"/>
    </row>
    <row r="2502" spans="1:12">
      <c r="A2502" s="384" t="s">
        <v>132</v>
      </c>
      <c r="B2502" s="629"/>
      <c r="C2502" s="629"/>
      <c r="D2502" s="629"/>
      <c r="E2502" s="629"/>
      <c r="F2502" s="630"/>
      <c r="G2502" s="631"/>
      <c r="H2502" s="1197"/>
      <c r="I2502" s="633">
        <f>I2500-(D2501+F2501+H2501+J2501+K2501)</f>
        <v>0</v>
      </c>
      <c r="J2502" s="1197"/>
      <c r="K2502" s="632"/>
      <c r="L2502" s="1185"/>
    </row>
    <row r="2503" spans="1:12">
      <c r="A2503" s="393" t="s">
        <v>133</v>
      </c>
      <c r="B2503" s="95"/>
      <c r="C2503" s="95"/>
      <c r="D2503" s="95"/>
      <c r="E2503" s="95"/>
      <c r="F2503" s="96"/>
      <c r="G2503" s="97"/>
      <c r="H2503" s="98"/>
      <c r="I2503" s="98"/>
      <c r="J2503" s="98"/>
      <c r="K2503" s="99"/>
      <c r="L2503" s="1185"/>
    </row>
    <row r="2504" spans="1:12">
      <c r="A2504" s="394" t="s">
        <v>134</v>
      </c>
      <c r="B2504" s="100"/>
      <c r="C2504" s="100"/>
      <c r="D2504" s="100"/>
      <c r="E2504" s="100"/>
      <c r="F2504" s="101"/>
      <c r="G2504" s="71"/>
      <c r="H2504" s="17"/>
      <c r="I2504" s="17"/>
      <c r="J2504" s="17"/>
      <c r="K2504" s="102"/>
      <c r="L2504" s="1185"/>
    </row>
    <row r="2505" spans="1:12">
      <c r="A2505" s="1185"/>
      <c r="B2505" s="1185"/>
      <c r="C2505" s="1185"/>
      <c r="D2505" s="1185"/>
      <c r="E2505" s="1185"/>
      <c r="F2505" s="1185"/>
      <c r="G2505" s="1185"/>
      <c r="H2505" s="1185"/>
      <c r="I2505" s="1185"/>
      <c r="J2505" s="1185"/>
      <c r="K2505" s="1185"/>
      <c r="L2505" s="1185"/>
    </row>
    <row r="2506" spans="1:12">
      <c r="A2506" s="1185"/>
      <c r="B2506" s="1185"/>
      <c r="C2506" s="1185"/>
      <c r="D2506" s="1185"/>
      <c r="E2506" s="1185"/>
      <c r="F2506" s="1185"/>
      <c r="G2506" s="1185"/>
      <c r="H2506" s="1185"/>
      <c r="I2506" s="1185"/>
      <c r="J2506" s="1185"/>
      <c r="K2506" s="1185"/>
      <c r="L2506" s="1185"/>
    </row>
    <row r="2507" spans="1:12">
      <c r="A2507" s="1185"/>
      <c r="B2507" s="1185"/>
      <c r="C2507" s="1185"/>
      <c r="D2507" s="1185"/>
      <c r="E2507" s="1185"/>
      <c r="F2507" s="1185"/>
      <c r="G2507" s="1185"/>
      <c r="H2507" s="1185"/>
      <c r="I2507" s="1185"/>
      <c r="J2507" s="1185"/>
      <c r="K2507" s="1185"/>
      <c r="L2507" s="1185"/>
    </row>
    <row r="2508" spans="1:12">
      <c r="A2508" s="1185"/>
      <c r="B2508" s="1185"/>
      <c r="C2508" s="1185"/>
      <c r="D2508" s="1185"/>
      <c r="E2508" s="1185"/>
      <c r="F2508" s="1185"/>
      <c r="G2508" s="1185"/>
      <c r="H2508" s="1185"/>
      <c r="I2508" s="1185"/>
      <c r="J2508" s="1185"/>
      <c r="K2508" s="1185"/>
      <c r="L2508" s="1185"/>
    </row>
    <row r="2509" spans="1:12">
      <c r="A2509" s="1185"/>
      <c r="B2509" s="1185"/>
      <c r="C2509" s="1185"/>
      <c r="D2509" s="1185"/>
      <c r="E2509" s="1185"/>
      <c r="F2509" s="1185"/>
      <c r="G2509" s="1185"/>
      <c r="H2509" s="1185"/>
      <c r="I2509" s="1185"/>
      <c r="J2509" s="1185"/>
      <c r="K2509" s="1185"/>
      <c r="L2509" s="1185"/>
    </row>
    <row r="2510" spans="1:12">
      <c r="A2510" s="1185"/>
      <c r="B2510" s="1185"/>
      <c r="C2510" s="1185"/>
      <c r="D2510" s="1185"/>
      <c r="E2510" s="1185"/>
      <c r="F2510" s="1185"/>
      <c r="G2510" s="1185"/>
      <c r="H2510" s="1185"/>
      <c r="I2510" s="1185"/>
      <c r="J2510" s="1185"/>
      <c r="K2510" s="1185"/>
      <c r="L2510" s="1185"/>
    </row>
    <row r="2511" spans="1:12">
      <c r="A2511" s="1185"/>
      <c r="B2511" s="1185"/>
      <c r="C2511" s="1185"/>
      <c r="D2511" s="1185"/>
      <c r="E2511" s="1185"/>
      <c r="F2511" s="1185"/>
      <c r="G2511" s="1185"/>
      <c r="H2511" s="1185"/>
      <c r="I2511" s="1185"/>
      <c r="J2511" s="1185"/>
      <c r="K2511" s="1185"/>
      <c r="L2511" s="1185"/>
    </row>
  </sheetData>
  <mergeCells count="1150">
    <mergeCell ref="A2479:E2479"/>
    <mergeCell ref="G2479:K2479"/>
    <mergeCell ref="A2486:F2486"/>
    <mergeCell ref="G2486:K2486"/>
    <mergeCell ref="A2487:F2487"/>
    <mergeCell ref="G2487:K2487"/>
    <mergeCell ref="A2488:F2488"/>
    <mergeCell ref="G2488:K2488"/>
    <mergeCell ref="A2489:F2489"/>
    <mergeCell ref="G2489:K2489"/>
    <mergeCell ref="A2490:F2490"/>
    <mergeCell ref="G2490:K2490"/>
    <mergeCell ref="A2493:F2493"/>
    <mergeCell ref="G2493:K2493"/>
    <mergeCell ref="A2494:F2494"/>
    <mergeCell ref="G2494:K2494"/>
    <mergeCell ref="A2495:F2495"/>
    <mergeCell ref="G2495:K2495"/>
    <mergeCell ref="A2439:F2439"/>
    <mergeCell ref="G2439:K2439"/>
    <mergeCell ref="A2440:F2440"/>
    <mergeCell ref="G2440:K2440"/>
    <mergeCell ref="A2441:F2441"/>
    <mergeCell ref="G2441:K2441"/>
    <mergeCell ref="A2444:F2444"/>
    <mergeCell ref="G2444:K2444"/>
    <mergeCell ref="A2445:F2445"/>
    <mergeCell ref="G2445:K2445"/>
    <mergeCell ref="A2446:F2446"/>
    <mergeCell ref="G2446:K2446"/>
    <mergeCell ref="A2468:K2468"/>
    <mergeCell ref="A2469:K2469"/>
    <mergeCell ref="A2470:K2470"/>
    <mergeCell ref="A2471:E2472"/>
    <mergeCell ref="G2471:K2472"/>
    <mergeCell ref="A2395:F2395"/>
    <mergeCell ref="G2395:K2395"/>
    <mergeCell ref="A2396:F2396"/>
    <mergeCell ref="G2396:K2396"/>
    <mergeCell ref="A2397:F2397"/>
    <mergeCell ref="G2397:K2397"/>
    <mergeCell ref="A2419:K2419"/>
    <mergeCell ref="A2420:K2420"/>
    <mergeCell ref="A2421:K2421"/>
    <mergeCell ref="A2422:E2423"/>
    <mergeCell ref="G2422:K2423"/>
    <mergeCell ref="A2430:E2430"/>
    <mergeCell ref="G2430:K2430"/>
    <mergeCell ref="A2437:F2437"/>
    <mergeCell ref="G2437:K2437"/>
    <mergeCell ref="A2438:F2438"/>
    <mergeCell ref="G2438:K2438"/>
    <mergeCell ref="A2370:K2370"/>
    <mergeCell ref="A2371:K2371"/>
    <mergeCell ref="A2372:K2372"/>
    <mergeCell ref="A2373:E2374"/>
    <mergeCell ref="G2373:K2374"/>
    <mergeCell ref="A2381:E2381"/>
    <mergeCell ref="G2381:K2381"/>
    <mergeCell ref="A2388:F2388"/>
    <mergeCell ref="G2388:K2388"/>
    <mergeCell ref="A2389:F2389"/>
    <mergeCell ref="G2389:K2389"/>
    <mergeCell ref="A2390:F2390"/>
    <mergeCell ref="G2390:K2390"/>
    <mergeCell ref="A2391:F2391"/>
    <mergeCell ref="G2391:K2391"/>
    <mergeCell ref="A2392:F2392"/>
    <mergeCell ref="G2392:K2392"/>
    <mergeCell ref="A2331:E2331"/>
    <mergeCell ref="G2331:K2331"/>
    <mergeCell ref="A2338:F2338"/>
    <mergeCell ref="G2338:K2338"/>
    <mergeCell ref="A2339:F2339"/>
    <mergeCell ref="G2339:K2339"/>
    <mergeCell ref="A2340:F2340"/>
    <mergeCell ref="G2340:K2340"/>
    <mergeCell ref="A2341:F2341"/>
    <mergeCell ref="G2341:K2341"/>
    <mergeCell ref="A2342:F2342"/>
    <mergeCell ref="G2342:K2342"/>
    <mergeCell ref="A2345:F2345"/>
    <mergeCell ref="G2345:K2345"/>
    <mergeCell ref="A2346:F2346"/>
    <mergeCell ref="G2346:K2346"/>
    <mergeCell ref="A2347:F2347"/>
    <mergeCell ref="G2347:K2347"/>
    <mergeCell ref="A2291:F2291"/>
    <mergeCell ref="G2291:K2291"/>
    <mergeCell ref="A2292:F2292"/>
    <mergeCell ref="G2292:K2292"/>
    <mergeCell ref="A2293:F2293"/>
    <mergeCell ref="G2293:K2293"/>
    <mergeCell ref="A2296:F2296"/>
    <mergeCell ref="G2296:K2296"/>
    <mergeCell ref="A2297:F2297"/>
    <mergeCell ref="G2297:K2297"/>
    <mergeCell ref="A2298:F2298"/>
    <mergeCell ref="G2298:K2298"/>
    <mergeCell ref="A2320:K2320"/>
    <mergeCell ref="A2321:K2321"/>
    <mergeCell ref="A2322:K2322"/>
    <mergeCell ref="A2323:E2324"/>
    <mergeCell ref="G2323:K2324"/>
    <mergeCell ref="A2247:F2247"/>
    <mergeCell ref="G2247:K2247"/>
    <mergeCell ref="A2248:F2248"/>
    <mergeCell ref="G2248:K2248"/>
    <mergeCell ref="A2249:F2249"/>
    <mergeCell ref="G2249:K2249"/>
    <mergeCell ref="A2271:K2271"/>
    <mergeCell ref="A2272:K2272"/>
    <mergeCell ref="A2273:K2273"/>
    <mergeCell ref="A2274:E2275"/>
    <mergeCell ref="G2274:K2275"/>
    <mergeCell ref="A2282:E2282"/>
    <mergeCell ref="G2282:K2282"/>
    <mergeCell ref="A2289:F2289"/>
    <mergeCell ref="G2289:K2289"/>
    <mergeCell ref="A2290:F2290"/>
    <mergeCell ref="G2290:K2290"/>
    <mergeCell ref="A2222:K2222"/>
    <mergeCell ref="A2223:K2223"/>
    <mergeCell ref="A2224:K2224"/>
    <mergeCell ref="A2225:E2226"/>
    <mergeCell ref="G2225:K2226"/>
    <mergeCell ref="A2233:E2233"/>
    <mergeCell ref="G2233:K2233"/>
    <mergeCell ref="A2240:F2240"/>
    <mergeCell ref="G2240:K2240"/>
    <mergeCell ref="A2241:F2241"/>
    <mergeCell ref="G2241:K2241"/>
    <mergeCell ref="A2242:F2242"/>
    <mergeCell ref="G2242:K2242"/>
    <mergeCell ref="A2243:F2243"/>
    <mergeCell ref="G2243:K2243"/>
    <mergeCell ref="A2244:F2244"/>
    <mergeCell ref="G2244:K2244"/>
    <mergeCell ref="A2184:E2184"/>
    <mergeCell ref="G2184:K2184"/>
    <mergeCell ref="A2191:F2191"/>
    <mergeCell ref="G2191:K2191"/>
    <mergeCell ref="A2192:F2192"/>
    <mergeCell ref="G2192:K2192"/>
    <mergeCell ref="A2193:F2193"/>
    <mergeCell ref="G2193:K2193"/>
    <mergeCell ref="A2194:F2194"/>
    <mergeCell ref="G2194:K2194"/>
    <mergeCell ref="A2195:F2195"/>
    <mergeCell ref="G2195:K2195"/>
    <mergeCell ref="A2198:F2198"/>
    <mergeCell ref="G2198:K2198"/>
    <mergeCell ref="A2199:F2199"/>
    <mergeCell ref="G2199:K2199"/>
    <mergeCell ref="A2200:F2200"/>
    <mergeCell ref="G2200:K2200"/>
    <mergeCell ref="A2143:F2143"/>
    <mergeCell ref="G2143:K2143"/>
    <mergeCell ref="A2144:F2144"/>
    <mergeCell ref="G2144:K2144"/>
    <mergeCell ref="A2145:F2145"/>
    <mergeCell ref="G2145:K2145"/>
    <mergeCell ref="A2148:F2148"/>
    <mergeCell ref="G2148:K2148"/>
    <mergeCell ref="A2149:F2149"/>
    <mergeCell ref="G2149:K2149"/>
    <mergeCell ref="A2150:F2150"/>
    <mergeCell ref="G2150:K2150"/>
    <mergeCell ref="A2173:K2173"/>
    <mergeCell ref="A2174:K2174"/>
    <mergeCell ref="A2175:K2175"/>
    <mergeCell ref="A2176:E2177"/>
    <mergeCell ref="G2176:K2177"/>
    <mergeCell ref="A2099:F2099"/>
    <mergeCell ref="G2099:K2099"/>
    <mergeCell ref="A2100:F2100"/>
    <mergeCell ref="G2100:K2100"/>
    <mergeCell ref="A2101:F2101"/>
    <mergeCell ref="G2101:K2101"/>
    <mergeCell ref="A2123:K2123"/>
    <mergeCell ref="A2124:K2124"/>
    <mergeCell ref="A2125:K2125"/>
    <mergeCell ref="A2126:E2127"/>
    <mergeCell ref="G2126:K2127"/>
    <mergeCell ref="A2134:E2134"/>
    <mergeCell ref="G2134:K2134"/>
    <mergeCell ref="A2141:F2141"/>
    <mergeCell ref="G2141:K2141"/>
    <mergeCell ref="A2142:F2142"/>
    <mergeCell ref="G2142:K2142"/>
    <mergeCell ref="A2074:K2074"/>
    <mergeCell ref="A2075:K2075"/>
    <mergeCell ref="A2076:K2076"/>
    <mergeCell ref="A2077:E2078"/>
    <mergeCell ref="G2077:K2078"/>
    <mergeCell ref="A2085:E2085"/>
    <mergeCell ref="G2085:K2085"/>
    <mergeCell ref="A2092:F2092"/>
    <mergeCell ref="G2092:K2092"/>
    <mergeCell ref="A2093:F2093"/>
    <mergeCell ref="G2093:K2093"/>
    <mergeCell ref="A2094:F2094"/>
    <mergeCell ref="G2094:K2094"/>
    <mergeCell ref="A2095:F2095"/>
    <mergeCell ref="G2095:K2095"/>
    <mergeCell ref="A2096:F2096"/>
    <mergeCell ref="G2096:K2096"/>
    <mergeCell ref="A2036:E2036"/>
    <mergeCell ref="G2036:K2036"/>
    <mergeCell ref="A2043:F2043"/>
    <mergeCell ref="G2043:K2043"/>
    <mergeCell ref="A2044:F2044"/>
    <mergeCell ref="G2044:K2044"/>
    <mergeCell ref="A2045:F2045"/>
    <mergeCell ref="G2045:K2045"/>
    <mergeCell ref="A2046:F2046"/>
    <mergeCell ref="G2046:K2046"/>
    <mergeCell ref="A2047:F2047"/>
    <mergeCell ref="G2047:K2047"/>
    <mergeCell ref="A2050:F2050"/>
    <mergeCell ref="G2050:K2050"/>
    <mergeCell ref="A2051:F2051"/>
    <mergeCell ref="G2051:K2051"/>
    <mergeCell ref="A2052:F2052"/>
    <mergeCell ref="G2052:K2052"/>
    <mergeCell ref="A1996:F1996"/>
    <mergeCell ref="G1996:K1996"/>
    <mergeCell ref="A1997:F1997"/>
    <mergeCell ref="G1997:K1997"/>
    <mergeCell ref="A1998:F1998"/>
    <mergeCell ref="G1998:K1998"/>
    <mergeCell ref="A2001:F2001"/>
    <mergeCell ref="G2001:K2001"/>
    <mergeCell ref="A2002:F2002"/>
    <mergeCell ref="G2002:K2002"/>
    <mergeCell ref="A2003:F2003"/>
    <mergeCell ref="G2003:K2003"/>
    <mergeCell ref="A2025:K2025"/>
    <mergeCell ref="A2026:K2026"/>
    <mergeCell ref="A2027:K2027"/>
    <mergeCell ref="A2028:E2029"/>
    <mergeCell ref="G2028:K2029"/>
    <mergeCell ref="A1951:F1951"/>
    <mergeCell ref="G1951:K1951"/>
    <mergeCell ref="A1952:F1952"/>
    <mergeCell ref="G1952:K1952"/>
    <mergeCell ref="A1953:F1953"/>
    <mergeCell ref="G1953:K1953"/>
    <mergeCell ref="A1976:K1976"/>
    <mergeCell ref="A1977:K1977"/>
    <mergeCell ref="A1978:K1978"/>
    <mergeCell ref="A1979:E1980"/>
    <mergeCell ref="G1979:K1980"/>
    <mergeCell ref="A1987:E1987"/>
    <mergeCell ref="G1987:K1987"/>
    <mergeCell ref="A1994:F1994"/>
    <mergeCell ref="G1994:K1994"/>
    <mergeCell ref="A1995:F1995"/>
    <mergeCell ref="G1995:K1995"/>
    <mergeCell ref="A1926:K1926"/>
    <mergeCell ref="A1927:K1927"/>
    <mergeCell ref="A1928:K1928"/>
    <mergeCell ref="A1929:E1930"/>
    <mergeCell ref="G1929:K1930"/>
    <mergeCell ref="A1937:E1937"/>
    <mergeCell ref="G1937:K1937"/>
    <mergeCell ref="A1944:F1944"/>
    <mergeCell ref="G1944:K1944"/>
    <mergeCell ref="A1945:F1945"/>
    <mergeCell ref="G1945:K1945"/>
    <mergeCell ref="A1946:F1946"/>
    <mergeCell ref="G1946:K1946"/>
    <mergeCell ref="A1947:F1947"/>
    <mergeCell ref="G1947:K1947"/>
    <mergeCell ref="A1948:F1948"/>
    <mergeCell ref="G1948:K1948"/>
    <mergeCell ref="B1897:G1897"/>
    <mergeCell ref="H1897:L1897"/>
    <mergeCell ref="B1900:G1900"/>
    <mergeCell ref="H1900:L1900"/>
    <mergeCell ref="B1901:G1901"/>
    <mergeCell ref="H1901:L1901"/>
    <mergeCell ref="B1902:G1902"/>
    <mergeCell ref="H1902:L1902"/>
    <mergeCell ref="B1886:F1886"/>
    <mergeCell ref="H1886:L1886"/>
    <mergeCell ref="B1893:G1893"/>
    <mergeCell ref="H1893:L1893"/>
    <mergeCell ref="B1894:G1894"/>
    <mergeCell ref="H1894:L1894"/>
    <mergeCell ref="B1895:G1895"/>
    <mergeCell ref="H1895:L1895"/>
    <mergeCell ref="B1896:G1896"/>
    <mergeCell ref="H1896:L1896"/>
    <mergeCell ref="B1852:G1852"/>
    <mergeCell ref="H1852:L1852"/>
    <mergeCell ref="B1853:G1853"/>
    <mergeCell ref="H1853:L1853"/>
    <mergeCell ref="B1875:L1875"/>
    <mergeCell ref="B1876:L1876"/>
    <mergeCell ref="B1877:L1877"/>
    <mergeCell ref="B1878:F1879"/>
    <mergeCell ref="H1878:L1879"/>
    <mergeCell ref="B1845:G1845"/>
    <mergeCell ref="H1845:L1845"/>
    <mergeCell ref="B1846:G1846"/>
    <mergeCell ref="H1846:L1846"/>
    <mergeCell ref="B1847:G1847"/>
    <mergeCell ref="H1847:L1847"/>
    <mergeCell ref="B1848:G1848"/>
    <mergeCell ref="H1848:L1848"/>
    <mergeCell ref="B1851:G1851"/>
    <mergeCell ref="H1851:L1851"/>
    <mergeCell ref="B1826:L1826"/>
    <mergeCell ref="B1827:L1827"/>
    <mergeCell ref="B1828:L1828"/>
    <mergeCell ref="B1829:F1830"/>
    <mergeCell ref="H1829:L1830"/>
    <mergeCell ref="B1837:F1837"/>
    <mergeCell ref="H1837:L1837"/>
    <mergeCell ref="B1844:G1844"/>
    <mergeCell ref="H1844:L1844"/>
    <mergeCell ref="B1798:G1798"/>
    <mergeCell ref="H1798:L1798"/>
    <mergeCell ref="B1799:G1799"/>
    <mergeCell ref="H1799:L1799"/>
    <mergeCell ref="B1802:G1802"/>
    <mergeCell ref="H1802:L1802"/>
    <mergeCell ref="B1803:G1803"/>
    <mergeCell ref="H1803:L1803"/>
    <mergeCell ref="B1804:G1804"/>
    <mergeCell ref="H1804:L1804"/>
    <mergeCell ref="B1780:F1781"/>
    <mergeCell ref="H1780:L1781"/>
    <mergeCell ref="B1788:F1788"/>
    <mergeCell ref="H1788:L1788"/>
    <mergeCell ref="B1795:G1795"/>
    <mergeCell ref="H1795:L1795"/>
    <mergeCell ref="B1796:G1796"/>
    <mergeCell ref="H1796:L1796"/>
    <mergeCell ref="B1797:G1797"/>
    <mergeCell ref="H1797:L1797"/>
    <mergeCell ref="B1752:G1752"/>
    <mergeCell ref="H1752:L1752"/>
    <mergeCell ref="B1753:G1753"/>
    <mergeCell ref="H1753:L1753"/>
    <mergeCell ref="B1754:G1754"/>
    <mergeCell ref="H1754:L1754"/>
    <mergeCell ref="B1777:L1777"/>
    <mergeCell ref="B1778:L1778"/>
    <mergeCell ref="B1779:L1779"/>
    <mergeCell ref="B1745:G1745"/>
    <mergeCell ref="H1745:L1745"/>
    <mergeCell ref="B1746:G1746"/>
    <mergeCell ref="H1746:L1746"/>
    <mergeCell ref="B1747:G1747"/>
    <mergeCell ref="H1747:L1747"/>
    <mergeCell ref="B1748:G1748"/>
    <mergeCell ref="H1748:L1748"/>
    <mergeCell ref="B1749:G1749"/>
    <mergeCell ref="H1749:L1749"/>
    <mergeCell ref="B1697:G1697"/>
    <mergeCell ref="H1697:L1697"/>
    <mergeCell ref="B1727:L1727"/>
    <mergeCell ref="B1728:L1728"/>
    <mergeCell ref="B1729:L1729"/>
    <mergeCell ref="B1730:F1731"/>
    <mergeCell ref="H1730:L1731"/>
    <mergeCell ref="B1738:F1738"/>
    <mergeCell ref="H1738:L1738"/>
    <mergeCell ref="B1690:G1690"/>
    <mergeCell ref="H1690:L1690"/>
    <mergeCell ref="B1691:G1691"/>
    <mergeCell ref="H1691:L1691"/>
    <mergeCell ref="B1692:G1692"/>
    <mergeCell ref="H1692:L1692"/>
    <mergeCell ref="B1695:G1695"/>
    <mergeCell ref="H1695:L1695"/>
    <mergeCell ref="B1696:G1696"/>
    <mergeCell ref="H1696:L1696"/>
    <mergeCell ref="B1671:L1671"/>
    <mergeCell ref="B1672:L1672"/>
    <mergeCell ref="B1673:F1674"/>
    <mergeCell ref="H1673:L1674"/>
    <mergeCell ref="B1681:F1681"/>
    <mergeCell ref="H1681:L1681"/>
    <mergeCell ref="B1688:G1688"/>
    <mergeCell ref="H1688:L1688"/>
    <mergeCell ref="B1689:G1689"/>
    <mergeCell ref="H1689:L1689"/>
    <mergeCell ref="B1643:G1643"/>
    <mergeCell ref="H1643:L1643"/>
    <mergeCell ref="B1646:G1646"/>
    <mergeCell ref="H1646:L1646"/>
    <mergeCell ref="B1647:G1647"/>
    <mergeCell ref="H1647:L1647"/>
    <mergeCell ref="B1648:G1648"/>
    <mergeCell ref="H1648:L1648"/>
    <mergeCell ref="B1670:L1670"/>
    <mergeCell ref="B1632:F1632"/>
    <mergeCell ref="H1632:L1632"/>
    <mergeCell ref="B1639:G1639"/>
    <mergeCell ref="H1639:L1639"/>
    <mergeCell ref="B1640:G1640"/>
    <mergeCell ref="H1640:L1640"/>
    <mergeCell ref="B1641:G1641"/>
    <mergeCell ref="H1641:L1641"/>
    <mergeCell ref="B1642:G1642"/>
    <mergeCell ref="H1642:L1642"/>
    <mergeCell ref="B1598:G1598"/>
    <mergeCell ref="H1598:L1598"/>
    <mergeCell ref="B1599:G1599"/>
    <mergeCell ref="H1599:L1599"/>
    <mergeCell ref="B1621:L1621"/>
    <mergeCell ref="B1622:L1622"/>
    <mergeCell ref="B1623:L1623"/>
    <mergeCell ref="B1624:F1625"/>
    <mergeCell ref="H1624:L1625"/>
    <mergeCell ref="B1591:G1591"/>
    <mergeCell ref="H1591:L1591"/>
    <mergeCell ref="B1592:G1592"/>
    <mergeCell ref="H1592:L1592"/>
    <mergeCell ref="B1593:G1593"/>
    <mergeCell ref="H1593:L1593"/>
    <mergeCell ref="B1594:G1594"/>
    <mergeCell ref="H1594:L1594"/>
    <mergeCell ref="B1597:G1597"/>
    <mergeCell ref="H1597:L1597"/>
    <mergeCell ref="B1572:L1572"/>
    <mergeCell ref="B1573:L1573"/>
    <mergeCell ref="B1574:L1574"/>
    <mergeCell ref="B1575:F1576"/>
    <mergeCell ref="H1575:L1576"/>
    <mergeCell ref="B1583:F1583"/>
    <mergeCell ref="H1583:L1583"/>
    <mergeCell ref="B1590:G1590"/>
    <mergeCell ref="H1590:L1590"/>
    <mergeCell ref="B1542:G1542"/>
    <mergeCell ref="H1542:L1542"/>
    <mergeCell ref="B1543:G1543"/>
    <mergeCell ref="H1543:L1543"/>
    <mergeCell ref="B1546:G1546"/>
    <mergeCell ref="H1546:L1546"/>
    <mergeCell ref="B1547:G1547"/>
    <mergeCell ref="H1547:L1547"/>
    <mergeCell ref="B1548:G1548"/>
    <mergeCell ref="H1548:L1548"/>
    <mergeCell ref="B1524:F1525"/>
    <mergeCell ref="H1524:L1525"/>
    <mergeCell ref="B1532:F1532"/>
    <mergeCell ref="H1532:L1532"/>
    <mergeCell ref="B1539:G1539"/>
    <mergeCell ref="H1539:L1539"/>
    <mergeCell ref="B1540:G1540"/>
    <mergeCell ref="H1540:L1540"/>
    <mergeCell ref="B1541:G1541"/>
    <mergeCell ref="H1541:L1541"/>
    <mergeCell ref="B1490:G1490"/>
    <mergeCell ref="H1490:L1490"/>
    <mergeCell ref="B1491:G1491"/>
    <mergeCell ref="H1491:L1491"/>
    <mergeCell ref="B1492:G1492"/>
    <mergeCell ref="H1492:L1492"/>
    <mergeCell ref="B1521:L1521"/>
    <mergeCell ref="B1522:L1522"/>
    <mergeCell ref="B1523:L1523"/>
    <mergeCell ref="B1483:G1483"/>
    <mergeCell ref="H1483:L1483"/>
    <mergeCell ref="B1484:G1484"/>
    <mergeCell ref="H1484:L1484"/>
    <mergeCell ref="B1485:G1485"/>
    <mergeCell ref="H1485:L1485"/>
    <mergeCell ref="B1486:G1486"/>
    <mergeCell ref="H1486:L1486"/>
    <mergeCell ref="B1487:G1487"/>
    <mergeCell ref="H1487:L1487"/>
    <mergeCell ref="B1443:G1443"/>
    <mergeCell ref="H1443:L1443"/>
    <mergeCell ref="B1465:L1465"/>
    <mergeCell ref="B1466:L1466"/>
    <mergeCell ref="B1467:L1467"/>
    <mergeCell ref="B1468:F1469"/>
    <mergeCell ref="H1468:L1469"/>
    <mergeCell ref="B1476:F1476"/>
    <mergeCell ref="H1476:L1476"/>
    <mergeCell ref="B1437:G1437"/>
    <mergeCell ref="H1437:L1437"/>
    <mergeCell ref="B1438:G1438"/>
    <mergeCell ref="H1438:L1438"/>
    <mergeCell ref="B1441:G1441"/>
    <mergeCell ref="H1441:L1441"/>
    <mergeCell ref="B1442:G1442"/>
    <mergeCell ref="H1442:L1442"/>
    <mergeCell ref="B1417:L1417"/>
    <mergeCell ref="B1418:L1418"/>
    <mergeCell ref="B1419:F1420"/>
    <mergeCell ref="H1419:L1420"/>
    <mergeCell ref="B1427:F1427"/>
    <mergeCell ref="H1427:L1427"/>
    <mergeCell ref="B1434:G1434"/>
    <mergeCell ref="H1434:L1434"/>
    <mergeCell ref="B1435:G1435"/>
    <mergeCell ref="H1435:L1435"/>
    <mergeCell ref="B1396:G1396"/>
    <mergeCell ref="H1396:L1396"/>
    <mergeCell ref="B1397:G1397"/>
    <mergeCell ref="H1397:L1397"/>
    <mergeCell ref="B1416:L1416"/>
    <mergeCell ref="B1381:F1381"/>
    <mergeCell ref="H1381:L1381"/>
    <mergeCell ref="B1388:G1388"/>
    <mergeCell ref="H1388:L1388"/>
    <mergeCell ref="B1389:G1389"/>
    <mergeCell ref="H1389:L1389"/>
    <mergeCell ref="B1390:G1390"/>
    <mergeCell ref="H1390:L1390"/>
    <mergeCell ref="B1391:G1391"/>
    <mergeCell ref="H1391:L1391"/>
    <mergeCell ref="B1436:G1436"/>
    <mergeCell ref="H1436:L1436"/>
    <mergeCell ref="B1370:L1370"/>
    <mergeCell ref="B1371:L1371"/>
    <mergeCell ref="B1372:L1372"/>
    <mergeCell ref="B1373:F1374"/>
    <mergeCell ref="H1373:L1374"/>
    <mergeCell ref="B691:F692"/>
    <mergeCell ref="H691:L692"/>
    <mergeCell ref="B699:F699"/>
    <mergeCell ref="H699:L699"/>
    <mergeCell ref="B706:G706"/>
    <mergeCell ref="H706:L706"/>
    <mergeCell ref="B714:G714"/>
    <mergeCell ref="H714:L714"/>
    <mergeCell ref="H762:L762"/>
    <mergeCell ref="B1392:G1392"/>
    <mergeCell ref="H1392:L1392"/>
    <mergeCell ref="B1395:G1395"/>
    <mergeCell ref="H1395:L1395"/>
    <mergeCell ref="H654:L654"/>
    <mergeCell ref="B655:G655"/>
    <mergeCell ref="H655:L655"/>
    <mergeCell ref="B656:G656"/>
    <mergeCell ref="H656:L656"/>
    <mergeCell ref="B657:G657"/>
    <mergeCell ref="H657:L657"/>
    <mergeCell ref="B661:G661"/>
    <mergeCell ref="H661:L661"/>
    <mergeCell ref="B662:G662"/>
    <mergeCell ref="H662:L662"/>
    <mergeCell ref="B663:G663"/>
    <mergeCell ref="H663:L663"/>
    <mergeCell ref="B688:L688"/>
    <mergeCell ref="B689:L689"/>
    <mergeCell ref="B690:L690"/>
    <mergeCell ref="B715:G715"/>
    <mergeCell ref="H715:L715"/>
    <mergeCell ref="B707:G707"/>
    <mergeCell ref="H707:L707"/>
    <mergeCell ref="B708:G708"/>
    <mergeCell ref="H708:L708"/>
    <mergeCell ref="B709:G709"/>
    <mergeCell ref="H709:L709"/>
    <mergeCell ref="B710:G710"/>
    <mergeCell ref="H710:L710"/>
    <mergeCell ref="B713:G713"/>
    <mergeCell ref="H713:L713"/>
    <mergeCell ref="B658:G658"/>
    <mergeCell ref="H658:L658"/>
    <mergeCell ref="B584:L584"/>
    <mergeCell ref="B585:L585"/>
    <mergeCell ref="B586:F587"/>
    <mergeCell ref="H586:L587"/>
    <mergeCell ref="B594:F594"/>
    <mergeCell ref="H594:L594"/>
    <mergeCell ref="B601:G601"/>
    <mergeCell ref="H601:L601"/>
    <mergeCell ref="B602:G602"/>
    <mergeCell ref="H602:L602"/>
    <mergeCell ref="B603:G603"/>
    <mergeCell ref="H603:L603"/>
    <mergeCell ref="B604:G604"/>
    <mergeCell ref="H604:L604"/>
    <mergeCell ref="B605:G605"/>
    <mergeCell ref="H605:L605"/>
    <mergeCell ref="B608:G608"/>
    <mergeCell ref="H608:L608"/>
    <mergeCell ref="B609:G609"/>
    <mergeCell ref="H609:L609"/>
    <mergeCell ref="B610:G610"/>
    <mergeCell ref="H610:L610"/>
    <mergeCell ref="B636:L636"/>
    <mergeCell ref="B637:L637"/>
    <mergeCell ref="B638:L638"/>
    <mergeCell ref="B639:F640"/>
    <mergeCell ref="H639:L640"/>
    <mergeCell ref="B647:F647"/>
    <mergeCell ref="H647:L647"/>
    <mergeCell ref="B654:G654"/>
    <mergeCell ref="H498:L498"/>
    <mergeCell ref="B453:G453"/>
    <mergeCell ref="H453:L453"/>
    <mergeCell ref="B583:L583"/>
    <mergeCell ref="B531:L531"/>
    <mergeCell ref="B532:L532"/>
    <mergeCell ref="B533:L533"/>
    <mergeCell ref="B534:F535"/>
    <mergeCell ref="H534:L535"/>
    <mergeCell ref="B542:F542"/>
    <mergeCell ref="H542:L542"/>
    <mergeCell ref="B549:G549"/>
    <mergeCell ref="H549:L549"/>
    <mergeCell ref="B550:G550"/>
    <mergeCell ref="H550:L550"/>
    <mergeCell ref="B551:G551"/>
    <mergeCell ref="H551:L551"/>
    <mergeCell ref="B552:G552"/>
    <mergeCell ref="H552:L552"/>
    <mergeCell ref="B553:G553"/>
    <mergeCell ref="H553:L553"/>
    <mergeCell ref="B556:G556"/>
    <mergeCell ref="H556:L556"/>
    <mergeCell ref="B557:G557"/>
    <mergeCell ref="H557:L557"/>
    <mergeCell ref="B558:G558"/>
    <mergeCell ref="H558:L558"/>
    <mergeCell ref="B169:G169"/>
    <mergeCell ref="H169:L169"/>
    <mergeCell ref="B170:G170"/>
    <mergeCell ref="H170:L170"/>
    <mergeCell ref="B203:L203"/>
    <mergeCell ref="B204:L204"/>
    <mergeCell ref="B205:L205"/>
    <mergeCell ref="B428:L428"/>
    <mergeCell ref="B429:L429"/>
    <mergeCell ref="B430:F431"/>
    <mergeCell ref="H430:L431"/>
    <mergeCell ref="B438:F438"/>
    <mergeCell ref="H438:L438"/>
    <mergeCell ref="B445:G445"/>
    <mergeCell ref="H445:L445"/>
    <mergeCell ref="B223:G223"/>
    <mergeCell ref="H223:L223"/>
    <mergeCell ref="B224:G224"/>
    <mergeCell ref="H224:L224"/>
    <mergeCell ref="B225:G225"/>
    <mergeCell ref="H225:L225"/>
    <mergeCell ref="B228:G228"/>
    <mergeCell ref="H228:L228"/>
    <mergeCell ref="B229:G229"/>
    <mergeCell ref="B47:L47"/>
    <mergeCell ref="B48:L48"/>
    <mergeCell ref="B49:L49"/>
    <mergeCell ref="B50:F51"/>
    <mergeCell ref="H50:L51"/>
    <mergeCell ref="B101:L101"/>
    <mergeCell ref="B58:F58"/>
    <mergeCell ref="H58:L58"/>
    <mergeCell ref="B65:G65"/>
    <mergeCell ref="H65:L65"/>
    <mergeCell ref="H117:L117"/>
    <mergeCell ref="B118:G118"/>
    <mergeCell ref="H118:L118"/>
    <mergeCell ref="B1:L1"/>
    <mergeCell ref="H12:L12"/>
    <mergeCell ref="B19:G19"/>
    <mergeCell ref="B26:G26"/>
    <mergeCell ref="H26:L26"/>
    <mergeCell ref="B23:G23"/>
    <mergeCell ref="H23:L23"/>
    <mergeCell ref="B2:L2"/>
    <mergeCell ref="B3:L3"/>
    <mergeCell ref="B4:F5"/>
    <mergeCell ref="H4:L5"/>
    <mergeCell ref="B12:F12"/>
    <mergeCell ref="H19:L19"/>
    <mergeCell ref="B20:G20"/>
    <mergeCell ref="H20:L20"/>
    <mergeCell ref="B21:G21"/>
    <mergeCell ref="H21:L21"/>
    <mergeCell ref="B22:G22"/>
    <mergeCell ref="H22:L22"/>
    <mergeCell ref="B27:G27"/>
    <mergeCell ref="H27:L27"/>
    <mergeCell ref="B28:G28"/>
    <mergeCell ref="H28:L28"/>
    <mergeCell ref="B120:G120"/>
    <mergeCell ref="H120:L120"/>
    <mergeCell ref="B121:G121"/>
    <mergeCell ref="H121:L121"/>
    <mergeCell ref="B124:G124"/>
    <mergeCell ref="H124:L124"/>
    <mergeCell ref="B125:G125"/>
    <mergeCell ref="H125:L125"/>
    <mergeCell ref="B66:G66"/>
    <mergeCell ref="H66:L66"/>
    <mergeCell ref="B67:G67"/>
    <mergeCell ref="H67:L67"/>
    <mergeCell ref="B68:G68"/>
    <mergeCell ref="H68:L68"/>
    <mergeCell ref="B69:G69"/>
    <mergeCell ref="H69:L69"/>
    <mergeCell ref="B72:G72"/>
    <mergeCell ref="H72:L72"/>
    <mergeCell ref="B73:G73"/>
    <mergeCell ref="H73:L73"/>
    <mergeCell ref="B74:G74"/>
    <mergeCell ref="H74:L74"/>
    <mergeCell ref="B99:L99"/>
    <mergeCell ref="B100:L100"/>
    <mergeCell ref="B102:F103"/>
    <mergeCell ref="H102:L103"/>
    <mergeCell ref="B110:F110"/>
    <mergeCell ref="H110:L110"/>
    <mergeCell ref="B117:G117"/>
    <mergeCell ref="B206:F207"/>
    <mergeCell ref="H206:L207"/>
    <mergeCell ref="B126:G126"/>
    <mergeCell ref="H126:L126"/>
    <mergeCell ref="B151:L151"/>
    <mergeCell ref="B152:L152"/>
    <mergeCell ref="B153:L153"/>
    <mergeCell ref="B154:F155"/>
    <mergeCell ref="H154:L155"/>
    <mergeCell ref="B162:F162"/>
    <mergeCell ref="H162:L162"/>
    <mergeCell ref="B214:F214"/>
    <mergeCell ref="H214:L214"/>
    <mergeCell ref="B221:G221"/>
    <mergeCell ref="H221:L221"/>
    <mergeCell ref="B222:G222"/>
    <mergeCell ref="H222:L222"/>
    <mergeCell ref="B171:G171"/>
    <mergeCell ref="H171:L171"/>
    <mergeCell ref="B172:G172"/>
    <mergeCell ref="H172:L172"/>
    <mergeCell ref="B173:G173"/>
    <mergeCell ref="H173:L173"/>
    <mergeCell ref="B176:G176"/>
    <mergeCell ref="H176:L176"/>
    <mergeCell ref="B177:G177"/>
    <mergeCell ref="H177:L177"/>
    <mergeCell ref="B178:G178"/>
    <mergeCell ref="H178:L178"/>
    <mergeCell ref="B119:G119"/>
    <mergeCell ref="H119:L119"/>
    <mergeCell ref="B266:F266"/>
    <mergeCell ref="H266:L266"/>
    <mergeCell ref="B273:G273"/>
    <mergeCell ref="B277:G277"/>
    <mergeCell ref="H277:L277"/>
    <mergeCell ref="B280:G280"/>
    <mergeCell ref="H280:L280"/>
    <mergeCell ref="B281:G281"/>
    <mergeCell ref="H281:L281"/>
    <mergeCell ref="H229:L229"/>
    <mergeCell ref="B230:G230"/>
    <mergeCell ref="H230:L230"/>
    <mergeCell ref="B256:L256"/>
    <mergeCell ref="B257:L257"/>
    <mergeCell ref="B258:F259"/>
    <mergeCell ref="H258:L259"/>
    <mergeCell ref="B255:L255"/>
    <mergeCell ref="B308:L308"/>
    <mergeCell ref="B309:L309"/>
    <mergeCell ref="B310:F311"/>
    <mergeCell ref="H310:L311"/>
    <mergeCell ref="B318:F318"/>
    <mergeCell ref="H318:L318"/>
    <mergeCell ref="B325:G325"/>
    <mergeCell ref="H325:L325"/>
    <mergeCell ref="B282:G282"/>
    <mergeCell ref="H282:L282"/>
    <mergeCell ref="B307:L307"/>
    <mergeCell ref="H273:L273"/>
    <mergeCell ref="B274:G274"/>
    <mergeCell ref="H274:L274"/>
    <mergeCell ref="B275:G275"/>
    <mergeCell ref="H275:L275"/>
    <mergeCell ref="B276:G276"/>
    <mergeCell ref="H276:L276"/>
    <mergeCell ref="B387:F387"/>
    <mergeCell ref="H387:L387"/>
    <mergeCell ref="B394:G394"/>
    <mergeCell ref="H394:L394"/>
    <mergeCell ref="B326:G326"/>
    <mergeCell ref="H326:L326"/>
    <mergeCell ref="B327:G327"/>
    <mergeCell ref="H327:L327"/>
    <mergeCell ref="B328:G328"/>
    <mergeCell ref="H328:L328"/>
    <mergeCell ref="B329:G329"/>
    <mergeCell ref="H329:L329"/>
    <mergeCell ref="B332:G332"/>
    <mergeCell ref="H332:L332"/>
    <mergeCell ref="B333:G333"/>
    <mergeCell ref="H333:L333"/>
    <mergeCell ref="B334:G334"/>
    <mergeCell ref="H334:L334"/>
    <mergeCell ref="B376:L376"/>
    <mergeCell ref="B377:L377"/>
    <mergeCell ref="B378:L378"/>
    <mergeCell ref="B379:F380"/>
    <mergeCell ref="H379:L380"/>
    <mergeCell ref="B395:G395"/>
    <mergeCell ref="H395:L395"/>
    <mergeCell ref="B396:G396"/>
    <mergeCell ref="H396:L396"/>
    <mergeCell ref="B397:G397"/>
    <mergeCell ref="H397:L397"/>
    <mergeCell ref="B446:G446"/>
    <mergeCell ref="H446:L446"/>
    <mergeCell ref="B447:G447"/>
    <mergeCell ref="H447:L447"/>
    <mergeCell ref="B448:G448"/>
    <mergeCell ref="B766:G766"/>
    <mergeCell ref="H766:L766"/>
    <mergeCell ref="B767:G767"/>
    <mergeCell ref="H767:L767"/>
    <mergeCell ref="B789:L789"/>
    <mergeCell ref="B790:L790"/>
    <mergeCell ref="B398:G398"/>
    <mergeCell ref="H398:L398"/>
    <mergeCell ref="B401:G401"/>
    <mergeCell ref="H401:L401"/>
    <mergeCell ref="B402:G402"/>
    <mergeCell ref="H402:L402"/>
    <mergeCell ref="B403:G403"/>
    <mergeCell ref="H403:L403"/>
    <mergeCell ref="B427:L427"/>
    <mergeCell ref="B454:G454"/>
    <mergeCell ref="H448:L448"/>
    <mergeCell ref="B449:G449"/>
    <mergeCell ref="H449:L449"/>
    <mergeCell ref="B452:G452"/>
    <mergeCell ref="H452:L452"/>
    <mergeCell ref="H454:L454"/>
    <mergeCell ref="B482:F483"/>
    <mergeCell ref="H482:L483"/>
    <mergeCell ref="B490:F490"/>
    <mergeCell ref="H490:L490"/>
    <mergeCell ref="B497:G497"/>
    <mergeCell ref="H497:L497"/>
    <mergeCell ref="B498:G498"/>
    <mergeCell ref="B740:L740"/>
    <mergeCell ref="B741:L741"/>
    <mergeCell ref="B742:L742"/>
    <mergeCell ref="B743:F744"/>
    <mergeCell ref="H743:L744"/>
    <mergeCell ref="B751:F751"/>
    <mergeCell ref="H751:L751"/>
    <mergeCell ref="B758:G758"/>
    <mergeCell ref="H758:L758"/>
    <mergeCell ref="B500:G500"/>
    <mergeCell ref="H500:L500"/>
    <mergeCell ref="B501:G501"/>
    <mergeCell ref="H501:L501"/>
    <mergeCell ref="B504:G504"/>
    <mergeCell ref="H504:L504"/>
    <mergeCell ref="B505:G505"/>
    <mergeCell ref="H505:L505"/>
    <mergeCell ref="B506:G506"/>
    <mergeCell ref="H506:L506"/>
    <mergeCell ref="B499:G499"/>
    <mergeCell ref="H499:L499"/>
    <mergeCell ref="B479:L479"/>
    <mergeCell ref="B480:L480"/>
    <mergeCell ref="B481:L481"/>
    <mergeCell ref="B759:G759"/>
    <mergeCell ref="H759:L759"/>
    <mergeCell ref="B760:G760"/>
    <mergeCell ref="H760:L760"/>
    <mergeCell ref="B761:G761"/>
    <mergeCell ref="H761:L761"/>
    <mergeCell ref="B762:G762"/>
    <mergeCell ref="B765:G765"/>
    <mergeCell ref="H765:L765"/>
    <mergeCell ref="B791:L791"/>
    <mergeCell ref="B809:G809"/>
    <mergeCell ref="H809:L809"/>
    <mergeCell ref="B810:G810"/>
    <mergeCell ref="H810:L810"/>
    <mergeCell ref="B811:G811"/>
    <mergeCell ref="H811:L811"/>
    <mergeCell ref="B814:G814"/>
    <mergeCell ref="H814:L814"/>
    <mergeCell ref="B815:G815"/>
    <mergeCell ref="H815:L815"/>
    <mergeCell ref="B816:G816"/>
    <mergeCell ref="H816:L816"/>
    <mergeCell ref="B838:L838"/>
    <mergeCell ref="B839:L839"/>
    <mergeCell ref="B840:L840"/>
    <mergeCell ref="B841:F842"/>
    <mergeCell ref="H841:L842"/>
    <mergeCell ref="B792:F793"/>
    <mergeCell ref="H792:L793"/>
    <mergeCell ref="B800:F800"/>
    <mergeCell ref="H800:L800"/>
    <mergeCell ref="B807:G807"/>
    <mergeCell ref="H807:L807"/>
    <mergeCell ref="B808:G808"/>
    <mergeCell ref="H808:L808"/>
    <mergeCell ref="H909:L909"/>
    <mergeCell ref="B849:F849"/>
    <mergeCell ref="H849:L849"/>
    <mergeCell ref="B856:G856"/>
    <mergeCell ref="H856:L856"/>
    <mergeCell ref="B857:G857"/>
    <mergeCell ref="H857:L857"/>
    <mergeCell ref="B858:G858"/>
    <mergeCell ref="H858:L858"/>
    <mergeCell ref="B859:G859"/>
    <mergeCell ref="H859:L859"/>
    <mergeCell ref="B860:G860"/>
    <mergeCell ref="H860:L860"/>
    <mergeCell ref="B863:G863"/>
    <mergeCell ref="H863:L863"/>
    <mergeCell ref="B864:G864"/>
    <mergeCell ref="H864:L864"/>
    <mergeCell ref="B887:L887"/>
    <mergeCell ref="B888:L888"/>
    <mergeCell ref="B889:L889"/>
    <mergeCell ref="B890:F891"/>
    <mergeCell ref="H890:L891"/>
    <mergeCell ref="B898:F898"/>
    <mergeCell ref="H898:L898"/>
    <mergeCell ref="B905:G905"/>
    <mergeCell ref="B865:G865"/>
    <mergeCell ref="H865:L865"/>
    <mergeCell ref="B998:G998"/>
    <mergeCell ref="H998:L998"/>
    <mergeCell ref="B999:G999"/>
    <mergeCell ref="H999:L999"/>
    <mergeCell ref="B1000:G1000"/>
    <mergeCell ref="H1000:L1000"/>
    <mergeCell ref="H905:L905"/>
    <mergeCell ref="H983:L984"/>
    <mergeCell ref="B912:G912"/>
    <mergeCell ref="H912:L912"/>
    <mergeCell ref="B913:G913"/>
    <mergeCell ref="H913:L913"/>
    <mergeCell ref="B914:G914"/>
    <mergeCell ref="H914:L914"/>
    <mergeCell ref="B936:L936"/>
    <mergeCell ref="B937:L937"/>
    <mergeCell ref="B938:L938"/>
    <mergeCell ref="B939:F940"/>
    <mergeCell ref="H939:L940"/>
    <mergeCell ref="B947:F947"/>
    <mergeCell ref="H947:L947"/>
    <mergeCell ref="B954:G954"/>
    <mergeCell ref="H954:L954"/>
    <mergeCell ref="B955:G955"/>
    <mergeCell ref="H955:L955"/>
    <mergeCell ref="B906:G906"/>
    <mergeCell ref="H906:L906"/>
    <mergeCell ref="B907:G907"/>
    <mergeCell ref="H907:L907"/>
    <mergeCell ref="B908:G908"/>
    <mergeCell ref="H908:L908"/>
    <mergeCell ref="B909:G909"/>
    <mergeCell ref="B956:G956"/>
    <mergeCell ref="H956:L956"/>
    <mergeCell ref="B957:G957"/>
    <mergeCell ref="H957:L957"/>
    <mergeCell ref="B958:G958"/>
    <mergeCell ref="H958:L958"/>
    <mergeCell ref="B961:G961"/>
    <mergeCell ref="H961:L961"/>
    <mergeCell ref="B962:G962"/>
    <mergeCell ref="H962:L962"/>
    <mergeCell ref="B963:G963"/>
    <mergeCell ref="H963:L963"/>
    <mergeCell ref="B980:L980"/>
    <mergeCell ref="B981:L981"/>
    <mergeCell ref="B982:L982"/>
    <mergeCell ref="B983:F984"/>
    <mergeCell ref="B991:F991"/>
    <mergeCell ref="H991:L991"/>
    <mergeCell ref="B1056:G1056"/>
    <mergeCell ref="H1056:L1056"/>
    <mergeCell ref="B1031:L1031"/>
    <mergeCell ref="B1032:F1033"/>
    <mergeCell ref="H1032:L1033"/>
    <mergeCell ref="B1029:L1029"/>
    <mergeCell ref="B1030:L1030"/>
    <mergeCell ref="B1125:F1126"/>
    <mergeCell ref="H1125:L1126"/>
    <mergeCell ref="B1133:F1133"/>
    <mergeCell ref="H1133:L1133"/>
    <mergeCell ref="B1002:G1002"/>
    <mergeCell ref="H1002:L1002"/>
    <mergeCell ref="B1005:G1005"/>
    <mergeCell ref="H1005:L1005"/>
    <mergeCell ref="B1006:G1006"/>
    <mergeCell ref="H1006:L1006"/>
    <mergeCell ref="B1007:G1007"/>
    <mergeCell ref="H1007:L1007"/>
    <mergeCell ref="B1040:F1040"/>
    <mergeCell ref="H1040:L1040"/>
    <mergeCell ref="B1047:G1047"/>
    <mergeCell ref="H1047:L1047"/>
    <mergeCell ref="B1048:G1048"/>
    <mergeCell ref="H1048:L1048"/>
    <mergeCell ref="B1049:G1049"/>
    <mergeCell ref="H1049:L1049"/>
    <mergeCell ref="B1050:G1050"/>
    <mergeCell ref="H1050:L1050"/>
    <mergeCell ref="B1051:G1051"/>
    <mergeCell ref="H1051:L1051"/>
    <mergeCell ref="B1122:L1122"/>
    <mergeCell ref="B1001:G1001"/>
    <mergeCell ref="H1001:L1001"/>
    <mergeCell ref="B1054:G1054"/>
    <mergeCell ref="H1054:L1054"/>
    <mergeCell ref="B1055:G1055"/>
    <mergeCell ref="H1055:L1055"/>
    <mergeCell ref="B1141:G1141"/>
    <mergeCell ref="H1141:L1141"/>
    <mergeCell ref="B1078:L1078"/>
    <mergeCell ref="B1079:L1079"/>
    <mergeCell ref="B1080:L1080"/>
    <mergeCell ref="B1081:F1082"/>
    <mergeCell ref="H1081:L1082"/>
    <mergeCell ref="B1089:F1089"/>
    <mergeCell ref="H1089:L1089"/>
    <mergeCell ref="B1096:G1096"/>
    <mergeCell ref="H1096:L1096"/>
    <mergeCell ref="B1097:G1097"/>
    <mergeCell ref="H1097:L1097"/>
    <mergeCell ref="B1098:G1098"/>
    <mergeCell ref="H1098:L1098"/>
    <mergeCell ref="B1099:G1099"/>
    <mergeCell ref="H1099:L1099"/>
    <mergeCell ref="B1100:G1100"/>
    <mergeCell ref="B1103:G1103"/>
    <mergeCell ref="H1103:L1103"/>
    <mergeCell ref="B1104:G1104"/>
    <mergeCell ref="H1104:L1104"/>
    <mergeCell ref="B1105:G1105"/>
    <mergeCell ref="H1105:L1105"/>
    <mergeCell ref="B1140:G1140"/>
    <mergeCell ref="H1140:L1140"/>
    <mergeCell ref="B1123:L1123"/>
    <mergeCell ref="B1124:L1124"/>
    <mergeCell ref="H1100:L1100"/>
    <mergeCell ref="B1222:L1222"/>
    <mergeCell ref="B1223:L1223"/>
    <mergeCell ref="B1224:F1225"/>
    <mergeCell ref="H1224:L1225"/>
    <mergeCell ref="B1232:F1232"/>
    <mergeCell ref="H1232:L1232"/>
    <mergeCell ref="B1239:G1239"/>
    <mergeCell ref="B1198:G1198"/>
    <mergeCell ref="H1198:L1198"/>
    <mergeCell ref="B1142:G1142"/>
    <mergeCell ref="H1142:L1142"/>
    <mergeCell ref="B1143:G1143"/>
    <mergeCell ref="H1143:L1143"/>
    <mergeCell ref="B1144:G1144"/>
    <mergeCell ref="H1144:L1144"/>
    <mergeCell ref="B1147:G1147"/>
    <mergeCell ref="H1147:L1147"/>
    <mergeCell ref="B1148:G1148"/>
    <mergeCell ref="H1148:L1148"/>
    <mergeCell ref="B1149:G1149"/>
    <mergeCell ref="H1149:L1149"/>
    <mergeCell ref="B1171:L1171"/>
    <mergeCell ref="B1172:L1172"/>
    <mergeCell ref="B1173:L1173"/>
    <mergeCell ref="B1174:F1175"/>
    <mergeCell ref="H1174:L1175"/>
    <mergeCell ref="B1182:F1182"/>
    <mergeCell ref="H1182:L1182"/>
    <mergeCell ref="B1189:G1189"/>
    <mergeCell ref="H1189:L1189"/>
    <mergeCell ref="B1190:G1190"/>
    <mergeCell ref="H1190:L1190"/>
    <mergeCell ref="B1191:G1191"/>
    <mergeCell ref="H1191:L1191"/>
    <mergeCell ref="B1192:G1192"/>
    <mergeCell ref="H1192:L1192"/>
    <mergeCell ref="B1193:G1193"/>
    <mergeCell ref="H1193:L1193"/>
    <mergeCell ref="B1196:G1196"/>
    <mergeCell ref="H1196:L1196"/>
    <mergeCell ref="B1197:G1197"/>
    <mergeCell ref="H1197:L1197"/>
    <mergeCell ref="B1221:L1221"/>
    <mergeCell ref="B1339:G1339"/>
    <mergeCell ref="H1339:L1339"/>
    <mergeCell ref="H1239:L1239"/>
    <mergeCell ref="H1322:L1323"/>
    <mergeCell ref="B1246:G1246"/>
    <mergeCell ref="H1246:L1246"/>
    <mergeCell ref="B1247:G1247"/>
    <mergeCell ref="H1247:L1247"/>
    <mergeCell ref="B1248:G1248"/>
    <mergeCell ref="H1248:L1248"/>
    <mergeCell ref="B1270:L1270"/>
    <mergeCell ref="B1271:L1271"/>
    <mergeCell ref="B1272:L1272"/>
    <mergeCell ref="B1273:F1274"/>
    <mergeCell ref="H1273:L1274"/>
    <mergeCell ref="B1281:F1281"/>
    <mergeCell ref="H1281:L1281"/>
    <mergeCell ref="B1288:G1288"/>
    <mergeCell ref="H1288:L1288"/>
    <mergeCell ref="B1289:G1289"/>
    <mergeCell ref="H1289:L1289"/>
    <mergeCell ref="B1240:G1240"/>
    <mergeCell ref="H1240:L1240"/>
    <mergeCell ref="B1241:G1241"/>
    <mergeCell ref="H1241:L1241"/>
    <mergeCell ref="B1242:G1242"/>
    <mergeCell ref="H1242:L1242"/>
    <mergeCell ref="B1243:G1243"/>
    <mergeCell ref="H1243:L1243"/>
    <mergeCell ref="B1340:G1340"/>
    <mergeCell ref="H1340:L1340"/>
    <mergeCell ref="B1341:G1341"/>
    <mergeCell ref="H1341:L1341"/>
    <mergeCell ref="B1344:G1344"/>
    <mergeCell ref="H1344:L1344"/>
    <mergeCell ref="B1345:G1345"/>
    <mergeCell ref="H1345:L1345"/>
    <mergeCell ref="B1346:G1346"/>
    <mergeCell ref="H1346:L1346"/>
    <mergeCell ref="B1290:G1290"/>
    <mergeCell ref="H1290:L1290"/>
    <mergeCell ref="B1291:G1291"/>
    <mergeCell ref="H1291:L1291"/>
    <mergeCell ref="B1292:G1292"/>
    <mergeCell ref="H1292:L1292"/>
    <mergeCell ref="B1295:G1295"/>
    <mergeCell ref="H1295:L1295"/>
    <mergeCell ref="B1296:G1296"/>
    <mergeCell ref="H1296:L1296"/>
    <mergeCell ref="B1297:G1297"/>
    <mergeCell ref="H1297:L1297"/>
    <mergeCell ref="B1319:L1319"/>
    <mergeCell ref="B1320:L1320"/>
    <mergeCell ref="B1321:L1321"/>
    <mergeCell ref="B1322:F1323"/>
    <mergeCell ref="B1330:F1330"/>
    <mergeCell ref="H1330:L1330"/>
    <mergeCell ref="B1337:G1337"/>
    <mergeCell ref="H1337:L1337"/>
    <mergeCell ref="B1338:G1338"/>
    <mergeCell ref="H1338:L1338"/>
  </mergeCells>
  <pageMargins left="0.86614173228346458" right="0.51181102362204722" top="0.74803149606299213" bottom="0.74803149606299213" header="0.31496062992125984" footer="0.31496062992125984"/>
  <pageSetup scale="56" orientation="portrait" horizontalDpi="300" verticalDpi="300" r:id="rId1"/>
  <rowBreaks count="28" manualBreakCount="28">
    <brk id="46" max="16383" man="1"/>
    <brk id="98" max="16383" man="1"/>
    <brk id="150" max="16383" man="1"/>
    <brk id="202" max="16383" man="1"/>
    <brk id="254" max="16383" man="1"/>
    <brk id="306" max="16383" man="1"/>
    <brk id="375" max="16383" man="1"/>
    <brk id="426" max="16383" man="1"/>
    <brk id="478" max="16383" man="1"/>
    <brk id="530" max="16383" man="1"/>
    <brk id="582" max="16383" man="1"/>
    <brk id="635" max="16383" man="1"/>
    <brk id="687" max="16383" man="1"/>
    <brk id="739" max="16383" man="1"/>
    <brk id="788" max="16383" man="1"/>
    <brk id="837" max="16383" man="1"/>
    <brk id="886" max="16383" man="1"/>
    <brk id="935" max="16383" man="1"/>
    <brk id="974" max="16383" man="1"/>
    <brk id="1028" max="16383" man="1"/>
    <brk id="1077" max="16383" man="1"/>
    <brk id="1121" max="16383" man="1"/>
    <brk id="1170" max="16383" man="1"/>
    <brk id="1220" max="16383" man="1"/>
    <brk id="1269" max="16383" man="1"/>
    <brk id="1318" max="16383" man="1"/>
    <brk id="1620" max="16383" man="1"/>
    <brk id="1669"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303"/>
  <sheetViews>
    <sheetView view="pageBreakPreview" topLeftCell="E1599" zoomScale="90" zoomScaleNormal="100" zoomScaleSheetLayoutView="90" workbookViewId="0">
      <selection activeCell="F1574" sqref="F1574"/>
    </sheetView>
  </sheetViews>
  <sheetFormatPr defaultRowHeight="15"/>
  <cols>
    <col min="1" max="1" width="3.7109375" customWidth="1"/>
    <col min="4" max="4" width="9.28515625" bestFit="1" customWidth="1"/>
    <col min="5" max="5" width="10.28515625" bestFit="1" customWidth="1"/>
    <col min="6" max="8" width="9.28515625" bestFit="1" customWidth="1"/>
    <col min="9" max="9" width="15" customWidth="1"/>
    <col min="10" max="10" width="2.42578125" customWidth="1"/>
    <col min="11" max="11" width="9.28515625" bestFit="1" customWidth="1"/>
    <col min="14" max="14" width="9.28515625" bestFit="1" customWidth="1"/>
    <col min="15" max="15" width="10.28515625" bestFit="1" customWidth="1"/>
    <col min="16" max="17" width="9.28515625" bestFit="1" customWidth="1"/>
    <col min="18" max="18" width="18.85546875" customWidth="1"/>
    <col min="19" max="19" width="12" customWidth="1"/>
  </cols>
  <sheetData>
    <row r="1" spans="1:19" ht="15.75" thickBot="1"/>
    <row r="2" spans="1:19" ht="26.25">
      <c r="A2" s="1600" t="s">
        <v>46</v>
      </c>
      <c r="B2" s="1601"/>
      <c r="C2" s="1601"/>
      <c r="D2" s="1601"/>
      <c r="E2" s="1601"/>
      <c r="F2" s="1601"/>
      <c r="G2" s="1601"/>
      <c r="H2" s="1601"/>
      <c r="I2" s="1602"/>
      <c r="K2" s="1600" t="s">
        <v>46</v>
      </c>
      <c r="L2" s="1601"/>
      <c r="M2" s="1601"/>
      <c r="N2" s="1601"/>
      <c r="O2" s="1601"/>
      <c r="P2" s="1601"/>
      <c r="Q2" s="1601"/>
      <c r="R2" s="1601"/>
      <c r="S2" s="1602"/>
    </row>
    <row r="3" spans="1:19">
      <c r="A3" s="1603" t="s">
        <v>47</v>
      </c>
      <c r="B3" s="1604"/>
      <c r="C3" s="1604"/>
      <c r="D3" s="1604"/>
      <c r="E3" s="1604"/>
      <c r="F3" s="1604"/>
      <c r="G3" s="1604"/>
      <c r="H3" s="1604"/>
      <c r="I3" s="1605"/>
      <c r="K3" s="1603" t="s">
        <v>47</v>
      </c>
      <c r="L3" s="1604"/>
      <c r="M3" s="1604"/>
      <c r="N3" s="1604"/>
      <c r="O3" s="1604"/>
      <c r="P3" s="1604"/>
      <c r="Q3" s="1604"/>
      <c r="R3" s="1604"/>
      <c r="S3" s="1605"/>
    </row>
    <row r="4" spans="1:19">
      <c r="A4" s="13"/>
      <c r="I4" s="14"/>
      <c r="K4" s="13"/>
      <c r="S4" s="14"/>
    </row>
    <row r="5" spans="1:19">
      <c r="A5" s="15" t="s">
        <v>48</v>
      </c>
      <c r="B5" s="3"/>
      <c r="C5" s="3"/>
      <c r="D5" s="6" t="str">
        <f>'04-22Master'!F5</f>
        <v>Burgeon IT Services Pvt.Ltd.</v>
      </c>
      <c r="I5" s="14"/>
      <c r="K5" s="15" t="s">
        <v>48</v>
      </c>
      <c r="L5" s="3"/>
      <c r="M5" s="3"/>
      <c r="N5" s="6" t="str">
        <f>D5</f>
        <v>Burgeon IT Services Pvt.Ltd.</v>
      </c>
      <c r="S5" s="14"/>
    </row>
    <row r="6" spans="1:19">
      <c r="A6" s="15"/>
      <c r="B6" s="3" t="str">
        <f>'04-22Master'!F6</f>
        <v>Siri Mansion LIGB 436 Dr.A S Rao Nagar,Hyderabad</v>
      </c>
      <c r="C6" s="3"/>
      <c r="D6" s="3"/>
      <c r="I6" s="14"/>
      <c r="K6" s="15"/>
      <c r="L6" s="3" t="str">
        <f>B6</f>
        <v>Siri Mansion LIGB 436 Dr.A S Rao Nagar,Hyderabad</v>
      </c>
      <c r="M6" s="3"/>
      <c r="N6" s="3"/>
      <c r="S6" s="14"/>
    </row>
    <row r="7" spans="1:19">
      <c r="A7" s="15"/>
      <c r="B7" s="3">
        <f>'04-22Master'!F597</f>
        <v>0</v>
      </c>
      <c r="C7" s="3"/>
      <c r="D7" s="3"/>
      <c r="E7" s="3"/>
      <c r="I7" s="14"/>
      <c r="K7" s="15"/>
      <c r="L7" s="3">
        <f>B7</f>
        <v>0</v>
      </c>
      <c r="M7" s="3"/>
      <c r="N7" s="3"/>
      <c r="O7" s="3"/>
      <c r="S7" s="14"/>
    </row>
    <row r="8" spans="1:19">
      <c r="A8" s="1606" t="s">
        <v>49</v>
      </c>
      <c r="B8" s="1599"/>
      <c r="C8" s="1599"/>
      <c r="D8" s="1599"/>
      <c r="E8" s="3"/>
      <c r="I8" s="14"/>
      <c r="K8" s="1606" t="s">
        <v>49</v>
      </c>
      <c r="L8" s="1599"/>
      <c r="M8" s="1599"/>
      <c r="N8" s="1599"/>
      <c r="O8" s="3"/>
      <c r="S8" s="14"/>
    </row>
    <row r="9" spans="1:19">
      <c r="A9" s="1606"/>
      <c r="B9" s="1599"/>
      <c r="C9" s="1599"/>
      <c r="D9" s="1599"/>
      <c r="E9" s="16" t="str">
        <f>'04-22Master'!B16</f>
        <v xml:space="preserve">AKASH DEEP CHUNAP </v>
      </c>
      <c r="F9" s="17"/>
      <c r="G9" s="17"/>
      <c r="H9" s="17" t="str">
        <f>'04-22Master'!E16</f>
        <v>Priyanka Chunap</v>
      </c>
      <c r="I9" s="14"/>
      <c r="K9" s="1606"/>
      <c r="L9" s="1599"/>
      <c r="M9" s="1599"/>
      <c r="N9" s="1599"/>
      <c r="O9" s="16" t="str">
        <f>E9</f>
        <v xml:space="preserve">AKASH DEEP CHUNAP </v>
      </c>
      <c r="P9" s="17"/>
      <c r="Q9" s="17"/>
      <c r="R9" s="17" t="str">
        <f>H9</f>
        <v>Priyanka Chunap</v>
      </c>
      <c r="S9" s="14"/>
    </row>
    <row r="10" spans="1:19">
      <c r="A10" s="15"/>
      <c r="B10" s="3"/>
      <c r="C10" s="3"/>
      <c r="D10" s="3"/>
      <c r="E10" s="3"/>
      <c r="I10" s="14"/>
      <c r="K10" s="15"/>
      <c r="L10" s="3"/>
      <c r="M10" s="3"/>
      <c r="N10" s="3"/>
      <c r="O10" s="3"/>
      <c r="S10" s="14"/>
    </row>
    <row r="11" spans="1:19">
      <c r="A11" s="1598" t="s">
        <v>50</v>
      </c>
      <c r="B11" s="1595"/>
      <c r="C11" s="1595"/>
      <c r="D11" s="1595"/>
      <c r="E11" s="16" t="str">
        <f>'04-22Master'!F8</f>
        <v>IT SUPPORTIVE SERVICES &amp; BANGALORE STP</v>
      </c>
      <c r="F11" s="17"/>
      <c r="G11" s="17"/>
      <c r="H11" s="17"/>
      <c r="I11" s="14"/>
      <c r="K11" s="1598" t="s">
        <v>50</v>
      </c>
      <c r="L11" s="1595"/>
      <c r="M11" s="1595"/>
      <c r="N11" s="1595"/>
      <c r="O11" s="16" t="str">
        <f>E11</f>
        <v>IT SUPPORTIVE SERVICES &amp; BANGALORE STP</v>
      </c>
      <c r="P11" s="17"/>
      <c r="Q11" s="17"/>
      <c r="R11" s="17"/>
      <c r="S11" s="14"/>
    </row>
    <row r="12" spans="1:19">
      <c r="A12" s="15"/>
      <c r="B12" s="3"/>
      <c r="C12" s="3"/>
      <c r="D12" s="3"/>
      <c r="E12" s="3"/>
      <c r="I12" s="14"/>
      <c r="K12" s="15"/>
      <c r="L12" s="3"/>
      <c r="M12" s="3"/>
      <c r="N12" s="3"/>
      <c r="O12" s="3"/>
      <c r="S12" s="14"/>
    </row>
    <row r="13" spans="1:19">
      <c r="A13" s="1598" t="s">
        <v>51</v>
      </c>
      <c r="B13" s="1595"/>
      <c r="C13" s="1595"/>
      <c r="D13" s="1595"/>
      <c r="E13" s="18">
        <f>'04-22Master'!D10</f>
        <v>44652</v>
      </c>
      <c r="F13" s="17"/>
      <c r="G13" s="17"/>
      <c r="H13" s="17"/>
      <c r="I13" s="14"/>
      <c r="K13" s="1598" t="s">
        <v>51</v>
      </c>
      <c r="L13" s="1595"/>
      <c r="M13" s="1595"/>
      <c r="N13" s="1595"/>
      <c r="O13" s="18">
        <f>E13</f>
        <v>44652</v>
      </c>
      <c r="P13" s="17"/>
      <c r="Q13" s="17"/>
      <c r="R13" s="17"/>
      <c r="S13" s="14"/>
    </row>
    <row r="14" spans="1:19">
      <c r="A14" s="15"/>
      <c r="B14" s="3"/>
      <c r="C14" s="3"/>
      <c r="D14" s="3"/>
      <c r="E14" s="3"/>
      <c r="I14" s="14"/>
      <c r="K14" s="15"/>
      <c r="L14" s="3"/>
      <c r="M14" s="3"/>
      <c r="N14" s="3"/>
      <c r="O14" s="3"/>
      <c r="S14" s="14"/>
    </row>
    <row r="15" spans="1:19">
      <c r="A15" s="19">
        <v>1</v>
      </c>
      <c r="B15" s="1595" t="s">
        <v>52</v>
      </c>
      <c r="C15" s="1595"/>
      <c r="D15" s="1595"/>
      <c r="E15" s="20">
        <f>'04-22Master'!R16</f>
        <v>30</v>
      </c>
      <c r="F15" s="17"/>
      <c r="G15" s="17"/>
      <c r="H15" s="17"/>
      <c r="I15" s="14"/>
      <c r="K15" s="19">
        <v>1</v>
      </c>
      <c r="L15" s="1595" t="s">
        <v>52</v>
      </c>
      <c r="M15" s="1595"/>
      <c r="N15" s="1595"/>
      <c r="O15" s="20">
        <f>E15</f>
        <v>30</v>
      </c>
      <c r="P15" s="17"/>
      <c r="Q15" s="17"/>
      <c r="R15" s="17"/>
      <c r="S15" s="14"/>
    </row>
    <row r="16" spans="1:19">
      <c r="A16" s="19"/>
      <c r="B16" s="3"/>
      <c r="C16" s="3"/>
      <c r="D16" s="3"/>
      <c r="E16" s="3"/>
      <c r="I16" s="14"/>
      <c r="K16" s="19"/>
      <c r="L16" s="3"/>
      <c r="M16" s="3"/>
      <c r="N16" s="3"/>
      <c r="O16" s="3"/>
      <c r="S16" s="14"/>
    </row>
    <row r="17" spans="1:19">
      <c r="A17" s="19">
        <v>2</v>
      </c>
      <c r="B17" s="1599" t="s">
        <v>53</v>
      </c>
      <c r="C17" s="1599"/>
      <c r="D17" s="1599"/>
      <c r="E17" s="3"/>
      <c r="I17" s="14"/>
      <c r="K17" s="19">
        <v>2</v>
      </c>
      <c r="L17" s="1599" t="s">
        <v>53</v>
      </c>
      <c r="M17" s="1599"/>
      <c r="N17" s="1599"/>
      <c r="O17" s="3"/>
      <c r="S17" s="14"/>
    </row>
    <row r="18" spans="1:19">
      <c r="A18" s="19"/>
      <c r="B18" s="1599"/>
      <c r="C18" s="1599"/>
      <c r="D18" s="1599"/>
      <c r="E18" s="21" t="s">
        <v>34</v>
      </c>
      <c r="F18" s="17"/>
      <c r="G18" s="17"/>
      <c r="H18" s="17"/>
      <c r="I18" s="14"/>
      <c r="K18" s="19"/>
      <c r="L18" s="1599"/>
      <c r="M18" s="1599"/>
      <c r="N18" s="1599"/>
      <c r="O18" s="21" t="s">
        <v>34</v>
      </c>
      <c r="P18" s="17"/>
      <c r="Q18" s="17"/>
      <c r="R18" s="17"/>
      <c r="S18" s="14"/>
    </row>
    <row r="19" spans="1:19">
      <c r="A19" s="19"/>
      <c r="B19" s="3"/>
      <c r="C19" s="3"/>
      <c r="D19" s="3"/>
      <c r="E19" s="3"/>
      <c r="I19" s="14"/>
      <c r="K19" s="19"/>
      <c r="L19" s="3"/>
      <c r="M19" s="3"/>
      <c r="N19" s="3"/>
      <c r="O19" s="3"/>
      <c r="S19" s="14"/>
    </row>
    <row r="20" spans="1:19">
      <c r="A20" s="19">
        <v>3</v>
      </c>
      <c r="B20" s="1595" t="s">
        <v>54</v>
      </c>
      <c r="C20" s="1595"/>
      <c r="D20" s="1595"/>
      <c r="E20" s="21" t="s">
        <v>34</v>
      </c>
      <c r="F20" s="17"/>
      <c r="G20" s="17"/>
      <c r="H20" s="17"/>
      <c r="I20" s="14"/>
      <c r="K20" s="19">
        <v>3</v>
      </c>
      <c r="L20" s="1595" t="s">
        <v>54</v>
      </c>
      <c r="M20" s="1595"/>
      <c r="N20" s="1595"/>
      <c r="O20" s="16" t="str">
        <f>E20</f>
        <v>N/A</v>
      </c>
      <c r="P20" s="17"/>
      <c r="Q20" s="17"/>
      <c r="R20" s="17"/>
      <c r="S20" s="14"/>
    </row>
    <row r="21" spans="1:19">
      <c r="A21" s="19"/>
      <c r="B21" s="3"/>
      <c r="C21" s="3"/>
      <c r="D21" s="3"/>
      <c r="E21" s="3"/>
      <c r="I21" s="14"/>
      <c r="K21" s="19"/>
      <c r="L21" s="3"/>
      <c r="M21" s="3"/>
      <c r="N21" s="3"/>
      <c r="O21" s="3"/>
      <c r="S21" s="14"/>
    </row>
    <row r="22" spans="1:19">
      <c r="A22" s="19">
        <v>4</v>
      </c>
      <c r="B22" s="1595" t="s">
        <v>55</v>
      </c>
      <c r="C22" s="1595"/>
      <c r="D22" s="1595"/>
      <c r="E22" s="21" t="s">
        <v>56</v>
      </c>
      <c r="F22" s="17"/>
      <c r="G22" s="17"/>
      <c r="H22" s="17"/>
      <c r="I22" s="14"/>
      <c r="K22" s="19">
        <v>4</v>
      </c>
      <c r="L22" s="1595" t="s">
        <v>55</v>
      </c>
      <c r="M22" s="1595"/>
      <c r="N22" s="1595"/>
      <c r="O22" s="21" t="s">
        <v>56</v>
      </c>
      <c r="P22" s="17"/>
      <c r="Q22" s="17"/>
      <c r="R22" s="17"/>
      <c r="S22" s="14"/>
    </row>
    <row r="23" spans="1:19">
      <c r="A23" s="19"/>
      <c r="B23" s="3"/>
      <c r="C23" s="3"/>
      <c r="D23" s="3"/>
      <c r="E23" s="3"/>
      <c r="I23" s="14"/>
      <c r="K23" s="19"/>
      <c r="L23" s="3"/>
      <c r="M23" s="3"/>
      <c r="N23" s="3"/>
      <c r="O23" s="3"/>
      <c r="S23" s="14"/>
    </row>
    <row r="24" spans="1:19">
      <c r="A24" s="19">
        <v>5</v>
      </c>
      <c r="B24" s="1595" t="s">
        <v>57</v>
      </c>
      <c r="C24" s="1595"/>
      <c r="D24" s="1595"/>
      <c r="E24" s="302">
        <f>'04-22Master'!AH16</f>
        <v>148276.05212000001</v>
      </c>
      <c r="I24" s="14"/>
      <c r="K24" s="19">
        <v>5</v>
      </c>
      <c r="L24" s="1595" t="s">
        <v>57</v>
      </c>
      <c r="M24" s="1595"/>
      <c r="N24" s="1595"/>
      <c r="O24" s="302">
        <f>E24</f>
        <v>148276.05212000001</v>
      </c>
      <c r="S24" s="14"/>
    </row>
    <row r="25" spans="1:19">
      <c r="A25" s="19"/>
      <c r="B25" s="3"/>
      <c r="C25" s="3"/>
      <c r="D25" s="303" t="s">
        <v>58</v>
      </c>
      <c r="E25" s="303" t="s">
        <v>28</v>
      </c>
      <c r="F25" s="303" t="s">
        <v>30</v>
      </c>
      <c r="G25" s="303" t="s">
        <v>31</v>
      </c>
      <c r="H25" s="303" t="s">
        <v>383</v>
      </c>
      <c r="I25" s="301" t="s">
        <v>384</v>
      </c>
      <c r="K25" s="19"/>
      <c r="L25" s="3"/>
      <c r="M25" s="3"/>
      <c r="N25" s="303" t="s">
        <v>58</v>
      </c>
      <c r="O25" s="303" t="s">
        <v>28</v>
      </c>
      <c r="P25" s="303" t="s">
        <v>30</v>
      </c>
      <c r="Q25" s="303" t="s">
        <v>31</v>
      </c>
      <c r="R25" s="303" t="s">
        <v>383</v>
      </c>
      <c r="S25" s="301" t="s">
        <v>384</v>
      </c>
    </row>
    <row r="26" spans="1:19">
      <c r="A26" s="19">
        <v>6</v>
      </c>
      <c r="B26" s="433" t="s">
        <v>59</v>
      </c>
      <c r="C26" s="433"/>
      <c r="D26" s="304">
        <f>'04-22Master'!AJ16</f>
        <v>1800</v>
      </c>
      <c r="E26" s="304">
        <f>'04-22Master'!AI16</f>
        <v>0</v>
      </c>
      <c r="F26" s="305">
        <f>'04-22Master'!AK16</f>
        <v>200</v>
      </c>
      <c r="G26" s="304">
        <f>'04-22Master'!AL16</f>
        <v>0</v>
      </c>
      <c r="H26" s="305">
        <f>'04-22Master'!AM16</f>
        <v>0</v>
      </c>
      <c r="I26" s="305">
        <f>'04-22Master'!AN16</f>
        <v>2000</v>
      </c>
      <c r="K26" s="19">
        <v>6</v>
      </c>
      <c r="L26" s="433" t="s">
        <v>59</v>
      </c>
      <c r="M26" s="433"/>
      <c r="N26" s="304">
        <f t="shared" ref="N26:S26" si="0">D26</f>
        <v>1800</v>
      </c>
      <c r="O26" s="304">
        <f t="shared" si="0"/>
        <v>0</v>
      </c>
      <c r="P26" s="305">
        <f t="shared" si="0"/>
        <v>200</v>
      </c>
      <c r="Q26" s="304">
        <f t="shared" si="0"/>
        <v>0</v>
      </c>
      <c r="R26" s="305">
        <f t="shared" si="0"/>
        <v>0</v>
      </c>
      <c r="S26" s="305">
        <f t="shared" si="0"/>
        <v>2000</v>
      </c>
    </row>
    <row r="27" spans="1:19">
      <c r="A27" s="19"/>
      <c r="B27" s="3"/>
      <c r="C27" s="3"/>
      <c r="D27" s="3"/>
      <c r="E27" s="3"/>
      <c r="I27" s="14"/>
      <c r="K27" s="19"/>
      <c r="L27" s="3"/>
      <c r="M27" s="3"/>
      <c r="N27" s="3"/>
      <c r="O27" s="3"/>
      <c r="S27" s="14"/>
    </row>
    <row r="28" spans="1:19">
      <c r="A28" s="19">
        <v>7</v>
      </c>
      <c r="B28" s="1595" t="s">
        <v>60</v>
      </c>
      <c r="C28" s="1595"/>
      <c r="D28" s="1595"/>
      <c r="E28" s="22">
        <f>E24-I26</f>
        <v>146276.05212000001</v>
      </c>
      <c r="F28" s="17"/>
      <c r="G28" s="17"/>
      <c r="H28" s="17"/>
      <c r="I28" s="14"/>
      <c r="K28" s="19">
        <v>7</v>
      </c>
      <c r="L28" s="1595" t="s">
        <v>60</v>
      </c>
      <c r="M28" s="1595"/>
      <c r="N28" s="1595"/>
      <c r="O28" s="22">
        <f>E28</f>
        <v>146276.05212000001</v>
      </c>
      <c r="P28" s="17"/>
      <c r="Q28" s="17"/>
      <c r="R28" s="17"/>
      <c r="S28" s="14"/>
    </row>
    <row r="29" spans="1:19">
      <c r="A29" s="13"/>
      <c r="I29" s="14"/>
      <c r="K29" s="13"/>
      <c r="S29" s="14"/>
    </row>
    <row r="30" spans="1:19">
      <c r="A30" s="13"/>
      <c r="I30" s="14"/>
      <c r="K30" s="13"/>
      <c r="S30" s="14"/>
    </row>
    <row r="31" spans="1:19" ht="15.75" thickBot="1">
      <c r="A31" s="13"/>
      <c r="F31" s="23"/>
      <c r="G31" s="23"/>
      <c r="H31" s="23"/>
      <c r="I31" s="24"/>
      <c r="K31" s="13"/>
      <c r="P31" s="23"/>
      <c r="Q31" s="23"/>
      <c r="R31" s="23"/>
      <c r="S31" s="24"/>
    </row>
    <row r="32" spans="1:19" ht="15.75" thickBot="1">
      <c r="A32" s="25"/>
      <c r="B32" s="23"/>
      <c r="C32" s="23"/>
      <c r="D32" s="23"/>
      <c r="E32" s="23"/>
      <c r="F32" s="1596" t="s">
        <v>61</v>
      </c>
      <c r="G32" s="1596"/>
      <c r="H32" s="1596"/>
      <c r="I32" s="1597"/>
      <c r="K32" s="25"/>
      <c r="L32" s="23"/>
      <c r="M32" s="23"/>
      <c r="N32" s="23"/>
      <c r="O32" s="23"/>
      <c r="P32" s="1596" t="s">
        <v>61</v>
      </c>
      <c r="Q32" s="1596"/>
      <c r="R32" s="1596"/>
      <c r="S32" s="1597"/>
    </row>
    <row r="48" ht="15.75" thickBot="1"/>
    <row r="49" spans="1:19" ht="26.25">
      <c r="A49" s="1600" t="s">
        <v>46</v>
      </c>
      <c r="B49" s="1601"/>
      <c r="C49" s="1601"/>
      <c r="D49" s="1601"/>
      <c r="E49" s="1601"/>
      <c r="F49" s="1601"/>
      <c r="G49" s="1601"/>
      <c r="H49" s="1601"/>
      <c r="I49" s="1602"/>
      <c r="K49" s="1600" t="s">
        <v>46</v>
      </c>
      <c r="L49" s="1601"/>
      <c r="M49" s="1601"/>
      <c r="N49" s="1601"/>
      <c r="O49" s="1601"/>
      <c r="P49" s="1601"/>
      <c r="Q49" s="1601"/>
      <c r="R49" s="1601"/>
      <c r="S49" s="1602"/>
    </row>
    <row r="50" spans="1:19">
      <c r="A50" s="1603" t="s">
        <v>47</v>
      </c>
      <c r="B50" s="1609"/>
      <c r="C50" s="1609"/>
      <c r="D50" s="1609"/>
      <c r="E50" s="1609"/>
      <c r="F50" s="1609"/>
      <c r="G50" s="1609"/>
      <c r="H50" s="1609"/>
      <c r="I50" s="1605"/>
      <c r="K50" s="1603" t="s">
        <v>47</v>
      </c>
      <c r="L50" s="1609"/>
      <c r="M50" s="1609"/>
      <c r="N50" s="1609"/>
      <c r="O50" s="1609"/>
      <c r="P50" s="1609"/>
      <c r="Q50" s="1609"/>
      <c r="R50" s="1609"/>
      <c r="S50" s="1605"/>
    </row>
    <row r="51" spans="1:19">
      <c r="A51" s="13"/>
      <c r="I51" s="14"/>
      <c r="K51" s="13"/>
      <c r="S51" s="14"/>
    </row>
    <row r="52" spans="1:19">
      <c r="A52" s="15" t="s">
        <v>48</v>
      </c>
      <c r="B52" s="3"/>
      <c r="C52" s="3"/>
      <c r="D52" s="6" t="str">
        <f>'04-22Master'!F5</f>
        <v>Burgeon IT Services Pvt.Ltd.</v>
      </c>
      <c r="I52" s="14"/>
      <c r="K52" s="15" t="s">
        <v>48</v>
      </c>
      <c r="L52" s="3"/>
      <c r="M52" s="3"/>
      <c r="N52" s="6" t="str">
        <f>D52</f>
        <v>Burgeon IT Services Pvt.Ltd.</v>
      </c>
      <c r="S52" s="14"/>
    </row>
    <row r="53" spans="1:19">
      <c r="A53" s="15"/>
      <c r="B53" s="3" t="str">
        <f>'04-22Master'!F6</f>
        <v>Siri Mansion LIGB 436 Dr.A S Rao Nagar,Hyderabad</v>
      </c>
      <c r="C53" s="3"/>
      <c r="D53" s="3"/>
      <c r="I53" s="14"/>
      <c r="K53" s="15"/>
      <c r="L53" s="3" t="str">
        <f>B53</f>
        <v>Siri Mansion LIGB 436 Dr.A S Rao Nagar,Hyderabad</v>
      </c>
      <c r="M53" s="3"/>
      <c r="N53" s="3"/>
      <c r="S53" s="14"/>
    </row>
    <row r="54" spans="1:19">
      <c r="A54" s="702"/>
      <c r="B54" s="703">
        <f>'04-22Master'!F1714</f>
        <v>0</v>
      </c>
      <c r="C54" s="703"/>
      <c r="D54" s="703"/>
      <c r="E54" s="703"/>
      <c r="F54" s="701"/>
      <c r="G54" s="701"/>
      <c r="H54" s="701"/>
      <c r="I54" s="698"/>
      <c r="J54" s="701"/>
      <c r="K54" s="702"/>
      <c r="L54" s="703">
        <f>B54</f>
        <v>0</v>
      </c>
      <c r="M54" s="703"/>
      <c r="N54" s="703"/>
      <c r="O54" s="3"/>
      <c r="S54" s="14"/>
    </row>
    <row r="55" spans="1:19">
      <c r="A55" s="1606" t="s">
        <v>49</v>
      </c>
      <c r="B55" s="1608"/>
      <c r="C55" s="1608"/>
      <c r="D55" s="1608"/>
      <c r="E55" s="3"/>
      <c r="F55" s="8"/>
      <c r="G55" s="8"/>
      <c r="H55" s="8"/>
      <c r="I55" s="717"/>
      <c r="J55" s="8"/>
      <c r="K55" s="1606" t="s">
        <v>49</v>
      </c>
      <c r="L55" s="1608"/>
      <c r="M55" s="1608"/>
      <c r="N55" s="1608"/>
      <c r="O55" s="3"/>
      <c r="S55" s="14"/>
    </row>
    <row r="56" spans="1:19">
      <c r="A56" s="1606"/>
      <c r="B56" s="1608"/>
      <c r="C56" s="1608"/>
      <c r="D56" s="1608"/>
      <c r="E56" s="16" t="str">
        <f>'04-22Master'!B17</f>
        <v>RajasekharReddy KN</v>
      </c>
      <c r="F56" s="765"/>
      <c r="G56" s="765"/>
      <c r="H56" s="765" t="str">
        <f>'04-22Master'!E17</f>
        <v>Narayana Reddy</v>
      </c>
      <c r="I56" s="717"/>
      <c r="J56" s="8"/>
      <c r="K56" s="1606"/>
      <c r="L56" s="1608"/>
      <c r="M56" s="1608"/>
      <c r="N56" s="1608"/>
      <c r="O56" s="16" t="str">
        <f>E56</f>
        <v>RajasekharReddy KN</v>
      </c>
      <c r="P56" s="17"/>
      <c r="Q56" s="17"/>
      <c r="R56" s="17" t="str">
        <f>H56</f>
        <v>Narayana Reddy</v>
      </c>
      <c r="S56" s="14"/>
    </row>
    <row r="57" spans="1:19">
      <c r="A57" s="15"/>
      <c r="B57" s="3"/>
      <c r="C57" s="3"/>
      <c r="D57" s="3"/>
      <c r="E57" s="3"/>
      <c r="F57" s="8"/>
      <c r="G57" s="8"/>
      <c r="H57" s="8"/>
      <c r="I57" s="717"/>
      <c r="J57" s="8"/>
      <c r="K57" s="15"/>
      <c r="L57" s="3"/>
      <c r="M57" s="3"/>
      <c r="N57" s="3"/>
      <c r="O57" s="3"/>
      <c r="S57" s="14"/>
    </row>
    <row r="58" spans="1:19">
      <c r="A58" s="1598" t="s">
        <v>50</v>
      </c>
      <c r="B58" s="1607"/>
      <c r="C58" s="1607"/>
      <c r="D58" s="1607"/>
      <c r="E58" s="16" t="str">
        <f>'04-22Master'!F8</f>
        <v>IT SUPPORTIVE SERVICES &amp; BANGALORE STP</v>
      </c>
      <c r="F58" s="765"/>
      <c r="G58" s="765"/>
      <c r="H58" s="765"/>
      <c r="I58" s="717"/>
      <c r="J58" s="8"/>
      <c r="K58" s="1598" t="s">
        <v>50</v>
      </c>
      <c r="L58" s="1607"/>
      <c r="M58" s="1607"/>
      <c r="N58" s="1607"/>
      <c r="O58" s="16" t="str">
        <f>E58</f>
        <v>IT SUPPORTIVE SERVICES &amp; BANGALORE STP</v>
      </c>
      <c r="P58" s="17"/>
      <c r="Q58" s="17"/>
      <c r="R58" s="17"/>
      <c r="S58" s="14"/>
    </row>
    <row r="59" spans="1:19">
      <c r="A59" s="15"/>
      <c r="B59" s="3"/>
      <c r="C59" s="3"/>
      <c r="D59" s="3"/>
      <c r="E59" s="3"/>
      <c r="F59" s="8"/>
      <c r="G59" s="8"/>
      <c r="H59" s="8"/>
      <c r="I59" s="717"/>
      <c r="J59" s="8"/>
      <c r="K59" s="15"/>
      <c r="L59" s="3"/>
      <c r="M59" s="3"/>
      <c r="N59" s="3"/>
      <c r="O59" s="3"/>
      <c r="S59" s="14"/>
    </row>
    <row r="60" spans="1:19">
      <c r="A60" s="1598" t="s">
        <v>51</v>
      </c>
      <c r="B60" s="1607"/>
      <c r="C60" s="1607"/>
      <c r="D60" s="1607"/>
      <c r="E60" s="18">
        <f>'04-22Master'!D10</f>
        <v>44652</v>
      </c>
      <c r="F60" s="765"/>
      <c r="G60" s="765"/>
      <c r="H60" s="765"/>
      <c r="I60" s="717"/>
      <c r="J60" s="8"/>
      <c r="K60" s="1598" t="s">
        <v>51</v>
      </c>
      <c r="L60" s="1607"/>
      <c r="M60" s="1607"/>
      <c r="N60" s="1607"/>
      <c r="O60" s="18">
        <f>E60</f>
        <v>44652</v>
      </c>
      <c r="P60" s="17"/>
      <c r="Q60" s="17"/>
      <c r="R60" s="17"/>
      <c r="S60" s="14"/>
    </row>
    <row r="61" spans="1:19">
      <c r="A61" s="15"/>
      <c r="B61" s="3"/>
      <c r="C61" s="3"/>
      <c r="D61" s="3"/>
      <c r="E61" s="3"/>
      <c r="F61" s="8"/>
      <c r="G61" s="8"/>
      <c r="H61" s="8"/>
      <c r="I61" s="717"/>
      <c r="J61" s="8"/>
      <c r="K61" s="15"/>
      <c r="L61" s="3"/>
      <c r="M61" s="3"/>
      <c r="N61" s="3"/>
      <c r="O61" s="3"/>
      <c r="S61" s="14"/>
    </row>
    <row r="62" spans="1:19">
      <c r="A62" s="19">
        <v>1</v>
      </c>
      <c r="B62" s="1595" t="s">
        <v>52</v>
      </c>
      <c r="C62" s="1595"/>
      <c r="D62" s="1595"/>
      <c r="E62" s="20">
        <f>'04-22Master'!R17</f>
        <v>30</v>
      </c>
      <c r="F62" s="765"/>
      <c r="G62" s="765"/>
      <c r="H62" s="765"/>
      <c r="I62" s="717"/>
      <c r="J62" s="8"/>
      <c r="K62" s="19">
        <v>1</v>
      </c>
      <c r="L62" s="1595" t="s">
        <v>52</v>
      </c>
      <c r="M62" s="1595"/>
      <c r="N62" s="1595"/>
      <c r="O62" s="20">
        <f>E62</f>
        <v>30</v>
      </c>
      <c r="P62" s="17"/>
      <c r="Q62" s="17"/>
      <c r="R62" s="17"/>
      <c r="S62" s="14"/>
    </row>
    <row r="63" spans="1:19">
      <c r="A63" s="19"/>
      <c r="B63" s="3"/>
      <c r="C63" s="3"/>
      <c r="D63" s="3"/>
      <c r="E63" s="3"/>
      <c r="F63" s="8"/>
      <c r="G63" s="8"/>
      <c r="H63" s="8"/>
      <c r="I63" s="717"/>
      <c r="J63" s="8"/>
      <c r="K63" s="19"/>
      <c r="L63" s="3"/>
      <c r="M63" s="3"/>
      <c r="N63" s="3"/>
      <c r="O63" s="3"/>
      <c r="S63" s="14"/>
    </row>
    <row r="64" spans="1:19">
      <c r="A64" s="19">
        <v>2</v>
      </c>
      <c r="B64" s="1599" t="s">
        <v>53</v>
      </c>
      <c r="C64" s="1599"/>
      <c r="D64" s="1599"/>
      <c r="E64" s="3"/>
      <c r="F64" s="8"/>
      <c r="G64" s="8"/>
      <c r="H64" s="8"/>
      <c r="I64" s="717"/>
      <c r="J64" s="8"/>
      <c r="K64" s="19">
        <v>2</v>
      </c>
      <c r="L64" s="1599" t="s">
        <v>53</v>
      </c>
      <c r="M64" s="1599"/>
      <c r="N64" s="1599"/>
      <c r="O64" s="3"/>
      <c r="S64" s="14"/>
    </row>
    <row r="65" spans="1:19">
      <c r="A65" s="19"/>
      <c r="B65" s="1599"/>
      <c r="C65" s="1599"/>
      <c r="D65" s="1599"/>
      <c r="E65" s="21" t="s">
        <v>34</v>
      </c>
      <c r="F65" s="765"/>
      <c r="G65" s="765"/>
      <c r="H65" s="765"/>
      <c r="I65" s="717"/>
      <c r="J65" s="8"/>
      <c r="K65" s="19"/>
      <c r="L65" s="1599"/>
      <c r="M65" s="1599"/>
      <c r="N65" s="1599"/>
      <c r="O65" s="21" t="s">
        <v>34</v>
      </c>
      <c r="P65" s="17"/>
      <c r="Q65" s="17"/>
      <c r="R65" s="17"/>
      <c r="S65" s="14"/>
    </row>
    <row r="66" spans="1:19">
      <c r="A66" s="19"/>
      <c r="B66" s="3"/>
      <c r="C66" s="3"/>
      <c r="D66" s="3"/>
      <c r="E66" s="3"/>
      <c r="F66" s="8"/>
      <c r="G66" s="8"/>
      <c r="H66" s="8"/>
      <c r="I66" s="717"/>
      <c r="J66" s="8"/>
      <c r="K66" s="19"/>
      <c r="L66" s="3"/>
      <c r="M66" s="3"/>
      <c r="N66" s="3"/>
      <c r="O66" s="3"/>
      <c r="S66" s="14"/>
    </row>
    <row r="67" spans="1:19">
      <c r="A67" s="19">
        <v>3</v>
      </c>
      <c r="B67" s="1595" t="s">
        <v>54</v>
      </c>
      <c r="C67" s="1595"/>
      <c r="D67" s="1595"/>
      <c r="E67" s="21" t="s">
        <v>34</v>
      </c>
      <c r="F67" s="765"/>
      <c r="G67" s="765"/>
      <c r="H67" s="765"/>
      <c r="I67" s="717"/>
      <c r="J67" s="8"/>
      <c r="K67" s="19">
        <v>3</v>
      </c>
      <c r="L67" s="1595" t="s">
        <v>54</v>
      </c>
      <c r="M67" s="1595"/>
      <c r="N67" s="1595"/>
      <c r="O67" s="16" t="str">
        <f>E67</f>
        <v>N/A</v>
      </c>
      <c r="P67" s="17"/>
      <c r="Q67" s="17"/>
      <c r="R67" s="17"/>
      <c r="S67" s="14"/>
    </row>
    <row r="68" spans="1:19">
      <c r="A68" s="19"/>
      <c r="B68" s="3"/>
      <c r="C68" s="3"/>
      <c r="D68" s="3"/>
      <c r="E68" s="3"/>
      <c r="F68" s="8"/>
      <c r="G68" s="8"/>
      <c r="H68" s="8"/>
      <c r="I68" s="717"/>
      <c r="J68" s="8"/>
      <c r="K68" s="19"/>
      <c r="L68" s="3"/>
      <c r="M68" s="3"/>
      <c r="N68" s="3"/>
      <c r="O68" s="3"/>
      <c r="S68" s="14"/>
    </row>
    <row r="69" spans="1:19">
      <c r="A69" s="19">
        <v>4</v>
      </c>
      <c r="B69" s="1595" t="s">
        <v>55</v>
      </c>
      <c r="C69" s="1595"/>
      <c r="D69" s="1595"/>
      <c r="E69" s="21" t="s">
        <v>56</v>
      </c>
      <c r="F69" s="765"/>
      <c r="G69" s="765"/>
      <c r="H69" s="765"/>
      <c r="I69" s="717"/>
      <c r="J69" s="8"/>
      <c r="K69" s="19">
        <v>4</v>
      </c>
      <c r="L69" s="1595" t="s">
        <v>55</v>
      </c>
      <c r="M69" s="1595"/>
      <c r="N69" s="1595"/>
      <c r="O69" s="21" t="s">
        <v>56</v>
      </c>
      <c r="P69" s="17"/>
      <c r="Q69" s="17"/>
      <c r="R69" s="17"/>
      <c r="S69" s="14"/>
    </row>
    <row r="70" spans="1:19">
      <c r="A70" s="19"/>
      <c r="B70" s="3"/>
      <c r="C70" s="3"/>
      <c r="D70" s="3"/>
      <c r="E70" s="3"/>
      <c r="F70" s="8"/>
      <c r="G70" s="8"/>
      <c r="H70" s="8"/>
      <c r="I70" s="717"/>
      <c r="J70" s="8"/>
      <c r="K70" s="19"/>
      <c r="L70" s="3"/>
      <c r="M70" s="3"/>
      <c r="N70" s="3"/>
      <c r="O70" s="3"/>
      <c r="S70" s="14"/>
    </row>
    <row r="71" spans="1:19">
      <c r="A71" s="19">
        <v>5</v>
      </c>
      <c r="B71" s="1595" t="s">
        <v>57</v>
      </c>
      <c r="C71" s="1595"/>
      <c r="D71" s="1595"/>
      <c r="E71" s="302">
        <f>'04-22Master'!AH17</f>
        <v>73275.862639999992</v>
      </c>
      <c r="F71" s="8"/>
      <c r="G71" s="8"/>
      <c r="H71" s="8"/>
      <c r="I71" s="717"/>
      <c r="J71" s="8"/>
      <c r="K71" s="19">
        <v>5</v>
      </c>
      <c r="L71" s="1595" t="s">
        <v>57</v>
      </c>
      <c r="M71" s="1595"/>
      <c r="N71" s="1595"/>
      <c r="O71" s="302">
        <f>E71</f>
        <v>73275.862639999992</v>
      </c>
      <c r="S71" s="14"/>
    </row>
    <row r="72" spans="1:19">
      <c r="A72" s="19"/>
      <c r="B72" s="3"/>
      <c r="C72" s="3"/>
      <c r="D72" s="303" t="s">
        <v>58</v>
      </c>
      <c r="E72" s="303" t="s">
        <v>28</v>
      </c>
      <c r="F72" s="303" t="s">
        <v>30</v>
      </c>
      <c r="G72" s="303" t="s">
        <v>31</v>
      </c>
      <c r="H72" s="303" t="s">
        <v>383</v>
      </c>
      <c r="I72" s="728" t="s">
        <v>384</v>
      </c>
      <c r="J72" s="8"/>
      <c r="K72" s="19"/>
      <c r="L72" s="3"/>
      <c r="M72" s="3"/>
      <c r="N72" s="303" t="s">
        <v>58</v>
      </c>
      <c r="O72" s="303" t="s">
        <v>28</v>
      </c>
      <c r="P72" s="303" t="s">
        <v>30</v>
      </c>
      <c r="Q72" s="303" t="s">
        <v>31</v>
      </c>
      <c r="R72" s="303" t="s">
        <v>383</v>
      </c>
      <c r="S72" s="301" t="s">
        <v>384</v>
      </c>
    </row>
    <row r="73" spans="1:19">
      <c r="A73" s="19">
        <v>6</v>
      </c>
      <c r="B73" s="729" t="s">
        <v>59</v>
      </c>
      <c r="C73" s="729"/>
      <c r="D73" s="304">
        <f>'04-22Master'!AJ17</f>
        <v>1800</v>
      </c>
      <c r="E73" s="304">
        <f>'04-22Master'!AI17</f>
        <v>0</v>
      </c>
      <c r="F73" s="721">
        <f>'04-22Master'!AK17</f>
        <v>200</v>
      </c>
      <c r="G73" s="304">
        <f>'04-22Master'!AL17</f>
        <v>0</v>
      </c>
      <c r="H73" s="721">
        <f>'04-22Master'!AM17</f>
        <v>391.787848</v>
      </c>
      <c r="I73" s="721">
        <f>SUM(D73:H73)</f>
        <v>2391.7878479999999</v>
      </c>
      <c r="J73" s="8"/>
      <c r="K73" s="19">
        <v>6</v>
      </c>
      <c r="L73" s="729" t="s">
        <v>59</v>
      </c>
      <c r="M73" s="729"/>
      <c r="N73" s="304">
        <f t="shared" ref="N73:S73" si="1">D73</f>
        <v>1800</v>
      </c>
      <c r="O73" s="304">
        <f t="shared" si="1"/>
        <v>0</v>
      </c>
      <c r="P73" s="305">
        <f t="shared" si="1"/>
        <v>200</v>
      </c>
      <c r="Q73" s="304">
        <f t="shared" si="1"/>
        <v>0</v>
      </c>
      <c r="R73" s="305">
        <f t="shared" si="1"/>
        <v>391.787848</v>
      </c>
      <c r="S73" s="305">
        <f t="shared" si="1"/>
        <v>2391.7878479999999</v>
      </c>
    </row>
    <row r="74" spans="1:19">
      <c r="A74" s="19"/>
      <c r="B74" s="3"/>
      <c r="C74" s="3"/>
      <c r="D74" s="3"/>
      <c r="E74" s="3"/>
      <c r="F74" s="8"/>
      <c r="G74" s="8"/>
      <c r="H74" s="8"/>
      <c r="I74" s="717"/>
      <c r="J74" s="8"/>
      <c r="K74" s="19"/>
      <c r="L74" s="3"/>
      <c r="M74" s="3"/>
      <c r="N74" s="3"/>
      <c r="O74" s="3"/>
      <c r="S74" s="14"/>
    </row>
    <row r="75" spans="1:19">
      <c r="A75" s="19">
        <v>7</v>
      </c>
      <c r="B75" s="1595" t="s">
        <v>60</v>
      </c>
      <c r="C75" s="1595"/>
      <c r="D75" s="1595"/>
      <c r="E75" s="22">
        <f>E71-I73</f>
        <v>70884.074791999999</v>
      </c>
      <c r="F75" s="765"/>
      <c r="G75" s="765"/>
      <c r="H75" s="765"/>
      <c r="I75" s="717"/>
      <c r="J75" s="8"/>
      <c r="K75" s="19">
        <v>7</v>
      </c>
      <c r="L75" s="1595" t="s">
        <v>60</v>
      </c>
      <c r="M75" s="1595"/>
      <c r="N75" s="1595"/>
      <c r="O75" s="22">
        <f>E75</f>
        <v>70884.074791999999</v>
      </c>
      <c r="P75" s="17"/>
      <c r="Q75" s="17"/>
      <c r="R75" s="17"/>
      <c r="S75" s="14"/>
    </row>
    <row r="76" spans="1:19">
      <c r="A76" s="715"/>
      <c r="B76" s="8"/>
      <c r="C76" s="8"/>
      <c r="D76" s="8"/>
      <c r="E76" s="8"/>
      <c r="F76" s="8"/>
      <c r="G76" s="8"/>
      <c r="H76" s="8"/>
      <c r="I76" s="717"/>
      <c r="J76" s="8"/>
      <c r="K76" s="715"/>
      <c r="L76" s="8"/>
      <c r="M76" s="8"/>
      <c r="N76" s="8"/>
      <c r="O76" s="8"/>
      <c r="S76" s="14"/>
    </row>
    <row r="77" spans="1:19">
      <c r="A77" s="715"/>
      <c r="B77" s="8"/>
      <c r="C77" s="8"/>
      <c r="D77" s="8"/>
      <c r="E77" s="8"/>
      <c r="F77" s="8"/>
      <c r="G77" s="8"/>
      <c r="H77" s="8"/>
      <c r="I77" s="717"/>
      <c r="J77" s="8"/>
      <c r="K77" s="715"/>
      <c r="L77" s="8"/>
      <c r="M77" s="8"/>
      <c r="N77" s="8"/>
      <c r="O77" s="8"/>
      <c r="S77" s="14"/>
    </row>
    <row r="78" spans="1:19" ht="15.75" thickBot="1">
      <c r="A78" s="13"/>
      <c r="F78" s="23"/>
      <c r="G78" s="23"/>
      <c r="H78" s="23"/>
      <c r="I78" s="24"/>
      <c r="K78" s="13"/>
      <c r="P78" s="23"/>
      <c r="Q78" s="23"/>
      <c r="R78" s="23"/>
      <c r="S78" s="24"/>
    </row>
    <row r="79" spans="1:19" ht="15.75" thickBot="1">
      <c r="A79" s="25"/>
      <c r="B79" s="23"/>
      <c r="C79" s="23"/>
      <c r="D79" s="23"/>
      <c r="E79" s="23"/>
      <c r="F79" s="1610" t="s">
        <v>61</v>
      </c>
      <c r="G79" s="1610"/>
      <c r="H79" s="1610"/>
      <c r="I79" s="1611"/>
      <c r="K79" s="25"/>
      <c r="L79" s="23"/>
      <c r="M79" s="23"/>
      <c r="N79" s="23"/>
      <c r="O79" s="23"/>
      <c r="P79" s="1610" t="s">
        <v>61</v>
      </c>
      <c r="Q79" s="1610"/>
      <c r="R79" s="1610"/>
      <c r="S79" s="1611"/>
    </row>
    <row r="94" spans="1:19" ht="15.75" thickBot="1"/>
    <row r="95" spans="1:19" ht="26.25">
      <c r="A95" s="1600" t="s">
        <v>46</v>
      </c>
      <c r="B95" s="1601"/>
      <c r="C95" s="1601"/>
      <c r="D95" s="1601"/>
      <c r="E95" s="1601"/>
      <c r="F95" s="1601"/>
      <c r="G95" s="1601"/>
      <c r="H95" s="1601"/>
      <c r="I95" s="1602"/>
      <c r="K95" s="1600" t="s">
        <v>46</v>
      </c>
      <c r="L95" s="1601"/>
      <c r="M95" s="1601"/>
      <c r="N95" s="1601"/>
      <c r="O95" s="1601"/>
      <c r="P95" s="1601"/>
      <c r="Q95" s="1601"/>
      <c r="R95" s="1601"/>
      <c r="S95" s="1602"/>
    </row>
    <row r="96" spans="1:19">
      <c r="A96" s="1603" t="s">
        <v>47</v>
      </c>
      <c r="B96" s="1604"/>
      <c r="C96" s="1604"/>
      <c r="D96" s="1604"/>
      <c r="E96" s="1604"/>
      <c r="F96" s="1604"/>
      <c r="G96" s="1604"/>
      <c r="H96" s="1604"/>
      <c r="I96" s="1605"/>
      <c r="K96" s="1603" t="s">
        <v>47</v>
      </c>
      <c r="L96" s="1604"/>
      <c r="M96" s="1604"/>
      <c r="N96" s="1604"/>
      <c r="O96" s="1604"/>
      <c r="P96" s="1604"/>
      <c r="Q96" s="1604"/>
      <c r="R96" s="1604"/>
      <c r="S96" s="1605"/>
    </row>
    <row r="97" spans="1:19">
      <c r="A97" s="13"/>
      <c r="I97" s="14"/>
      <c r="K97" s="13"/>
      <c r="S97" s="14"/>
    </row>
    <row r="98" spans="1:19">
      <c r="A98" s="15" t="s">
        <v>48</v>
      </c>
      <c r="B98" s="3"/>
      <c r="C98" s="3"/>
      <c r="D98" s="6" t="str">
        <f>'04-22Master'!F5</f>
        <v>Burgeon IT Services Pvt.Ltd.</v>
      </c>
      <c r="I98" s="14"/>
      <c r="K98" s="15" t="s">
        <v>48</v>
      </c>
      <c r="L98" s="3"/>
      <c r="M98" s="3"/>
      <c r="N98" s="6" t="str">
        <f>D98</f>
        <v>Burgeon IT Services Pvt.Ltd.</v>
      </c>
      <c r="S98" s="14"/>
    </row>
    <row r="99" spans="1:19">
      <c r="A99" s="15"/>
      <c r="B99" s="3" t="str">
        <f>'04-22Master'!F6</f>
        <v>Siri Mansion LIGB 436 Dr.A S Rao Nagar,Hyderabad</v>
      </c>
      <c r="C99" s="3"/>
      <c r="D99" s="3"/>
      <c r="I99" s="14"/>
      <c r="K99" s="15"/>
      <c r="L99" s="3" t="str">
        <f>B99</f>
        <v>Siri Mansion LIGB 436 Dr.A S Rao Nagar,Hyderabad</v>
      </c>
      <c r="M99" s="3"/>
      <c r="N99" s="3"/>
      <c r="S99" s="14"/>
    </row>
    <row r="100" spans="1:19">
      <c r="A100" s="15"/>
      <c r="B100" s="3">
        <f>'04-22Master'!F1755</f>
        <v>0</v>
      </c>
      <c r="C100" s="3"/>
      <c r="D100" s="3"/>
      <c r="E100" s="3"/>
      <c r="I100" s="14"/>
      <c r="K100" s="15"/>
      <c r="L100" s="3">
        <f>B100</f>
        <v>0</v>
      </c>
      <c r="M100" s="3"/>
      <c r="N100" s="3"/>
      <c r="O100" s="3"/>
      <c r="S100" s="14"/>
    </row>
    <row r="101" spans="1:19">
      <c r="A101" s="1606" t="s">
        <v>49</v>
      </c>
      <c r="B101" s="1599"/>
      <c r="C101" s="1599"/>
      <c r="D101" s="1599"/>
      <c r="E101" s="3"/>
      <c r="I101" s="14"/>
      <c r="K101" s="1606" t="s">
        <v>49</v>
      </c>
      <c r="L101" s="1599"/>
      <c r="M101" s="1599"/>
      <c r="N101" s="1599"/>
      <c r="O101" s="3"/>
      <c r="S101" s="14"/>
    </row>
    <row r="102" spans="1:19">
      <c r="A102" s="1606"/>
      <c r="B102" s="1599"/>
      <c r="C102" s="1599"/>
      <c r="D102" s="1599"/>
      <c r="E102" s="16" t="str">
        <f>'04-22Master'!B18</f>
        <v>Moulika GM</v>
      </c>
      <c r="F102" s="17"/>
      <c r="G102" s="17"/>
      <c r="H102" s="17" t="str">
        <f>'04-22Master'!E18</f>
        <v>Maniganda Charan Kumar</v>
      </c>
      <c r="I102" s="14"/>
      <c r="K102" s="1606"/>
      <c r="L102" s="1599"/>
      <c r="M102" s="1599"/>
      <c r="N102" s="1599"/>
      <c r="O102" s="16" t="str">
        <f>E102</f>
        <v>Moulika GM</v>
      </c>
      <c r="P102" s="17"/>
      <c r="Q102" s="17"/>
      <c r="R102" s="17" t="str">
        <f>H102</f>
        <v>Maniganda Charan Kumar</v>
      </c>
      <c r="S102" s="14"/>
    </row>
    <row r="103" spans="1:19">
      <c r="A103" s="15"/>
      <c r="B103" s="3"/>
      <c r="C103" s="3"/>
      <c r="D103" s="3"/>
      <c r="E103" s="3"/>
      <c r="I103" s="14"/>
      <c r="K103" s="15"/>
      <c r="L103" s="3"/>
      <c r="M103" s="3"/>
      <c r="N103" s="3"/>
      <c r="O103" s="3"/>
      <c r="S103" s="14"/>
    </row>
    <row r="104" spans="1:19">
      <c r="A104" s="1598" t="s">
        <v>50</v>
      </c>
      <c r="B104" s="1595"/>
      <c r="C104" s="1595"/>
      <c r="D104" s="1595"/>
      <c r="E104" s="16" t="str">
        <f>'04-22Master'!F8</f>
        <v>IT SUPPORTIVE SERVICES &amp; BANGALORE STP</v>
      </c>
      <c r="F104" s="17"/>
      <c r="G104" s="17"/>
      <c r="H104" s="17"/>
      <c r="I104" s="14"/>
      <c r="K104" s="1598" t="s">
        <v>50</v>
      </c>
      <c r="L104" s="1595"/>
      <c r="M104" s="1595"/>
      <c r="N104" s="1595"/>
      <c r="O104" s="16" t="str">
        <f>E104</f>
        <v>IT SUPPORTIVE SERVICES &amp; BANGALORE STP</v>
      </c>
      <c r="P104" s="17"/>
      <c r="Q104" s="17"/>
      <c r="R104" s="17"/>
      <c r="S104" s="14"/>
    </row>
    <row r="105" spans="1:19">
      <c r="A105" s="15"/>
      <c r="B105" s="3"/>
      <c r="C105" s="3"/>
      <c r="D105" s="3"/>
      <c r="E105" s="3"/>
      <c r="I105" s="14"/>
      <c r="K105" s="15"/>
      <c r="L105" s="3"/>
      <c r="M105" s="3"/>
      <c r="N105" s="3"/>
      <c r="O105" s="3"/>
      <c r="S105" s="14"/>
    </row>
    <row r="106" spans="1:19">
      <c r="A106" s="1598" t="s">
        <v>51</v>
      </c>
      <c r="B106" s="1595"/>
      <c r="C106" s="1595"/>
      <c r="D106" s="1595"/>
      <c r="E106" s="18">
        <f>'04-22Master'!D10</f>
        <v>44652</v>
      </c>
      <c r="F106" s="17"/>
      <c r="G106" s="17"/>
      <c r="H106" s="17"/>
      <c r="I106" s="14"/>
      <c r="K106" s="1598" t="s">
        <v>51</v>
      </c>
      <c r="L106" s="1595"/>
      <c r="M106" s="1595"/>
      <c r="N106" s="1595"/>
      <c r="O106" s="18">
        <f>E106</f>
        <v>44652</v>
      </c>
      <c r="P106" s="17"/>
      <c r="Q106" s="17"/>
      <c r="R106" s="17"/>
      <c r="S106" s="14"/>
    </row>
    <row r="107" spans="1:19">
      <c r="A107" s="15"/>
      <c r="B107" s="3"/>
      <c r="C107" s="3"/>
      <c r="D107" s="3"/>
      <c r="E107" s="3"/>
      <c r="I107" s="14"/>
      <c r="K107" s="15"/>
      <c r="L107" s="3"/>
      <c r="M107" s="3"/>
      <c r="N107" s="3"/>
      <c r="O107" s="3"/>
      <c r="S107" s="14"/>
    </row>
    <row r="108" spans="1:19">
      <c r="A108" s="19">
        <v>1</v>
      </c>
      <c r="B108" s="1595" t="s">
        <v>52</v>
      </c>
      <c r="C108" s="1595"/>
      <c r="D108" s="1595"/>
      <c r="E108" s="20">
        <f>'04-22Master'!R18</f>
        <v>30</v>
      </c>
      <c r="F108" s="17"/>
      <c r="G108" s="17"/>
      <c r="H108" s="17"/>
      <c r="I108" s="14"/>
      <c r="K108" s="19">
        <v>1</v>
      </c>
      <c r="L108" s="1595" t="s">
        <v>52</v>
      </c>
      <c r="M108" s="1595"/>
      <c r="N108" s="1595"/>
      <c r="O108" s="20">
        <f>E108</f>
        <v>30</v>
      </c>
      <c r="P108" s="17"/>
      <c r="Q108" s="17"/>
      <c r="R108" s="17"/>
      <c r="S108" s="14"/>
    </row>
    <row r="109" spans="1:19">
      <c r="A109" s="19"/>
      <c r="B109" s="3"/>
      <c r="C109" s="3"/>
      <c r="D109" s="3"/>
      <c r="E109" s="3"/>
      <c r="I109" s="14"/>
      <c r="K109" s="19"/>
      <c r="L109" s="3"/>
      <c r="M109" s="3"/>
      <c r="N109" s="3"/>
      <c r="O109" s="3"/>
      <c r="S109" s="14"/>
    </row>
    <row r="110" spans="1:19">
      <c r="A110" s="19">
        <v>2</v>
      </c>
      <c r="B110" s="1599" t="s">
        <v>53</v>
      </c>
      <c r="C110" s="1599"/>
      <c r="D110" s="1599"/>
      <c r="E110" s="3"/>
      <c r="I110" s="14"/>
      <c r="K110" s="19">
        <v>2</v>
      </c>
      <c r="L110" s="1599" t="s">
        <v>53</v>
      </c>
      <c r="M110" s="1599"/>
      <c r="N110" s="1599"/>
      <c r="O110" s="3"/>
      <c r="S110" s="14"/>
    </row>
    <row r="111" spans="1:19">
      <c r="A111" s="19"/>
      <c r="B111" s="1599"/>
      <c r="C111" s="1599"/>
      <c r="D111" s="1599"/>
      <c r="E111" s="21" t="s">
        <v>34</v>
      </c>
      <c r="F111" s="17"/>
      <c r="G111" s="17"/>
      <c r="H111" s="17"/>
      <c r="I111" s="14"/>
      <c r="K111" s="19"/>
      <c r="L111" s="1599"/>
      <c r="M111" s="1599"/>
      <c r="N111" s="1599"/>
      <c r="O111" s="21" t="s">
        <v>34</v>
      </c>
      <c r="P111" s="17"/>
      <c r="Q111" s="17"/>
      <c r="R111" s="17"/>
      <c r="S111" s="14"/>
    </row>
    <row r="112" spans="1:19">
      <c r="A112" s="19"/>
      <c r="B112" s="3"/>
      <c r="C112" s="3"/>
      <c r="D112" s="3"/>
      <c r="E112" s="3"/>
      <c r="I112" s="14"/>
      <c r="K112" s="19"/>
      <c r="L112" s="3"/>
      <c r="M112" s="3"/>
      <c r="N112" s="3"/>
      <c r="O112" s="3"/>
      <c r="S112" s="14"/>
    </row>
    <row r="113" spans="1:19">
      <c r="A113" s="19">
        <v>3</v>
      </c>
      <c r="B113" s="1595" t="s">
        <v>54</v>
      </c>
      <c r="C113" s="1595"/>
      <c r="D113" s="1595"/>
      <c r="E113" s="21" t="s">
        <v>34</v>
      </c>
      <c r="F113" s="17"/>
      <c r="G113" s="17"/>
      <c r="H113" s="17"/>
      <c r="I113" s="14"/>
      <c r="K113" s="19">
        <v>3</v>
      </c>
      <c r="L113" s="1595" t="s">
        <v>54</v>
      </c>
      <c r="M113" s="1595"/>
      <c r="N113" s="1595"/>
      <c r="O113" s="16" t="str">
        <f>E113</f>
        <v>N/A</v>
      </c>
      <c r="P113" s="17"/>
      <c r="Q113" s="17"/>
      <c r="R113" s="17"/>
      <c r="S113" s="14"/>
    </row>
    <row r="114" spans="1:19">
      <c r="A114" s="19"/>
      <c r="B114" s="3"/>
      <c r="C114" s="3"/>
      <c r="D114" s="3"/>
      <c r="E114" s="3"/>
      <c r="I114" s="14"/>
      <c r="K114" s="19"/>
      <c r="L114" s="3"/>
      <c r="M114" s="3"/>
      <c r="N114" s="3"/>
      <c r="O114" s="3"/>
      <c r="S114" s="14"/>
    </row>
    <row r="115" spans="1:19">
      <c r="A115" s="19">
        <v>4</v>
      </c>
      <c r="B115" s="1595" t="s">
        <v>55</v>
      </c>
      <c r="C115" s="1595"/>
      <c r="D115" s="1595"/>
      <c r="E115" s="21" t="s">
        <v>56</v>
      </c>
      <c r="F115" s="17"/>
      <c r="G115" s="17"/>
      <c r="H115" s="17"/>
      <c r="I115" s="14"/>
      <c r="K115" s="19">
        <v>4</v>
      </c>
      <c r="L115" s="1595" t="s">
        <v>55</v>
      </c>
      <c r="M115" s="1595"/>
      <c r="N115" s="1595"/>
      <c r="O115" s="21" t="s">
        <v>56</v>
      </c>
      <c r="P115" s="17"/>
      <c r="Q115" s="17"/>
      <c r="R115" s="17"/>
      <c r="S115" s="14"/>
    </row>
    <row r="116" spans="1:19">
      <c r="A116" s="19"/>
      <c r="B116" s="3"/>
      <c r="C116" s="3"/>
      <c r="D116" s="3"/>
      <c r="E116" s="3"/>
      <c r="I116" s="14"/>
      <c r="K116" s="19"/>
      <c r="L116" s="3"/>
      <c r="M116" s="3"/>
      <c r="N116" s="3"/>
      <c r="O116" s="3"/>
      <c r="S116" s="14"/>
    </row>
    <row r="117" spans="1:19">
      <c r="A117" s="19">
        <v>5</v>
      </c>
      <c r="B117" s="1595" t="s">
        <v>57</v>
      </c>
      <c r="C117" s="1595"/>
      <c r="D117" s="1595"/>
      <c r="E117" s="302">
        <f>'04-22Master'!AH18</f>
        <v>23276.095940000003</v>
      </c>
      <c r="I117" s="14"/>
      <c r="K117" s="19">
        <v>5</v>
      </c>
      <c r="L117" s="1595" t="s">
        <v>57</v>
      </c>
      <c r="M117" s="1595"/>
      <c r="N117" s="1595"/>
      <c r="O117" s="302">
        <f>E117</f>
        <v>23276.095940000003</v>
      </c>
      <c r="S117" s="14"/>
    </row>
    <row r="118" spans="1:19">
      <c r="A118" s="19"/>
      <c r="B118" s="3"/>
      <c r="C118" s="3"/>
      <c r="D118" s="303" t="s">
        <v>58</v>
      </c>
      <c r="E118" s="303" t="s">
        <v>28</v>
      </c>
      <c r="F118" s="303" t="s">
        <v>30</v>
      </c>
      <c r="G118" s="303" t="s">
        <v>31</v>
      </c>
      <c r="H118" s="303" t="s">
        <v>383</v>
      </c>
      <c r="I118" s="301" t="s">
        <v>384</v>
      </c>
      <c r="K118" s="19"/>
      <c r="L118" s="3"/>
      <c r="M118" s="3"/>
      <c r="N118" s="303" t="s">
        <v>58</v>
      </c>
      <c r="O118" s="303" t="s">
        <v>28</v>
      </c>
      <c r="P118" s="303" t="s">
        <v>30</v>
      </c>
      <c r="Q118" s="303" t="s">
        <v>31</v>
      </c>
      <c r="R118" s="303" t="s">
        <v>383</v>
      </c>
      <c r="S118" s="301" t="s">
        <v>384</v>
      </c>
    </row>
    <row r="119" spans="1:19">
      <c r="A119" s="19">
        <v>6</v>
      </c>
      <c r="B119" s="505" t="s">
        <v>59</v>
      </c>
      <c r="C119" s="505"/>
      <c r="D119" s="304">
        <f>'04-22Master'!AJ18</f>
        <v>1442</v>
      </c>
      <c r="E119" s="304">
        <f>'04-22Master'!AI686</f>
        <v>0</v>
      </c>
      <c r="F119" s="305">
        <f>'04-22Master'!AK18</f>
        <v>200</v>
      </c>
      <c r="G119" s="304">
        <f>'04-22Master'!AL18</f>
        <v>0</v>
      </c>
      <c r="H119" s="305">
        <f>'04-22Master'!AM18</f>
        <v>391.787848</v>
      </c>
      <c r="I119" s="305">
        <f>SUM(D119:H119)</f>
        <v>2033.7878479999999</v>
      </c>
      <c r="K119" s="19">
        <v>6</v>
      </c>
      <c r="L119" s="505" t="s">
        <v>59</v>
      </c>
      <c r="M119" s="505"/>
      <c r="N119" s="304">
        <f t="shared" ref="N119:S119" si="2">D119</f>
        <v>1442</v>
      </c>
      <c r="O119" s="304">
        <f t="shared" si="2"/>
        <v>0</v>
      </c>
      <c r="P119" s="305">
        <f t="shared" si="2"/>
        <v>200</v>
      </c>
      <c r="Q119" s="304">
        <f t="shared" si="2"/>
        <v>0</v>
      </c>
      <c r="R119" s="305">
        <f t="shared" si="2"/>
        <v>391.787848</v>
      </c>
      <c r="S119" s="305">
        <f t="shared" si="2"/>
        <v>2033.7878479999999</v>
      </c>
    </row>
    <row r="120" spans="1:19">
      <c r="A120" s="19"/>
      <c r="B120" s="3"/>
      <c r="C120" s="3"/>
      <c r="D120" s="3"/>
      <c r="E120" s="3"/>
      <c r="I120" s="14"/>
      <c r="K120" s="19"/>
      <c r="L120" s="3"/>
      <c r="M120" s="3"/>
      <c r="N120" s="3"/>
      <c r="O120" s="3"/>
      <c r="S120" s="14"/>
    </row>
    <row r="121" spans="1:19">
      <c r="A121" s="19">
        <v>7</v>
      </c>
      <c r="B121" s="1595" t="s">
        <v>60</v>
      </c>
      <c r="C121" s="1595"/>
      <c r="D121" s="1595"/>
      <c r="E121" s="22">
        <f>E117-I119</f>
        <v>21242.308092000003</v>
      </c>
      <c r="F121" s="17"/>
      <c r="G121" s="17"/>
      <c r="H121" s="17"/>
      <c r="I121" s="14"/>
      <c r="K121" s="19">
        <v>7</v>
      </c>
      <c r="L121" s="1595" t="s">
        <v>60</v>
      </c>
      <c r="M121" s="1595"/>
      <c r="N121" s="1595"/>
      <c r="O121" s="22">
        <f>E121</f>
        <v>21242.308092000003</v>
      </c>
      <c r="P121" s="17"/>
      <c r="Q121" s="17"/>
      <c r="R121" s="17"/>
      <c r="S121" s="14"/>
    </row>
    <row r="122" spans="1:19">
      <c r="A122" s="13"/>
      <c r="I122" s="14"/>
      <c r="K122" s="13"/>
      <c r="S122" s="14"/>
    </row>
    <row r="123" spans="1:19">
      <c r="A123" s="13"/>
      <c r="I123" s="14"/>
      <c r="K123" s="13"/>
      <c r="S123" s="14"/>
    </row>
    <row r="124" spans="1:19" ht="15.75" thickBot="1">
      <c r="A124" s="13"/>
      <c r="F124" s="23"/>
      <c r="G124" s="23"/>
      <c r="H124" s="23"/>
      <c r="I124" s="24"/>
      <c r="K124" s="13"/>
      <c r="P124" s="23"/>
      <c r="Q124" s="23"/>
      <c r="R124" s="23"/>
      <c r="S124" s="24"/>
    </row>
    <row r="125" spans="1:19" ht="15.75" thickBot="1">
      <c r="A125" s="25"/>
      <c r="B125" s="23"/>
      <c r="C125" s="23"/>
      <c r="D125" s="23"/>
      <c r="E125" s="23"/>
      <c r="F125" s="1596" t="s">
        <v>61</v>
      </c>
      <c r="G125" s="1596"/>
      <c r="H125" s="1596"/>
      <c r="I125" s="1597"/>
      <c r="K125" s="25"/>
      <c r="L125" s="23"/>
      <c r="M125" s="23"/>
      <c r="N125" s="23"/>
      <c r="O125" s="23"/>
      <c r="P125" s="1596" t="s">
        <v>61</v>
      </c>
      <c r="Q125" s="1596"/>
      <c r="R125" s="1596"/>
      <c r="S125" s="1597"/>
    </row>
    <row r="140" spans="1:19" ht="15.75" thickBot="1"/>
    <row r="141" spans="1:19" ht="26.25">
      <c r="A141" s="1600" t="s">
        <v>46</v>
      </c>
      <c r="B141" s="1601"/>
      <c r="C141" s="1601"/>
      <c r="D141" s="1601"/>
      <c r="E141" s="1601"/>
      <c r="F141" s="1601"/>
      <c r="G141" s="1601"/>
      <c r="H141" s="1601"/>
      <c r="I141" s="1602"/>
      <c r="K141" s="1600" t="s">
        <v>46</v>
      </c>
      <c r="L141" s="1601"/>
      <c r="M141" s="1601"/>
      <c r="N141" s="1601"/>
      <c r="O141" s="1601"/>
      <c r="P141" s="1601"/>
      <c r="Q141" s="1601"/>
      <c r="R141" s="1601"/>
      <c r="S141" s="1602"/>
    </row>
    <row r="142" spans="1:19">
      <c r="A142" s="1603" t="s">
        <v>47</v>
      </c>
      <c r="B142" s="1604"/>
      <c r="C142" s="1604"/>
      <c r="D142" s="1604"/>
      <c r="E142" s="1604"/>
      <c r="F142" s="1604"/>
      <c r="G142" s="1604"/>
      <c r="H142" s="1604"/>
      <c r="I142" s="1605"/>
      <c r="K142" s="1603" t="s">
        <v>47</v>
      </c>
      <c r="L142" s="1604"/>
      <c r="M142" s="1604"/>
      <c r="N142" s="1604"/>
      <c r="O142" s="1604"/>
      <c r="P142" s="1604"/>
      <c r="Q142" s="1604"/>
      <c r="R142" s="1604"/>
      <c r="S142" s="1605"/>
    </row>
    <row r="143" spans="1:19">
      <c r="A143" s="13"/>
      <c r="I143" s="14"/>
      <c r="K143" s="13"/>
      <c r="S143" s="14"/>
    </row>
    <row r="144" spans="1:19">
      <c r="A144" s="15" t="s">
        <v>48</v>
      </c>
      <c r="B144" s="3"/>
      <c r="C144" s="3"/>
      <c r="D144" s="6" t="str">
        <f>'04-22Master'!F5</f>
        <v>Burgeon IT Services Pvt.Ltd.</v>
      </c>
      <c r="I144" s="14"/>
      <c r="K144" s="15" t="s">
        <v>48</v>
      </c>
      <c r="L144" s="3"/>
      <c r="M144" s="3"/>
      <c r="N144" s="6" t="str">
        <f>D144</f>
        <v>Burgeon IT Services Pvt.Ltd.</v>
      </c>
      <c r="S144" s="14"/>
    </row>
    <row r="145" spans="1:19">
      <c r="A145" s="15"/>
      <c r="B145" s="3" t="str">
        <f>'04-22Master'!F6</f>
        <v>Siri Mansion LIGB 436 Dr.A S Rao Nagar,Hyderabad</v>
      </c>
      <c r="C145" s="3"/>
      <c r="D145" s="3"/>
      <c r="I145" s="14"/>
      <c r="K145" s="15"/>
      <c r="L145" s="3" t="str">
        <f>B145</f>
        <v>Siri Mansion LIGB 436 Dr.A S Rao Nagar,Hyderabad</v>
      </c>
      <c r="M145" s="3"/>
      <c r="N145" s="3"/>
      <c r="S145" s="14"/>
    </row>
    <row r="146" spans="1:19">
      <c r="A146" s="15"/>
      <c r="B146" s="3">
        <f>'04-22Master'!F1794</f>
        <v>0</v>
      </c>
      <c r="C146" s="3"/>
      <c r="D146" s="3"/>
      <c r="E146" s="3"/>
      <c r="I146" s="14"/>
      <c r="K146" s="15"/>
      <c r="L146" s="3">
        <f>B146</f>
        <v>0</v>
      </c>
      <c r="M146" s="3"/>
      <c r="N146" s="3"/>
      <c r="O146" s="3"/>
      <c r="S146" s="14"/>
    </row>
    <row r="147" spans="1:19">
      <c r="A147" s="1606" t="s">
        <v>49</v>
      </c>
      <c r="B147" s="1599"/>
      <c r="C147" s="1599"/>
      <c r="D147" s="1599"/>
      <c r="E147" s="3"/>
      <c r="I147" s="14"/>
      <c r="K147" s="1606" t="s">
        <v>49</v>
      </c>
      <c r="L147" s="1599"/>
      <c r="M147" s="1599"/>
      <c r="N147" s="1599"/>
      <c r="O147" s="3"/>
      <c r="S147" s="14"/>
    </row>
    <row r="148" spans="1:19">
      <c r="A148" s="1606"/>
      <c r="B148" s="1599"/>
      <c r="C148" s="1599"/>
      <c r="D148" s="1599"/>
      <c r="E148" s="16" t="str">
        <f>'04-22Master'!B19</f>
        <v>AsokKumar J</v>
      </c>
      <c r="F148" s="17"/>
      <c r="G148" s="17"/>
      <c r="H148" s="17" t="str">
        <f>'04-22Master'!E19</f>
        <v>J.Prabhakar Reddt</v>
      </c>
      <c r="I148" s="14"/>
      <c r="K148" s="1606"/>
      <c r="L148" s="1599"/>
      <c r="M148" s="1599"/>
      <c r="N148" s="1599"/>
      <c r="O148" s="16" t="str">
        <f>E148</f>
        <v>AsokKumar J</v>
      </c>
      <c r="P148" s="17"/>
      <c r="Q148" s="17"/>
      <c r="R148" s="17" t="str">
        <f>H148</f>
        <v>J.Prabhakar Reddt</v>
      </c>
      <c r="S148" s="14"/>
    </row>
    <row r="149" spans="1:19">
      <c r="A149" s="15"/>
      <c r="B149" s="3"/>
      <c r="C149" s="3"/>
      <c r="D149" s="3"/>
      <c r="E149" s="3"/>
      <c r="I149" s="14"/>
      <c r="K149" s="15"/>
      <c r="L149" s="3"/>
      <c r="M149" s="3"/>
      <c r="N149" s="3"/>
      <c r="O149" s="3"/>
      <c r="S149" s="14"/>
    </row>
    <row r="150" spans="1:19">
      <c r="A150" s="1598" t="s">
        <v>50</v>
      </c>
      <c r="B150" s="1595"/>
      <c r="C150" s="1595"/>
      <c r="D150" s="1595"/>
      <c r="E150" s="16" t="str">
        <f>'04-22Master'!F8</f>
        <v>IT SUPPORTIVE SERVICES &amp; BANGALORE STP</v>
      </c>
      <c r="F150" s="17"/>
      <c r="G150" s="17"/>
      <c r="H150" s="17"/>
      <c r="I150" s="14"/>
      <c r="K150" s="1598" t="s">
        <v>50</v>
      </c>
      <c r="L150" s="1595"/>
      <c r="M150" s="1595"/>
      <c r="N150" s="1595"/>
      <c r="O150" s="16" t="str">
        <f>E150</f>
        <v>IT SUPPORTIVE SERVICES &amp; BANGALORE STP</v>
      </c>
      <c r="P150" s="17"/>
      <c r="Q150" s="17"/>
      <c r="R150" s="17"/>
      <c r="S150" s="14"/>
    </row>
    <row r="151" spans="1:19">
      <c r="A151" s="15"/>
      <c r="B151" s="3"/>
      <c r="C151" s="3"/>
      <c r="D151" s="3"/>
      <c r="E151" s="3"/>
      <c r="I151" s="14"/>
      <c r="K151" s="15"/>
      <c r="L151" s="3"/>
      <c r="M151" s="3"/>
      <c r="N151" s="3"/>
      <c r="O151" s="3"/>
      <c r="S151" s="14"/>
    </row>
    <row r="152" spans="1:19">
      <c r="A152" s="1598" t="s">
        <v>51</v>
      </c>
      <c r="B152" s="1595"/>
      <c r="C152" s="1595"/>
      <c r="D152" s="1595"/>
      <c r="E152" s="18">
        <f>'04-22Master'!D10</f>
        <v>44652</v>
      </c>
      <c r="F152" s="17"/>
      <c r="G152" s="17"/>
      <c r="H152" s="17"/>
      <c r="I152" s="14"/>
      <c r="K152" s="1598" t="s">
        <v>51</v>
      </c>
      <c r="L152" s="1595"/>
      <c r="M152" s="1595"/>
      <c r="N152" s="1595"/>
      <c r="O152" s="18">
        <f>E152</f>
        <v>44652</v>
      </c>
      <c r="P152" s="17"/>
      <c r="Q152" s="17"/>
      <c r="R152" s="17"/>
      <c r="S152" s="14"/>
    </row>
    <row r="153" spans="1:19">
      <c r="A153" s="15"/>
      <c r="B153" s="3"/>
      <c r="C153" s="3"/>
      <c r="D153" s="3"/>
      <c r="E153" s="3"/>
      <c r="I153" s="14"/>
      <c r="K153" s="15"/>
      <c r="L153" s="3"/>
      <c r="M153" s="3"/>
      <c r="N153" s="3"/>
      <c r="O153" s="3"/>
      <c r="S153" s="14"/>
    </row>
    <row r="154" spans="1:19">
      <c r="A154" s="19">
        <v>1</v>
      </c>
      <c r="B154" s="1595" t="s">
        <v>52</v>
      </c>
      <c r="C154" s="1595"/>
      <c r="D154" s="1595"/>
      <c r="E154" s="20">
        <f>'04-22Master'!R19</f>
        <v>28</v>
      </c>
      <c r="F154" s="17"/>
      <c r="G154" s="17"/>
      <c r="H154" s="17"/>
      <c r="I154" s="14"/>
      <c r="K154" s="19">
        <v>1</v>
      </c>
      <c r="L154" s="1595" t="s">
        <v>52</v>
      </c>
      <c r="M154" s="1595"/>
      <c r="N154" s="1595"/>
      <c r="O154" s="20">
        <f>E154</f>
        <v>28</v>
      </c>
      <c r="P154" s="17"/>
      <c r="Q154" s="17"/>
      <c r="R154" s="17"/>
      <c r="S154" s="14"/>
    </row>
    <row r="155" spans="1:19">
      <c r="A155" s="19"/>
      <c r="B155" s="3"/>
      <c r="C155" s="3"/>
      <c r="D155" s="3"/>
      <c r="E155" s="3"/>
      <c r="I155" s="14"/>
      <c r="K155" s="19"/>
      <c r="L155" s="3"/>
      <c r="M155" s="3"/>
      <c r="N155" s="3"/>
      <c r="O155" s="3"/>
      <c r="S155" s="14"/>
    </row>
    <row r="156" spans="1:19">
      <c r="A156" s="19">
        <v>2</v>
      </c>
      <c r="B156" s="1599" t="s">
        <v>53</v>
      </c>
      <c r="C156" s="1599"/>
      <c r="D156" s="1599"/>
      <c r="E156" s="3"/>
      <c r="I156" s="14"/>
      <c r="K156" s="19">
        <v>2</v>
      </c>
      <c r="L156" s="1599" t="s">
        <v>53</v>
      </c>
      <c r="M156" s="1599"/>
      <c r="N156" s="1599"/>
      <c r="O156" s="3"/>
      <c r="S156" s="14"/>
    </row>
    <row r="157" spans="1:19">
      <c r="A157" s="19"/>
      <c r="B157" s="1599"/>
      <c r="C157" s="1599"/>
      <c r="D157" s="1599"/>
      <c r="E157" s="21" t="s">
        <v>34</v>
      </c>
      <c r="F157" s="17"/>
      <c r="G157" s="17"/>
      <c r="H157" s="17"/>
      <c r="I157" s="14"/>
      <c r="K157" s="19"/>
      <c r="L157" s="1599"/>
      <c r="M157" s="1599"/>
      <c r="N157" s="1599"/>
      <c r="O157" s="21" t="s">
        <v>34</v>
      </c>
      <c r="P157" s="17"/>
      <c r="Q157" s="17"/>
      <c r="R157" s="17"/>
      <c r="S157" s="14"/>
    </row>
    <row r="158" spans="1:19">
      <c r="A158" s="19"/>
      <c r="B158" s="3"/>
      <c r="C158" s="3"/>
      <c r="D158" s="3"/>
      <c r="E158" s="3"/>
      <c r="I158" s="14"/>
      <c r="K158" s="19"/>
      <c r="L158" s="3"/>
      <c r="M158" s="3"/>
      <c r="N158" s="3"/>
      <c r="O158" s="3"/>
      <c r="S158" s="14"/>
    </row>
    <row r="159" spans="1:19">
      <c r="A159" s="19">
        <v>3</v>
      </c>
      <c r="B159" s="1595" t="s">
        <v>54</v>
      </c>
      <c r="C159" s="1595"/>
      <c r="D159" s="1595"/>
      <c r="E159" s="21" t="s">
        <v>34</v>
      </c>
      <c r="F159" s="17"/>
      <c r="G159" s="17"/>
      <c r="H159" s="17"/>
      <c r="I159" s="14"/>
      <c r="K159" s="19">
        <v>3</v>
      </c>
      <c r="L159" s="1595" t="s">
        <v>54</v>
      </c>
      <c r="M159" s="1595"/>
      <c r="N159" s="1595"/>
      <c r="O159" s="16" t="str">
        <f>E159</f>
        <v>N/A</v>
      </c>
      <c r="P159" s="17"/>
      <c r="Q159" s="17"/>
      <c r="R159" s="17"/>
      <c r="S159" s="14"/>
    </row>
    <row r="160" spans="1:19">
      <c r="A160" s="19"/>
      <c r="B160" s="3"/>
      <c r="C160" s="3"/>
      <c r="D160" s="3"/>
      <c r="E160" s="3"/>
      <c r="I160" s="14"/>
      <c r="K160" s="19"/>
      <c r="L160" s="3"/>
      <c r="M160" s="3"/>
      <c r="N160" s="3"/>
      <c r="O160" s="3"/>
      <c r="S160" s="14"/>
    </row>
    <row r="161" spans="1:19">
      <c r="A161" s="19">
        <v>4</v>
      </c>
      <c r="B161" s="1595" t="s">
        <v>55</v>
      </c>
      <c r="C161" s="1595"/>
      <c r="D161" s="1595"/>
      <c r="E161" s="21" t="s">
        <v>56</v>
      </c>
      <c r="F161" s="17"/>
      <c r="G161" s="17"/>
      <c r="H161" s="17"/>
      <c r="I161" s="14"/>
      <c r="K161" s="19">
        <v>4</v>
      </c>
      <c r="L161" s="1595" t="s">
        <v>55</v>
      </c>
      <c r="M161" s="1595"/>
      <c r="N161" s="1595"/>
      <c r="O161" s="21" t="s">
        <v>56</v>
      </c>
      <c r="P161" s="17"/>
      <c r="Q161" s="17"/>
      <c r="R161" s="17"/>
      <c r="S161" s="14"/>
    </row>
    <row r="162" spans="1:19">
      <c r="A162" s="19"/>
      <c r="B162" s="3"/>
      <c r="C162" s="3"/>
      <c r="D162" s="3"/>
      <c r="E162" s="3"/>
      <c r="I162" s="14"/>
      <c r="K162" s="19"/>
      <c r="L162" s="3"/>
      <c r="M162" s="3"/>
      <c r="N162" s="3"/>
      <c r="O162" s="3"/>
      <c r="S162" s="14"/>
    </row>
    <row r="163" spans="1:19">
      <c r="A163" s="19">
        <v>5</v>
      </c>
      <c r="B163" s="1595" t="s">
        <v>57</v>
      </c>
      <c r="C163" s="1595"/>
      <c r="D163" s="1595"/>
      <c r="E163" s="302">
        <f>'04-22Master'!AH19</f>
        <v>124501.71776799999</v>
      </c>
      <c r="I163" s="14"/>
      <c r="K163" s="19">
        <v>5</v>
      </c>
      <c r="L163" s="1595" t="s">
        <v>57</v>
      </c>
      <c r="M163" s="1595"/>
      <c r="N163" s="1595"/>
      <c r="O163" s="302">
        <f>E163</f>
        <v>124501.71776799999</v>
      </c>
      <c r="S163" s="14"/>
    </row>
    <row r="164" spans="1:19">
      <c r="A164" s="19"/>
      <c r="B164" s="3"/>
      <c r="C164" s="3"/>
      <c r="D164" s="303" t="s">
        <v>58</v>
      </c>
      <c r="E164" s="303" t="s">
        <v>28</v>
      </c>
      <c r="F164" s="303" t="s">
        <v>30</v>
      </c>
      <c r="G164" s="303" t="s">
        <v>31</v>
      </c>
      <c r="H164" s="303" t="s">
        <v>383</v>
      </c>
      <c r="I164" s="301" t="s">
        <v>384</v>
      </c>
      <c r="K164" s="19"/>
      <c r="L164" s="3"/>
      <c r="M164" s="3"/>
      <c r="N164" s="303" t="s">
        <v>58</v>
      </c>
      <c r="O164" s="303" t="s">
        <v>28</v>
      </c>
      <c r="P164" s="303" t="s">
        <v>30</v>
      </c>
      <c r="Q164" s="303" t="s">
        <v>31</v>
      </c>
      <c r="R164" s="303" t="s">
        <v>383</v>
      </c>
      <c r="S164" s="301" t="s">
        <v>384</v>
      </c>
    </row>
    <row r="165" spans="1:19">
      <c r="A165" s="19">
        <v>6</v>
      </c>
      <c r="B165" s="505" t="s">
        <v>59</v>
      </c>
      <c r="C165" s="505"/>
      <c r="D165" s="304">
        <f>'04-22Master'!AJ19</f>
        <v>1800</v>
      </c>
      <c r="E165" s="304">
        <f>'04-22Master'!AI725</f>
        <v>0</v>
      </c>
      <c r="F165" s="305">
        <f>'04-22Master'!AK19</f>
        <v>200</v>
      </c>
      <c r="G165" s="304">
        <f>'04-22Master'!AL19</f>
        <v>0</v>
      </c>
      <c r="H165" s="305">
        <f>'04-22Master'!AM19</f>
        <v>391.787848</v>
      </c>
      <c r="I165" s="305">
        <f>SUM(D165:H165)</f>
        <v>2391.7878479999999</v>
      </c>
      <c r="K165" s="19">
        <v>6</v>
      </c>
      <c r="L165" s="505" t="s">
        <v>59</v>
      </c>
      <c r="M165" s="505"/>
      <c r="N165" s="304">
        <f t="shared" ref="N165:S165" si="3">D165</f>
        <v>1800</v>
      </c>
      <c r="O165" s="304">
        <f t="shared" si="3"/>
        <v>0</v>
      </c>
      <c r="P165" s="305">
        <f t="shared" si="3"/>
        <v>200</v>
      </c>
      <c r="Q165" s="304">
        <f t="shared" si="3"/>
        <v>0</v>
      </c>
      <c r="R165" s="305">
        <f t="shared" si="3"/>
        <v>391.787848</v>
      </c>
      <c r="S165" s="305">
        <f t="shared" si="3"/>
        <v>2391.7878479999999</v>
      </c>
    </row>
    <row r="166" spans="1:19">
      <c r="A166" s="19"/>
      <c r="B166" s="3"/>
      <c r="C166" s="3"/>
      <c r="D166" s="3"/>
      <c r="E166" s="3"/>
      <c r="I166" s="14"/>
      <c r="K166" s="19"/>
      <c r="L166" s="3"/>
      <c r="M166" s="3"/>
      <c r="N166" s="3"/>
      <c r="O166" s="3"/>
      <c r="S166" s="14"/>
    </row>
    <row r="167" spans="1:19">
      <c r="A167" s="19">
        <v>7</v>
      </c>
      <c r="B167" s="1595" t="s">
        <v>60</v>
      </c>
      <c r="C167" s="1595"/>
      <c r="D167" s="1595"/>
      <c r="E167" s="22">
        <f>E163-I165</f>
        <v>122109.92992</v>
      </c>
      <c r="F167" s="17"/>
      <c r="G167" s="17"/>
      <c r="H167" s="17"/>
      <c r="I167" s="14"/>
      <c r="K167" s="19">
        <v>7</v>
      </c>
      <c r="L167" s="1595" t="s">
        <v>60</v>
      </c>
      <c r="M167" s="1595"/>
      <c r="N167" s="1595"/>
      <c r="O167" s="22">
        <f>E167</f>
        <v>122109.92992</v>
      </c>
      <c r="P167" s="17"/>
      <c r="Q167" s="17"/>
      <c r="R167" s="17"/>
      <c r="S167" s="14"/>
    </row>
    <row r="168" spans="1:19">
      <c r="A168" s="13"/>
      <c r="I168" s="14"/>
      <c r="K168" s="13"/>
      <c r="S168" s="14"/>
    </row>
    <row r="169" spans="1:19">
      <c r="A169" s="13"/>
      <c r="I169" s="14"/>
      <c r="K169" s="13"/>
      <c r="S169" s="14"/>
    </row>
    <row r="170" spans="1:19" ht="15.75" thickBot="1">
      <c r="A170" s="13"/>
      <c r="F170" s="23"/>
      <c r="G170" s="23"/>
      <c r="H170" s="23"/>
      <c r="I170" s="24"/>
      <c r="K170" s="13"/>
      <c r="P170" s="23"/>
      <c r="Q170" s="23"/>
      <c r="R170" s="23"/>
      <c r="S170" s="24"/>
    </row>
    <row r="171" spans="1:19" ht="15.75" thickBot="1">
      <c r="A171" s="25"/>
      <c r="B171" s="23"/>
      <c r="C171" s="23"/>
      <c r="D171" s="23"/>
      <c r="E171" s="23"/>
      <c r="F171" s="1596" t="s">
        <v>61</v>
      </c>
      <c r="G171" s="1596"/>
      <c r="H171" s="1596"/>
      <c r="I171" s="1597"/>
      <c r="K171" s="25"/>
      <c r="L171" s="23"/>
      <c r="M171" s="23"/>
      <c r="N171" s="23"/>
      <c r="O171" s="23"/>
      <c r="P171" s="1596" t="s">
        <v>61</v>
      </c>
      <c r="Q171" s="1596"/>
      <c r="R171" s="1596"/>
      <c r="S171" s="1597"/>
    </row>
    <row r="186" spans="1:19" ht="15.75" thickBot="1"/>
    <row r="187" spans="1:19" ht="26.25">
      <c r="A187" s="1600" t="s">
        <v>46</v>
      </c>
      <c r="B187" s="1601"/>
      <c r="C187" s="1601"/>
      <c r="D187" s="1601"/>
      <c r="E187" s="1601"/>
      <c r="F187" s="1601"/>
      <c r="G187" s="1601"/>
      <c r="H187" s="1601"/>
      <c r="I187" s="1602"/>
      <c r="K187" s="1600" t="s">
        <v>46</v>
      </c>
      <c r="L187" s="1601"/>
      <c r="M187" s="1601"/>
      <c r="N187" s="1601"/>
      <c r="O187" s="1601"/>
      <c r="P187" s="1601"/>
      <c r="Q187" s="1601"/>
      <c r="R187" s="1601"/>
      <c r="S187" s="1602"/>
    </row>
    <row r="188" spans="1:19">
      <c r="A188" s="1603" t="s">
        <v>47</v>
      </c>
      <c r="B188" s="1604"/>
      <c r="C188" s="1604"/>
      <c r="D188" s="1604"/>
      <c r="E188" s="1604"/>
      <c r="F188" s="1604"/>
      <c r="G188" s="1604"/>
      <c r="H188" s="1604"/>
      <c r="I188" s="1605"/>
      <c r="K188" s="1603" t="s">
        <v>47</v>
      </c>
      <c r="L188" s="1604"/>
      <c r="M188" s="1604"/>
      <c r="N188" s="1604"/>
      <c r="O188" s="1604"/>
      <c r="P188" s="1604"/>
      <c r="Q188" s="1604"/>
      <c r="R188" s="1604"/>
      <c r="S188" s="1605"/>
    </row>
    <row r="189" spans="1:19">
      <c r="A189" s="13"/>
      <c r="I189" s="14"/>
      <c r="K189" s="13"/>
      <c r="S189" s="14"/>
    </row>
    <row r="190" spans="1:19">
      <c r="A190" s="15" t="s">
        <v>48</v>
      </c>
      <c r="B190" s="3"/>
      <c r="C190" s="3"/>
      <c r="D190" s="6" t="str">
        <f>'04-22Master'!F5</f>
        <v>Burgeon IT Services Pvt.Ltd.</v>
      </c>
      <c r="I190" s="14"/>
      <c r="K190" s="15" t="s">
        <v>48</v>
      </c>
      <c r="L190" s="3"/>
      <c r="M190" s="3"/>
      <c r="N190" s="6" t="str">
        <f>D190</f>
        <v>Burgeon IT Services Pvt.Ltd.</v>
      </c>
      <c r="S190" s="14"/>
    </row>
    <row r="191" spans="1:19">
      <c r="A191" s="15"/>
      <c r="B191" s="3" t="str">
        <f>'04-22Master'!F6</f>
        <v>Siri Mansion LIGB 436 Dr.A S Rao Nagar,Hyderabad</v>
      </c>
      <c r="C191" s="3"/>
      <c r="D191" s="3"/>
      <c r="I191" s="14"/>
      <c r="K191" s="15"/>
      <c r="L191" s="3" t="str">
        <f>B191</f>
        <v>Siri Mansion LIGB 436 Dr.A S Rao Nagar,Hyderabad</v>
      </c>
      <c r="M191" s="3"/>
      <c r="N191" s="3"/>
      <c r="S191" s="14"/>
    </row>
    <row r="192" spans="1:19">
      <c r="A192" s="15"/>
      <c r="B192" s="3">
        <f>'04-22Master'!F1917</f>
        <v>0</v>
      </c>
      <c r="C192" s="3"/>
      <c r="D192" s="3"/>
      <c r="E192" s="3"/>
      <c r="I192" s="14"/>
      <c r="K192" s="15"/>
      <c r="L192" s="3">
        <f>B192</f>
        <v>0</v>
      </c>
      <c r="M192" s="3"/>
      <c r="N192" s="3"/>
      <c r="O192" s="3"/>
      <c r="S192" s="14"/>
    </row>
    <row r="193" spans="1:19">
      <c r="A193" s="1606" t="s">
        <v>49</v>
      </c>
      <c r="B193" s="1599"/>
      <c r="C193" s="1599"/>
      <c r="D193" s="1599"/>
      <c r="E193" s="3"/>
      <c r="I193" s="14"/>
      <c r="K193" s="1606" t="s">
        <v>49</v>
      </c>
      <c r="L193" s="1599"/>
      <c r="M193" s="1599"/>
      <c r="N193" s="1599"/>
      <c r="O193" s="3"/>
      <c r="S193" s="14"/>
    </row>
    <row r="194" spans="1:19">
      <c r="A194" s="1606"/>
      <c r="B194" s="1599"/>
      <c r="C194" s="1599"/>
      <c r="D194" s="1599"/>
      <c r="E194" s="16" t="str">
        <f>'04-22Master'!B20</f>
        <v>Majed Khan</v>
      </c>
      <c r="F194" s="17"/>
      <c r="G194" s="17"/>
      <c r="H194" s="17" t="str">
        <f>'04-22Master'!E20</f>
        <v>Habeeb Khan</v>
      </c>
      <c r="I194" s="14"/>
      <c r="K194" s="1606"/>
      <c r="L194" s="1599"/>
      <c r="M194" s="1599"/>
      <c r="N194" s="1599"/>
      <c r="O194" s="16" t="str">
        <f>E194</f>
        <v>Majed Khan</v>
      </c>
      <c r="P194" s="17"/>
      <c r="Q194" s="17"/>
      <c r="R194" s="17" t="str">
        <f>H194</f>
        <v>Habeeb Khan</v>
      </c>
      <c r="S194" s="14"/>
    </row>
    <row r="195" spans="1:19">
      <c r="A195" s="15"/>
      <c r="B195" s="3"/>
      <c r="C195" s="3"/>
      <c r="D195" s="3"/>
      <c r="E195" s="3"/>
      <c r="I195" s="14"/>
      <c r="K195" s="15"/>
      <c r="L195" s="3"/>
      <c r="M195" s="3"/>
      <c r="N195" s="3"/>
      <c r="O195" s="3"/>
      <c r="S195" s="14"/>
    </row>
    <row r="196" spans="1:19">
      <c r="A196" s="1598" t="s">
        <v>50</v>
      </c>
      <c r="B196" s="1595"/>
      <c r="C196" s="1595"/>
      <c r="D196" s="1595"/>
      <c r="E196" s="16" t="str">
        <f>'04-22Master'!F8</f>
        <v>IT SUPPORTIVE SERVICES &amp; BANGALORE STP</v>
      </c>
      <c r="F196" s="17"/>
      <c r="G196" s="17"/>
      <c r="H196" s="17"/>
      <c r="I196" s="14"/>
      <c r="K196" s="1598" t="s">
        <v>50</v>
      </c>
      <c r="L196" s="1595"/>
      <c r="M196" s="1595"/>
      <c r="N196" s="1595"/>
      <c r="O196" s="16" t="str">
        <f>E196</f>
        <v>IT SUPPORTIVE SERVICES &amp; BANGALORE STP</v>
      </c>
      <c r="P196" s="17"/>
      <c r="Q196" s="17"/>
      <c r="R196" s="17"/>
      <c r="S196" s="14"/>
    </row>
    <row r="197" spans="1:19">
      <c r="A197" s="15"/>
      <c r="B197" s="3"/>
      <c r="C197" s="3"/>
      <c r="D197" s="3"/>
      <c r="E197" s="3"/>
      <c r="I197" s="14"/>
      <c r="K197" s="15"/>
      <c r="L197" s="3"/>
      <c r="M197" s="3"/>
      <c r="N197" s="3"/>
      <c r="O197" s="3"/>
      <c r="S197" s="14"/>
    </row>
    <row r="198" spans="1:19">
      <c r="A198" s="1598" t="s">
        <v>51</v>
      </c>
      <c r="B198" s="1595"/>
      <c r="C198" s="1595"/>
      <c r="D198" s="1595"/>
      <c r="E198" s="18">
        <f>'04-22Master'!D10</f>
        <v>44652</v>
      </c>
      <c r="F198" s="17"/>
      <c r="G198" s="17"/>
      <c r="H198" s="17"/>
      <c r="I198" s="14"/>
      <c r="K198" s="1598" t="s">
        <v>51</v>
      </c>
      <c r="L198" s="1595"/>
      <c r="M198" s="1595"/>
      <c r="N198" s="1595"/>
      <c r="O198" s="18">
        <f>E198</f>
        <v>44652</v>
      </c>
      <c r="P198" s="17"/>
      <c r="Q198" s="17"/>
      <c r="R198" s="17"/>
      <c r="S198" s="14"/>
    </row>
    <row r="199" spans="1:19">
      <c r="A199" s="15"/>
      <c r="B199" s="3"/>
      <c r="C199" s="3"/>
      <c r="D199" s="3"/>
      <c r="E199" s="3"/>
      <c r="I199" s="14"/>
      <c r="K199" s="15"/>
      <c r="L199" s="3"/>
      <c r="M199" s="3"/>
      <c r="N199" s="3"/>
      <c r="O199" s="3"/>
      <c r="S199" s="14"/>
    </row>
    <row r="200" spans="1:19">
      <c r="A200" s="19">
        <v>1</v>
      </c>
      <c r="B200" s="1595" t="s">
        <v>52</v>
      </c>
      <c r="C200" s="1595"/>
      <c r="D200" s="1595"/>
      <c r="E200" s="20">
        <f>'04-22Master'!R20</f>
        <v>30</v>
      </c>
      <c r="F200" s="17"/>
      <c r="G200" s="17"/>
      <c r="H200" s="17"/>
      <c r="I200" s="14"/>
      <c r="K200" s="19">
        <v>1</v>
      </c>
      <c r="L200" s="1595" t="s">
        <v>52</v>
      </c>
      <c r="M200" s="1595"/>
      <c r="N200" s="1595"/>
      <c r="O200" s="20">
        <f>E200</f>
        <v>30</v>
      </c>
      <c r="P200" s="17"/>
      <c r="Q200" s="17"/>
      <c r="R200" s="17"/>
      <c r="S200" s="14"/>
    </row>
    <row r="201" spans="1:19">
      <c r="A201" s="19"/>
      <c r="B201" s="3"/>
      <c r="C201" s="3"/>
      <c r="D201" s="3"/>
      <c r="E201" s="3"/>
      <c r="I201" s="14"/>
      <c r="K201" s="19"/>
      <c r="L201" s="3"/>
      <c r="M201" s="3"/>
      <c r="N201" s="3"/>
      <c r="O201" s="3"/>
      <c r="S201" s="14"/>
    </row>
    <row r="202" spans="1:19">
      <c r="A202" s="19">
        <v>2</v>
      </c>
      <c r="B202" s="1599" t="s">
        <v>53</v>
      </c>
      <c r="C202" s="1599"/>
      <c r="D202" s="1599"/>
      <c r="E202" s="3"/>
      <c r="I202" s="14"/>
      <c r="K202" s="19">
        <v>2</v>
      </c>
      <c r="L202" s="1599" t="s">
        <v>53</v>
      </c>
      <c r="M202" s="1599"/>
      <c r="N202" s="1599"/>
      <c r="O202" s="3"/>
      <c r="S202" s="14"/>
    </row>
    <row r="203" spans="1:19">
      <c r="A203" s="19"/>
      <c r="B203" s="1599"/>
      <c r="C203" s="1599"/>
      <c r="D203" s="1599"/>
      <c r="E203" s="21" t="s">
        <v>34</v>
      </c>
      <c r="F203" s="17"/>
      <c r="G203" s="17"/>
      <c r="H203" s="17"/>
      <c r="I203" s="14"/>
      <c r="K203" s="19"/>
      <c r="L203" s="1599"/>
      <c r="M203" s="1599"/>
      <c r="N203" s="1599"/>
      <c r="O203" s="21" t="s">
        <v>34</v>
      </c>
      <c r="P203" s="17"/>
      <c r="Q203" s="17"/>
      <c r="R203" s="17"/>
      <c r="S203" s="14"/>
    </row>
    <row r="204" spans="1:19">
      <c r="A204" s="19"/>
      <c r="B204" s="3"/>
      <c r="C204" s="3"/>
      <c r="D204" s="3"/>
      <c r="E204" s="3"/>
      <c r="I204" s="14"/>
      <c r="K204" s="19"/>
      <c r="L204" s="3"/>
      <c r="M204" s="3"/>
      <c r="N204" s="3"/>
      <c r="O204" s="3"/>
      <c r="S204" s="14"/>
    </row>
    <row r="205" spans="1:19">
      <c r="A205" s="19">
        <v>3</v>
      </c>
      <c r="B205" s="1595" t="s">
        <v>54</v>
      </c>
      <c r="C205" s="1595"/>
      <c r="D205" s="1595"/>
      <c r="E205" s="21" t="s">
        <v>34</v>
      </c>
      <c r="F205" s="17"/>
      <c r="G205" s="17"/>
      <c r="H205" s="17"/>
      <c r="I205" s="14"/>
      <c r="K205" s="19">
        <v>3</v>
      </c>
      <c r="L205" s="1595" t="s">
        <v>54</v>
      </c>
      <c r="M205" s="1595"/>
      <c r="N205" s="1595"/>
      <c r="O205" s="16" t="str">
        <f>E205</f>
        <v>N/A</v>
      </c>
      <c r="P205" s="17"/>
      <c r="Q205" s="17"/>
      <c r="R205" s="17"/>
      <c r="S205" s="14"/>
    </row>
    <row r="206" spans="1:19">
      <c r="A206" s="19"/>
      <c r="B206" s="3"/>
      <c r="C206" s="3"/>
      <c r="D206" s="3"/>
      <c r="E206" s="3"/>
      <c r="I206" s="14"/>
      <c r="K206" s="19"/>
      <c r="L206" s="3"/>
      <c r="M206" s="3"/>
      <c r="N206" s="3"/>
      <c r="O206" s="3"/>
      <c r="S206" s="14"/>
    </row>
    <row r="207" spans="1:19">
      <c r="A207" s="19">
        <v>4</v>
      </c>
      <c r="B207" s="1595" t="s">
        <v>55</v>
      </c>
      <c r="C207" s="1595"/>
      <c r="D207" s="1595"/>
      <c r="E207" s="21" t="s">
        <v>56</v>
      </c>
      <c r="F207" s="17"/>
      <c r="G207" s="17"/>
      <c r="H207" s="17"/>
      <c r="I207" s="14"/>
      <c r="K207" s="19">
        <v>4</v>
      </c>
      <c r="L207" s="1595" t="s">
        <v>55</v>
      </c>
      <c r="M207" s="1595"/>
      <c r="N207" s="1595"/>
      <c r="O207" s="21" t="s">
        <v>56</v>
      </c>
      <c r="P207" s="17"/>
      <c r="Q207" s="17"/>
      <c r="R207" s="17"/>
      <c r="S207" s="14"/>
    </row>
    <row r="208" spans="1:19">
      <c r="A208" s="19"/>
      <c r="B208" s="3"/>
      <c r="C208" s="3"/>
      <c r="D208" s="3"/>
      <c r="E208" s="3"/>
      <c r="I208" s="14"/>
      <c r="K208" s="19"/>
      <c r="L208" s="3"/>
      <c r="M208" s="3"/>
      <c r="N208" s="3"/>
      <c r="O208" s="3"/>
      <c r="S208" s="14"/>
    </row>
    <row r="209" spans="1:19">
      <c r="A209" s="19">
        <v>5</v>
      </c>
      <c r="B209" s="1595" t="s">
        <v>57</v>
      </c>
      <c r="C209" s="1595"/>
      <c r="D209" s="1595"/>
      <c r="E209" s="302">
        <f>'04-22Master'!AH20</f>
        <v>148276.05212000001</v>
      </c>
      <c r="I209" s="14"/>
      <c r="K209" s="19">
        <v>5</v>
      </c>
      <c r="L209" s="1595" t="s">
        <v>57</v>
      </c>
      <c r="M209" s="1595"/>
      <c r="N209" s="1595"/>
      <c r="O209" s="302">
        <f>E209</f>
        <v>148276.05212000001</v>
      </c>
      <c r="S209" s="14"/>
    </row>
    <row r="210" spans="1:19">
      <c r="A210" s="19"/>
      <c r="B210" s="3"/>
      <c r="C210" s="3"/>
      <c r="D210" s="303" t="s">
        <v>58</v>
      </c>
      <c r="E210" s="303" t="s">
        <v>28</v>
      </c>
      <c r="F210" s="303" t="s">
        <v>30</v>
      </c>
      <c r="G210" s="303" t="s">
        <v>31</v>
      </c>
      <c r="H210" s="303" t="s">
        <v>383</v>
      </c>
      <c r="I210" s="301" t="s">
        <v>384</v>
      </c>
      <c r="K210" s="19"/>
      <c r="L210" s="3"/>
      <c r="M210" s="3"/>
      <c r="N210" s="303" t="s">
        <v>58</v>
      </c>
      <c r="O210" s="303" t="s">
        <v>28</v>
      </c>
      <c r="P210" s="303" t="s">
        <v>30</v>
      </c>
      <c r="Q210" s="303" t="s">
        <v>31</v>
      </c>
      <c r="R210" s="303" t="s">
        <v>383</v>
      </c>
      <c r="S210" s="301" t="s">
        <v>384</v>
      </c>
    </row>
    <row r="211" spans="1:19">
      <c r="A211" s="19">
        <v>6</v>
      </c>
      <c r="B211" s="505" t="s">
        <v>59</v>
      </c>
      <c r="C211" s="505"/>
      <c r="D211" s="304">
        <f>'04-22Master'!AJ20</f>
        <v>1800</v>
      </c>
      <c r="E211" s="304">
        <f>'04-22Master'!AI848</f>
        <v>0</v>
      </c>
      <c r="F211" s="305">
        <f>'04-22Master'!AK20</f>
        <v>200</v>
      </c>
      <c r="G211" s="304">
        <f>'04-22Master'!AL20</f>
        <v>0</v>
      </c>
      <c r="H211" s="305">
        <f>'04-22Master'!AM20</f>
        <v>391.787848</v>
      </c>
      <c r="I211" s="305">
        <f>SUM(D211:H211)</f>
        <v>2391.7878479999999</v>
      </c>
      <c r="K211" s="19">
        <v>6</v>
      </c>
      <c r="L211" s="505" t="s">
        <v>59</v>
      </c>
      <c r="M211" s="505"/>
      <c r="N211" s="304">
        <f t="shared" ref="N211:S211" si="4">D211</f>
        <v>1800</v>
      </c>
      <c r="O211" s="304">
        <f t="shared" si="4"/>
        <v>0</v>
      </c>
      <c r="P211" s="305">
        <f t="shared" si="4"/>
        <v>200</v>
      </c>
      <c r="Q211" s="304">
        <f t="shared" si="4"/>
        <v>0</v>
      </c>
      <c r="R211" s="305">
        <f t="shared" si="4"/>
        <v>391.787848</v>
      </c>
      <c r="S211" s="305">
        <f t="shared" si="4"/>
        <v>2391.7878479999999</v>
      </c>
    </row>
    <row r="212" spans="1:19">
      <c r="A212" s="19"/>
      <c r="B212" s="3"/>
      <c r="C212" s="3"/>
      <c r="D212" s="3"/>
      <c r="E212" s="3"/>
      <c r="I212" s="14"/>
      <c r="K212" s="19"/>
      <c r="L212" s="3"/>
      <c r="M212" s="3"/>
      <c r="N212" s="3"/>
      <c r="O212" s="3"/>
      <c r="S212" s="14"/>
    </row>
    <row r="213" spans="1:19">
      <c r="A213" s="19">
        <v>7</v>
      </c>
      <c r="B213" s="1595" t="s">
        <v>60</v>
      </c>
      <c r="C213" s="1595"/>
      <c r="D213" s="1595"/>
      <c r="E213" s="22">
        <f>E209-I211</f>
        <v>145884.264272</v>
      </c>
      <c r="F213" s="17"/>
      <c r="G213" s="17"/>
      <c r="H213" s="17"/>
      <c r="I213" s="14"/>
      <c r="K213" s="19">
        <v>7</v>
      </c>
      <c r="L213" s="1595" t="s">
        <v>60</v>
      </c>
      <c r="M213" s="1595"/>
      <c r="N213" s="1595"/>
      <c r="O213" s="22">
        <f>E213</f>
        <v>145884.264272</v>
      </c>
      <c r="P213" s="17"/>
      <c r="Q213" s="17"/>
      <c r="R213" s="17"/>
      <c r="S213" s="14"/>
    </row>
    <row r="214" spans="1:19">
      <c r="A214" s="13"/>
      <c r="I214" s="14"/>
      <c r="K214" s="13"/>
      <c r="S214" s="14"/>
    </row>
    <row r="215" spans="1:19">
      <c r="A215" s="13"/>
      <c r="I215" s="14"/>
      <c r="K215" s="13"/>
      <c r="S215" s="14"/>
    </row>
    <row r="216" spans="1:19" ht="15.75" thickBot="1">
      <c r="A216" s="13"/>
      <c r="F216" s="23"/>
      <c r="G216" s="23"/>
      <c r="H216" s="23"/>
      <c r="I216" s="24"/>
      <c r="K216" s="13"/>
      <c r="P216" s="23"/>
      <c r="Q216" s="23"/>
      <c r="R216" s="23"/>
      <c r="S216" s="24"/>
    </row>
    <row r="217" spans="1:19" ht="15.75" thickBot="1">
      <c r="A217" s="25"/>
      <c r="B217" s="23"/>
      <c r="C217" s="23"/>
      <c r="D217" s="23"/>
      <c r="E217" s="23"/>
      <c r="F217" s="1596" t="s">
        <v>61</v>
      </c>
      <c r="G217" s="1596"/>
      <c r="H217" s="1596"/>
      <c r="I217" s="1597"/>
      <c r="K217" s="25"/>
      <c r="L217" s="23"/>
      <c r="M217" s="23"/>
      <c r="N217" s="23"/>
      <c r="O217" s="23"/>
      <c r="P217" s="1596" t="s">
        <v>61</v>
      </c>
      <c r="Q217" s="1596"/>
      <c r="R217" s="1596"/>
      <c r="S217" s="1597"/>
    </row>
    <row r="232" spans="1:19" ht="15.75" thickBot="1"/>
    <row r="233" spans="1:19" ht="26.25">
      <c r="A233" s="1600" t="s">
        <v>46</v>
      </c>
      <c r="B233" s="1601"/>
      <c r="C233" s="1601"/>
      <c r="D233" s="1601"/>
      <c r="E233" s="1601"/>
      <c r="F233" s="1601"/>
      <c r="G233" s="1601"/>
      <c r="H233" s="1601"/>
      <c r="I233" s="1602"/>
      <c r="K233" s="1600" t="s">
        <v>46</v>
      </c>
      <c r="L233" s="1601"/>
      <c r="M233" s="1601"/>
      <c r="N233" s="1601"/>
      <c r="O233" s="1601"/>
      <c r="P233" s="1601"/>
      <c r="Q233" s="1601"/>
      <c r="R233" s="1601"/>
      <c r="S233" s="1602"/>
    </row>
    <row r="234" spans="1:19">
      <c r="A234" s="1603" t="s">
        <v>47</v>
      </c>
      <c r="B234" s="1604"/>
      <c r="C234" s="1604"/>
      <c r="D234" s="1604"/>
      <c r="E234" s="1604"/>
      <c r="F234" s="1604"/>
      <c r="G234" s="1604"/>
      <c r="H234" s="1604"/>
      <c r="I234" s="1605"/>
      <c r="K234" s="1603" t="s">
        <v>47</v>
      </c>
      <c r="L234" s="1604"/>
      <c r="M234" s="1604"/>
      <c r="N234" s="1604"/>
      <c r="O234" s="1604"/>
      <c r="P234" s="1604"/>
      <c r="Q234" s="1604"/>
      <c r="R234" s="1604"/>
      <c r="S234" s="1605"/>
    </row>
    <row r="235" spans="1:19">
      <c r="A235" s="13"/>
      <c r="I235" s="14"/>
      <c r="K235" s="13"/>
      <c r="S235" s="14"/>
    </row>
    <row r="236" spans="1:19">
      <c r="A236" s="15" t="s">
        <v>48</v>
      </c>
      <c r="B236" s="3"/>
      <c r="C236" s="3"/>
      <c r="D236" s="3" t="str">
        <f>'04-22Master'!F5</f>
        <v>Burgeon IT Services Pvt.Ltd.</v>
      </c>
      <c r="I236" s="14"/>
      <c r="K236" s="15" t="s">
        <v>48</v>
      </c>
      <c r="L236" s="3"/>
      <c r="M236" s="3"/>
      <c r="N236" s="3" t="str">
        <f>D236</f>
        <v>Burgeon IT Services Pvt.Ltd.</v>
      </c>
      <c r="S236" s="14"/>
    </row>
    <row r="237" spans="1:19">
      <c r="A237" s="15"/>
      <c r="C237" s="3"/>
      <c r="D237" s="3" t="str">
        <f>'04-22Master'!F6</f>
        <v>Siri Mansion LIGB 436 Dr.A S Rao Nagar,Hyderabad</v>
      </c>
      <c r="I237" s="14"/>
      <c r="K237" s="15"/>
      <c r="M237" s="3"/>
      <c r="N237" s="3" t="str">
        <f>D237</f>
        <v>Siri Mansion LIGB 436 Dr.A S Rao Nagar,Hyderabad</v>
      </c>
      <c r="S237" s="14"/>
    </row>
    <row r="238" spans="1:19">
      <c r="A238" s="15"/>
      <c r="C238" s="3"/>
      <c r="D238" s="3"/>
      <c r="E238" s="3"/>
      <c r="I238" s="14"/>
      <c r="K238" s="15"/>
      <c r="M238" s="3"/>
      <c r="N238" s="3"/>
      <c r="O238" s="3"/>
      <c r="S238" s="14"/>
    </row>
    <row r="239" spans="1:19">
      <c r="A239" s="1606" t="s">
        <v>49</v>
      </c>
      <c r="B239" s="1599"/>
      <c r="C239" s="1599"/>
      <c r="D239" s="1599"/>
      <c r="E239" s="3"/>
      <c r="I239" s="14"/>
      <c r="K239" s="1606" t="s">
        <v>49</v>
      </c>
      <c r="L239" s="1599"/>
      <c r="M239" s="1599"/>
      <c r="N239" s="1599"/>
      <c r="O239" s="3"/>
      <c r="S239" s="14"/>
    </row>
    <row r="240" spans="1:19">
      <c r="A240" s="1606"/>
      <c r="B240" s="1599"/>
      <c r="C240" s="1599"/>
      <c r="D240" s="1599"/>
      <c r="E240" s="16" t="str">
        <f>'04-22Master'!B21</f>
        <v>MADAN DH</v>
      </c>
      <c r="F240" s="17"/>
      <c r="G240" s="17"/>
      <c r="H240" s="17" t="str">
        <f>'04-22Master'!E21</f>
        <v>Dayanand H</v>
      </c>
      <c r="I240" s="14"/>
      <c r="K240" s="1606"/>
      <c r="L240" s="1599"/>
      <c r="M240" s="1599"/>
      <c r="N240" s="1599"/>
      <c r="O240" s="16" t="str">
        <f>E240</f>
        <v>MADAN DH</v>
      </c>
      <c r="P240" s="17"/>
      <c r="Q240" s="17"/>
      <c r="R240" s="17" t="str">
        <f>H240</f>
        <v>Dayanand H</v>
      </c>
      <c r="S240" s="14"/>
    </row>
    <row r="241" spans="1:19">
      <c r="A241" s="15"/>
      <c r="B241" s="3"/>
      <c r="C241" s="3"/>
      <c r="D241" s="3"/>
      <c r="E241" s="3"/>
      <c r="I241" s="14"/>
      <c r="K241" s="15"/>
      <c r="L241" s="3"/>
      <c r="M241" s="3"/>
      <c r="N241" s="3"/>
      <c r="O241" s="3"/>
      <c r="S241" s="14"/>
    </row>
    <row r="242" spans="1:19">
      <c r="A242" s="1598" t="s">
        <v>50</v>
      </c>
      <c r="B242" s="1595"/>
      <c r="C242" s="1595"/>
      <c r="D242" s="1595"/>
      <c r="E242" s="16" t="str">
        <f>'04-22Master'!F8</f>
        <v>IT SUPPORTIVE SERVICES &amp; BANGALORE STP</v>
      </c>
      <c r="F242" s="17"/>
      <c r="G242" s="17"/>
      <c r="H242" s="17"/>
      <c r="I242" s="14"/>
      <c r="K242" s="1598" t="s">
        <v>50</v>
      </c>
      <c r="L242" s="1595"/>
      <c r="M242" s="1595"/>
      <c r="N242" s="1595"/>
      <c r="O242" s="16" t="str">
        <f>E242</f>
        <v>IT SUPPORTIVE SERVICES &amp; BANGALORE STP</v>
      </c>
      <c r="P242" s="17"/>
      <c r="Q242" s="17"/>
      <c r="R242" s="17"/>
      <c r="S242" s="14"/>
    </row>
    <row r="243" spans="1:19">
      <c r="A243" s="15"/>
      <c r="B243" s="3"/>
      <c r="C243" s="3"/>
      <c r="D243" s="3"/>
      <c r="E243" s="3"/>
      <c r="I243" s="14"/>
      <c r="K243" s="15"/>
      <c r="L243" s="3"/>
      <c r="M243" s="3"/>
      <c r="N243" s="3"/>
      <c r="O243" s="3"/>
      <c r="S243" s="14"/>
    </row>
    <row r="244" spans="1:19">
      <c r="A244" s="1598" t="s">
        <v>51</v>
      </c>
      <c r="B244" s="1595"/>
      <c r="C244" s="1595"/>
      <c r="D244" s="1595"/>
      <c r="E244" s="18">
        <f>'04-22Master'!D10</f>
        <v>44652</v>
      </c>
      <c r="F244" s="17"/>
      <c r="G244" s="17"/>
      <c r="H244" s="17"/>
      <c r="I244" s="14"/>
      <c r="K244" s="1598" t="s">
        <v>51</v>
      </c>
      <c r="L244" s="1595"/>
      <c r="M244" s="1595"/>
      <c r="N244" s="1595"/>
      <c r="O244" s="18">
        <f>E244</f>
        <v>44652</v>
      </c>
      <c r="P244" s="17"/>
      <c r="Q244" s="17"/>
      <c r="R244" s="17"/>
      <c r="S244" s="14"/>
    </row>
    <row r="245" spans="1:19">
      <c r="A245" s="15"/>
      <c r="B245" s="3"/>
      <c r="C245" s="3"/>
      <c r="D245" s="3"/>
      <c r="E245" s="3"/>
      <c r="I245" s="14"/>
      <c r="K245" s="15"/>
      <c r="L245" s="3"/>
      <c r="M245" s="3"/>
      <c r="N245" s="3"/>
      <c r="O245" s="3"/>
      <c r="S245" s="14"/>
    </row>
    <row r="246" spans="1:19">
      <c r="A246" s="19">
        <v>1</v>
      </c>
      <c r="B246" s="1595" t="s">
        <v>52</v>
      </c>
      <c r="C246" s="1595"/>
      <c r="D246" s="1595"/>
      <c r="E246" s="20">
        <f>'04-22Master'!R21</f>
        <v>30</v>
      </c>
      <c r="F246" s="17"/>
      <c r="G246" s="17"/>
      <c r="H246" s="17"/>
      <c r="I246" s="14"/>
      <c r="K246" s="19">
        <v>1</v>
      </c>
      <c r="L246" s="1595" t="s">
        <v>52</v>
      </c>
      <c r="M246" s="1595"/>
      <c r="N246" s="1595"/>
      <c r="O246" s="20">
        <f>E246</f>
        <v>30</v>
      </c>
      <c r="P246" s="17"/>
      <c r="Q246" s="17"/>
      <c r="R246" s="17"/>
      <c r="S246" s="14"/>
    </row>
    <row r="247" spans="1:19">
      <c r="A247" s="19"/>
      <c r="B247" s="3"/>
      <c r="C247" s="3"/>
      <c r="D247" s="3"/>
      <c r="E247" s="3"/>
      <c r="I247" s="14"/>
      <c r="K247" s="19"/>
      <c r="L247" s="3"/>
      <c r="M247" s="3"/>
      <c r="N247" s="3"/>
      <c r="O247" s="3"/>
      <c r="S247" s="14"/>
    </row>
    <row r="248" spans="1:19">
      <c r="A248" s="19">
        <v>2</v>
      </c>
      <c r="B248" s="1599" t="s">
        <v>53</v>
      </c>
      <c r="C248" s="1599"/>
      <c r="D248" s="1599"/>
      <c r="E248" s="3"/>
      <c r="I248" s="14"/>
      <c r="K248" s="19">
        <v>2</v>
      </c>
      <c r="L248" s="1599" t="s">
        <v>53</v>
      </c>
      <c r="M248" s="1599"/>
      <c r="N248" s="1599"/>
      <c r="O248" s="3"/>
      <c r="S248" s="14"/>
    </row>
    <row r="249" spans="1:19">
      <c r="A249" s="19"/>
      <c r="B249" s="1599"/>
      <c r="C249" s="1599"/>
      <c r="D249" s="1599"/>
      <c r="E249" s="21" t="s">
        <v>34</v>
      </c>
      <c r="F249" s="17"/>
      <c r="G249" s="17"/>
      <c r="H249" s="17"/>
      <c r="I249" s="14"/>
      <c r="K249" s="19"/>
      <c r="L249" s="1599"/>
      <c r="M249" s="1599"/>
      <c r="N249" s="1599"/>
      <c r="O249" s="21" t="s">
        <v>34</v>
      </c>
      <c r="P249" s="17"/>
      <c r="Q249" s="17"/>
      <c r="R249" s="17"/>
      <c r="S249" s="14"/>
    </row>
    <row r="250" spans="1:19">
      <c r="A250" s="19"/>
      <c r="B250" s="3"/>
      <c r="C250" s="3"/>
      <c r="D250" s="3"/>
      <c r="E250" s="3"/>
      <c r="I250" s="14"/>
      <c r="K250" s="19"/>
      <c r="L250" s="3"/>
      <c r="M250" s="3"/>
      <c r="N250" s="3"/>
      <c r="O250" s="3"/>
      <c r="S250" s="14"/>
    </row>
    <row r="251" spans="1:19">
      <c r="A251" s="19">
        <v>3</v>
      </c>
      <c r="B251" s="1595" t="s">
        <v>54</v>
      </c>
      <c r="C251" s="1595"/>
      <c r="D251" s="1595"/>
      <c r="E251" s="21" t="s">
        <v>34</v>
      </c>
      <c r="F251" s="17"/>
      <c r="G251" s="17"/>
      <c r="H251" s="17"/>
      <c r="I251" s="14"/>
      <c r="K251" s="19">
        <v>3</v>
      </c>
      <c r="L251" s="1595" t="s">
        <v>54</v>
      </c>
      <c r="M251" s="1595"/>
      <c r="N251" s="1595"/>
      <c r="O251" s="16" t="str">
        <f>E251</f>
        <v>N/A</v>
      </c>
      <c r="P251" s="17"/>
      <c r="Q251" s="17"/>
      <c r="R251" s="17"/>
      <c r="S251" s="14"/>
    </row>
    <row r="252" spans="1:19">
      <c r="A252" s="19"/>
      <c r="B252" s="3"/>
      <c r="C252" s="3"/>
      <c r="D252" s="3"/>
      <c r="E252" s="3"/>
      <c r="I252" s="14"/>
      <c r="K252" s="19"/>
      <c r="L252" s="3"/>
      <c r="M252" s="3"/>
      <c r="N252" s="3"/>
      <c r="O252" s="3"/>
      <c r="S252" s="14"/>
    </row>
    <row r="253" spans="1:19">
      <c r="A253" s="19">
        <v>4</v>
      </c>
      <c r="B253" s="1595" t="s">
        <v>55</v>
      </c>
      <c r="C253" s="1595"/>
      <c r="D253" s="1595"/>
      <c r="E253" s="21" t="s">
        <v>56</v>
      </c>
      <c r="F253" s="17"/>
      <c r="G253" s="17"/>
      <c r="H253" s="17"/>
      <c r="I253" s="14"/>
      <c r="K253" s="19">
        <v>4</v>
      </c>
      <c r="L253" s="1595" t="s">
        <v>55</v>
      </c>
      <c r="M253" s="1595"/>
      <c r="N253" s="1595"/>
      <c r="O253" s="21" t="s">
        <v>56</v>
      </c>
      <c r="P253" s="17"/>
      <c r="Q253" s="17"/>
      <c r="R253" s="17"/>
      <c r="S253" s="14"/>
    </row>
    <row r="254" spans="1:19">
      <c r="A254" s="19"/>
      <c r="B254" s="3"/>
      <c r="C254" s="3"/>
      <c r="D254" s="3"/>
      <c r="E254" s="3"/>
      <c r="I254" s="14"/>
      <c r="K254" s="19"/>
      <c r="L254" s="3"/>
      <c r="M254" s="3"/>
      <c r="N254" s="3"/>
      <c r="O254" s="3"/>
      <c r="S254" s="14"/>
    </row>
    <row r="255" spans="1:19">
      <c r="A255" s="19">
        <v>5</v>
      </c>
      <c r="B255" s="1595" t="s">
        <v>57</v>
      </c>
      <c r="C255" s="1595"/>
      <c r="D255" s="1595"/>
      <c r="E255" s="302">
        <f>'04-22Master'!AH21</f>
        <v>103275.72266</v>
      </c>
      <c r="I255" s="14"/>
      <c r="K255" s="19">
        <v>5</v>
      </c>
      <c r="L255" s="1595" t="s">
        <v>57</v>
      </c>
      <c r="M255" s="1595"/>
      <c r="N255" s="1595"/>
      <c r="O255" s="302">
        <f>E255</f>
        <v>103275.72266</v>
      </c>
      <c r="S255" s="14"/>
    </row>
    <row r="256" spans="1:19">
      <c r="A256" s="19"/>
      <c r="B256" s="3"/>
      <c r="C256" s="3"/>
      <c r="D256" s="303" t="s">
        <v>58</v>
      </c>
      <c r="E256" s="303" t="s">
        <v>28</v>
      </c>
      <c r="F256" s="303" t="s">
        <v>30</v>
      </c>
      <c r="G256" s="303" t="s">
        <v>31</v>
      </c>
      <c r="H256" s="303" t="s">
        <v>383</v>
      </c>
      <c r="I256" s="301" t="s">
        <v>384</v>
      </c>
      <c r="K256" s="19"/>
      <c r="L256" s="3"/>
      <c r="M256" s="3"/>
      <c r="N256" s="303" t="s">
        <v>58</v>
      </c>
      <c r="O256" s="303" t="s">
        <v>28</v>
      </c>
      <c r="P256" s="303" t="s">
        <v>30</v>
      </c>
      <c r="Q256" s="303" t="s">
        <v>31</v>
      </c>
      <c r="R256" s="303" t="s">
        <v>383</v>
      </c>
      <c r="S256" s="301" t="s">
        <v>384</v>
      </c>
    </row>
    <row r="257" spans="1:19">
      <c r="A257" s="19">
        <v>6</v>
      </c>
      <c r="B257" s="522" t="s">
        <v>59</v>
      </c>
      <c r="C257" s="522"/>
      <c r="D257" s="304">
        <f>'04-22Master'!AJ21</f>
        <v>1800</v>
      </c>
      <c r="E257" s="304">
        <f>'04-22Master'!AI1126</f>
        <v>0</v>
      </c>
      <c r="F257" s="305">
        <f>'04-22Master'!AK21</f>
        <v>200</v>
      </c>
      <c r="G257" s="304">
        <f>'04-22Master'!AL21</f>
        <v>0</v>
      </c>
      <c r="H257" s="305">
        <f>'04-22Master'!AM21</f>
        <v>391.787848</v>
      </c>
      <c r="I257" s="305">
        <f>SUM(D257:H257)</f>
        <v>2391.7878479999999</v>
      </c>
      <c r="K257" s="19">
        <v>6</v>
      </c>
      <c r="L257" s="522" t="s">
        <v>59</v>
      </c>
      <c r="M257" s="522"/>
      <c r="N257" s="304">
        <f t="shared" ref="N257:S257" si="5">D257</f>
        <v>1800</v>
      </c>
      <c r="O257" s="304">
        <f t="shared" si="5"/>
        <v>0</v>
      </c>
      <c r="P257" s="305">
        <f t="shared" si="5"/>
        <v>200</v>
      </c>
      <c r="Q257" s="304">
        <f t="shared" si="5"/>
        <v>0</v>
      </c>
      <c r="R257" s="305">
        <f t="shared" si="5"/>
        <v>391.787848</v>
      </c>
      <c r="S257" s="305">
        <f t="shared" si="5"/>
        <v>2391.7878479999999</v>
      </c>
    </row>
    <row r="258" spans="1:19">
      <c r="A258" s="19"/>
      <c r="B258" s="3"/>
      <c r="C258" s="3"/>
      <c r="D258" s="3"/>
      <c r="E258" s="3"/>
      <c r="I258" s="14"/>
      <c r="K258" s="19"/>
      <c r="L258" s="3"/>
      <c r="M258" s="3"/>
      <c r="N258" s="3"/>
      <c r="O258" s="3"/>
      <c r="S258" s="14"/>
    </row>
    <row r="259" spans="1:19">
      <c r="A259" s="19">
        <v>7</v>
      </c>
      <c r="B259" s="1595" t="s">
        <v>60</v>
      </c>
      <c r="C259" s="1595"/>
      <c r="D259" s="1595"/>
      <c r="E259" s="22">
        <f>E255-I257</f>
        <v>100883.93481199999</v>
      </c>
      <c r="F259" s="17"/>
      <c r="G259" s="17"/>
      <c r="H259" s="17"/>
      <c r="I259" s="14"/>
      <c r="K259" s="19">
        <v>7</v>
      </c>
      <c r="L259" s="1595" t="s">
        <v>60</v>
      </c>
      <c r="M259" s="1595"/>
      <c r="N259" s="1595"/>
      <c r="O259" s="22">
        <f>E259</f>
        <v>100883.93481199999</v>
      </c>
      <c r="P259" s="17"/>
      <c r="Q259" s="17"/>
      <c r="R259" s="17"/>
      <c r="S259" s="14"/>
    </row>
    <row r="260" spans="1:19">
      <c r="A260" s="13"/>
      <c r="I260" s="14"/>
      <c r="K260" s="13"/>
      <c r="S260" s="14"/>
    </row>
    <row r="261" spans="1:19">
      <c r="A261" s="13"/>
      <c r="I261" s="14"/>
      <c r="K261" s="13"/>
      <c r="S261" s="14"/>
    </row>
    <row r="262" spans="1:19" ht="15.75" thickBot="1">
      <c r="A262" s="13"/>
      <c r="F262" s="23"/>
      <c r="G262" s="23"/>
      <c r="H262" s="23"/>
      <c r="I262" s="24"/>
      <c r="K262" s="13"/>
      <c r="P262" s="23"/>
      <c r="Q262" s="23"/>
      <c r="R262" s="23"/>
      <c r="S262" s="24"/>
    </row>
    <row r="263" spans="1:19" ht="15.75" thickBot="1">
      <c r="A263" s="25"/>
      <c r="B263" s="23"/>
      <c r="C263" s="23"/>
      <c r="D263" s="23"/>
      <c r="E263" s="23"/>
      <c r="F263" s="1596" t="s">
        <v>61</v>
      </c>
      <c r="G263" s="1596"/>
      <c r="H263" s="1596"/>
      <c r="I263" s="1597"/>
      <c r="K263" s="25"/>
      <c r="L263" s="23"/>
      <c r="M263" s="23"/>
      <c r="N263" s="23"/>
      <c r="O263" s="23"/>
      <c r="P263" s="1596" t="s">
        <v>61</v>
      </c>
      <c r="Q263" s="1596"/>
      <c r="R263" s="1596"/>
      <c r="S263" s="1597"/>
    </row>
    <row r="278" spans="1:19" ht="15.75" thickBot="1"/>
    <row r="279" spans="1:19" ht="26.25">
      <c r="A279" s="1600" t="s">
        <v>46</v>
      </c>
      <c r="B279" s="1601"/>
      <c r="C279" s="1601"/>
      <c r="D279" s="1601"/>
      <c r="E279" s="1601"/>
      <c r="F279" s="1601"/>
      <c r="G279" s="1601"/>
      <c r="H279" s="1601"/>
      <c r="I279" s="1602"/>
      <c r="K279" s="1600" t="s">
        <v>46</v>
      </c>
      <c r="L279" s="1601"/>
      <c r="M279" s="1601"/>
      <c r="N279" s="1601"/>
      <c r="O279" s="1601"/>
      <c r="P279" s="1601"/>
      <c r="Q279" s="1601"/>
      <c r="R279" s="1601"/>
      <c r="S279" s="1602"/>
    </row>
    <row r="280" spans="1:19">
      <c r="A280" s="1603" t="s">
        <v>47</v>
      </c>
      <c r="B280" s="1604"/>
      <c r="C280" s="1604"/>
      <c r="D280" s="1604"/>
      <c r="E280" s="1604"/>
      <c r="F280" s="1604"/>
      <c r="G280" s="1604"/>
      <c r="H280" s="1604"/>
      <c r="I280" s="1605"/>
      <c r="K280" s="1603" t="s">
        <v>47</v>
      </c>
      <c r="L280" s="1604"/>
      <c r="M280" s="1604"/>
      <c r="N280" s="1604"/>
      <c r="O280" s="1604"/>
      <c r="P280" s="1604"/>
      <c r="Q280" s="1604"/>
      <c r="R280" s="1604"/>
      <c r="S280" s="1605"/>
    </row>
    <row r="281" spans="1:19">
      <c r="A281" s="13"/>
      <c r="I281" s="14"/>
      <c r="K281" s="13"/>
      <c r="S281" s="14"/>
    </row>
    <row r="282" spans="1:19">
      <c r="A282" s="15" t="s">
        <v>48</v>
      </c>
      <c r="B282" s="3"/>
      <c r="C282" s="3"/>
      <c r="D282" s="3" t="str">
        <f>'04-22Master'!F5</f>
        <v>Burgeon IT Services Pvt.Ltd.</v>
      </c>
      <c r="I282" s="14"/>
      <c r="K282" s="15" t="s">
        <v>48</v>
      </c>
      <c r="L282" s="3"/>
      <c r="M282" s="3"/>
      <c r="N282" s="3" t="str">
        <f>D282</f>
        <v>Burgeon IT Services Pvt.Ltd.</v>
      </c>
      <c r="S282" s="14"/>
    </row>
    <row r="283" spans="1:19">
      <c r="A283" s="15"/>
      <c r="C283" s="3"/>
      <c r="D283" s="3" t="str">
        <f>'04-22Master'!F6</f>
        <v>Siri Mansion LIGB 436 Dr.A S Rao Nagar,Hyderabad</v>
      </c>
      <c r="I283" s="14"/>
      <c r="K283" s="15"/>
      <c r="M283" s="3"/>
      <c r="N283" s="3" t="str">
        <f>D283</f>
        <v>Siri Mansion LIGB 436 Dr.A S Rao Nagar,Hyderabad</v>
      </c>
      <c r="S283" s="14"/>
    </row>
    <row r="284" spans="1:19">
      <c r="A284" s="15"/>
      <c r="C284" s="3"/>
      <c r="D284" s="3"/>
      <c r="E284" s="3"/>
      <c r="I284" s="14"/>
      <c r="K284" s="15"/>
      <c r="M284" s="3"/>
      <c r="N284" s="3"/>
      <c r="O284" s="3"/>
      <c r="S284" s="14"/>
    </row>
    <row r="285" spans="1:19">
      <c r="A285" s="1606" t="s">
        <v>49</v>
      </c>
      <c r="B285" s="1599"/>
      <c r="C285" s="1599"/>
      <c r="D285" s="1599"/>
      <c r="E285" s="3"/>
      <c r="I285" s="14"/>
      <c r="K285" s="1606" t="s">
        <v>49</v>
      </c>
      <c r="L285" s="1599"/>
      <c r="M285" s="1599"/>
      <c r="N285" s="1599"/>
      <c r="O285" s="3"/>
      <c r="S285" s="14"/>
    </row>
    <row r="286" spans="1:19">
      <c r="A286" s="1606"/>
      <c r="B286" s="1599"/>
      <c r="C286" s="1599"/>
      <c r="D286" s="1599"/>
      <c r="E286" s="16" t="str">
        <f>'04-22Master'!B22</f>
        <v>Sachin</v>
      </c>
      <c r="F286" s="17"/>
      <c r="G286" s="17"/>
      <c r="H286" s="17" t="str">
        <f>'04-22Master'!E22</f>
        <v xml:space="preserve">POONAM SACHIN MESHRAM </v>
      </c>
      <c r="I286" s="14"/>
      <c r="K286" s="1606"/>
      <c r="L286" s="1599"/>
      <c r="M286" s="1599"/>
      <c r="N286" s="1599"/>
      <c r="O286" s="16" t="str">
        <f>E286</f>
        <v>Sachin</v>
      </c>
      <c r="P286" s="17"/>
      <c r="Q286" s="17"/>
      <c r="R286" s="17" t="str">
        <f>H286</f>
        <v xml:space="preserve">POONAM SACHIN MESHRAM </v>
      </c>
      <c r="S286" s="14"/>
    </row>
    <row r="287" spans="1:19">
      <c r="A287" s="15"/>
      <c r="B287" s="3"/>
      <c r="C287" s="3"/>
      <c r="D287" s="3"/>
      <c r="E287" s="3"/>
      <c r="I287" s="14"/>
      <c r="K287" s="15"/>
      <c r="L287" s="3"/>
      <c r="M287" s="3"/>
      <c r="N287" s="3"/>
      <c r="O287" s="3"/>
      <c r="S287" s="14"/>
    </row>
    <row r="288" spans="1:19">
      <c r="A288" s="1598" t="s">
        <v>50</v>
      </c>
      <c r="B288" s="1595"/>
      <c r="C288" s="1595"/>
      <c r="D288" s="1595"/>
      <c r="E288" s="16" t="str">
        <f>'04-22Master'!F8</f>
        <v>IT SUPPORTIVE SERVICES &amp; BANGALORE STP</v>
      </c>
      <c r="F288" s="17"/>
      <c r="G288" s="17"/>
      <c r="H288" s="17"/>
      <c r="I288" s="14"/>
      <c r="K288" s="1598" t="s">
        <v>50</v>
      </c>
      <c r="L288" s="1595"/>
      <c r="M288" s="1595"/>
      <c r="N288" s="1595"/>
      <c r="O288" s="16" t="str">
        <f>E288</f>
        <v>IT SUPPORTIVE SERVICES &amp; BANGALORE STP</v>
      </c>
      <c r="P288" s="17"/>
      <c r="Q288" s="17"/>
      <c r="R288" s="17"/>
      <c r="S288" s="14"/>
    </row>
    <row r="289" spans="1:19">
      <c r="A289" s="15"/>
      <c r="B289" s="3"/>
      <c r="C289" s="3"/>
      <c r="D289" s="3"/>
      <c r="E289" s="3"/>
      <c r="I289" s="14"/>
      <c r="K289" s="15"/>
      <c r="L289" s="3"/>
      <c r="M289" s="3"/>
      <c r="N289" s="3"/>
      <c r="O289" s="3"/>
      <c r="S289" s="14"/>
    </row>
    <row r="290" spans="1:19">
      <c r="A290" s="1598" t="s">
        <v>51</v>
      </c>
      <c r="B290" s="1595"/>
      <c r="C290" s="1595"/>
      <c r="D290" s="1595"/>
      <c r="E290" s="18">
        <f>'04-22Master'!D10</f>
        <v>44652</v>
      </c>
      <c r="F290" s="17"/>
      <c r="G290" s="17"/>
      <c r="H290" s="17"/>
      <c r="I290" s="14"/>
      <c r="K290" s="1598" t="s">
        <v>51</v>
      </c>
      <c r="L290" s="1595"/>
      <c r="M290" s="1595"/>
      <c r="N290" s="1595"/>
      <c r="O290" s="18">
        <f>E290</f>
        <v>44652</v>
      </c>
      <c r="P290" s="17"/>
      <c r="Q290" s="17"/>
      <c r="R290" s="17"/>
      <c r="S290" s="14"/>
    </row>
    <row r="291" spans="1:19">
      <c r="A291" s="15"/>
      <c r="B291" s="3"/>
      <c r="C291" s="3"/>
      <c r="D291" s="3"/>
      <c r="E291" s="3"/>
      <c r="I291" s="14"/>
      <c r="K291" s="15"/>
      <c r="L291" s="3"/>
      <c r="M291" s="3"/>
      <c r="N291" s="3"/>
      <c r="O291" s="3"/>
      <c r="S291" s="14"/>
    </row>
    <row r="292" spans="1:19">
      <c r="A292" s="19">
        <v>1</v>
      </c>
      <c r="B292" s="1595" t="s">
        <v>52</v>
      </c>
      <c r="C292" s="1595"/>
      <c r="D292" s="1595"/>
      <c r="E292" s="20">
        <f>'04-22Master'!R22</f>
        <v>13</v>
      </c>
      <c r="F292" s="17"/>
      <c r="G292" s="17"/>
      <c r="H292" s="17"/>
      <c r="I292" s="14"/>
      <c r="K292" s="19">
        <v>1</v>
      </c>
      <c r="L292" s="1595" t="s">
        <v>52</v>
      </c>
      <c r="M292" s="1595"/>
      <c r="N292" s="1595"/>
      <c r="O292" s="20">
        <f>E292</f>
        <v>13</v>
      </c>
      <c r="P292" s="17"/>
      <c r="Q292" s="17"/>
      <c r="R292" s="17"/>
      <c r="S292" s="14"/>
    </row>
    <row r="293" spans="1:19">
      <c r="A293" s="19"/>
      <c r="B293" s="3"/>
      <c r="C293" s="3"/>
      <c r="D293" s="3"/>
      <c r="E293" s="3"/>
      <c r="I293" s="14"/>
      <c r="K293" s="19"/>
      <c r="L293" s="3"/>
      <c r="M293" s="3"/>
      <c r="N293" s="3"/>
      <c r="O293" s="3"/>
      <c r="S293" s="14"/>
    </row>
    <row r="294" spans="1:19">
      <c r="A294" s="19">
        <v>2</v>
      </c>
      <c r="B294" s="1599" t="s">
        <v>53</v>
      </c>
      <c r="C294" s="1599"/>
      <c r="D294" s="1599"/>
      <c r="E294" s="3"/>
      <c r="I294" s="14"/>
      <c r="K294" s="19">
        <v>2</v>
      </c>
      <c r="L294" s="1599" t="s">
        <v>53</v>
      </c>
      <c r="M294" s="1599"/>
      <c r="N294" s="1599"/>
      <c r="O294" s="3"/>
      <c r="S294" s="14"/>
    </row>
    <row r="295" spans="1:19">
      <c r="A295" s="19"/>
      <c r="B295" s="1599"/>
      <c r="C295" s="1599"/>
      <c r="D295" s="1599"/>
      <c r="E295" s="21" t="s">
        <v>34</v>
      </c>
      <c r="F295" s="17"/>
      <c r="G295" s="17"/>
      <c r="H295" s="17"/>
      <c r="I295" s="14"/>
      <c r="K295" s="19"/>
      <c r="L295" s="1599"/>
      <c r="M295" s="1599"/>
      <c r="N295" s="1599"/>
      <c r="O295" s="21" t="s">
        <v>34</v>
      </c>
      <c r="P295" s="17"/>
      <c r="Q295" s="17"/>
      <c r="R295" s="17"/>
      <c r="S295" s="14"/>
    </row>
    <row r="296" spans="1:19">
      <c r="A296" s="19"/>
      <c r="B296" s="3"/>
      <c r="C296" s="3"/>
      <c r="D296" s="3"/>
      <c r="E296" s="3"/>
      <c r="I296" s="14"/>
      <c r="K296" s="19"/>
      <c r="L296" s="3"/>
      <c r="M296" s="3"/>
      <c r="N296" s="3"/>
      <c r="O296" s="3"/>
      <c r="S296" s="14"/>
    </row>
    <row r="297" spans="1:19">
      <c r="A297" s="19">
        <v>3</v>
      </c>
      <c r="B297" s="1595" t="s">
        <v>54</v>
      </c>
      <c r="C297" s="1595"/>
      <c r="D297" s="1595"/>
      <c r="E297" s="21" t="s">
        <v>34</v>
      </c>
      <c r="F297" s="17"/>
      <c r="G297" s="17"/>
      <c r="H297" s="17"/>
      <c r="I297" s="14"/>
      <c r="K297" s="19">
        <v>3</v>
      </c>
      <c r="L297" s="1595" t="s">
        <v>54</v>
      </c>
      <c r="M297" s="1595"/>
      <c r="N297" s="1595"/>
      <c r="O297" s="16" t="str">
        <f>E297</f>
        <v>N/A</v>
      </c>
      <c r="P297" s="17"/>
      <c r="Q297" s="17"/>
      <c r="R297" s="17"/>
      <c r="S297" s="14"/>
    </row>
    <row r="298" spans="1:19">
      <c r="A298" s="19"/>
      <c r="B298" s="3"/>
      <c r="C298" s="3"/>
      <c r="D298" s="3"/>
      <c r="E298" s="3"/>
      <c r="I298" s="14"/>
      <c r="K298" s="19"/>
      <c r="L298" s="3"/>
      <c r="M298" s="3"/>
      <c r="N298" s="3"/>
      <c r="O298" s="3"/>
      <c r="S298" s="14"/>
    </row>
    <row r="299" spans="1:19">
      <c r="A299" s="19">
        <v>4</v>
      </c>
      <c r="B299" s="1595" t="s">
        <v>55</v>
      </c>
      <c r="C299" s="1595"/>
      <c r="D299" s="1595"/>
      <c r="E299" s="21" t="s">
        <v>56</v>
      </c>
      <c r="F299" s="17"/>
      <c r="G299" s="17"/>
      <c r="H299" s="17"/>
      <c r="I299" s="14"/>
      <c r="K299" s="19">
        <v>4</v>
      </c>
      <c r="L299" s="1595" t="s">
        <v>55</v>
      </c>
      <c r="M299" s="1595"/>
      <c r="N299" s="1595"/>
      <c r="O299" s="21" t="s">
        <v>56</v>
      </c>
      <c r="P299" s="17"/>
      <c r="Q299" s="17"/>
      <c r="R299" s="17"/>
      <c r="S299" s="14"/>
    </row>
    <row r="300" spans="1:19">
      <c r="A300" s="19"/>
      <c r="B300" s="3"/>
      <c r="C300" s="3"/>
      <c r="D300" s="3"/>
      <c r="E300" s="3"/>
      <c r="I300" s="14"/>
      <c r="K300" s="19"/>
      <c r="L300" s="3"/>
      <c r="M300" s="3"/>
      <c r="N300" s="3"/>
      <c r="O300" s="3"/>
      <c r="S300" s="14"/>
    </row>
    <row r="301" spans="1:19">
      <c r="A301" s="19">
        <v>5</v>
      </c>
      <c r="B301" s="1595" t="s">
        <v>57</v>
      </c>
      <c r="C301" s="1595"/>
      <c r="D301" s="1595"/>
      <c r="E301" s="302">
        <f>'04-22Master'!AH22</f>
        <v>41364.478471999995</v>
      </c>
      <c r="I301" s="14"/>
      <c r="K301" s="19">
        <v>5</v>
      </c>
      <c r="L301" s="1595" t="s">
        <v>57</v>
      </c>
      <c r="M301" s="1595"/>
      <c r="N301" s="1595"/>
      <c r="O301" s="302">
        <f>E301</f>
        <v>41364.478471999995</v>
      </c>
      <c r="S301" s="14"/>
    </row>
    <row r="302" spans="1:19">
      <c r="A302" s="19"/>
      <c r="B302" s="3"/>
      <c r="C302" s="3"/>
      <c r="D302" s="303" t="s">
        <v>58</v>
      </c>
      <c r="E302" s="303" t="s">
        <v>28</v>
      </c>
      <c r="F302" s="303" t="s">
        <v>30</v>
      </c>
      <c r="G302" s="303" t="s">
        <v>31</v>
      </c>
      <c r="H302" s="303" t="s">
        <v>383</v>
      </c>
      <c r="I302" s="301" t="s">
        <v>384</v>
      </c>
      <c r="K302" s="19"/>
      <c r="L302" s="3"/>
      <c r="M302" s="3"/>
      <c r="N302" s="303" t="s">
        <v>58</v>
      </c>
      <c r="O302" s="303" t="s">
        <v>28</v>
      </c>
      <c r="P302" s="303" t="s">
        <v>30</v>
      </c>
      <c r="Q302" s="303" t="s">
        <v>31</v>
      </c>
      <c r="R302" s="303" t="s">
        <v>383</v>
      </c>
      <c r="S302" s="301" t="s">
        <v>384</v>
      </c>
    </row>
    <row r="303" spans="1:19">
      <c r="A303" s="19">
        <v>6</v>
      </c>
      <c r="B303" s="522" t="s">
        <v>59</v>
      </c>
      <c r="C303" s="522"/>
      <c r="D303" s="304">
        <f>'04-22Master'!AJ22</f>
        <v>1800</v>
      </c>
      <c r="E303" s="304">
        <f>'04-22Master'!AI1223</f>
        <v>0</v>
      </c>
      <c r="F303" s="305">
        <f>'04-22Master'!AK22</f>
        <v>200</v>
      </c>
      <c r="G303" s="304">
        <f>'04-22Master'!AL22</f>
        <v>0</v>
      </c>
      <c r="H303" s="305">
        <f>'04-22Master'!AM22</f>
        <v>391.787848</v>
      </c>
      <c r="I303" s="305">
        <f>SUM(D303:H303)</f>
        <v>2391.7878479999999</v>
      </c>
      <c r="K303" s="19">
        <v>6</v>
      </c>
      <c r="L303" s="522" t="s">
        <v>59</v>
      </c>
      <c r="M303" s="522"/>
      <c r="N303" s="304">
        <f t="shared" ref="N303:S303" si="6">D303</f>
        <v>1800</v>
      </c>
      <c r="O303" s="304">
        <f t="shared" si="6"/>
        <v>0</v>
      </c>
      <c r="P303" s="305">
        <f t="shared" si="6"/>
        <v>200</v>
      </c>
      <c r="Q303" s="304">
        <f t="shared" si="6"/>
        <v>0</v>
      </c>
      <c r="R303" s="305">
        <f t="shared" si="6"/>
        <v>391.787848</v>
      </c>
      <c r="S303" s="305">
        <f t="shared" si="6"/>
        <v>2391.7878479999999</v>
      </c>
    </row>
    <row r="304" spans="1:19">
      <c r="A304" s="19"/>
      <c r="B304" s="3"/>
      <c r="C304" s="3"/>
      <c r="D304" s="3"/>
      <c r="E304" s="3"/>
      <c r="I304" s="14"/>
      <c r="K304" s="19"/>
      <c r="L304" s="3"/>
      <c r="M304" s="3"/>
      <c r="N304" s="3"/>
      <c r="O304" s="3"/>
      <c r="S304" s="14"/>
    </row>
    <row r="305" spans="1:19">
      <c r="A305" s="19">
        <v>7</v>
      </c>
      <c r="B305" s="1595" t="s">
        <v>60</v>
      </c>
      <c r="C305" s="1595"/>
      <c r="D305" s="1595"/>
      <c r="E305" s="22">
        <f>E301-I303</f>
        <v>38972.690623999995</v>
      </c>
      <c r="F305" s="17"/>
      <c r="G305" s="17"/>
      <c r="H305" s="17"/>
      <c r="I305" s="14"/>
      <c r="K305" s="19">
        <v>7</v>
      </c>
      <c r="L305" s="1595" t="s">
        <v>60</v>
      </c>
      <c r="M305" s="1595"/>
      <c r="N305" s="1595"/>
      <c r="O305" s="22">
        <f>E305</f>
        <v>38972.690623999995</v>
      </c>
      <c r="P305" s="17"/>
      <c r="Q305" s="17"/>
      <c r="R305" s="17"/>
      <c r="S305" s="14"/>
    </row>
    <row r="306" spans="1:19">
      <c r="A306" s="13"/>
      <c r="I306" s="14"/>
      <c r="K306" s="13"/>
      <c r="S306" s="14"/>
    </row>
    <row r="307" spans="1:19">
      <c r="A307" s="13"/>
      <c r="I307" s="14"/>
      <c r="K307" s="13"/>
      <c r="S307" s="14"/>
    </row>
    <row r="308" spans="1:19" ht="15.75" thickBot="1">
      <c r="A308" s="13"/>
      <c r="F308" s="23"/>
      <c r="G308" s="23"/>
      <c r="H308" s="23"/>
      <c r="I308" s="24"/>
      <c r="K308" s="13"/>
      <c r="P308" s="23"/>
      <c r="Q308" s="23"/>
      <c r="R308" s="23"/>
      <c r="S308" s="24"/>
    </row>
    <row r="309" spans="1:19" ht="15.75" thickBot="1">
      <c r="A309" s="25"/>
      <c r="B309" s="23"/>
      <c r="C309" s="23"/>
      <c r="D309" s="23"/>
      <c r="E309" s="23"/>
      <c r="F309" s="1596" t="s">
        <v>61</v>
      </c>
      <c r="G309" s="1596"/>
      <c r="H309" s="1596"/>
      <c r="I309" s="1597"/>
      <c r="K309" s="25"/>
      <c r="L309" s="23"/>
      <c r="M309" s="23"/>
      <c r="N309" s="23"/>
      <c r="O309" s="23"/>
      <c r="P309" s="1596" t="s">
        <v>61</v>
      </c>
      <c r="Q309" s="1596"/>
      <c r="R309" s="1596"/>
      <c r="S309" s="1597"/>
    </row>
    <row r="324" spans="1:19" ht="15.75" thickBot="1"/>
    <row r="325" spans="1:19" ht="26.25">
      <c r="A325" s="1600" t="s">
        <v>46</v>
      </c>
      <c r="B325" s="1601"/>
      <c r="C325" s="1601"/>
      <c r="D325" s="1601"/>
      <c r="E325" s="1601"/>
      <c r="F325" s="1601"/>
      <c r="G325" s="1601"/>
      <c r="H325" s="1601"/>
      <c r="I325" s="1602"/>
      <c r="K325" s="1600" t="s">
        <v>46</v>
      </c>
      <c r="L325" s="1601"/>
      <c r="M325" s="1601"/>
      <c r="N325" s="1601"/>
      <c r="O325" s="1601"/>
      <c r="P325" s="1601"/>
      <c r="Q325" s="1601"/>
      <c r="R325" s="1601"/>
      <c r="S325" s="1602"/>
    </row>
    <row r="326" spans="1:19">
      <c r="A326" s="1603" t="s">
        <v>47</v>
      </c>
      <c r="B326" s="1604"/>
      <c r="C326" s="1604"/>
      <c r="D326" s="1604"/>
      <c r="E326" s="1604"/>
      <c r="F326" s="1604"/>
      <c r="G326" s="1604"/>
      <c r="H326" s="1604"/>
      <c r="I326" s="1605"/>
      <c r="K326" s="1603" t="s">
        <v>47</v>
      </c>
      <c r="L326" s="1604"/>
      <c r="M326" s="1604"/>
      <c r="N326" s="1604"/>
      <c r="O326" s="1604"/>
      <c r="P326" s="1604"/>
      <c r="Q326" s="1604"/>
      <c r="R326" s="1604"/>
      <c r="S326" s="1605"/>
    </row>
    <row r="327" spans="1:19">
      <c r="A327" s="13"/>
      <c r="I327" s="14"/>
      <c r="K327" s="13"/>
      <c r="S327" s="14"/>
    </row>
    <row r="328" spans="1:19">
      <c r="A328" s="15" t="s">
        <v>48</v>
      </c>
      <c r="B328" s="3"/>
      <c r="C328" s="3"/>
      <c r="D328" s="3" t="str">
        <f>'04-22Master'!F5</f>
        <v>Burgeon IT Services Pvt.Ltd.</v>
      </c>
      <c r="I328" s="14"/>
      <c r="K328" s="15" t="s">
        <v>48</v>
      </c>
      <c r="L328" s="3"/>
      <c r="M328" s="3"/>
      <c r="N328" s="3" t="str">
        <f>D328</f>
        <v>Burgeon IT Services Pvt.Ltd.</v>
      </c>
      <c r="S328" s="14"/>
    </row>
    <row r="329" spans="1:19">
      <c r="A329" s="15"/>
      <c r="C329" s="3"/>
      <c r="D329" s="3" t="str">
        <f>'04-22Master'!F6</f>
        <v>Siri Mansion LIGB 436 Dr.A S Rao Nagar,Hyderabad</v>
      </c>
      <c r="I329" s="14"/>
      <c r="K329" s="15"/>
      <c r="M329" s="3"/>
      <c r="N329" s="3" t="str">
        <f>D329</f>
        <v>Siri Mansion LIGB 436 Dr.A S Rao Nagar,Hyderabad</v>
      </c>
      <c r="S329" s="14"/>
    </row>
    <row r="330" spans="1:19">
      <c r="A330" s="15"/>
      <c r="C330" s="3"/>
      <c r="D330" s="3"/>
      <c r="E330" s="3"/>
      <c r="I330" s="14"/>
      <c r="K330" s="15"/>
      <c r="M330" s="3"/>
      <c r="N330" s="3"/>
      <c r="O330" s="3"/>
      <c r="S330" s="14"/>
    </row>
    <row r="331" spans="1:19">
      <c r="A331" s="1606" t="s">
        <v>49</v>
      </c>
      <c r="B331" s="1599"/>
      <c r="C331" s="1599"/>
      <c r="D331" s="1599"/>
      <c r="E331" s="3"/>
      <c r="I331" s="14"/>
      <c r="K331" s="1606" t="s">
        <v>49</v>
      </c>
      <c r="L331" s="1599"/>
      <c r="M331" s="1599"/>
      <c r="N331" s="1599"/>
      <c r="O331" s="3"/>
      <c r="S331" s="14"/>
    </row>
    <row r="332" spans="1:19">
      <c r="A332" s="1606"/>
      <c r="B332" s="1599"/>
      <c r="C332" s="1599"/>
      <c r="D332" s="1599"/>
      <c r="E332" s="22" t="str">
        <f>'04-22Master'!B23</f>
        <v>Barathiyar A</v>
      </c>
      <c r="F332" s="17"/>
      <c r="G332" s="17"/>
      <c r="H332" s="17" t="str">
        <f>'04-22Master'!E23</f>
        <v>Arumugam</v>
      </c>
      <c r="I332" s="14"/>
      <c r="K332" s="1606"/>
      <c r="L332" s="1599"/>
      <c r="M332" s="1599"/>
      <c r="N332" s="1599"/>
      <c r="O332" s="16" t="str">
        <f>E332</f>
        <v>Barathiyar A</v>
      </c>
      <c r="P332" s="17"/>
      <c r="Q332" s="17"/>
      <c r="R332" s="17" t="str">
        <f>H332</f>
        <v>Arumugam</v>
      </c>
      <c r="S332" s="14"/>
    </row>
    <row r="333" spans="1:19">
      <c r="A333" s="15"/>
      <c r="B333" s="3"/>
      <c r="C333" s="3"/>
      <c r="D333" s="3"/>
      <c r="E333" s="3"/>
      <c r="I333" s="14"/>
      <c r="K333" s="15"/>
      <c r="L333" s="3"/>
      <c r="M333" s="3"/>
      <c r="N333" s="3"/>
      <c r="O333" s="3"/>
      <c r="S333" s="14"/>
    </row>
    <row r="334" spans="1:19">
      <c r="A334" s="1598" t="s">
        <v>50</v>
      </c>
      <c r="B334" s="1595"/>
      <c r="C334" s="1595"/>
      <c r="D334" s="1595"/>
      <c r="E334" s="16" t="str">
        <f>'04-22Master'!F8</f>
        <v>IT SUPPORTIVE SERVICES &amp; BANGALORE STP</v>
      </c>
      <c r="F334" s="17"/>
      <c r="G334" s="17"/>
      <c r="H334" s="17"/>
      <c r="I334" s="14"/>
      <c r="K334" s="1598" t="s">
        <v>50</v>
      </c>
      <c r="L334" s="1595"/>
      <c r="M334" s="1595"/>
      <c r="N334" s="1595"/>
      <c r="O334" s="16" t="str">
        <f>E334</f>
        <v>IT SUPPORTIVE SERVICES &amp; BANGALORE STP</v>
      </c>
      <c r="P334" s="17"/>
      <c r="Q334" s="17"/>
      <c r="R334" s="17"/>
      <c r="S334" s="14"/>
    </row>
    <row r="335" spans="1:19">
      <c r="A335" s="15"/>
      <c r="B335" s="3"/>
      <c r="C335" s="3"/>
      <c r="D335" s="3"/>
      <c r="E335" s="3"/>
      <c r="I335" s="14"/>
      <c r="K335" s="15"/>
      <c r="L335" s="3"/>
      <c r="M335" s="3"/>
      <c r="N335" s="3"/>
      <c r="O335" s="3"/>
      <c r="S335" s="14"/>
    </row>
    <row r="336" spans="1:19">
      <c r="A336" s="1598" t="s">
        <v>51</v>
      </c>
      <c r="B336" s="1595"/>
      <c r="C336" s="1595"/>
      <c r="D336" s="1595"/>
      <c r="E336" s="18">
        <f>'04-22Master'!D10</f>
        <v>44652</v>
      </c>
      <c r="F336" s="17"/>
      <c r="G336" s="17"/>
      <c r="H336" s="17"/>
      <c r="I336" s="14"/>
      <c r="K336" s="1598" t="s">
        <v>51</v>
      </c>
      <c r="L336" s="1595"/>
      <c r="M336" s="1595"/>
      <c r="N336" s="1595"/>
      <c r="O336" s="18">
        <f>E336</f>
        <v>44652</v>
      </c>
      <c r="P336" s="17"/>
      <c r="Q336" s="17"/>
      <c r="R336" s="17"/>
      <c r="S336" s="14"/>
    </row>
    <row r="337" spans="1:19">
      <c r="A337" s="15"/>
      <c r="B337" s="3"/>
      <c r="C337" s="3"/>
      <c r="D337" s="3"/>
      <c r="E337" s="3"/>
      <c r="I337" s="14"/>
      <c r="K337" s="15"/>
      <c r="L337" s="3"/>
      <c r="M337" s="3"/>
      <c r="N337" s="3"/>
      <c r="O337" s="3"/>
      <c r="S337" s="14"/>
    </row>
    <row r="338" spans="1:19">
      <c r="A338" s="19">
        <v>1</v>
      </c>
      <c r="B338" s="1595" t="s">
        <v>52</v>
      </c>
      <c r="C338" s="1595"/>
      <c r="D338" s="1595"/>
      <c r="E338" s="20">
        <f>'04-22Master'!R23</f>
        <v>13</v>
      </c>
      <c r="F338" s="17"/>
      <c r="G338" s="17"/>
      <c r="H338" s="17"/>
      <c r="I338" s="14"/>
      <c r="K338" s="19">
        <v>1</v>
      </c>
      <c r="L338" s="1595" t="s">
        <v>52</v>
      </c>
      <c r="M338" s="1595"/>
      <c r="N338" s="1595"/>
      <c r="O338" s="20">
        <f>E338</f>
        <v>13</v>
      </c>
      <c r="P338" s="17"/>
      <c r="Q338" s="17"/>
      <c r="R338" s="17"/>
      <c r="S338" s="14"/>
    </row>
    <row r="339" spans="1:19">
      <c r="A339" s="19"/>
      <c r="B339" s="3"/>
      <c r="C339" s="3"/>
      <c r="D339" s="3"/>
      <c r="E339" s="3"/>
      <c r="I339" s="14"/>
      <c r="K339" s="19"/>
      <c r="L339" s="3"/>
      <c r="M339" s="3"/>
      <c r="N339" s="3"/>
      <c r="O339" s="3"/>
      <c r="S339" s="14"/>
    </row>
    <row r="340" spans="1:19">
      <c r="A340" s="19">
        <v>2</v>
      </c>
      <c r="B340" s="1599" t="s">
        <v>53</v>
      </c>
      <c r="C340" s="1599"/>
      <c r="D340" s="1599"/>
      <c r="E340" s="3"/>
      <c r="I340" s="14"/>
      <c r="K340" s="19">
        <v>2</v>
      </c>
      <c r="L340" s="1599" t="s">
        <v>53</v>
      </c>
      <c r="M340" s="1599"/>
      <c r="N340" s="1599"/>
      <c r="O340" s="3"/>
      <c r="S340" s="14"/>
    </row>
    <row r="341" spans="1:19">
      <c r="A341" s="19"/>
      <c r="B341" s="1599"/>
      <c r="C341" s="1599"/>
      <c r="D341" s="1599"/>
      <c r="E341" s="21" t="s">
        <v>34</v>
      </c>
      <c r="F341" s="17"/>
      <c r="G341" s="17"/>
      <c r="H341" s="17"/>
      <c r="I341" s="14"/>
      <c r="K341" s="19"/>
      <c r="L341" s="1599"/>
      <c r="M341" s="1599"/>
      <c r="N341" s="1599"/>
      <c r="O341" s="21" t="s">
        <v>34</v>
      </c>
      <c r="P341" s="17"/>
      <c r="Q341" s="17"/>
      <c r="R341" s="17"/>
      <c r="S341" s="14"/>
    </row>
    <row r="342" spans="1:19">
      <c r="A342" s="19"/>
      <c r="B342" s="3"/>
      <c r="C342" s="3"/>
      <c r="D342" s="3"/>
      <c r="E342" s="3"/>
      <c r="I342" s="14"/>
      <c r="K342" s="19"/>
      <c r="L342" s="3"/>
      <c r="M342" s="3"/>
      <c r="N342" s="3"/>
      <c r="O342" s="3"/>
      <c r="S342" s="14"/>
    </row>
    <row r="343" spans="1:19">
      <c r="A343" s="19">
        <v>3</v>
      </c>
      <c r="B343" s="1595" t="s">
        <v>54</v>
      </c>
      <c r="C343" s="1595"/>
      <c r="D343" s="1595"/>
      <c r="E343" s="21" t="s">
        <v>34</v>
      </c>
      <c r="F343" s="17"/>
      <c r="G343" s="17"/>
      <c r="H343" s="17"/>
      <c r="I343" s="14"/>
      <c r="K343" s="19">
        <v>3</v>
      </c>
      <c r="L343" s="1595" t="s">
        <v>54</v>
      </c>
      <c r="M343" s="1595"/>
      <c r="N343" s="1595"/>
      <c r="O343" s="16" t="str">
        <f>E343</f>
        <v>N/A</v>
      </c>
      <c r="P343" s="17"/>
      <c r="Q343" s="17"/>
      <c r="R343" s="17"/>
      <c r="S343" s="14"/>
    </row>
    <row r="344" spans="1:19">
      <c r="A344" s="19"/>
      <c r="B344" s="3"/>
      <c r="C344" s="3"/>
      <c r="D344" s="3"/>
      <c r="E344" s="3"/>
      <c r="I344" s="14"/>
      <c r="K344" s="19"/>
      <c r="L344" s="3"/>
      <c r="M344" s="3"/>
      <c r="N344" s="3"/>
      <c r="O344" s="3"/>
      <c r="S344" s="14"/>
    </row>
    <row r="345" spans="1:19">
      <c r="A345" s="19">
        <v>4</v>
      </c>
      <c r="B345" s="1595" t="s">
        <v>55</v>
      </c>
      <c r="C345" s="1595"/>
      <c r="D345" s="1595"/>
      <c r="E345" s="21" t="s">
        <v>56</v>
      </c>
      <c r="F345" s="17"/>
      <c r="G345" s="17"/>
      <c r="H345" s="17"/>
      <c r="I345" s="14"/>
      <c r="K345" s="19">
        <v>4</v>
      </c>
      <c r="L345" s="1595" t="s">
        <v>55</v>
      </c>
      <c r="M345" s="1595"/>
      <c r="N345" s="1595"/>
      <c r="O345" s="21" t="s">
        <v>56</v>
      </c>
      <c r="P345" s="17"/>
      <c r="Q345" s="17"/>
      <c r="R345" s="17"/>
      <c r="S345" s="14"/>
    </row>
    <row r="346" spans="1:19">
      <c r="A346" s="19"/>
      <c r="B346" s="3"/>
      <c r="C346" s="3"/>
      <c r="D346" s="3"/>
      <c r="E346" s="3"/>
      <c r="I346" s="14"/>
      <c r="K346" s="19"/>
      <c r="L346" s="3"/>
      <c r="M346" s="3"/>
      <c r="N346" s="3"/>
      <c r="O346" s="3"/>
      <c r="S346" s="14"/>
    </row>
    <row r="347" spans="1:19">
      <c r="A347" s="19">
        <v>5</v>
      </c>
      <c r="B347" s="1595" t="s">
        <v>57</v>
      </c>
      <c r="C347" s="1595"/>
      <c r="D347" s="1595"/>
      <c r="E347" s="302">
        <f>'04-22Master'!AH23</f>
        <v>29231.295254000001</v>
      </c>
      <c r="I347" s="14"/>
      <c r="K347" s="19">
        <v>5</v>
      </c>
      <c r="L347" s="1595" t="s">
        <v>57</v>
      </c>
      <c r="M347" s="1595"/>
      <c r="N347" s="1595"/>
      <c r="O347" s="302">
        <f>E347</f>
        <v>29231.295254000001</v>
      </c>
      <c r="S347" s="14"/>
    </row>
    <row r="348" spans="1:19">
      <c r="A348" s="19"/>
      <c r="B348" s="3"/>
      <c r="C348" s="3"/>
      <c r="D348" s="303" t="s">
        <v>58</v>
      </c>
      <c r="E348" s="303" t="s">
        <v>28</v>
      </c>
      <c r="F348" s="303" t="s">
        <v>30</v>
      </c>
      <c r="G348" s="303" t="s">
        <v>31</v>
      </c>
      <c r="H348" s="303" t="s">
        <v>383</v>
      </c>
      <c r="I348" s="301" t="s">
        <v>384</v>
      </c>
      <c r="K348" s="19"/>
      <c r="L348" s="3"/>
      <c r="M348" s="3"/>
      <c r="N348" s="303" t="s">
        <v>58</v>
      </c>
      <c r="O348" s="303" t="s">
        <v>28</v>
      </c>
      <c r="P348" s="303" t="s">
        <v>30</v>
      </c>
      <c r="Q348" s="303" t="s">
        <v>31</v>
      </c>
      <c r="R348" s="303" t="s">
        <v>383</v>
      </c>
      <c r="S348" s="301" t="s">
        <v>384</v>
      </c>
    </row>
    <row r="349" spans="1:19">
      <c r="A349" s="19">
        <v>6</v>
      </c>
      <c r="B349" s="522" t="s">
        <v>59</v>
      </c>
      <c r="C349" s="522"/>
      <c r="D349" s="304">
        <f>'04-22Master'!AJ23</f>
        <v>1800</v>
      </c>
      <c r="E349" s="304">
        <f>'04-22Master'!AI1370</f>
        <v>0</v>
      </c>
      <c r="F349" s="305">
        <f>'04-22Master'!AK23</f>
        <v>200</v>
      </c>
      <c r="G349" s="304">
        <f>'04-22Master'!AL23</f>
        <v>0</v>
      </c>
      <c r="H349" s="305">
        <f>'04-22Master'!AM23</f>
        <v>335</v>
      </c>
      <c r="I349" s="305">
        <f>SUM(D349:H349)</f>
        <v>2335</v>
      </c>
      <c r="K349" s="19">
        <v>6</v>
      </c>
      <c r="L349" s="522" t="s">
        <v>59</v>
      </c>
      <c r="M349" s="522"/>
      <c r="N349" s="304">
        <f t="shared" ref="N349:S349" si="7">D349</f>
        <v>1800</v>
      </c>
      <c r="O349" s="304">
        <f t="shared" si="7"/>
        <v>0</v>
      </c>
      <c r="P349" s="305">
        <f t="shared" si="7"/>
        <v>200</v>
      </c>
      <c r="Q349" s="304">
        <f t="shared" si="7"/>
        <v>0</v>
      </c>
      <c r="R349" s="305">
        <f t="shared" si="7"/>
        <v>335</v>
      </c>
      <c r="S349" s="305">
        <f t="shared" si="7"/>
        <v>2335</v>
      </c>
    </row>
    <row r="350" spans="1:19">
      <c r="A350" s="19"/>
      <c r="B350" s="3"/>
      <c r="C350" s="3"/>
      <c r="D350" s="3"/>
      <c r="E350" s="3"/>
      <c r="I350" s="14"/>
      <c r="K350" s="19"/>
      <c r="L350" s="3"/>
      <c r="M350" s="3"/>
      <c r="N350" s="3"/>
      <c r="O350" s="3"/>
      <c r="S350" s="14"/>
    </row>
    <row r="351" spans="1:19">
      <c r="A351" s="19">
        <v>7</v>
      </c>
      <c r="B351" s="1595" t="s">
        <v>60</v>
      </c>
      <c r="C351" s="1595"/>
      <c r="D351" s="1595"/>
      <c r="E351" s="22">
        <f>E347-I349</f>
        <v>26896.295254000001</v>
      </c>
      <c r="F351" s="17"/>
      <c r="G351" s="17"/>
      <c r="H351" s="17"/>
      <c r="I351" s="14"/>
      <c r="K351" s="19">
        <v>7</v>
      </c>
      <c r="L351" s="1595" t="s">
        <v>60</v>
      </c>
      <c r="M351" s="1595"/>
      <c r="N351" s="1595"/>
      <c r="O351" s="22">
        <f>E351</f>
        <v>26896.295254000001</v>
      </c>
      <c r="P351" s="17"/>
      <c r="Q351" s="17"/>
      <c r="R351" s="17"/>
      <c r="S351" s="14"/>
    </row>
    <row r="352" spans="1:19">
      <c r="A352" s="13"/>
      <c r="I352" s="14"/>
      <c r="K352" s="13"/>
      <c r="S352" s="14"/>
    </row>
    <row r="353" spans="1:19">
      <c r="A353" s="13"/>
      <c r="I353" s="14"/>
      <c r="K353" s="13"/>
      <c r="S353" s="14"/>
    </row>
    <row r="354" spans="1:19" ht="15.75" thickBot="1">
      <c r="A354" s="13"/>
      <c r="F354" s="23"/>
      <c r="G354" s="23"/>
      <c r="H354" s="23"/>
      <c r="I354" s="24"/>
      <c r="K354" s="13"/>
      <c r="P354" s="23"/>
      <c r="Q354" s="23"/>
      <c r="R354" s="23"/>
      <c r="S354" s="24"/>
    </row>
    <row r="355" spans="1:19" ht="15.75" thickBot="1">
      <c r="A355" s="25"/>
      <c r="B355" s="23"/>
      <c r="C355" s="23"/>
      <c r="D355" s="23"/>
      <c r="E355" s="23"/>
      <c r="F355" s="1596" t="s">
        <v>61</v>
      </c>
      <c r="G355" s="1596"/>
      <c r="H355" s="1596"/>
      <c r="I355" s="1597"/>
      <c r="K355" s="25"/>
      <c r="L355" s="23"/>
      <c r="M355" s="23"/>
      <c r="N355" s="23"/>
      <c r="O355" s="23"/>
      <c r="P355" s="1596" t="s">
        <v>61</v>
      </c>
      <c r="Q355" s="1596"/>
      <c r="R355" s="1596"/>
      <c r="S355" s="1597"/>
    </row>
    <row r="370" spans="1:19" ht="15.75" thickBot="1"/>
    <row r="371" spans="1:19" ht="26.25">
      <c r="A371" s="1600" t="s">
        <v>46</v>
      </c>
      <c r="B371" s="1601"/>
      <c r="C371" s="1601"/>
      <c r="D371" s="1601"/>
      <c r="E371" s="1601"/>
      <c r="F371" s="1601"/>
      <c r="G371" s="1601"/>
      <c r="H371" s="1601"/>
      <c r="I371" s="1602"/>
      <c r="K371" s="1600" t="s">
        <v>46</v>
      </c>
      <c r="L371" s="1601"/>
      <c r="M371" s="1601"/>
      <c r="N371" s="1601"/>
      <c r="O371" s="1601"/>
      <c r="P371" s="1601"/>
      <c r="Q371" s="1601"/>
      <c r="R371" s="1601"/>
      <c r="S371" s="1602"/>
    </row>
    <row r="372" spans="1:19">
      <c r="A372" s="1603" t="s">
        <v>47</v>
      </c>
      <c r="B372" s="1604"/>
      <c r="C372" s="1604"/>
      <c r="D372" s="1604"/>
      <c r="E372" s="1604"/>
      <c r="F372" s="1604"/>
      <c r="G372" s="1604"/>
      <c r="H372" s="1604"/>
      <c r="I372" s="1605"/>
      <c r="K372" s="1603" t="s">
        <v>47</v>
      </c>
      <c r="L372" s="1604"/>
      <c r="M372" s="1604"/>
      <c r="N372" s="1604"/>
      <c r="O372" s="1604"/>
      <c r="P372" s="1604"/>
      <c r="Q372" s="1604"/>
      <c r="R372" s="1604"/>
      <c r="S372" s="1605"/>
    </row>
    <row r="373" spans="1:19">
      <c r="A373" s="13"/>
      <c r="I373" s="14"/>
      <c r="K373" s="13"/>
      <c r="S373" s="14"/>
    </row>
    <row r="374" spans="1:19">
      <c r="A374" s="15" t="s">
        <v>48</v>
      </c>
      <c r="B374" s="3"/>
      <c r="C374" s="3"/>
      <c r="D374" s="3" t="str">
        <f>'04-22Master'!F5</f>
        <v>Burgeon IT Services Pvt.Ltd.</v>
      </c>
      <c r="I374" s="14"/>
      <c r="K374" s="15" t="s">
        <v>48</v>
      </c>
      <c r="L374" s="3"/>
      <c r="M374" s="3"/>
      <c r="N374" s="3" t="str">
        <f>D374</f>
        <v>Burgeon IT Services Pvt.Ltd.</v>
      </c>
      <c r="S374" s="14"/>
    </row>
    <row r="375" spans="1:19">
      <c r="A375" s="15"/>
      <c r="C375" s="3"/>
      <c r="D375" s="3" t="str">
        <f>'04-22Master'!F6</f>
        <v>Siri Mansion LIGB 436 Dr.A S Rao Nagar,Hyderabad</v>
      </c>
      <c r="I375" s="14"/>
      <c r="K375" s="15"/>
      <c r="M375" s="3"/>
      <c r="N375" s="3" t="str">
        <f>D375</f>
        <v>Siri Mansion LIGB 436 Dr.A S Rao Nagar,Hyderabad</v>
      </c>
      <c r="S375" s="14"/>
    </row>
    <row r="376" spans="1:19">
      <c r="A376" s="15"/>
      <c r="C376" s="3"/>
      <c r="D376" s="3"/>
      <c r="E376" s="3"/>
      <c r="I376" s="14"/>
      <c r="K376" s="15"/>
      <c r="M376" s="3"/>
      <c r="N376" s="3"/>
      <c r="O376" s="3"/>
      <c r="S376" s="14"/>
    </row>
    <row r="377" spans="1:19">
      <c r="A377" s="1606" t="s">
        <v>49</v>
      </c>
      <c r="B377" s="1599"/>
      <c r="C377" s="1599"/>
      <c r="D377" s="1599"/>
      <c r="E377" s="3"/>
      <c r="I377" s="14"/>
      <c r="K377" s="1606" t="s">
        <v>49</v>
      </c>
      <c r="L377" s="1599"/>
      <c r="M377" s="1599"/>
      <c r="N377" s="1599"/>
      <c r="O377" s="3"/>
      <c r="S377" s="14"/>
    </row>
    <row r="378" spans="1:19">
      <c r="A378" s="1606"/>
      <c r="B378" s="1599"/>
      <c r="C378" s="1599"/>
      <c r="D378" s="1599"/>
      <c r="E378" s="16" t="str">
        <f>'04-22Master'!B24</f>
        <v>Kumaravel M</v>
      </c>
      <c r="F378" s="17"/>
      <c r="G378" s="17"/>
      <c r="H378" s="17" t="str">
        <f>'04-22Master'!E24</f>
        <v>Madhavaraj</v>
      </c>
      <c r="I378" s="14"/>
      <c r="K378" s="1606"/>
      <c r="L378" s="1599"/>
      <c r="M378" s="1599"/>
      <c r="N378" s="1599"/>
      <c r="O378" s="16" t="str">
        <f>E378</f>
        <v>Kumaravel M</v>
      </c>
      <c r="P378" s="17"/>
      <c r="Q378" s="17"/>
      <c r="R378" s="17" t="str">
        <f>H378</f>
        <v>Madhavaraj</v>
      </c>
      <c r="S378" s="14"/>
    </row>
    <row r="379" spans="1:19">
      <c r="A379" s="15"/>
      <c r="B379" s="3"/>
      <c r="C379" s="3"/>
      <c r="D379" s="3"/>
      <c r="E379" s="3"/>
      <c r="I379" s="14"/>
      <c r="K379" s="15"/>
      <c r="L379" s="3"/>
      <c r="M379" s="3"/>
      <c r="N379" s="3"/>
      <c r="O379" s="3"/>
      <c r="S379" s="14"/>
    </row>
    <row r="380" spans="1:19">
      <c r="A380" s="1598" t="s">
        <v>50</v>
      </c>
      <c r="B380" s="1595"/>
      <c r="C380" s="1595"/>
      <c r="D380" s="1595"/>
      <c r="E380" s="16" t="str">
        <f>'04-22Master'!F8</f>
        <v>IT SUPPORTIVE SERVICES &amp; BANGALORE STP</v>
      </c>
      <c r="F380" s="17"/>
      <c r="G380" s="17"/>
      <c r="H380" s="17"/>
      <c r="I380" s="14"/>
      <c r="K380" s="1598" t="s">
        <v>50</v>
      </c>
      <c r="L380" s="1595"/>
      <c r="M380" s="1595"/>
      <c r="N380" s="1595"/>
      <c r="O380" s="16" t="str">
        <f>E380</f>
        <v>IT SUPPORTIVE SERVICES &amp; BANGALORE STP</v>
      </c>
      <c r="P380" s="17"/>
      <c r="Q380" s="17"/>
      <c r="R380" s="17"/>
      <c r="S380" s="14"/>
    </row>
    <row r="381" spans="1:19">
      <c r="A381" s="15"/>
      <c r="B381" s="3"/>
      <c r="C381" s="3"/>
      <c r="D381" s="3"/>
      <c r="E381" s="3"/>
      <c r="I381" s="14"/>
      <c r="K381" s="15"/>
      <c r="L381" s="3"/>
      <c r="M381" s="3"/>
      <c r="N381" s="3"/>
      <c r="O381" s="3"/>
      <c r="S381" s="14"/>
    </row>
    <row r="382" spans="1:19">
      <c r="A382" s="1598" t="s">
        <v>51</v>
      </c>
      <c r="B382" s="1595"/>
      <c r="C382" s="1595"/>
      <c r="D382" s="1595"/>
      <c r="E382" s="18">
        <f>'04-22Master'!D10</f>
        <v>44652</v>
      </c>
      <c r="F382" s="17"/>
      <c r="G382" s="17"/>
      <c r="H382" s="17"/>
      <c r="I382" s="14"/>
      <c r="K382" s="1598" t="s">
        <v>51</v>
      </c>
      <c r="L382" s="1595"/>
      <c r="M382" s="1595"/>
      <c r="N382" s="1595"/>
      <c r="O382" s="18">
        <f>E382</f>
        <v>44652</v>
      </c>
      <c r="P382" s="17"/>
      <c r="Q382" s="17"/>
      <c r="R382" s="17"/>
      <c r="S382" s="14"/>
    </row>
    <row r="383" spans="1:19">
      <c r="A383" s="15"/>
      <c r="B383" s="3"/>
      <c r="C383" s="3"/>
      <c r="D383" s="3"/>
      <c r="E383" s="3"/>
      <c r="I383" s="14"/>
      <c r="K383" s="15"/>
      <c r="L383" s="3"/>
      <c r="M383" s="3"/>
      <c r="N383" s="3"/>
      <c r="O383" s="3"/>
      <c r="S383" s="14"/>
    </row>
    <row r="384" spans="1:19">
      <c r="A384" s="19">
        <v>1</v>
      </c>
      <c r="B384" s="1595" t="s">
        <v>52</v>
      </c>
      <c r="C384" s="1595"/>
      <c r="D384" s="1595"/>
      <c r="E384" s="20">
        <f>'04-22Master'!R24</f>
        <v>30</v>
      </c>
      <c r="F384" s="17"/>
      <c r="G384" s="17"/>
      <c r="H384" s="17"/>
      <c r="I384" s="14"/>
      <c r="K384" s="19">
        <v>1</v>
      </c>
      <c r="L384" s="1595" t="s">
        <v>52</v>
      </c>
      <c r="M384" s="1595"/>
      <c r="N384" s="1595"/>
      <c r="O384" s="20">
        <f>E384</f>
        <v>30</v>
      </c>
      <c r="P384" s="17"/>
      <c r="Q384" s="17"/>
      <c r="R384" s="17"/>
      <c r="S384" s="14"/>
    </row>
    <row r="385" spans="1:19">
      <c r="A385" s="19"/>
      <c r="B385" s="3"/>
      <c r="C385" s="3"/>
      <c r="D385" s="3"/>
      <c r="E385" s="3"/>
      <c r="I385" s="14"/>
      <c r="K385" s="19"/>
      <c r="L385" s="3"/>
      <c r="M385" s="3"/>
      <c r="N385" s="3"/>
      <c r="O385" s="3"/>
      <c r="S385" s="14"/>
    </row>
    <row r="386" spans="1:19">
      <c r="A386" s="19">
        <v>2</v>
      </c>
      <c r="B386" s="1599" t="s">
        <v>53</v>
      </c>
      <c r="C386" s="1599"/>
      <c r="D386" s="1599"/>
      <c r="E386" s="3"/>
      <c r="I386" s="14"/>
      <c r="K386" s="19">
        <v>2</v>
      </c>
      <c r="L386" s="1599" t="s">
        <v>53</v>
      </c>
      <c r="M386" s="1599"/>
      <c r="N386" s="1599"/>
      <c r="O386" s="3"/>
      <c r="S386" s="14"/>
    </row>
    <row r="387" spans="1:19">
      <c r="A387" s="19"/>
      <c r="B387" s="1599"/>
      <c r="C387" s="1599"/>
      <c r="D387" s="1599"/>
      <c r="E387" s="21" t="s">
        <v>34</v>
      </c>
      <c r="F387" s="17"/>
      <c r="G387" s="17"/>
      <c r="H387" s="17"/>
      <c r="I387" s="14"/>
      <c r="K387" s="19"/>
      <c r="L387" s="1599"/>
      <c r="M387" s="1599"/>
      <c r="N387" s="1599"/>
      <c r="O387" s="21" t="s">
        <v>34</v>
      </c>
      <c r="P387" s="17"/>
      <c r="Q387" s="17"/>
      <c r="R387" s="17"/>
      <c r="S387" s="14"/>
    </row>
    <row r="388" spans="1:19">
      <c r="A388" s="19"/>
      <c r="B388" s="3"/>
      <c r="C388" s="3"/>
      <c r="D388" s="3"/>
      <c r="E388" s="3"/>
      <c r="I388" s="14"/>
      <c r="K388" s="19"/>
      <c r="L388" s="3"/>
      <c r="M388" s="3"/>
      <c r="N388" s="3"/>
      <c r="O388" s="3"/>
      <c r="S388" s="14"/>
    </row>
    <row r="389" spans="1:19">
      <c r="A389" s="19">
        <v>3</v>
      </c>
      <c r="B389" s="1595" t="s">
        <v>54</v>
      </c>
      <c r="C389" s="1595"/>
      <c r="D389" s="1595"/>
      <c r="E389" s="21" t="s">
        <v>34</v>
      </c>
      <c r="F389" s="17"/>
      <c r="G389" s="17"/>
      <c r="H389" s="17"/>
      <c r="I389" s="14"/>
      <c r="K389" s="19">
        <v>3</v>
      </c>
      <c r="L389" s="1595" t="s">
        <v>54</v>
      </c>
      <c r="M389" s="1595"/>
      <c r="N389" s="1595"/>
      <c r="O389" s="16" t="str">
        <f>E389</f>
        <v>N/A</v>
      </c>
      <c r="P389" s="17"/>
      <c r="Q389" s="17"/>
      <c r="R389" s="17"/>
      <c r="S389" s="14"/>
    </row>
    <row r="390" spans="1:19">
      <c r="A390" s="19"/>
      <c r="B390" s="3"/>
      <c r="C390" s="3"/>
      <c r="D390" s="3"/>
      <c r="E390" s="3"/>
      <c r="I390" s="14"/>
      <c r="K390" s="19"/>
      <c r="L390" s="3"/>
      <c r="M390" s="3"/>
      <c r="N390" s="3"/>
      <c r="O390" s="3"/>
      <c r="S390" s="14"/>
    </row>
    <row r="391" spans="1:19">
      <c r="A391" s="19">
        <v>4</v>
      </c>
      <c r="B391" s="1595" t="s">
        <v>55</v>
      </c>
      <c r="C391" s="1595"/>
      <c r="D391" s="1595"/>
      <c r="E391" s="21" t="s">
        <v>56</v>
      </c>
      <c r="F391" s="17"/>
      <c r="G391" s="17"/>
      <c r="H391" s="17"/>
      <c r="I391" s="14"/>
      <c r="K391" s="19">
        <v>4</v>
      </c>
      <c r="L391" s="1595" t="s">
        <v>55</v>
      </c>
      <c r="M391" s="1595"/>
      <c r="N391" s="1595"/>
      <c r="O391" s="21" t="s">
        <v>56</v>
      </c>
      <c r="P391" s="17"/>
      <c r="Q391" s="17"/>
      <c r="R391" s="17"/>
      <c r="S391" s="14"/>
    </row>
    <row r="392" spans="1:19">
      <c r="A392" s="19"/>
      <c r="B392" s="3"/>
      <c r="C392" s="3"/>
      <c r="D392" s="3"/>
      <c r="E392" s="3"/>
      <c r="I392" s="14"/>
      <c r="K392" s="19"/>
      <c r="L392" s="3"/>
      <c r="M392" s="3"/>
      <c r="N392" s="3"/>
      <c r="O392" s="3"/>
      <c r="S392" s="14"/>
    </row>
    <row r="393" spans="1:19">
      <c r="A393" s="19">
        <v>5</v>
      </c>
      <c r="B393" s="1595" t="s">
        <v>57</v>
      </c>
      <c r="C393" s="1595"/>
      <c r="D393" s="1595"/>
      <c r="E393" s="302">
        <f>'04-22Master'!AH24</f>
        <v>53275.955959999999</v>
      </c>
      <c r="I393" s="14"/>
      <c r="K393" s="19">
        <v>5</v>
      </c>
      <c r="L393" s="1595" t="s">
        <v>57</v>
      </c>
      <c r="M393" s="1595"/>
      <c r="N393" s="1595"/>
      <c r="O393" s="302">
        <f>E393</f>
        <v>53275.955959999999</v>
      </c>
      <c r="S393" s="14"/>
    </row>
    <row r="394" spans="1:19">
      <c r="A394" s="19"/>
      <c r="B394" s="3"/>
      <c r="C394" s="3"/>
      <c r="D394" s="303" t="s">
        <v>58</v>
      </c>
      <c r="E394" s="303" t="s">
        <v>28</v>
      </c>
      <c r="F394" s="303" t="s">
        <v>30</v>
      </c>
      <c r="G394" s="303" t="s">
        <v>31</v>
      </c>
      <c r="H394" s="303" t="s">
        <v>383</v>
      </c>
      <c r="I394" s="301" t="s">
        <v>384</v>
      </c>
      <c r="K394" s="19"/>
      <c r="L394" s="3"/>
      <c r="M394" s="3"/>
      <c r="N394" s="303" t="s">
        <v>58</v>
      </c>
      <c r="O394" s="303" t="s">
        <v>28</v>
      </c>
      <c r="P394" s="303" t="s">
        <v>30</v>
      </c>
      <c r="Q394" s="303" t="s">
        <v>31</v>
      </c>
      <c r="R394" s="303" t="s">
        <v>383</v>
      </c>
      <c r="S394" s="301" t="s">
        <v>384</v>
      </c>
    </row>
    <row r="395" spans="1:19">
      <c r="A395" s="19">
        <v>6</v>
      </c>
      <c r="B395" s="522" t="s">
        <v>59</v>
      </c>
      <c r="C395" s="522"/>
      <c r="D395" s="304">
        <f>'04-22Master'!AJ24</f>
        <v>1800</v>
      </c>
      <c r="E395" s="304">
        <f>'04-22Master'!AI24</f>
        <v>0</v>
      </c>
      <c r="F395" s="305">
        <f>'04-22Master'!AK24</f>
        <v>200</v>
      </c>
      <c r="G395" s="304">
        <f>'04-22Master'!AL24</f>
        <v>0</v>
      </c>
      <c r="H395" s="305">
        <f>'04-22Master'!AM24</f>
        <v>335</v>
      </c>
      <c r="I395" s="305">
        <f>SUM(D395:H395)</f>
        <v>2335</v>
      </c>
      <c r="K395" s="19">
        <v>6</v>
      </c>
      <c r="L395" s="522" t="s">
        <v>59</v>
      </c>
      <c r="M395" s="522"/>
      <c r="N395" s="304">
        <f t="shared" ref="N395:S395" si="8">D395</f>
        <v>1800</v>
      </c>
      <c r="O395" s="304">
        <f t="shared" si="8"/>
        <v>0</v>
      </c>
      <c r="P395" s="305">
        <f t="shared" si="8"/>
        <v>200</v>
      </c>
      <c r="Q395" s="304">
        <f t="shared" si="8"/>
        <v>0</v>
      </c>
      <c r="R395" s="305">
        <f t="shared" si="8"/>
        <v>335</v>
      </c>
      <c r="S395" s="305">
        <f t="shared" si="8"/>
        <v>2335</v>
      </c>
    </row>
    <row r="396" spans="1:19">
      <c r="A396" s="19"/>
      <c r="B396" s="3"/>
      <c r="C396" s="3"/>
      <c r="D396" s="3"/>
      <c r="E396" s="3"/>
      <c r="I396" s="14"/>
      <c r="K396" s="19"/>
      <c r="L396" s="3"/>
      <c r="M396" s="3"/>
      <c r="N396" s="3"/>
      <c r="O396" s="3"/>
      <c r="S396" s="14"/>
    </row>
    <row r="397" spans="1:19">
      <c r="A397" s="19">
        <v>7</v>
      </c>
      <c r="B397" s="1595" t="s">
        <v>60</v>
      </c>
      <c r="C397" s="1595"/>
      <c r="D397" s="1595"/>
      <c r="E397" s="22">
        <f>E393-I395</f>
        <v>50940.955959999999</v>
      </c>
      <c r="F397" s="17"/>
      <c r="G397" s="17"/>
      <c r="H397" s="17"/>
      <c r="I397" s="14"/>
      <c r="K397" s="19">
        <v>7</v>
      </c>
      <c r="L397" s="1595" t="s">
        <v>60</v>
      </c>
      <c r="M397" s="1595"/>
      <c r="N397" s="1595"/>
      <c r="O397" s="22">
        <f>E397</f>
        <v>50940.955959999999</v>
      </c>
      <c r="P397" s="17"/>
      <c r="Q397" s="17"/>
      <c r="R397" s="17"/>
      <c r="S397" s="14"/>
    </row>
    <row r="398" spans="1:19">
      <c r="A398" s="13"/>
      <c r="I398" s="14"/>
      <c r="K398" s="13"/>
      <c r="S398" s="14"/>
    </row>
    <row r="399" spans="1:19">
      <c r="A399" s="13"/>
      <c r="I399" s="14"/>
      <c r="K399" s="13"/>
      <c r="S399" s="14"/>
    </row>
    <row r="400" spans="1:19" ht="15.75" thickBot="1">
      <c r="A400" s="13"/>
      <c r="F400" s="23"/>
      <c r="G400" s="23"/>
      <c r="H400" s="23"/>
      <c r="I400" s="24"/>
      <c r="K400" s="13"/>
      <c r="P400" s="23"/>
      <c r="Q400" s="23"/>
      <c r="R400" s="23"/>
      <c r="S400" s="24"/>
    </row>
    <row r="401" spans="1:19" ht="15.75" thickBot="1">
      <c r="A401" s="25"/>
      <c r="B401" s="23"/>
      <c r="C401" s="23"/>
      <c r="D401" s="23"/>
      <c r="E401" s="23"/>
      <c r="F401" s="1596" t="s">
        <v>61</v>
      </c>
      <c r="G401" s="1596"/>
      <c r="H401" s="1596"/>
      <c r="I401" s="1597"/>
      <c r="K401" s="25"/>
      <c r="L401" s="23"/>
      <c r="M401" s="23"/>
      <c r="N401" s="23"/>
      <c r="O401" s="23"/>
      <c r="P401" s="1596" t="s">
        <v>61</v>
      </c>
      <c r="Q401" s="1596"/>
      <c r="R401" s="1596"/>
      <c r="S401" s="1597"/>
    </row>
    <row r="416" spans="1:19" ht="15.75" thickBot="1"/>
    <row r="417" spans="1:19" ht="26.25">
      <c r="A417" s="1600" t="s">
        <v>46</v>
      </c>
      <c r="B417" s="1601"/>
      <c r="C417" s="1601"/>
      <c r="D417" s="1601"/>
      <c r="E417" s="1601"/>
      <c r="F417" s="1601"/>
      <c r="G417" s="1601"/>
      <c r="H417" s="1601"/>
      <c r="I417" s="1602"/>
      <c r="K417" s="1600" t="s">
        <v>46</v>
      </c>
      <c r="L417" s="1601"/>
      <c r="M417" s="1601"/>
      <c r="N417" s="1601"/>
      <c r="O417" s="1601"/>
      <c r="P417" s="1601"/>
      <c r="Q417" s="1601"/>
      <c r="R417" s="1601"/>
      <c r="S417" s="1602"/>
    </row>
    <row r="418" spans="1:19">
      <c r="A418" s="1603" t="s">
        <v>47</v>
      </c>
      <c r="B418" s="1604"/>
      <c r="C418" s="1604"/>
      <c r="D418" s="1604"/>
      <c r="E418" s="1604"/>
      <c r="F418" s="1604"/>
      <c r="G418" s="1604"/>
      <c r="H418" s="1604"/>
      <c r="I418" s="1605"/>
      <c r="K418" s="1603" t="s">
        <v>47</v>
      </c>
      <c r="L418" s="1604"/>
      <c r="M418" s="1604"/>
      <c r="N418" s="1604"/>
      <c r="O418" s="1604"/>
      <c r="P418" s="1604"/>
      <c r="Q418" s="1604"/>
      <c r="R418" s="1604"/>
      <c r="S418" s="1605"/>
    </row>
    <row r="419" spans="1:19">
      <c r="A419" s="13"/>
      <c r="I419" s="14"/>
      <c r="K419" s="13"/>
      <c r="S419" s="14"/>
    </row>
    <row r="420" spans="1:19">
      <c r="A420" s="15" t="s">
        <v>48</v>
      </c>
      <c r="B420" s="3"/>
      <c r="C420" s="3"/>
      <c r="D420" s="3" t="str">
        <f>'04-22Master'!F5</f>
        <v>Burgeon IT Services Pvt.Ltd.</v>
      </c>
      <c r="I420" s="14"/>
      <c r="K420" s="15" t="s">
        <v>48</v>
      </c>
      <c r="L420" s="3"/>
      <c r="M420" s="3"/>
      <c r="N420" s="3" t="str">
        <f>D420</f>
        <v>Burgeon IT Services Pvt.Ltd.</v>
      </c>
      <c r="S420" s="14"/>
    </row>
    <row r="421" spans="1:19">
      <c r="A421" s="15"/>
      <c r="C421" s="3"/>
      <c r="D421" s="3" t="str">
        <f>'04-22Master'!F6</f>
        <v>Siri Mansion LIGB 436 Dr.A S Rao Nagar,Hyderabad</v>
      </c>
      <c r="I421" s="14"/>
      <c r="K421" s="15"/>
      <c r="M421" s="3"/>
      <c r="N421" s="3" t="str">
        <f>D421</f>
        <v>Siri Mansion LIGB 436 Dr.A S Rao Nagar,Hyderabad</v>
      </c>
      <c r="S421" s="14"/>
    </row>
    <row r="422" spans="1:19">
      <c r="A422" s="15"/>
      <c r="C422" s="3"/>
      <c r="D422" s="3"/>
      <c r="E422" s="3"/>
      <c r="I422" s="14"/>
      <c r="K422" s="15"/>
      <c r="M422" s="3"/>
      <c r="N422" s="3"/>
      <c r="O422" s="3"/>
      <c r="S422" s="14"/>
    </row>
    <row r="423" spans="1:19">
      <c r="A423" s="1606" t="s">
        <v>49</v>
      </c>
      <c r="B423" s="1599"/>
      <c r="C423" s="1599"/>
      <c r="D423" s="1599"/>
      <c r="E423" s="3"/>
      <c r="I423" s="14"/>
      <c r="K423" s="1606" t="s">
        <v>49</v>
      </c>
      <c r="L423" s="1599"/>
      <c r="M423" s="1599"/>
      <c r="N423" s="1599"/>
      <c r="O423" s="3"/>
      <c r="S423" s="14"/>
    </row>
    <row r="424" spans="1:19">
      <c r="A424" s="1606"/>
      <c r="B424" s="1599"/>
      <c r="C424" s="1599"/>
      <c r="D424" s="1599"/>
      <c r="E424" s="16" t="str">
        <f>'04-22Master'!B25</f>
        <v>CHANDRASEHARAN GERORGE</v>
      </c>
      <c r="F424" s="17"/>
      <c r="G424" s="17"/>
      <c r="H424" s="17" t="str">
        <f>'04-22Master'!E25</f>
        <v>George</v>
      </c>
      <c r="I424" s="14"/>
      <c r="K424" s="1606"/>
      <c r="L424" s="1599"/>
      <c r="M424" s="1599"/>
      <c r="N424" s="1599"/>
      <c r="O424" s="16" t="str">
        <f>E424</f>
        <v>CHANDRASEHARAN GERORGE</v>
      </c>
      <c r="P424" s="17"/>
      <c r="Q424" s="17"/>
      <c r="R424" s="17" t="str">
        <f>H424</f>
        <v>George</v>
      </c>
      <c r="S424" s="14"/>
    </row>
    <row r="425" spans="1:19">
      <c r="A425" s="15"/>
      <c r="B425" s="3"/>
      <c r="C425" s="3"/>
      <c r="D425" s="3"/>
      <c r="E425" s="3"/>
      <c r="I425" s="14"/>
      <c r="K425" s="15"/>
      <c r="L425" s="3"/>
      <c r="M425" s="3"/>
      <c r="N425" s="3"/>
      <c r="O425" s="3"/>
      <c r="S425" s="14"/>
    </row>
    <row r="426" spans="1:19">
      <c r="A426" s="1598" t="s">
        <v>50</v>
      </c>
      <c r="B426" s="1595"/>
      <c r="C426" s="1595"/>
      <c r="D426" s="1595"/>
      <c r="E426" s="16" t="str">
        <f>'04-22Master'!F8</f>
        <v>IT SUPPORTIVE SERVICES &amp; BANGALORE STP</v>
      </c>
      <c r="F426" s="17"/>
      <c r="G426" s="17"/>
      <c r="H426" s="17"/>
      <c r="I426" s="14"/>
      <c r="K426" s="1598" t="s">
        <v>50</v>
      </c>
      <c r="L426" s="1595"/>
      <c r="M426" s="1595"/>
      <c r="N426" s="1595"/>
      <c r="O426" s="16" t="str">
        <f>E426</f>
        <v>IT SUPPORTIVE SERVICES &amp; BANGALORE STP</v>
      </c>
      <c r="P426" s="17"/>
      <c r="Q426" s="17"/>
      <c r="R426" s="17"/>
      <c r="S426" s="14"/>
    </row>
    <row r="427" spans="1:19">
      <c r="A427" s="15"/>
      <c r="B427" s="3"/>
      <c r="C427" s="3"/>
      <c r="D427" s="3"/>
      <c r="E427" s="3"/>
      <c r="I427" s="14"/>
      <c r="K427" s="15"/>
      <c r="L427" s="3"/>
      <c r="M427" s="3"/>
      <c r="N427" s="3"/>
      <c r="O427" s="3"/>
      <c r="S427" s="14"/>
    </row>
    <row r="428" spans="1:19">
      <c r="A428" s="1598" t="s">
        <v>51</v>
      </c>
      <c r="B428" s="1595"/>
      <c r="C428" s="1595"/>
      <c r="D428" s="1595"/>
      <c r="E428" s="18">
        <f>'04-22Master'!D10</f>
        <v>44652</v>
      </c>
      <c r="F428" s="17"/>
      <c r="G428" s="17"/>
      <c r="H428" s="17"/>
      <c r="I428" s="14"/>
      <c r="K428" s="1598" t="s">
        <v>51</v>
      </c>
      <c r="L428" s="1595"/>
      <c r="M428" s="1595"/>
      <c r="N428" s="1595"/>
      <c r="O428" s="18">
        <f>E428</f>
        <v>44652</v>
      </c>
      <c r="P428" s="17"/>
      <c r="Q428" s="17"/>
      <c r="R428" s="17"/>
      <c r="S428" s="14"/>
    </row>
    <row r="429" spans="1:19">
      <c r="A429" s="15"/>
      <c r="B429" s="3"/>
      <c r="C429" s="3"/>
      <c r="D429" s="3"/>
      <c r="E429" s="3"/>
      <c r="I429" s="14"/>
      <c r="K429" s="15"/>
      <c r="L429" s="3"/>
      <c r="M429" s="3"/>
      <c r="N429" s="3"/>
      <c r="O429" s="3"/>
      <c r="S429" s="14"/>
    </row>
    <row r="430" spans="1:19">
      <c r="A430" s="19">
        <v>1</v>
      </c>
      <c r="B430" s="1595" t="s">
        <v>52</v>
      </c>
      <c r="C430" s="1595"/>
      <c r="D430" s="1595"/>
      <c r="E430" s="20">
        <f>'04-22Master'!R25</f>
        <v>15</v>
      </c>
      <c r="F430" s="17"/>
      <c r="G430" s="17"/>
      <c r="H430" s="17"/>
      <c r="I430" s="14"/>
      <c r="K430" s="19">
        <v>1</v>
      </c>
      <c r="L430" s="1595" t="s">
        <v>52</v>
      </c>
      <c r="M430" s="1595"/>
      <c r="N430" s="1595"/>
      <c r="O430" s="20">
        <f>E430</f>
        <v>15</v>
      </c>
      <c r="P430" s="17"/>
      <c r="Q430" s="17"/>
      <c r="R430" s="17"/>
      <c r="S430" s="14"/>
    </row>
    <row r="431" spans="1:19">
      <c r="A431" s="19"/>
      <c r="B431" s="3"/>
      <c r="C431" s="3"/>
      <c r="D431" s="3"/>
      <c r="E431" s="3"/>
      <c r="I431" s="14"/>
      <c r="K431" s="19"/>
      <c r="L431" s="3"/>
      <c r="M431" s="3"/>
      <c r="N431" s="3"/>
      <c r="O431" s="3"/>
      <c r="S431" s="14"/>
    </row>
    <row r="432" spans="1:19">
      <c r="A432" s="19">
        <v>2</v>
      </c>
      <c r="B432" s="1599" t="s">
        <v>53</v>
      </c>
      <c r="C432" s="1599"/>
      <c r="D432" s="1599"/>
      <c r="E432" s="3"/>
      <c r="I432" s="14"/>
      <c r="K432" s="19">
        <v>2</v>
      </c>
      <c r="L432" s="1599" t="s">
        <v>53</v>
      </c>
      <c r="M432" s="1599"/>
      <c r="N432" s="1599"/>
      <c r="O432" s="3"/>
      <c r="S432" s="14"/>
    </row>
    <row r="433" spans="1:19">
      <c r="A433" s="19"/>
      <c r="B433" s="1599"/>
      <c r="C433" s="1599"/>
      <c r="D433" s="1599"/>
      <c r="E433" s="21" t="s">
        <v>34</v>
      </c>
      <c r="F433" s="17"/>
      <c r="G433" s="17"/>
      <c r="H433" s="17"/>
      <c r="I433" s="14"/>
      <c r="K433" s="19"/>
      <c r="L433" s="1599"/>
      <c r="M433" s="1599"/>
      <c r="N433" s="1599"/>
      <c r="O433" s="21" t="s">
        <v>34</v>
      </c>
      <c r="P433" s="17"/>
      <c r="Q433" s="17"/>
      <c r="R433" s="17"/>
      <c r="S433" s="14"/>
    </row>
    <row r="434" spans="1:19">
      <c r="A434" s="19"/>
      <c r="B434" s="3"/>
      <c r="C434" s="3"/>
      <c r="D434" s="3"/>
      <c r="E434" s="3"/>
      <c r="I434" s="14"/>
      <c r="K434" s="19"/>
      <c r="L434" s="3"/>
      <c r="M434" s="3"/>
      <c r="N434" s="3"/>
      <c r="O434" s="3"/>
      <c r="S434" s="14"/>
    </row>
    <row r="435" spans="1:19">
      <c r="A435" s="19">
        <v>3</v>
      </c>
      <c r="B435" s="1595" t="s">
        <v>54</v>
      </c>
      <c r="C435" s="1595"/>
      <c r="D435" s="1595"/>
      <c r="E435" s="21" t="s">
        <v>34</v>
      </c>
      <c r="F435" s="17"/>
      <c r="G435" s="17"/>
      <c r="H435" s="17"/>
      <c r="I435" s="14"/>
      <c r="K435" s="19">
        <v>3</v>
      </c>
      <c r="L435" s="1595" t="s">
        <v>54</v>
      </c>
      <c r="M435" s="1595"/>
      <c r="N435" s="1595"/>
      <c r="O435" s="16" t="str">
        <f>E435</f>
        <v>N/A</v>
      </c>
      <c r="P435" s="17"/>
      <c r="Q435" s="17"/>
      <c r="R435" s="17"/>
      <c r="S435" s="14"/>
    </row>
    <row r="436" spans="1:19">
      <c r="A436" s="19"/>
      <c r="B436" s="3"/>
      <c r="C436" s="3"/>
      <c r="D436" s="3"/>
      <c r="E436" s="3"/>
      <c r="I436" s="14"/>
      <c r="K436" s="19"/>
      <c r="L436" s="3"/>
      <c r="M436" s="3"/>
      <c r="N436" s="3"/>
      <c r="O436" s="3"/>
      <c r="S436" s="14"/>
    </row>
    <row r="437" spans="1:19">
      <c r="A437" s="19">
        <v>4</v>
      </c>
      <c r="B437" s="1595" t="s">
        <v>55</v>
      </c>
      <c r="C437" s="1595"/>
      <c r="D437" s="1595"/>
      <c r="E437" s="21" t="s">
        <v>56</v>
      </c>
      <c r="F437" s="17"/>
      <c r="G437" s="17"/>
      <c r="H437" s="17"/>
      <c r="I437" s="14"/>
      <c r="K437" s="19">
        <v>4</v>
      </c>
      <c r="L437" s="1595" t="s">
        <v>55</v>
      </c>
      <c r="M437" s="1595"/>
      <c r="N437" s="1595"/>
      <c r="O437" s="21" t="s">
        <v>56</v>
      </c>
      <c r="P437" s="17"/>
      <c r="Q437" s="17"/>
      <c r="R437" s="17"/>
      <c r="S437" s="14"/>
    </row>
    <row r="438" spans="1:19">
      <c r="A438" s="19"/>
      <c r="B438" s="3"/>
      <c r="C438" s="3"/>
      <c r="D438" s="3"/>
      <c r="E438" s="3"/>
      <c r="I438" s="14"/>
      <c r="K438" s="19"/>
      <c r="L438" s="3"/>
      <c r="M438" s="3"/>
      <c r="N438" s="3"/>
      <c r="O438" s="3"/>
      <c r="S438" s="14"/>
    </row>
    <row r="439" spans="1:19">
      <c r="A439" s="19">
        <v>5</v>
      </c>
      <c r="B439" s="1595" t="s">
        <v>57</v>
      </c>
      <c r="C439" s="1595"/>
      <c r="D439" s="1595"/>
      <c r="E439" s="302">
        <f>'04-22Master'!AH25</f>
        <v>28971.937310000001</v>
      </c>
      <c r="I439" s="14"/>
      <c r="K439" s="19">
        <v>5</v>
      </c>
      <c r="L439" s="1595" t="s">
        <v>57</v>
      </c>
      <c r="M439" s="1595"/>
      <c r="N439" s="1595"/>
      <c r="O439" s="302">
        <f>E439</f>
        <v>28971.937310000001</v>
      </c>
      <c r="S439" s="14"/>
    </row>
    <row r="440" spans="1:19">
      <c r="A440" s="19"/>
      <c r="B440" s="3"/>
      <c r="C440" s="3"/>
      <c r="D440" s="303" t="s">
        <v>58</v>
      </c>
      <c r="E440" s="303" t="s">
        <v>28</v>
      </c>
      <c r="F440" s="303" t="s">
        <v>30</v>
      </c>
      <c r="G440" s="303" t="s">
        <v>31</v>
      </c>
      <c r="H440" s="303" t="s">
        <v>383</v>
      </c>
      <c r="I440" s="301" t="s">
        <v>384</v>
      </c>
      <c r="K440" s="19"/>
      <c r="L440" s="3"/>
      <c r="M440" s="3"/>
      <c r="N440" s="303" t="s">
        <v>58</v>
      </c>
      <c r="O440" s="303" t="s">
        <v>28</v>
      </c>
      <c r="P440" s="303" t="s">
        <v>30</v>
      </c>
      <c r="Q440" s="303" t="s">
        <v>31</v>
      </c>
      <c r="R440" s="303" t="s">
        <v>383</v>
      </c>
      <c r="S440" s="301" t="s">
        <v>384</v>
      </c>
    </row>
    <row r="441" spans="1:19">
      <c r="A441" s="19">
        <v>6</v>
      </c>
      <c r="B441" s="522" t="s">
        <v>59</v>
      </c>
      <c r="C441" s="522"/>
      <c r="D441" s="304">
        <f>'04-22Master'!AJ25</f>
        <v>1800</v>
      </c>
      <c r="E441" s="304">
        <f>'04-22Master'!AI1520</f>
        <v>0</v>
      </c>
      <c r="F441" s="305">
        <f>'04-22Master'!AK25</f>
        <v>200</v>
      </c>
      <c r="G441" s="304">
        <f>'04-22Master'!AL25</f>
        <v>0</v>
      </c>
      <c r="H441" s="305">
        <f>'04-22Master'!AM25</f>
        <v>335</v>
      </c>
      <c r="I441" s="305">
        <f>SUM(D441:H441)</f>
        <v>2335</v>
      </c>
      <c r="K441" s="19">
        <v>6</v>
      </c>
      <c r="L441" s="522" t="s">
        <v>59</v>
      </c>
      <c r="M441" s="522"/>
      <c r="N441" s="304">
        <f t="shared" ref="N441:S441" si="9">D441</f>
        <v>1800</v>
      </c>
      <c r="O441" s="304">
        <f t="shared" si="9"/>
        <v>0</v>
      </c>
      <c r="P441" s="305">
        <f t="shared" si="9"/>
        <v>200</v>
      </c>
      <c r="Q441" s="304">
        <f t="shared" si="9"/>
        <v>0</v>
      </c>
      <c r="R441" s="305">
        <f t="shared" si="9"/>
        <v>335</v>
      </c>
      <c r="S441" s="305">
        <f t="shared" si="9"/>
        <v>2335</v>
      </c>
    </row>
    <row r="442" spans="1:19">
      <c r="A442" s="19"/>
      <c r="B442" s="3"/>
      <c r="C442" s="3"/>
      <c r="D442" s="3"/>
      <c r="E442" s="3"/>
      <c r="I442" s="14"/>
      <c r="K442" s="19"/>
      <c r="L442" s="3"/>
      <c r="M442" s="3"/>
      <c r="N442" s="3"/>
      <c r="O442" s="3"/>
      <c r="S442" s="14"/>
    </row>
    <row r="443" spans="1:19">
      <c r="A443" s="19">
        <v>7</v>
      </c>
      <c r="B443" s="1595" t="s">
        <v>60</v>
      </c>
      <c r="C443" s="1595"/>
      <c r="D443" s="1595"/>
      <c r="E443" s="22">
        <f>E439-I441</f>
        <v>26636.937310000001</v>
      </c>
      <c r="F443" s="17"/>
      <c r="G443" s="17"/>
      <c r="H443" s="17"/>
      <c r="I443" s="14"/>
      <c r="K443" s="19">
        <v>7</v>
      </c>
      <c r="L443" s="1595" t="s">
        <v>60</v>
      </c>
      <c r="M443" s="1595"/>
      <c r="N443" s="1595"/>
      <c r="O443" s="22">
        <f>E443</f>
        <v>26636.937310000001</v>
      </c>
      <c r="P443" s="17"/>
      <c r="Q443" s="17"/>
      <c r="R443" s="17"/>
      <c r="S443" s="14"/>
    </row>
    <row r="444" spans="1:19">
      <c r="A444" s="13"/>
      <c r="I444" s="14"/>
      <c r="K444" s="13"/>
      <c r="S444" s="14"/>
    </row>
    <row r="445" spans="1:19">
      <c r="A445" s="13"/>
      <c r="I445" s="14"/>
      <c r="K445" s="13"/>
      <c r="S445" s="14"/>
    </row>
    <row r="446" spans="1:19" ht="15.75" thickBot="1">
      <c r="A446" s="13"/>
      <c r="F446" s="23"/>
      <c r="G446" s="23"/>
      <c r="H446" s="23"/>
      <c r="I446" s="24"/>
      <c r="K446" s="13"/>
      <c r="P446" s="23"/>
      <c r="Q446" s="23"/>
      <c r="R446" s="23"/>
      <c r="S446" s="24"/>
    </row>
    <row r="447" spans="1:19" ht="15.75" thickBot="1">
      <c r="A447" s="25"/>
      <c r="B447" s="23"/>
      <c r="C447" s="23"/>
      <c r="D447" s="23"/>
      <c r="E447" s="23"/>
      <c r="F447" s="1596" t="s">
        <v>61</v>
      </c>
      <c r="G447" s="1596"/>
      <c r="H447" s="1596"/>
      <c r="I447" s="1597"/>
      <c r="K447" s="25"/>
      <c r="L447" s="23"/>
      <c r="M447" s="23"/>
      <c r="N447" s="23"/>
      <c r="O447" s="23"/>
      <c r="P447" s="1596" t="s">
        <v>61</v>
      </c>
      <c r="Q447" s="1596"/>
      <c r="R447" s="1596"/>
      <c r="S447" s="1597"/>
    </row>
    <row r="458" s="1185" customFormat="1"/>
    <row r="459" s="1185" customFormat="1"/>
    <row r="460" s="1185" customFormat="1"/>
    <row r="461" s="1185" customFormat="1"/>
    <row r="466" spans="1:19" ht="15.75" thickBot="1"/>
    <row r="467" spans="1:19" ht="26.25">
      <c r="A467" s="1600" t="s">
        <v>46</v>
      </c>
      <c r="B467" s="1601"/>
      <c r="C467" s="1601"/>
      <c r="D467" s="1601"/>
      <c r="E467" s="1601"/>
      <c r="F467" s="1601"/>
      <c r="G467" s="1601"/>
      <c r="H467" s="1601"/>
      <c r="I467" s="1602"/>
      <c r="K467" s="1600" t="s">
        <v>46</v>
      </c>
      <c r="L467" s="1601"/>
      <c r="M467" s="1601"/>
      <c r="N467" s="1601"/>
      <c r="O467" s="1601"/>
      <c r="P467" s="1601"/>
      <c r="Q467" s="1601"/>
      <c r="R467" s="1601"/>
      <c r="S467" s="1602"/>
    </row>
    <row r="468" spans="1:19">
      <c r="A468" s="1603" t="s">
        <v>47</v>
      </c>
      <c r="B468" s="1604"/>
      <c r="C468" s="1604"/>
      <c r="D468" s="1604"/>
      <c r="E468" s="1604"/>
      <c r="F468" s="1604"/>
      <c r="G468" s="1604"/>
      <c r="H468" s="1604"/>
      <c r="I468" s="1605"/>
      <c r="K468" s="1603" t="s">
        <v>47</v>
      </c>
      <c r="L468" s="1604"/>
      <c r="M468" s="1604"/>
      <c r="N468" s="1604"/>
      <c r="O468" s="1604"/>
      <c r="P468" s="1604"/>
      <c r="Q468" s="1604"/>
      <c r="R468" s="1604"/>
      <c r="S468" s="1605"/>
    </row>
    <row r="469" spans="1:19">
      <c r="A469" s="13"/>
      <c r="I469" s="14"/>
      <c r="K469" s="13"/>
      <c r="S469" s="14"/>
    </row>
    <row r="470" spans="1:19">
      <c r="A470" s="15" t="s">
        <v>48</v>
      </c>
      <c r="B470" s="3"/>
      <c r="C470" s="3"/>
      <c r="D470" s="6" t="str">
        <f>'04-22Master'!F5</f>
        <v>Burgeon IT Services Pvt.Ltd.</v>
      </c>
      <c r="I470" s="14"/>
      <c r="K470" s="15" t="s">
        <v>48</v>
      </c>
      <c r="L470" s="3"/>
      <c r="M470" s="3"/>
      <c r="N470" s="6" t="str">
        <f>D470</f>
        <v>Burgeon IT Services Pvt.Ltd.</v>
      </c>
      <c r="S470" s="14"/>
    </row>
    <row r="471" spans="1:19">
      <c r="A471" s="15"/>
      <c r="B471" s="3" t="str">
        <f>'04-22Master'!F6</f>
        <v>Siri Mansion LIGB 436 Dr.A S Rao Nagar,Hyderabad</v>
      </c>
      <c r="C471" s="3"/>
      <c r="D471" s="3"/>
      <c r="I471" s="14"/>
      <c r="K471" s="15"/>
      <c r="L471" s="3" t="str">
        <f>B471</f>
        <v>Siri Mansion LIGB 436 Dr.A S Rao Nagar,Hyderabad</v>
      </c>
      <c r="M471" s="3"/>
      <c r="N471" s="3"/>
      <c r="S471" s="14"/>
    </row>
    <row r="472" spans="1:19">
      <c r="A472" s="15"/>
      <c r="B472" s="3">
        <f>'04-22Master'!F2687</f>
        <v>0</v>
      </c>
      <c r="C472" s="3"/>
      <c r="D472" s="3"/>
      <c r="E472" s="3"/>
      <c r="I472" s="14"/>
      <c r="K472" s="15"/>
      <c r="L472" s="3">
        <f>B472</f>
        <v>0</v>
      </c>
      <c r="M472" s="3"/>
      <c r="N472" s="3"/>
      <c r="O472" s="3"/>
      <c r="S472" s="14"/>
    </row>
    <row r="473" spans="1:19">
      <c r="A473" s="1606" t="s">
        <v>49</v>
      </c>
      <c r="B473" s="1599"/>
      <c r="C473" s="1599"/>
      <c r="D473" s="1599"/>
      <c r="E473" s="3"/>
      <c r="I473" s="14"/>
      <c r="K473" s="1606" t="s">
        <v>49</v>
      </c>
      <c r="L473" s="1599"/>
      <c r="M473" s="1599"/>
      <c r="N473" s="1599"/>
      <c r="O473" s="3"/>
      <c r="S473" s="14"/>
    </row>
    <row r="474" spans="1:19">
      <c r="A474" s="1606"/>
      <c r="B474" s="1599"/>
      <c r="C474" s="1599"/>
      <c r="D474" s="1599"/>
      <c r="E474" s="16" t="str">
        <f>'04-22Master'!B26</f>
        <v>VISHNUPRASATH T</v>
      </c>
      <c r="F474" s="17"/>
      <c r="G474" s="17"/>
      <c r="H474" s="17" t="str">
        <f>'04-22Master'!E26</f>
        <v>Thavamani</v>
      </c>
      <c r="I474" s="14"/>
      <c r="K474" s="1606"/>
      <c r="L474" s="1599"/>
      <c r="M474" s="1599"/>
      <c r="N474" s="1599"/>
      <c r="O474" s="16" t="str">
        <f>E474</f>
        <v>VISHNUPRASATH T</v>
      </c>
      <c r="P474" s="17"/>
      <c r="Q474" s="17"/>
      <c r="R474" s="17" t="str">
        <f>H474</f>
        <v>Thavamani</v>
      </c>
      <c r="S474" s="14"/>
    </row>
    <row r="475" spans="1:19">
      <c r="A475" s="15"/>
      <c r="B475" s="3"/>
      <c r="C475" s="3"/>
      <c r="D475" s="3"/>
      <c r="E475" s="3"/>
      <c r="I475" s="14"/>
      <c r="K475" s="15"/>
      <c r="L475" s="3"/>
      <c r="M475" s="3"/>
      <c r="N475" s="3"/>
      <c r="O475" s="3"/>
      <c r="S475" s="14"/>
    </row>
    <row r="476" spans="1:19">
      <c r="A476" s="1598" t="s">
        <v>50</v>
      </c>
      <c r="B476" s="1595"/>
      <c r="C476" s="1595"/>
      <c r="D476" s="1595"/>
      <c r="E476" s="16" t="str">
        <f>'04-22Master'!F8</f>
        <v>IT SUPPORTIVE SERVICES &amp; BANGALORE STP</v>
      </c>
      <c r="F476" s="17"/>
      <c r="G476" s="17"/>
      <c r="H476" s="17"/>
      <c r="I476" s="14"/>
      <c r="K476" s="1598" t="s">
        <v>50</v>
      </c>
      <c r="L476" s="1595"/>
      <c r="M476" s="1595"/>
      <c r="N476" s="1595"/>
      <c r="O476" s="16" t="str">
        <f>E476</f>
        <v>IT SUPPORTIVE SERVICES &amp; BANGALORE STP</v>
      </c>
      <c r="P476" s="17"/>
      <c r="Q476" s="17"/>
      <c r="R476" s="17"/>
      <c r="S476" s="14"/>
    </row>
    <row r="477" spans="1:19">
      <c r="A477" s="15"/>
      <c r="B477" s="3"/>
      <c r="C477" s="3"/>
      <c r="D477" s="3"/>
      <c r="E477" s="3"/>
      <c r="I477" s="14"/>
      <c r="K477" s="15"/>
      <c r="L477" s="3"/>
      <c r="M477" s="3"/>
      <c r="N477" s="3"/>
      <c r="O477" s="3"/>
      <c r="S477" s="14"/>
    </row>
    <row r="478" spans="1:19">
      <c r="A478" s="1598" t="s">
        <v>51</v>
      </c>
      <c r="B478" s="1595"/>
      <c r="C478" s="1595"/>
      <c r="D478" s="1595"/>
      <c r="E478" s="18">
        <f>'04-22Master'!D10</f>
        <v>44652</v>
      </c>
      <c r="F478" s="17"/>
      <c r="G478" s="17"/>
      <c r="H478" s="17"/>
      <c r="I478" s="14"/>
      <c r="K478" s="1598" t="s">
        <v>51</v>
      </c>
      <c r="L478" s="1595"/>
      <c r="M478" s="1595"/>
      <c r="N478" s="1595"/>
      <c r="O478" s="18">
        <f>E478</f>
        <v>44652</v>
      </c>
      <c r="P478" s="17"/>
      <c r="Q478" s="17"/>
      <c r="R478" s="17"/>
      <c r="S478" s="14"/>
    </row>
    <row r="479" spans="1:19">
      <c r="A479" s="15"/>
      <c r="B479" s="3"/>
      <c r="C479" s="3"/>
      <c r="D479" s="3"/>
      <c r="E479" s="3"/>
      <c r="I479" s="14"/>
      <c r="K479" s="15"/>
      <c r="L479" s="3"/>
      <c r="M479" s="3"/>
      <c r="N479" s="3"/>
      <c r="O479" s="3"/>
      <c r="S479" s="14"/>
    </row>
    <row r="480" spans="1:19">
      <c r="A480" s="19">
        <v>1</v>
      </c>
      <c r="B480" s="1595" t="s">
        <v>52</v>
      </c>
      <c r="C480" s="1595"/>
      <c r="D480" s="1595"/>
      <c r="E480" s="20">
        <f>'04-22Master'!R26</f>
        <v>30</v>
      </c>
      <c r="F480" s="17"/>
      <c r="G480" s="17"/>
      <c r="H480" s="17"/>
      <c r="I480" s="14"/>
      <c r="K480" s="19">
        <v>1</v>
      </c>
      <c r="L480" s="1595" t="s">
        <v>52</v>
      </c>
      <c r="M480" s="1595"/>
      <c r="N480" s="1595"/>
      <c r="O480" s="20">
        <f>E480</f>
        <v>30</v>
      </c>
      <c r="P480" s="17"/>
      <c r="Q480" s="17"/>
      <c r="R480" s="17"/>
      <c r="S480" s="14"/>
    </row>
    <row r="481" spans="1:19">
      <c r="A481" s="19"/>
      <c r="B481" s="3"/>
      <c r="C481" s="3"/>
      <c r="D481" s="3"/>
      <c r="E481" s="3"/>
      <c r="I481" s="14"/>
      <c r="K481" s="19"/>
      <c r="L481" s="3"/>
      <c r="M481" s="3"/>
      <c r="N481" s="3"/>
      <c r="O481" s="3"/>
      <c r="S481" s="14"/>
    </row>
    <row r="482" spans="1:19">
      <c r="A482" s="19">
        <v>2</v>
      </c>
      <c r="B482" s="1599" t="s">
        <v>53</v>
      </c>
      <c r="C482" s="1599"/>
      <c r="D482" s="1599"/>
      <c r="E482" s="3"/>
      <c r="I482" s="14"/>
      <c r="K482" s="19">
        <v>2</v>
      </c>
      <c r="L482" s="1599" t="s">
        <v>53</v>
      </c>
      <c r="M482" s="1599"/>
      <c r="N482" s="1599"/>
      <c r="O482" s="3"/>
      <c r="S482" s="14"/>
    </row>
    <row r="483" spans="1:19">
      <c r="A483" s="19"/>
      <c r="B483" s="1599"/>
      <c r="C483" s="1599"/>
      <c r="D483" s="1599"/>
      <c r="E483" s="21" t="s">
        <v>34</v>
      </c>
      <c r="F483" s="17"/>
      <c r="G483" s="17"/>
      <c r="H483" s="17"/>
      <c r="I483" s="14"/>
      <c r="K483" s="19"/>
      <c r="L483" s="1599"/>
      <c r="M483" s="1599"/>
      <c r="N483" s="1599"/>
      <c r="O483" s="21" t="s">
        <v>34</v>
      </c>
      <c r="P483" s="17"/>
      <c r="Q483" s="17"/>
      <c r="R483" s="17"/>
      <c r="S483" s="14"/>
    </row>
    <row r="484" spans="1:19">
      <c r="A484" s="19"/>
      <c r="B484" s="3"/>
      <c r="C484" s="3"/>
      <c r="D484" s="3"/>
      <c r="E484" s="3"/>
      <c r="I484" s="14"/>
      <c r="K484" s="19"/>
      <c r="L484" s="3"/>
      <c r="M484" s="3"/>
      <c r="N484" s="3"/>
      <c r="O484" s="3"/>
      <c r="S484" s="14"/>
    </row>
    <row r="485" spans="1:19">
      <c r="A485" s="19">
        <v>3</v>
      </c>
      <c r="B485" s="1595" t="s">
        <v>54</v>
      </c>
      <c r="C485" s="1595"/>
      <c r="D485" s="1595"/>
      <c r="E485" s="21" t="s">
        <v>34</v>
      </c>
      <c r="F485" s="17"/>
      <c r="G485" s="17"/>
      <c r="H485" s="17"/>
      <c r="I485" s="14"/>
      <c r="K485" s="19">
        <v>3</v>
      </c>
      <c r="L485" s="1595" t="s">
        <v>54</v>
      </c>
      <c r="M485" s="1595"/>
      <c r="N485" s="1595"/>
      <c r="O485" s="16" t="str">
        <f>E485</f>
        <v>N/A</v>
      </c>
      <c r="P485" s="17"/>
      <c r="Q485" s="17"/>
      <c r="R485" s="17"/>
      <c r="S485" s="14"/>
    </row>
    <row r="486" spans="1:19">
      <c r="A486" s="19"/>
      <c r="B486" s="3"/>
      <c r="C486" s="3"/>
      <c r="D486" s="3"/>
      <c r="E486" s="3"/>
      <c r="I486" s="14"/>
      <c r="K486" s="19"/>
      <c r="L486" s="3"/>
      <c r="M486" s="3"/>
      <c r="N486" s="3"/>
      <c r="O486" s="3"/>
      <c r="S486" s="14"/>
    </row>
    <row r="487" spans="1:19">
      <c r="A487" s="19">
        <v>4</v>
      </c>
      <c r="B487" s="1595" t="s">
        <v>55</v>
      </c>
      <c r="C487" s="1595"/>
      <c r="D487" s="1595"/>
      <c r="E487" s="21" t="s">
        <v>56</v>
      </c>
      <c r="F487" s="17"/>
      <c r="G487" s="17"/>
      <c r="H487" s="17"/>
      <c r="I487" s="14"/>
      <c r="K487" s="19">
        <v>4</v>
      </c>
      <c r="L487" s="1595" t="s">
        <v>55</v>
      </c>
      <c r="M487" s="1595"/>
      <c r="N487" s="1595"/>
      <c r="O487" s="21" t="s">
        <v>56</v>
      </c>
      <c r="P487" s="17"/>
      <c r="Q487" s="17"/>
      <c r="R487" s="17"/>
      <c r="S487" s="14"/>
    </row>
    <row r="488" spans="1:19">
      <c r="A488" s="19"/>
      <c r="B488" s="3"/>
      <c r="C488" s="3"/>
      <c r="D488" s="3"/>
      <c r="E488" s="3"/>
      <c r="I488" s="14"/>
      <c r="K488" s="19"/>
      <c r="L488" s="3"/>
      <c r="M488" s="3"/>
      <c r="N488" s="3"/>
      <c r="O488" s="3"/>
      <c r="S488" s="14"/>
    </row>
    <row r="489" spans="1:19">
      <c r="A489" s="19">
        <v>5</v>
      </c>
      <c r="B489" s="1595" t="s">
        <v>57</v>
      </c>
      <c r="C489" s="1595"/>
      <c r="D489" s="1595"/>
      <c r="E489" s="302">
        <f>'04-22Master'!AH26</f>
        <v>53275.955959999999</v>
      </c>
      <c r="I489" s="14"/>
      <c r="K489" s="19">
        <v>5</v>
      </c>
      <c r="L489" s="1595" t="s">
        <v>57</v>
      </c>
      <c r="M489" s="1595"/>
      <c r="N489" s="1595"/>
      <c r="O489" s="302">
        <f>E489</f>
        <v>53275.955959999999</v>
      </c>
      <c r="S489" s="14"/>
    </row>
    <row r="490" spans="1:19">
      <c r="A490" s="19"/>
      <c r="B490" s="3"/>
      <c r="C490" s="3"/>
      <c r="D490" s="303" t="s">
        <v>58</v>
      </c>
      <c r="E490" s="303" t="s">
        <v>28</v>
      </c>
      <c r="F490" s="303" t="s">
        <v>30</v>
      </c>
      <c r="G490" s="303" t="s">
        <v>31</v>
      </c>
      <c r="H490" s="303" t="s">
        <v>383</v>
      </c>
      <c r="I490" s="301" t="s">
        <v>384</v>
      </c>
      <c r="K490" s="19"/>
      <c r="L490" s="3"/>
      <c r="M490" s="3"/>
      <c r="N490" s="303" t="s">
        <v>58</v>
      </c>
      <c r="O490" s="303" t="s">
        <v>28</v>
      </c>
      <c r="P490" s="303" t="s">
        <v>30</v>
      </c>
      <c r="Q490" s="303" t="s">
        <v>31</v>
      </c>
      <c r="R490" s="303" t="s">
        <v>383</v>
      </c>
      <c r="S490" s="301" t="s">
        <v>384</v>
      </c>
    </row>
    <row r="491" spans="1:19">
      <c r="A491" s="19">
        <v>6</v>
      </c>
      <c r="B491" s="522" t="s">
        <v>59</v>
      </c>
      <c r="C491" s="522"/>
      <c r="D491" s="304">
        <f>'04-22Master'!AJ26</f>
        <v>1800</v>
      </c>
      <c r="E491" s="304">
        <f>'04-22Master'!AI1618</f>
        <v>0</v>
      </c>
      <c r="F491" s="305">
        <f>'04-22Master'!AK26</f>
        <v>200</v>
      </c>
      <c r="G491" s="304">
        <f>'04-22Master'!AL26</f>
        <v>0</v>
      </c>
      <c r="H491" s="305">
        <f>'BGLR STP APRIL 22-WM Reg'!AM121</f>
        <v>335</v>
      </c>
      <c r="I491" s="305">
        <f>SUM(D491:H491)</f>
        <v>2335</v>
      </c>
      <c r="K491" s="19">
        <v>6</v>
      </c>
      <c r="L491" s="522" t="s">
        <v>59</v>
      </c>
      <c r="M491" s="522"/>
      <c r="N491" s="304">
        <f t="shared" ref="N491:S491" si="10">D491</f>
        <v>1800</v>
      </c>
      <c r="O491" s="304">
        <f t="shared" si="10"/>
        <v>0</v>
      </c>
      <c r="P491" s="305">
        <f t="shared" si="10"/>
        <v>200</v>
      </c>
      <c r="Q491" s="304">
        <f t="shared" si="10"/>
        <v>0</v>
      </c>
      <c r="R491" s="305">
        <f t="shared" si="10"/>
        <v>335</v>
      </c>
      <c r="S491" s="305">
        <f t="shared" si="10"/>
        <v>2335</v>
      </c>
    </row>
    <row r="492" spans="1:19">
      <c r="A492" s="19"/>
      <c r="B492" s="3"/>
      <c r="C492" s="3"/>
      <c r="D492" s="3"/>
      <c r="E492" s="3"/>
      <c r="I492" s="14"/>
      <c r="K492" s="19"/>
      <c r="L492" s="3"/>
      <c r="M492" s="3"/>
      <c r="N492" s="3"/>
      <c r="O492" s="3"/>
      <c r="S492" s="14"/>
    </row>
    <row r="493" spans="1:19">
      <c r="A493" s="19">
        <v>7</v>
      </c>
      <c r="B493" s="1595" t="s">
        <v>60</v>
      </c>
      <c r="C493" s="1595"/>
      <c r="D493" s="1595"/>
      <c r="E493" s="22">
        <f>E489-I491</f>
        <v>50940.955959999999</v>
      </c>
      <c r="F493" s="17"/>
      <c r="G493" s="17"/>
      <c r="H493" s="17"/>
      <c r="I493" s="14"/>
      <c r="K493" s="19">
        <v>7</v>
      </c>
      <c r="L493" s="1595" t="s">
        <v>60</v>
      </c>
      <c r="M493" s="1595"/>
      <c r="N493" s="1595"/>
      <c r="O493" s="22">
        <f>E493</f>
        <v>50940.955959999999</v>
      </c>
      <c r="P493" s="17"/>
      <c r="Q493" s="17"/>
      <c r="R493" s="17"/>
      <c r="S493" s="14"/>
    </row>
    <row r="494" spans="1:19">
      <c r="A494" s="13"/>
      <c r="I494" s="14"/>
      <c r="K494" s="13"/>
      <c r="S494" s="14"/>
    </row>
    <row r="495" spans="1:19">
      <c r="A495" s="13"/>
      <c r="I495" s="14"/>
      <c r="K495" s="13"/>
      <c r="S495" s="14"/>
    </row>
    <row r="496" spans="1:19" ht="15.75" thickBot="1">
      <c r="A496" s="13"/>
      <c r="F496" s="23"/>
      <c r="G496" s="23"/>
      <c r="H496" s="23"/>
      <c r="I496" s="24"/>
      <c r="K496" s="13"/>
      <c r="P496" s="23"/>
      <c r="Q496" s="23"/>
      <c r="R496" s="23"/>
      <c r="S496" s="24"/>
    </row>
    <row r="497" spans="1:19" ht="15.75" thickBot="1">
      <c r="A497" s="25"/>
      <c r="B497" s="23"/>
      <c r="C497" s="23"/>
      <c r="D497" s="23"/>
      <c r="E497" s="23"/>
      <c r="F497" s="1596" t="s">
        <v>61</v>
      </c>
      <c r="G497" s="1596"/>
      <c r="H497" s="1596"/>
      <c r="I497" s="1597"/>
      <c r="K497" s="25"/>
      <c r="L497" s="23"/>
      <c r="M497" s="23"/>
      <c r="N497" s="23"/>
      <c r="O497" s="23"/>
      <c r="P497" s="1596" t="s">
        <v>61</v>
      </c>
      <c r="Q497" s="1596"/>
      <c r="R497" s="1596"/>
      <c r="S497" s="1597"/>
    </row>
    <row r="512" spans="1:19" ht="15.75" thickBot="1"/>
    <row r="513" spans="1:19" ht="26.25">
      <c r="A513" s="1600" t="s">
        <v>46</v>
      </c>
      <c r="B513" s="1601"/>
      <c r="C513" s="1601"/>
      <c r="D513" s="1601"/>
      <c r="E513" s="1601"/>
      <c r="F513" s="1601"/>
      <c r="G513" s="1601"/>
      <c r="H513" s="1601"/>
      <c r="I513" s="1602"/>
      <c r="K513" s="1600" t="s">
        <v>46</v>
      </c>
      <c r="L513" s="1601"/>
      <c r="M513" s="1601"/>
      <c r="N513" s="1601"/>
      <c r="O513" s="1601"/>
      <c r="P513" s="1601"/>
      <c r="Q513" s="1601"/>
      <c r="R513" s="1601"/>
      <c r="S513" s="1602"/>
    </row>
    <row r="514" spans="1:19">
      <c r="A514" s="1603" t="s">
        <v>47</v>
      </c>
      <c r="B514" s="1604"/>
      <c r="C514" s="1604"/>
      <c r="D514" s="1604"/>
      <c r="E514" s="1604"/>
      <c r="F514" s="1604"/>
      <c r="G514" s="1604"/>
      <c r="H514" s="1604"/>
      <c r="I514" s="1605"/>
      <c r="K514" s="1603" t="s">
        <v>47</v>
      </c>
      <c r="L514" s="1604"/>
      <c r="M514" s="1604"/>
      <c r="N514" s="1604"/>
      <c r="O514" s="1604"/>
      <c r="P514" s="1604"/>
      <c r="Q514" s="1604"/>
      <c r="R514" s="1604"/>
      <c r="S514" s="1605"/>
    </row>
    <row r="515" spans="1:19">
      <c r="A515" s="13"/>
      <c r="I515" s="14"/>
      <c r="K515" s="13"/>
      <c r="S515" s="14"/>
    </row>
    <row r="516" spans="1:19">
      <c r="A516" s="15" t="s">
        <v>48</v>
      </c>
      <c r="B516" s="3"/>
      <c r="C516" s="3"/>
      <c r="D516" s="6" t="str">
        <f>'04-22Master'!F5</f>
        <v>Burgeon IT Services Pvt.Ltd.</v>
      </c>
      <c r="I516" s="14"/>
      <c r="K516" s="15" t="s">
        <v>48</v>
      </c>
      <c r="L516" s="3"/>
      <c r="M516" s="3"/>
      <c r="N516" s="6" t="str">
        <f>D516</f>
        <v>Burgeon IT Services Pvt.Ltd.</v>
      </c>
      <c r="S516" s="14"/>
    </row>
    <row r="517" spans="1:19">
      <c r="A517" s="15"/>
      <c r="B517" s="3" t="str">
        <f>'04-22Master'!F6</f>
        <v>Siri Mansion LIGB 436 Dr.A S Rao Nagar,Hyderabad</v>
      </c>
      <c r="C517" s="3"/>
      <c r="D517" s="3"/>
      <c r="I517" s="14"/>
      <c r="K517" s="15"/>
      <c r="L517" s="3" t="str">
        <f>B517</f>
        <v>Siri Mansion LIGB 436 Dr.A S Rao Nagar,Hyderabad</v>
      </c>
      <c r="M517" s="3"/>
      <c r="N517" s="3"/>
      <c r="S517" s="14"/>
    </row>
    <row r="518" spans="1:19">
      <c r="A518" s="15"/>
      <c r="B518" s="3">
        <f>'04-22Master'!F2736</f>
        <v>0</v>
      </c>
      <c r="C518" s="3"/>
      <c r="D518" s="3"/>
      <c r="E518" s="3"/>
      <c r="I518" s="14"/>
      <c r="K518" s="15"/>
      <c r="L518" s="3">
        <f>B518</f>
        <v>0</v>
      </c>
      <c r="M518" s="3"/>
      <c r="N518" s="3"/>
      <c r="O518" s="3"/>
      <c r="S518" s="14"/>
    </row>
    <row r="519" spans="1:19">
      <c r="A519" s="1606" t="s">
        <v>49</v>
      </c>
      <c r="B519" s="1599"/>
      <c r="C519" s="1599"/>
      <c r="D519" s="1599"/>
      <c r="E519" s="3"/>
      <c r="I519" s="14"/>
      <c r="K519" s="1606" t="s">
        <v>49</v>
      </c>
      <c r="L519" s="1599"/>
      <c r="M519" s="1599"/>
      <c r="N519" s="1599"/>
      <c r="O519" s="3"/>
      <c r="S519" s="14"/>
    </row>
    <row r="520" spans="1:19">
      <c r="A520" s="1606"/>
      <c r="B520" s="1599"/>
      <c r="C520" s="1599"/>
      <c r="D520" s="1599"/>
      <c r="E520" s="16" t="str">
        <f>'04-22Master'!B27</f>
        <v>Nagaranjan S</v>
      </c>
      <c r="F520" s="17"/>
      <c r="G520" s="17"/>
      <c r="H520" s="17" t="str">
        <f>'04-22Master'!E27</f>
        <v>SUBBIAH G</v>
      </c>
      <c r="I520" s="14"/>
      <c r="K520" s="1606"/>
      <c r="L520" s="1599"/>
      <c r="M520" s="1599"/>
      <c r="N520" s="1599"/>
      <c r="O520" s="16" t="str">
        <f>E520</f>
        <v>Nagaranjan S</v>
      </c>
      <c r="P520" s="17"/>
      <c r="Q520" s="17"/>
      <c r="R520" s="17" t="str">
        <f>H520</f>
        <v>SUBBIAH G</v>
      </c>
      <c r="S520" s="14"/>
    </row>
    <row r="521" spans="1:19">
      <c r="A521" s="15"/>
      <c r="B521" s="3"/>
      <c r="C521" s="3"/>
      <c r="D521" s="3"/>
      <c r="E521" s="3"/>
      <c r="I521" s="14"/>
      <c r="K521" s="15"/>
      <c r="L521" s="3"/>
      <c r="M521" s="3"/>
      <c r="N521" s="3"/>
      <c r="O521" s="3"/>
      <c r="S521" s="14"/>
    </row>
    <row r="522" spans="1:19">
      <c r="A522" s="1598" t="s">
        <v>50</v>
      </c>
      <c r="B522" s="1595"/>
      <c r="C522" s="1595"/>
      <c r="D522" s="1595"/>
      <c r="E522" s="16" t="str">
        <f>'04-22Master'!F8</f>
        <v>IT SUPPORTIVE SERVICES &amp; BANGALORE STP</v>
      </c>
      <c r="F522" s="17"/>
      <c r="G522" s="17"/>
      <c r="H522" s="17"/>
      <c r="I522" s="14"/>
      <c r="K522" s="1598" t="s">
        <v>50</v>
      </c>
      <c r="L522" s="1595"/>
      <c r="M522" s="1595"/>
      <c r="N522" s="1595"/>
      <c r="O522" s="16" t="str">
        <f>E522</f>
        <v>IT SUPPORTIVE SERVICES &amp; BANGALORE STP</v>
      </c>
      <c r="P522" s="17"/>
      <c r="Q522" s="17"/>
      <c r="R522" s="17"/>
      <c r="S522" s="14"/>
    </row>
    <row r="523" spans="1:19">
      <c r="A523" s="15"/>
      <c r="B523" s="3"/>
      <c r="C523" s="3"/>
      <c r="D523" s="3"/>
      <c r="E523" s="3"/>
      <c r="I523" s="14"/>
      <c r="K523" s="15"/>
      <c r="L523" s="3"/>
      <c r="M523" s="3"/>
      <c r="N523" s="3"/>
      <c r="O523" s="3"/>
      <c r="S523" s="14"/>
    </row>
    <row r="524" spans="1:19">
      <c r="A524" s="1598" t="s">
        <v>51</v>
      </c>
      <c r="B524" s="1595"/>
      <c r="C524" s="1595"/>
      <c r="D524" s="1595"/>
      <c r="E524" s="18">
        <f>'04-22Master'!D10</f>
        <v>44652</v>
      </c>
      <c r="F524" s="17"/>
      <c r="G524" s="17"/>
      <c r="H524" s="17"/>
      <c r="I524" s="14"/>
      <c r="K524" s="1598" t="s">
        <v>51</v>
      </c>
      <c r="L524" s="1595"/>
      <c r="M524" s="1595"/>
      <c r="N524" s="1595"/>
      <c r="O524" s="18">
        <f>E524</f>
        <v>44652</v>
      </c>
      <c r="P524" s="17"/>
      <c r="Q524" s="17"/>
      <c r="R524" s="17"/>
      <c r="S524" s="14"/>
    </row>
    <row r="525" spans="1:19">
      <c r="A525" s="15"/>
      <c r="B525" s="3"/>
      <c r="C525" s="3"/>
      <c r="D525" s="3"/>
      <c r="E525" s="3"/>
      <c r="I525" s="14"/>
      <c r="K525" s="15"/>
      <c r="L525" s="3"/>
      <c r="M525" s="3"/>
      <c r="N525" s="3"/>
      <c r="O525" s="3"/>
      <c r="S525" s="14"/>
    </row>
    <row r="526" spans="1:19">
      <c r="A526" s="19">
        <v>1</v>
      </c>
      <c r="B526" s="1595" t="s">
        <v>52</v>
      </c>
      <c r="C526" s="1595"/>
      <c r="D526" s="1595"/>
      <c r="E526" s="20">
        <f>'04-22Master'!R27</f>
        <v>30</v>
      </c>
      <c r="F526" s="17"/>
      <c r="G526" s="17"/>
      <c r="H526" s="17"/>
      <c r="I526" s="14"/>
      <c r="K526" s="19">
        <v>1</v>
      </c>
      <c r="L526" s="1595" t="s">
        <v>52</v>
      </c>
      <c r="M526" s="1595"/>
      <c r="N526" s="1595"/>
      <c r="O526" s="20">
        <f>E526</f>
        <v>30</v>
      </c>
      <c r="P526" s="17"/>
      <c r="Q526" s="17"/>
      <c r="R526" s="17"/>
      <c r="S526" s="14"/>
    </row>
    <row r="527" spans="1:19">
      <c r="A527" s="19"/>
      <c r="B527" s="3"/>
      <c r="C527" s="3"/>
      <c r="D527" s="3"/>
      <c r="E527" s="3"/>
      <c r="I527" s="14"/>
      <c r="K527" s="19"/>
      <c r="L527" s="3"/>
      <c r="M527" s="3"/>
      <c r="N527" s="3"/>
      <c r="O527" s="3"/>
      <c r="S527" s="14"/>
    </row>
    <row r="528" spans="1:19">
      <c r="A528" s="19">
        <v>2</v>
      </c>
      <c r="B528" s="1599" t="s">
        <v>53</v>
      </c>
      <c r="C528" s="1599"/>
      <c r="D528" s="1599"/>
      <c r="E528" s="3"/>
      <c r="I528" s="14"/>
      <c r="K528" s="19">
        <v>2</v>
      </c>
      <c r="L528" s="1599" t="s">
        <v>53</v>
      </c>
      <c r="M528" s="1599"/>
      <c r="N528" s="1599"/>
      <c r="O528" s="3"/>
      <c r="S528" s="14"/>
    </row>
    <row r="529" spans="1:19">
      <c r="A529" s="19"/>
      <c r="B529" s="1599"/>
      <c r="C529" s="1599"/>
      <c r="D529" s="1599"/>
      <c r="E529" s="21" t="s">
        <v>34</v>
      </c>
      <c r="F529" s="17"/>
      <c r="G529" s="17"/>
      <c r="H529" s="17"/>
      <c r="I529" s="14"/>
      <c r="K529" s="19"/>
      <c r="L529" s="1599"/>
      <c r="M529" s="1599"/>
      <c r="N529" s="1599"/>
      <c r="O529" s="21" t="s">
        <v>34</v>
      </c>
      <c r="P529" s="17"/>
      <c r="Q529" s="17"/>
      <c r="R529" s="17"/>
      <c r="S529" s="14"/>
    </row>
    <row r="530" spans="1:19">
      <c r="A530" s="19"/>
      <c r="B530" s="3"/>
      <c r="C530" s="3"/>
      <c r="D530" s="3"/>
      <c r="E530" s="3"/>
      <c r="I530" s="14"/>
      <c r="K530" s="19"/>
      <c r="L530" s="3"/>
      <c r="M530" s="3"/>
      <c r="N530" s="3"/>
      <c r="O530" s="3"/>
      <c r="S530" s="14"/>
    </row>
    <row r="531" spans="1:19">
      <c r="A531" s="19">
        <v>3</v>
      </c>
      <c r="B531" s="1595" t="s">
        <v>54</v>
      </c>
      <c r="C531" s="1595"/>
      <c r="D531" s="1595"/>
      <c r="E531" s="21" t="s">
        <v>34</v>
      </c>
      <c r="F531" s="17"/>
      <c r="G531" s="17"/>
      <c r="H531" s="17"/>
      <c r="I531" s="14"/>
      <c r="K531" s="19">
        <v>3</v>
      </c>
      <c r="L531" s="1595" t="s">
        <v>54</v>
      </c>
      <c r="M531" s="1595"/>
      <c r="N531" s="1595"/>
      <c r="O531" s="16" t="str">
        <f>E531</f>
        <v>N/A</v>
      </c>
      <c r="P531" s="17"/>
      <c r="Q531" s="17"/>
      <c r="R531" s="17"/>
      <c r="S531" s="14"/>
    </row>
    <row r="532" spans="1:19">
      <c r="A532" s="19"/>
      <c r="B532" s="3"/>
      <c r="C532" s="3"/>
      <c r="D532" s="3"/>
      <c r="E532" s="3"/>
      <c r="I532" s="14"/>
      <c r="K532" s="19"/>
      <c r="L532" s="3"/>
      <c r="M532" s="3"/>
      <c r="N532" s="3"/>
      <c r="O532" s="3"/>
      <c r="S532" s="14"/>
    </row>
    <row r="533" spans="1:19">
      <c r="A533" s="19">
        <v>4</v>
      </c>
      <c r="B533" s="1595" t="s">
        <v>55</v>
      </c>
      <c r="C533" s="1595"/>
      <c r="D533" s="1595"/>
      <c r="E533" s="21" t="s">
        <v>56</v>
      </c>
      <c r="F533" s="17"/>
      <c r="G533" s="17"/>
      <c r="H533" s="17"/>
      <c r="I533" s="14"/>
      <c r="K533" s="19">
        <v>4</v>
      </c>
      <c r="L533" s="1595" t="s">
        <v>55</v>
      </c>
      <c r="M533" s="1595"/>
      <c r="N533" s="1595"/>
      <c r="O533" s="21" t="s">
        <v>56</v>
      </c>
      <c r="P533" s="17"/>
      <c r="Q533" s="17"/>
      <c r="R533" s="17"/>
      <c r="S533" s="14"/>
    </row>
    <row r="534" spans="1:19">
      <c r="A534" s="19"/>
      <c r="B534" s="3"/>
      <c r="C534" s="3"/>
      <c r="D534" s="3"/>
      <c r="E534" s="3"/>
      <c r="I534" s="14"/>
      <c r="K534" s="19"/>
      <c r="L534" s="3"/>
      <c r="M534" s="3"/>
      <c r="N534" s="3"/>
      <c r="O534" s="3"/>
      <c r="S534" s="14"/>
    </row>
    <row r="535" spans="1:19">
      <c r="A535" s="19">
        <v>5</v>
      </c>
      <c r="B535" s="1595" t="s">
        <v>57</v>
      </c>
      <c r="C535" s="1595"/>
      <c r="D535" s="1595"/>
      <c r="E535" s="302">
        <f>'04-22Master'!AH27</f>
        <v>53275.955959999999</v>
      </c>
      <c r="I535" s="14"/>
      <c r="K535" s="19">
        <v>5</v>
      </c>
      <c r="L535" s="1595" t="s">
        <v>57</v>
      </c>
      <c r="M535" s="1595"/>
      <c r="N535" s="1595"/>
      <c r="O535" s="302">
        <f>E535</f>
        <v>53275.955959999999</v>
      </c>
      <c r="S535" s="14"/>
    </row>
    <row r="536" spans="1:19">
      <c r="A536" s="19"/>
      <c r="B536" s="3"/>
      <c r="C536" s="3"/>
      <c r="D536" s="303" t="s">
        <v>58</v>
      </c>
      <c r="E536" s="303" t="s">
        <v>28</v>
      </c>
      <c r="F536" s="303" t="s">
        <v>30</v>
      </c>
      <c r="G536" s="303" t="s">
        <v>31</v>
      </c>
      <c r="H536" s="303" t="s">
        <v>383</v>
      </c>
      <c r="I536" s="301" t="s">
        <v>384</v>
      </c>
      <c r="K536" s="19"/>
      <c r="L536" s="3"/>
      <c r="M536" s="3"/>
      <c r="N536" s="303" t="s">
        <v>58</v>
      </c>
      <c r="O536" s="303" t="s">
        <v>28</v>
      </c>
      <c r="P536" s="303" t="s">
        <v>30</v>
      </c>
      <c r="Q536" s="303" t="s">
        <v>31</v>
      </c>
      <c r="R536" s="303" t="s">
        <v>383</v>
      </c>
      <c r="S536" s="301" t="s">
        <v>384</v>
      </c>
    </row>
    <row r="537" spans="1:19">
      <c r="A537" s="19">
        <v>6</v>
      </c>
      <c r="B537" s="522" t="s">
        <v>59</v>
      </c>
      <c r="C537" s="522"/>
      <c r="D537" s="304">
        <f>'04-22Master'!AJ27</f>
        <v>1800</v>
      </c>
      <c r="E537" s="304">
        <f>'04-22Master'!AI1667</f>
        <v>0</v>
      </c>
      <c r="F537" s="305">
        <f>'04-22Master'!AK27</f>
        <v>200</v>
      </c>
      <c r="G537" s="304">
        <f>'04-22Master'!AL27</f>
        <v>0</v>
      </c>
      <c r="H537" s="305">
        <f>'04-22Master'!AM27</f>
        <v>335</v>
      </c>
      <c r="I537" s="305">
        <f>SUM(D537:H537)</f>
        <v>2335</v>
      </c>
      <c r="K537" s="19">
        <v>6</v>
      </c>
      <c r="L537" s="522" t="s">
        <v>59</v>
      </c>
      <c r="M537" s="522"/>
      <c r="N537" s="304">
        <f t="shared" ref="N537:S537" si="11">D537</f>
        <v>1800</v>
      </c>
      <c r="O537" s="304">
        <f t="shared" si="11"/>
        <v>0</v>
      </c>
      <c r="P537" s="305">
        <f t="shared" si="11"/>
        <v>200</v>
      </c>
      <c r="Q537" s="304">
        <f t="shared" si="11"/>
        <v>0</v>
      </c>
      <c r="R537" s="305">
        <f t="shared" si="11"/>
        <v>335</v>
      </c>
      <c r="S537" s="305">
        <f t="shared" si="11"/>
        <v>2335</v>
      </c>
    </row>
    <row r="538" spans="1:19">
      <c r="A538" s="19"/>
      <c r="B538" s="3"/>
      <c r="C538" s="3"/>
      <c r="D538" s="3"/>
      <c r="E538" s="3"/>
      <c r="I538" s="14"/>
      <c r="K538" s="19"/>
      <c r="L538" s="3"/>
      <c r="M538" s="3"/>
      <c r="N538" s="3"/>
      <c r="O538" s="3"/>
      <c r="S538" s="14"/>
    </row>
    <row r="539" spans="1:19">
      <c r="A539" s="19">
        <v>7</v>
      </c>
      <c r="B539" s="1595" t="s">
        <v>60</v>
      </c>
      <c r="C539" s="1595"/>
      <c r="D539" s="1595"/>
      <c r="E539" s="22">
        <f>E535-I537</f>
        <v>50940.955959999999</v>
      </c>
      <c r="F539" s="17"/>
      <c r="G539" s="17"/>
      <c r="H539" s="17"/>
      <c r="I539" s="14"/>
      <c r="K539" s="19">
        <v>7</v>
      </c>
      <c r="L539" s="1595" t="s">
        <v>60</v>
      </c>
      <c r="M539" s="1595"/>
      <c r="N539" s="1595"/>
      <c r="O539" s="22">
        <f>E539</f>
        <v>50940.955959999999</v>
      </c>
      <c r="P539" s="17"/>
      <c r="Q539" s="17"/>
      <c r="R539" s="17"/>
      <c r="S539" s="14"/>
    </row>
    <row r="540" spans="1:19">
      <c r="A540" s="13"/>
      <c r="I540" s="14"/>
      <c r="K540" s="13"/>
      <c r="S540" s="14"/>
    </row>
    <row r="541" spans="1:19">
      <c r="A541" s="13"/>
      <c r="I541" s="14"/>
      <c r="K541" s="13"/>
      <c r="S541" s="14"/>
    </row>
    <row r="542" spans="1:19" ht="15.75" thickBot="1">
      <c r="A542" s="13"/>
      <c r="F542" s="23"/>
      <c r="G542" s="23"/>
      <c r="H542" s="23"/>
      <c r="I542" s="24"/>
      <c r="K542" s="13"/>
      <c r="P542" s="23"/>
      <c r="Q542" s="23"/>
      <c r="R542" s="23"/>
      <c r="S542" s="24"/>
    </row>
    <row r="543" spans="1:19" ht="15.75" thickBot="1">
      <c r="A543" s="25"/>
      <c r="B543" s="23"/>
      <c r="C543" s="23"/>
      <c r="D543" s="23"/>
      <c r="E543" s="23"/>
      <c r="F543" s="1596" t="s">
        <v>61</v>
      </c>
      <c r="G543" s="1596"/>
      <c r="H543" s="1596"/>
      <c r="I543" s="1597"/>
      <c r="K543" s="25"/>
      <c r="L543" s="23"/>
      <c r="M543" s="23"/>
      <c r="N543" s="23"/>
      <c r="O543" s="23"/>
      <c r="P543" s="1596" t="s">
        <v>61</v>
      </c>
      <c r="Q543" s="1596"/>
      <c r="R543" s="1596"/>
      <c r="S543" s="1597"/>
    </row>
    <row r="558" spans="1:19" ht="15.75" thickBot="1"/>
    <row r="559" spans="1:19" ht="26.25">
      <c r="A559" s="1600" t="s">
        <v>46</v>
      </c>
      <c r="B559" s="1601"/>
      <c r="C559" s="1601"/>
      <c r="D559" s="1601"/>
      <c r="E559" s="1601"/>
      <c r="F559" s="1601"/>
      <c r="G559" s="1601"/>
      <c r="H559" s="1601"/>
      <c r="I559" s="1602"/>
      <c r="K559" s="1600" t="s">
        <v>46</v>
      </c>
      <c r="L559" s="1601"/>
      <c r="M559" s="1601"/>
      <c r="N559" s="1601"/>
      <c r="O559" s="1601"/>
      <c r="P559" s="1601"/>
      <c r="Q559" s="1601"/>
      <c r="R559" s="1601"/>
      <c r="S559" s="1602"/>
    </row>
    <row r="560" spans="1:19">
      <c r="A560" s="1603" t="s">
        <v>47</v>
      </c>
      <c r="B560" s="1604"/>
      <c r="C560" s="1604"/>
      <c r="D560" s="1604"/>
      <c r="E560" s="1604"/>
      <c r="F560" s="1604"/>
      <c r="G560" s="1604"/>
      <c r="H560" s="1604"/>
      <c r="I560" s="1605"/>
      <c r="K560" s="1603" t="s">
        <v>47</v>
      </c>
      <c r="L560" s="1604"/>
      <c r="M560" s="1604"/>
      <c r="N560" s="1604"/>
      <c r="O560" s="1604"/>
      <c r="P560" s="1604"/>
      <c r="Q560" s="1604"/>
      <c r="R560" s="1604"/>
      <c r="S560" s="1605"/>
    </row>
    <row r="561" spans="1:19">
      <c r="A561" s="13"/>
      <c r="I561" s="14"/>
      <c r="K561" s="13"/>
      <c r="S561" s="14"/>
    </row>
    <row r="562" spans="1:19">
      <c r="A562" s="15" t="s">
        <v>48</v>
      </c>
      <c r="B562" s="3"/>
      <c r="C562" s="3"/>
      <c r="D562" s="6" t="str">
        <f>'04-22Master'!F5</f>
        <v>Burgeon IT Services Pvt.Ltd.</v>
      </c>
      <c r="I562" s="14"/>
      <c r="K562" s="15" t="s">
        <v>48</v>
      </c>
      <c r="L562" s="3"/>
      <c r="M562" s="3"/>
      <c r="N562" s="6" t="str">
        <f>D562</f>
        <v>Burgeon IT Services Pvt.Ltd.</v>
      </c>
      <c r="S562" s="14"/>
    </row>
    <row r="563" spans="1:19">
      <c r="A563" s="15"/>
      <c r="B563" s="3" t="str">
        <f>'04-22Master'!F6</f>
        <v>Siri Mansion LIGB 436 Dr.A S Rao Nagar,Hyderabad</v>
      </c>
      <c r="C563" s="3"/>
      <c r="D563" s="3"/>
      <c r="I563" s="14"/>
      <c r="K563" s="15"/>
      <c r="L563" s="3" t="str">
        <f>B563</f>
        <v>Siri Mansion LIGB 436 Dr.A S Rao Nagar,Hyderabad</v>
      </c>
      <c r="M563" s="3"/>
      <c r="N563" s="3"/>
      <c r="S563" s="14"/>
    </row>
    <row r="564" spans="1:19">
      <c r="A564" s="15"/>
      <c r="B564" s="3">
        <f>'04-22Master'!F2784</f>
        <v>0</v>
      </c>
      <c r="C564" s="3"/>
      <c r="D564" s="3"/>
      <c r="E564" s="3"/>
      <c r="I564" s="14"/>
      <c r="K564" s="15"/>
      <c r="L564" s="3">
        <f>B564</f>
        <v>0</v>
      </c>
      <c r="M564" s="3"/>
      <c r="N564" s="3"/>
      <c r="O564" s="3"/>
      <c r="S564" s="14"/>
    </row>
    <row r="565" spans="1:19">
      <c r="A565" s="1606" t="s">
        <v>49</v>
      </c>
      <c r="B565" s="1599"/>
      <c r="C565" s="1599"/>
      <c r="D565" s="1599"/>
      <c r="E565" s="3"/>
      <c r="I565" s="14"/>
      <c r="K565" s="1606" t="s">
        <v>49</v>
      </c>
      <c r="L565" s="1599"/>
      <c r="M565" s="1599"/>
      <c r="N565" s="1599"/>
      <c r="O565" s="3"/>
      <c r="S565" s="14"/>
    </row>
    <row r="566" spans="1:19">
      <c r="A566" s="1606"/>
      <c r="B566" s="1599"/>
      <c r="C566" s="1599"/>
      <c r="D566" s="1599"/>
      <c r="E566" s="16" t="str">
        <f>'04-22Master'!B28</f>
        <v>ELAMPARITHI SB</v>
      </c>
      <c r="F566" s="17"/>
      <c r="G566" s="17"/>
      <c r="H566" s="17" t="str">
        <f>'04-22Master'!E28</f>
        <v>Balasubramanian.S</v>
      </c>
      <c r="I566" s="14"/>
      <c r="K566" s="1606"/>
      <c r="L566" s="1599"/>
      <c r="M566" s="1599"/>
      <c r="N566" s="1599"/>
      <c r="O566" s="16" t="str">
        <f>E566</f>
        <v>ELAMPARITHI SB</v>
      </c>
      <c r="P566" s="17"/>
      <c r="Q566" s="17"/>
      <c r="R566" s="17" t="str">
        <f>H566</f>
        <v>Balasubramanian.S</v>
      </c>
      <c r="S566" s="14"/>
    </row>
    <row r="567" spans="1:19">
      <c r="A567" s="15"/>
      <c r="B567" s="3"/>
      <c r="C567" s="3"/>
      <c r="D567" s="3"/>
      <c r="E567" s="3"/>
      <c r="I567" s="14"/>
      <c r="K567" s="15"/>
      <c r="L567" s="3"/>
      <c r="M567" s="3"/>
      <c r="N567" s="3"/>
      <c r="O567" s="3"/>
      <c r="S567" s="14"/>
    </row>
    <row r="568" spans="1:19">
      <c r="A568" s="1598" t="s">
        <v>50</v>
      </c>
      <c r="B568" s="1595"/>
      <c r="C568" s="1595"/>
      <c r="D568" s="1595"/>
      <c r="E568" s="16" t="str">
        <f>'04-22Master'!F8</f>
        <v>IT SUPPORTIVE SERVICES &amp; BANGALORE STP</v>
      </c>
      <c r="F568" s="17"/>
      <c r="G568" s="17"/>
      <c r="H568" s="17"/>
      <c r="I568" s="14"/>
      <c r="K568" s="1598" t="s">
        <v>50</v>
      </c>
      <c r="L568" s="1595"/>
      <c r="M568" s="1595"/>
      <c r="N568" s="1595"/>
      <c r="O568" s="16" t="str">
        <f>E568</f>
        <v>IT SUPPORTIVE SERVICES &amp; BANGALORE STP</v>
      </c>
      <c r="P568" s="17"/>
      <c r="Q568" s="17"/>
      <c r="R568" s="17"/>
      <c r="S568" s="14"/>
    </row>
    <row r="569" spans="1:19">
      <c r="A569" s="15"/>
      <c r="B569" s="3"/>
      <c r="C569" s="3"/>
      <c r="D569" s="3"/>
      <c r="E569" s="3"/>
      <c r="I569" s="14"/>
      <c r="K569" s="15"/>
      <c r="L569" s="3"/>
      <c r="M569" s="3"/>
      <c r="N569" s="3"/>
      <c r="O569" s="3"/>
      <c r="S569" s="14"/>
    </row>
    <row r="570" spans="1:19">
      <c r="A570" s="1598" t="s">
        <v>51</v>
      </c>
      <c r="B570" s="1595"/>
      <c r="C570" s="1595"/>
      <c r="D570" s="1595"/>
      <c r="E570" s="18">
        <f>'04-22Master'!D10</f>
        <v>44652</v>
      </c>
      <c r="F570" s="17"/>
      <c r="G570" s="17"/>
      <c r="H570" s="17"/>
      <c r="I570" s="14"/>
      <c r="K570" s="1598" t="s">
        <v>51</v>
      </c>
      <c r="L570" s="1595"/>
      <c r="M570" s="1595"/>
      <c r="N570" s="1595"/>
      <c r="O570" s="18">
        <f>E570</f>
        <v>44652</v>
      </c>
      <c r="P570" s="17"/>
      <c r="Q570" s="17"/>
      <c r="R570" s="17"/>
      <c r="S570" s="14"/>
    </row>
    <row r="571" spans="1:19">
      <c r="A571" s="15"/>
      <c r="B571" s="3"/>
      <c r="C571" s="3"/>
      <c r="D571" s="3"/>
      <c r="E571" s="3"/>
      <c r="I571" s="14"/>
      <c r="K571" s="15"/>
      <c r="L571" s="3"/>
      <c r="M571" s="3"/>
      <c r="N571" s="3"/>
      <c r="O571" s="3"/>
      <c r="S571" s="14"/>
    </row>
    <row r="572" spans="1:19">
      <c r="A572" s="19">
        <v>1</v>
      </c>
      <c r="B572" s="1595" t="s">
        <v>52</v>
      </c>
      <c r="C572" s="1595"/>
      <c r="D572" s="1595"/>
      <c r="E572" s="20">
        <f>'04-22Master'!R28</f>
        <v>20</v>
      </c>
      <c r="F572" s="17"/>
      <c r="G572" s="17"/>
      <c r="H572" s="17"/>
      <c r="I572" s="14"/>
      <c r="K572" s="19">
        <v>1</v>
      </c>
      <c r="L572" s="1595" t="s">
        <v>52</v>
      </c>
      <c r="M572" s="1595"/>
      <c r="N572" s="1595"/>
      <c r="O572" s="20">
        <f>E572</f>
        <v>20</v>
      </c>
      <c r="P572" s="17"/>
      <c r="Q572" s="17"/>
      <c r="R572" s="17"/>
      <c r="S572" s="14"/>
    </row>
    <row r="573" spans="1:19">
      <c r="A573" s="19"/>
      <c r="B573" s="3"/>
      <c r="C573" s="3"/>
      <c r="D573" s="3"/>
      <c r="E573" s="3"/>
      <c r="I573" s="14"/>
      <c r="K573" s="19"/>
      <c r="L573" s="3"/>
      <c r="M573" s="3"/>
      <c r="N573" s="3"/>
      <c r="O573" s="3"/>
      <c r="S573" s="14"/>
    </row>
    <row r="574" spans="1:19">
      <c r="A574" s="19">
        <v>2</v>
      </c>
      <c r="B574" s="1599" t="s">
        <v>53</v>
      </c>
      <c r="C574" s="1599"/>
      <c r="D574" s="1599"/>
      <c r="E574" s="3"/>
      <c r="I574" s="14"/>
      <c r="K574" s="19">
        <v>2</v>
      </c>
      <c r="L574" s="1599" t="s">
        <v>53</v>
      </c>
      <c r="M574" s="1599"/>
      <c r="N574" s="1599"/>
      <c r="O574" s="3"/>
      <c r="S574" s="14"/>
    </row>
    <row r="575" spans="1:19">
      <c r="A575" s="19"/>
      <c r="B575" s="1599"/>
      <c r="C575" s="1599"/>
      <c r="D575" s="1599"/>
      <c r="E575" s="21" t="s">
        <v>34</v>
      </c>
      <c r="F575" s="17"/>
      <c r="G575" s="17"/>
      <c r="H575" s="17"/>
      <c r="I575" s="14"/>
      <c r="K575" s="19"/>
      <c r="L575" s="1599"/>
      <c r="M575" s="1599"/>
      <c r="N575" s="1599"/>
      <c r="O575" s="21" t="s">
        <v>34</v>
      </c>
      <c r="P575" s="17"/>
      <c r="Q575" s="17"/>
      <c r="R575" s="17"/>
      <c r="S575" s="14"/>
    </row>
    <row r="576" spans="1:19">
      <c r="A576" s="19"/>
      <c r="B576" s="3"/>
      <c r="C576" s="3"/>
      <c r="D576" s="3"/>
      <c r="E576" s="3"/>
      <c r="I576" s="14"/>
      <c r="K576" s="19"/>
      <c r="L576" s="3"/>
      <c r="M576" s="3"/>
      <c r="N576" s="3"/>
      <c r="O576" s="3"/>
      <c r="S576" s="14"/>
    </row>
    <row r="577" spans="1:19">
      <c r="A577" s="19">
        <v>3</v>
      </c>
      <c r="B577" s="1595" t="s">
        <v>54</v>
      </c>
      <c r="C577" s="1595"/>
      <c r="D577" s="1595"/>
      <c r="E577" s="21" t="s">
        <v>34</v>
      </c>
      <c r="F577" s="17"/>
      <c r="G577" s="17"/>
      <c r="H577" s="17"/>
      <c r="I577" s="14"/>
      <c r="K577" s="19">
        <v>3</v>
      </c>
      <c r="L577" s="1595" t="s">
        <v>54</v>
      </c>
      <c r="M577" s="1595"/>
      <c r="N577" s="1595"/>
      <c r="O577" s="16" t="str">
        <f>E577</f>
        <v>N/A</v>
      </c>
      <c r="P577" s="17"/>
      <c r="Q577" s="17"/>
      <c r="R577" s="17"/>
      <c r="S577" s="14"/>
    </row>
    <row r="578" spans="1:19">
      <c r="A578" s="19"/>
      <c r="B578" s="3"/>
      <c r="C578" s="3"/>
      <c r="D578" s="3"/>
      <c r="E578" s="3"/>
      <c r="I578" s="14"/>
      <c r="K578" s="19"/>
      <c r="L578" s="3"/>
      <c r="M578" s="3"/>
      <c r="N578" s="3"/>
      <c r="O578" s="3"/>
      <c r="S578" s="14"/>
    </row>
    <row r="579" spans="1:19">
      <c r="A579" s="19">
        <v>4</v>
      </c>
      <c r="B579" s="1595" t="s">
        <v>55</v>
      </c>
      <c r="C579" s="1595"/>
      <c r="D579" s="1595"/>
      <c r="E579" s="21" t="s">
        <v>56</v>
      </c>
      <c r="F579" s="17"/>
      <c r="G579" s="17"/>
      <c r="H579" s="17"/>
      <c r="I579" s="14"/>
      <c r="K579" s="19">
        <v>4</v>
      </c>
      <c r="L579" s="1595" t="s">
        <v>55</v>
      </c>
      <c r="M579" s="1595"/>
      <c r="N579" s="1595"/>
      <c r="O579" s="21" t="s">
        <v>56</v>
      </c>
      <c r="P579" s="17"/>
      <c r="Q579" s="17"/>
      <c r="R579" s="17"/>
      <c r="S579" s="14"/>
    </row>
    <row r="580" spans="1:19">
      <c r="A580" s="19"/>
      <c r="B580" s="3"/>
      <c r="C580" s="3"/>
      <c r="D580" s="3"/>
      <c r="E580" s="3"/>
      <c r="I580" s="14"/>
      <c r="K580" s="19"/>
      <c r="L580" s="3"/>
      <c r="M580" s="3"/>
      <c r="N580" s="3"/>
      <c r="O580" s="3"/>
      <c r="S580" s="14"/>
    </row>
    <row r="581" spans="1:19">
      <c r="A581" s="19">
        <v>5</v>
      </c>
      <c r="B581" s="1595" t="s">
        <v>57</v>
      </c>
      <c r="C581" s="1595"/>
      <c r="D581" s="1595"/>
      <c r="E581" s="302">
        <f>'04-22Master'!AH28</f>
        <v>36073.173640000001</v>
      </c>
      <c r="I581" s="14"/>
      <c r="K581" s="19">
        <v>5</v>
      </c>
      <c r="L581" s="1595" t="s">
        <v>57</v>
      </c>
      <c r="M581" s="1595"/>
      <c r="N581" s="1595"/>
      <c r="O581" s="302">
        <f>E581</f>
        <v>36073.173640000001</v>
      </c>
      <c r="S581" s="14"/>
    </row>
    <row r="582" spans="1:19">
      <c r="A582" s="19"/>
      <c r="B582" s="3"/>
      <c r="C582" s="3"/>
      <c r="D582" s="303" t="s">
        <v>58</v>
      </c>
      <c r="E582" s="303" t="s">
        <v>28</v>
      </c>
      <c r="F582" s="303" t="s">
        <v>30</v>
      </c>
      <c r="G582" s="303" t="s">
        <v>31</v>
      </c>
      <c r="H582" s="303" t="s">
        <v>383</v>
      </c>
      <c r="I582" s="301" t="s">
        <v>384</v>
      </c>
      <c r="K582" s="19"/>
      <c r="L582" s="3"/>
      <c r="M582" s="3"/>
      <c r="N582" s="303" t="s">
        <v>58</v>
      </c>
      <c r="O582" s="303" t="s">
        <v>28</v>
      </c>
      <c r="P582" s="303" t="s">
        <v>30</v>
      </c>
      <c r="Q582" s="303" t="s">
        <v>31</v>
      </c>
      <c r="R582" s="303" t="s">
        <v>383</v>
      </c>
      <c r="S582" s="301" t="s">
        <v>384</v>
      </c>
    </row>
    <row r="583" spans="1:19">
      <c r="A583" s="19">
        <v>6</v>
      </c>
      <c r="B583" s="522" t="s">
        <v>59</v>
      </c>
      <c r="C583" s="522"/>
      <c r="D583" s="304">
        <f>'04-22Master'!AJ28</f>
        <v>1800</v>
      </c>
      <c r="E583" s="304">
        <f>'04-22Master'!AI1715</f>
        <v>0</v>
      </c>
      <c r="F583" s="305">
        <f>'04-22Master'!AK28</f>
        <v>200</v>
      </c>
      <c r="G583" s="304">
        <f>'04-22Master'!AL28</f>
        <v>0</v>
      </c>
      <c r="H583" s="305">
        <f>'04-22Master'!AM28</f>
        <v>335</v>
      </c>
      <c r="I583" s="305">
        <f>SUM(D583:H583)</f>
        <v>2335</v>
      </c>
      <c r="K583" s="19">
        <v>6</v>
      </c>
      <c r="L583" s="522" t="s">
        <v>59</v>
      </c>
      <c r="M583" s="522"/>
      <c r="N583" s="304">
        <f t="shared" ref="N583:S583" si="12">D583</f>
        <v>1800</v>
      </c>
      <c r="O583" s="304">
        <f t="shared" si="12"/>
        <v>0</v>
      </c>
      <c r="P583" s="305">
        <f t="shared" si="12"/>
        <v>200</v>
      </c>
      <c r="Q583" s="304">
        <f t="shared" si="12"/>
        <v>0</v>
      </c>
      <c r="R583" s="305">
        <f t="shared" si="12"/>
        <v>335</v>
      </c>
      <c r="S583" s="305">
        <f t="shared" si="12"/>
        <v>2335</v>
      </c>
    </row>
    <row r="584" spans="1:19">
      <c r="A584" s="19"/>
      <c r="B584" s="3"/>
      <c r="C584" s="3"/>
      <c r="D584" s="3"/>
      <c r="E584" s="3"/>
      <c r="I584" s="14"/>
      <c r="K584" s="19"/>
      <c r="L584" s="3"/>
      <c r="M584" s="3"/>
      <c r="N584" s="3"/>
      <c r="O584" s="3"/>
      <c r="S584" s="14"/>
    </row>
    <row r="585" spans="1:19">
      <c r="A585" s="19">
        <v>7</v>
      </c>
      <c r="B585" s="1595" t="s">
        <v>60</v>
      </c>
      <c r="C585" s="1595"/>
      <c r="D585" s="1595"/>
      <c r="E585" s="22">
        <f>E581-I583</f>
        <v>33738.173640000001</v>
      </c>
      <c r="F585" s="17"/>
      <c r="G585" s="17"/>
      <c r="H585" s="17"/>
      <c r="I585" s="14"/>
      <c r="K585" s="19">
        <v>7</v>
      </c>
      <c r="L585" s="1595" t="s">
        <v>60</v>
      </c>
      <c r="M585" s="1595"/>
      <c r="N585" s="1595"/>
      <c r="O585" s="22">
        <f>E585</f>
        <v>33738.173640000001</v>
      </c>
      <c r="P585" s="17"/>
      <c r="Q585" s="17"/>
      <c r="R585" s="17"/>
      <c r="S585" s="14"/>
    </row>
    <row r="586" spans="1:19">
      <c r="A586" s="13"/>
      <c r="I586" s="14"/>
      <c r="K586" s="13"/>
      <c r="S586" s="14"/>
    </row>
    <row r="587" spans="1:19">
      <c r="A587" s="13"/>
      <c r="I587" s="14"/>
      <c r="K587" s="13"/>
      <c r="S587" s="14"/>
    </row>
    <row r="588" spans="1:19" ht="15.75" thickBot="1">
      <c r="A588" s="13"/>
      <c r="F588" s="23"/>
      <c r="G588" s="23"/>
      <c r="H588" s="23"/>
      <c r="I588" s="24"/>
      <c r="K588" s="13"/>
      <c r="P588" s="23"/>
      <c r="Q588" s="23"/>
      <c r="R588" s="23"/>
      <c r="S588" s="24"/>
    </row>
    <row r="589" spans="1:19" ht="15.75" thickBot="1">
      <c r="A589" s="25"/>
      <c r="B589" s="23"/>
      <c r="C589" s="23"/>
      <c r="D589" s="23"/>
      <c r="E589" s="23"/>
      <c r="F589" s="1596" t="s">
        <v>61</v>
      </c>
      <c r="G589" s="1596"/>
      <c r="H589" s="1596"/>
      <c r="I589" s="1597"/>
      <c r="K589" s="25"/>
      <c r="L589" s="23"/>
      <c r="M589" s="23"/>
      <c r="N589" s="23"/>
      <c r="O589" s="23"/>
      <c r="P589" s="1596" t="s">
        <v>61</v>
      </c>
      <c r="Q589" s="1596"/>
      <c r="R589" s="1596"/>
      <c r="S589" s="1597"/>
    </row>
    <row r="597" spans="1:19" s="9" customFormat="1"/>
    <row r="598" spans="1:19" s="9" customFormat="1"/>
    <row r="599" spans="1:19" s="9" customFormat="1"/>
    <row r="600" spans="1:19" s="9" customFormat="1"/>
    <row r="601" spans="1:19" s="9" customFormat="1"/>
    <row r="602" spans="1:19" s="9" customFormat="1"/>
    <row r="603" spans="1:19" s="9" customFormat="1"/>
    <row r="604" spans="1:19" s="9" customFormat="1" ht="15.75" thickBot="1"/>
    <row r="605" spans="1:19" ht="26.25">
      <c r="A605" s="1600" t="s">
        <v>46</v>
      </c>
      <c r="B605" s="1601"/>
      <c r="C605" s="1601"/>
      <c r="D605" s="1601"/>
      <c r="E605" s="1601"/>
      <c r="F605" s="1601"/>
      <c r="G605" s="1601"/>
      <c r="H605" s="1601"/>
      <c r="I605" s="1602"/>
      <c r="K605" s="1600" t="s">
        <v>46</v>
      </c>
      <c r="L605" s="1601"/>
      <c r="M605" s="1601"/>
      <c r="N605" s="1601"/>
      <c r="O605" s="1601"/>
      <c r="P605" s="1601"/>
      <c r="Q605" s="1601"/>
      <c r="R605" s="1601"/>
      <c r="S605" s="1602"/>
    </row>
    <row r="606" spans="1:19">
      <c r="A606" s="1603" t="s">
        <v>47</v>
      </c>
      <c r="B606" s="1604"/>
      <c r="C606" s="1604"/>
      <c r="D606" s="1604"/>
      <c r="E606" s="1604"/>
      <c r="F606" s="1604"/>
      <c r="G606" s="1604"/>
      <c r="H606" s="1604"/>
      <c r="I606" s="1605"/>
      <c r="K606" s="1603" t="s">
        <v>47</v>
      </c>
      <c r="L606" s="1604"/>
      <c r="M606" s="1604"/>
      <c r="N606" s="1604"/>
      <c r="O606" s="1604"/>
      <c r="P606" s="1604"/>
      <c r="Q606" s="1604"/>
      <c r="R606" s="1604"/>
      <c r="S606" s="1605"/>
    </row>
    <row r="607" spans="1:19">
      <c r="A607" s="13"/>
      <c r="I607" s="14"/>
      <c r="K607" s="13"/>
      <c r="S607" s="14"/>
    </row>
    <row r="608" spans="1:19" ht="18.75">
      <c r="A608" s="15" t="s">
        <v>48</v>
      </c>
      <c r="B608" s="3"/>
      <c r="C608" s="3"/>
      <c r="D608" s="551" t="s">
        <v>482</v>
      </c>
      <c r="I608" s="14"/>
      <c r="K608" s="15" t="s">
        <v>48</v>
      </c>
      <c r="L608" s="3"/>
      <c r="M608" s="3"/>
      <c r="N608" s="6" t="str">
        <f>D608</f>
        <v>Burgeon IT Services Pvt.Ltd.</v>
      </c>
      <c r="S608" s="14"/>
    </row>
    <row r="609" spans="1:19" ht="18">
      <c r="A609" s="15"/>
      <c r="B609" s="620" t="s">
        <v>491</v>
      </c>
      <c r="C609" s="3"/>
      <c r="I609" s="14"/>
      <c r="K609" s="15"/>
      <c r="L609" s="3" t="str">
        <f>B609</f>
        <v>Siri Mansion LIGB 436 Dr.A S Rao Nagar,Hyderabad</v>
      </c>
      <c r="M609" s="3"/>
      <c r="N609" s="3"/>
      <c r="S609" s="14"/>
    </row>
    <row r="610" spans="1:19">
      <c r="A610" s="15"/>
      <c r="B610" s="3"/>
      <c r="C610" s="3"/>
      <c r="D610" s="3"/>
      <c r="E610" s="3"/>
      <c r="I610" s="14"/>
      <c r="K610" s="15"/>
      <c r="L610" s="3"/>
      <c r="M610" s="3"/>
      <c r="N610" s="3"/>
      <c r="O610" s="3"/>
      <c r="S610" s="14"/>
    </row>
    <row r="611" spans="1:19" ht="14.45" customHeight="1">
      <c r="A611" s="1606" t="s">
        <v>49</v>
      </c>
      <c r="B611" s="1599"/>
      <c r="C611" s="1599"/>
      <c r="D611" s="1599"/>
      <c r="E611" s="3"/>
      <c r="I611" s="14"/>
      <c r="K611" s="1606" t="s">
        <v>49</v>
      </c>
      <c r="L611" s="1599"/>
      <c r="M611" s="1599"/>
      <c r="N611" s="1599"/>
      <c r="O611" s="3"/>
      <c r="S611" s="14"/>
    </row>
    <row r="612" spans="1:19">
      <c r="A612" s="1606"/>
      <c r="B612" s="1599"/>
      <c r="C612" s="1599"/>
      <c r="D612" s="1599"/>
      <c r="E612" s="16" t="str">
        <f>'04-22Master'!B29</f>
        <v>Karthick G</v>
      </c>
      <c r="F612" s="17"/>
      <c r="G612" s="17"/>
      <c r="H612" s="17" t="str">
        <f>'04-22Master'!E29</f>
        <v>Ganesan</v>
      </c>
      <c r="I612" s="14"/>
      <c r="K612" s="1606"/>
      <c r="L612" s="1599"/>
      <c r="M612" s="1599"/>
      <c r="N612" s="1599"/>
      <c r="O612" s="16" t="str">
        <f>E612</f>
        <v>Karthick G</v>
      </c>
      <c r="P612" s="17"/>
      <c r="Q612" s="17"/>
      <c r="R612" s="17" t="str">
        <f>H612</f>
        <v>Ganesan</v>
      </c>
      <c r="S612" s="14"/>
    </row>
    <row r="613" spans="1:19">
      <c r="A613" s="15"/>
      <c r="B613" s="3"/>
      <c r="C613" s="3"/>
      <c r="D613" s="3"/>
      <c r="E613" s="3"/>
      <c r="I613" s="14"/>
      <c r="K613" s="15"/>
      <c r="L613" s="3"/>
      <c r="M613" s="3"/>
      <c r="N613" s="3"/>
      <c r="O613" s="3"/>
      <c r="S613" s="14"/>
    </row>
    <row r="614" spans="1:19">
      <c r="A614" s="1598" t="s">
        <v>50</v>
      </c>
      <c r="B614" s="1595"/>
      <c r="C614" s="1595"/>
      <c r="D614" s="1595"/>
      <c r="E614" s="664" t="s">
        <v>483</v>
      </c>
      <c r="F614" s="17"/>
      <c r="G614" s="17"/>
      <c r="H614" s="17"/>
      <c r="I614" s="14"/>
      <c r="K614" s="1598" t="s">
        <v>50</v>
      </c>
      <c r="L614" s="1595"/>
      <c r="M614" s="1595"/>
      <c r="N614" s="1595"/>
      <c r="O614" s="16" t="str">
        <f>E614</f>
        <v>INFOSYS  LTD.IL Bangalore STP Park - I</v>
      </c>
      <c r="P614" s="17"/>
      <c r="Q614" s="17"/>
      <c r="R614" s="17"/>
      <c r="S614" s="14"/>
    </row>
    <row r="615" spans="1:19">
      <c r="A615" s="15"/>
      <c r="B615" s="3"/>
      <c r="C615" s="3"/>
      <c r="D615" s="3"/>
      <c r="E615" s="3"/>
      <c r="I615" s="14"/>
      <c r="K615" s="15"/>
      <c r="L615" s="3"/>
      <c r="M615" s="3"/>
      <c r="N615" s="3"/>
      <c r="O615" s="3"/>
      <c r="S615" s="14"/>
    </row>
    <row r="616" spans="1:19">
      <c r="A616" s="1598" t="s">
        <v>51</v>
      </c>
      <c r="B616" s="1595"/>
      <c r="C616" s="1595"/>
      <c r="D616" s="1595"/>
      <c r="E616" s="18">
        <f>'04-22Master'!D10</f>
        <v>44652</v>
      </c>
      <c r="F616" s="17"/>
      <c r="G616" s="17"/>
      <c r="H616" s="17"/>
      <c r="I616" s="14"/>
      <c r="K616" s="1598" t="s">
        <v>51</v>
      </c>
      <c r="L616" s="1595"/>
      <c r="M616" s="1595"/>
      <c r="N616" s="1595"/>
      <c r="O616" s="18">
        <f>E616</f>
        <v>44652</v>
      </c>
      <c r="P616" s="17"/>
      <c r="Q616" s="17"/>
      <c r="R616" s="17"/>
      <c r="S616" s="14"/>
    </row>
    <row r="617" spans="1:19">
      <c r="A617" s="15"/>
      <c r="B617" s="3"/>
      <c r="C617" s="3"/>
      <c r="D617" s="3"/>
      <c r="E617" s="3"/>
      <c r="I617" s="14"/>
      <c r="K617" s="15"/>
      <c r="L617" s="3"/>
      <c r="M617" s="3"/>
      <c r="N617" s="3"/>
      <c r="O617" s="3"/>
      <c r="S617" s="14"/>
    </row>
    <row r="618" spans="1:19">
      <c r="A618" s="19">
        <v>1</v>
      </c>
      <c r="B618" s="1595" t="s">
        <v>52</v>
      </c>
      <c r="C618" s="1595"/>
      <c r="D618" s="1595"/>
      <c r="E618" s="20">
        <f>'04-22Master'!R29</f>
        <v>30</v>
      </c>
      <c r="F618" s="17"/>
      <c r="G618" s="17"/>
      <c r="H618" s="17"/>
      <c r="I618" s="14"/>
      <c r="K618" s="19">
        <v>1</v>
      </c>
      <c r="L618" s="1595" t="s">
        <v>52</v>
      </c>
      <c r="M618" s="1595"/>
      <c r="N618" s="1595"/>
      <c r="O618" s="20">
        <f>E618</f>
        <v>30</v>
      </c>
      <c r="P618" s="17"/>
      <c r="Q618" s="17"/>
      <c r="R618" s="17"/>
      <c r="S618" s="14"/>
    </row>
    <row r="619" spans="1:19">
      <c r="A619" s="19"/>
      <c r="B619" s="3"/>
      <c r="C619" s="3"/>
      <c r="D619" s="3"/>
      <c r="E619" s="3"/>
      <c r="I619" s="14"/>
      <c r="K619" s="19"/>
      <c r="L619" s="3"/>
      <c r="M619" s="3"/>
      <c r="N619" s="3"/>
      <c r="O619" s="3"/>
      <c r="S619" s="14"/>
    </row>
    <row r="620" spans="1:19" ht="14.45" customHeight="1">
      <c r="A620" s="19">
        <v>2</v>
      </c>
      <c r="B620" s="1599" t="s">
        <v>53</v>
      </c>
      <c r="C620" s="1599"/>
      <c r="D620" s="1599"/>
      <c r="E620" s="3"/>
      <c r="I620" s="14"/>
      <c r="K620" s="19">
        <v>2</v>
      </c>
      <c r="L620" s="1599" t="s">
        <v>53</v>
      </c>
      <c r="M620" s="1599"/>
      <c r="N620" s="1599"/>
      <c r="O620" s="3"/>
      <c r="S620" s="14"/>
    </row>
    <row r="621" spans="1:19">
      <c r="A621" s="19"/>
      <c r="B621" s="1599"/>
      <c r="C621" s="1599"/>
      <c r="D621" s="1599"/>
      <c r="E621" s="21" t="s">
        <v>34</v>
      </c>
      <c r="F621" s="17"/>
      <c r="G621" s="17"/>
      <c r="H621" s="17"/>
      <c r="I621" s="14"/>
      <c r="K621" s="19"/>
      <c r="L621" s="1599"/>
      <c r="M621" s="1599"/>
      <c r="N621" s="1599"/>
      <c r="O621" s="21" t="s">
        <v>34</v>
      </c>
      <c r="P621" s="17"/>
      <c r="Q621" s="17"/>
      <c r="R621" s="17"/>
      <c r="S621" s="14"/>
    </row>
    <row r="622" spans="1:19">
      <c r="A622" s="19"/>
      <c r="B622" s="3"/>
      <c r="C622" s="3"/>
      <c r="D622" s="3"/>
      <c r="E622" s="3"/>
      <c r="I622" s="14"/>
      <c r="K622" s="19"/>
      <c r="L622" s="3"/>
      <c r="M622" s="3"/>
      <c r="N622" s="3"/>
      <c r="O622" s="3"/>
      <c r="S622" s="14"/>
    </row>
    <row r="623" spans="1:19">
      <c r="A623" s="19">
        <v>3</v>
      </c>
      <c r="B623" s="1595" t="s">
        <v>54</v>
      </c>
      <c r="C623" s="1595"/>
      <c r="D623" s="1595"/>
      <c r="E623" s="21" t="s">
        <v>34</v>
      </c>
      <c r="F623" s="17"/>
      <c r="G623" s="17"/>
      <c r="H623" s="17"/>
      <c r="I623" s="14"/>
      <c r="K623" s="19">
        <v>3</v>
      </c>
      <c r="L623" s="1595" t="s">
        <v>54</v>
      </c>
      <c r="M623" s="1595"/>
      <c r="N623" s="1595"/>
      <c r="O623" s="16" t="str">
        <f>E623</f>
        <v>N/A</v>
      </c>
      <c r="P623" s="17"/>
      <c r="Q623" s="17"/>
      <c r="R623" s="17"/>
      <c r="S623" s="14"/>
    </row>
    <row r="624" spans="1:19">
      <c r="A624" s="19"/>
      <c r="B624" s="3"/>
      <c r="C624" s="3"/>
      <c r="D624" s="3"/>
      <c r="E624" s="3"/>
      <c r="I624" s="14"/>
      <c r="K624" s="19"/>
      <c r="L624" s="3"/>
      <c r="M624" s="3"/>
      <c r="N624" s="3"/>
      <c r="O624" s="3"/>
      <c r="S624" s="14"/>
    </row>
    <row r="625" spans="1:19">
      <c r="A625" s="19">
        <v>4</v>
      </c>
      <c r="B625" s="1595" t="s">
        <v>55</v>
      </c>
      <c r="C625" s="1595"/>
      <c r="D625" s="1595"/>
      <c r="E625" s="21" t="s">
        <v>56</v>
      </c>
      <c r="F625" s="17"/>
      <c r="G625" s="17"/>
      <c r="H625" s="17"/>
      <c r="I625" s="14"/>
      <c r="K625" s="19">
        <v>4</v>
      </c>
      <c r="L625" s="1595" t="s">
        <v>55</v>
      </c>
      <c r="M625" s="1595"/>
      <c r="N625" s="1595"/>
      <c r="O625" s="21" t="s">
        <v>56</v>
      </c>
      <c r="P625" s="17"/>
      <c r="Q625" s="17"/>
      <c r="R625" s="17"/>
      <c r="S625" s="14"/>
    </row>
    <row r="626" spans="1:19">
      <c r="A626" s="19"/>
      <c r="B626" s="3"/>
      <c r="C626" s="3"/>
      <c r="D626" s="3"/>
      <c r="E626" s="3"/>
      <c r="I626" s="14"/>
      <c r="K626" s="19"/>
      <c r="L626" s="3"/>
      <c r="M626" s="3"/>
      <c r="N626" s="3"/>
      <c r="O626" s="3"/>
      <c r="S626" s="14"/>
    </row>
    <row r="627" spans="1:19">
      <c r="A627" s="19">
        <v>5</v>
      </c>
      <c r="B627" s="1595" t="s">
        <v>57</v>
      </c>
      <c r="C627" s="1595"/>
      <c r="D627" s="1595"/>
      <c r="E627" s="302">
        <f>'04-22Master'!AH29</f>
        <v>98276.28542</v>
      </c>
      <c r="I627" s="14"/>
      <c r="K627" s="19">
        <v>5</v>
      </c>
      <c r="L627" s="1595" t="s">
        <v>57</v>
      </c>
      <c r="M627" s="1595"/>
      <c r="N627" s="1595"/>
      <c r="O627" s="302">
        <f>E627</f>
        <v>98276.28542</v>
      </c>
      <c r="S627" s="14"/>
    </row>
    <row r="628" spans="1:19">
      <c r="A628" s="19"/>
      <c r="B628" s="3"/>
      <c r="C628" s="3"/>
      <c r="D628" s="303" t="s">
        <v>58</v>
      </c>
      <c r="E628" s="303" t="s">
        <v>28</v>
      </c>
      <c r="F628" s="303" t="s">
        <v>30</v>
      </c>
      <c r="G628" s="303" t="s">
        <v>31</v>
      </c>
      <c r="H628" s="303" t="s">
        <v>383</v>
      </c>
      <c r="I628" s="301" t="s">
        <v>384</v>
      </c>
      <c r="K628" s="19"/>
      <c r="L628" s="3"/>
      <c r="M628" s="3"/>
      <c r="N628" s="303" t="s">
        <v>58</v>
      </c>
      <c r="O628" s="303" t="s">
        <v>28</v>
      </c>
      <c r="P628" s="303" t="s">
        <v>30</v>
      </c>
      <c r="Q628" s="303" t="s">
        <v>31</v>
      </c>
      <c r="R628" s="303" t="s">
        <v>383</v>
      </c>
      <c r="S628" s="301" t="s">
        <v>384</v>
      </c>
    </row>
    <row r="629" spans="1:19">
      <c r="A629" s="19">
        <v>6</v>
      </c>
      <c r="B629" s="665" t="s">
        <v>59</v>
      </c>
      <c r="C629" s="665"/>
      <c r="D629" s="304">
        <f>'04-22Master'!AJ29</f>
        <v>1800</v>
      </c>
      <c r="E629" s="304">
        <f>'04-22Master'!AI1811</f>
        <v>0</v>
      </c>
      <c r="F629" s="305">
        <f>'04-22Master'!AK29</f>
        <v>200</v>
      </c>
      <c r="G629" s="304">
        <f>'04-22Master'!AL29</f>
        <v>0</v>
      </c>
      <c r="H629" s="305">
        <f>'04-22Master'!AM29</f>
        <v>336</v>
      </c>
      <c r="I629" s="305">
        <f>SUM(D629:H629)</f>
        <v>2336</v>
      </c>
      <c r="K629" s="19">
        <v>6</v>
      </c>
      <c r="L629" s="665" t="s">
        <v>59</v>
      </c>
      <c r="M629" s="665"/>
      <c r="N629" s="304">
        <f t="shared" ref="N629:S629" si="13">D629</f>
        <v>1800</v>
      </c>
      <c r="O629" s="304">
        <f t="shared" si="13"/>
        <v>0</v>
      </c>
      <c r="P629" s="305">
        <f t="shared" si="13"/>
        <v>200</v>
      </c>
      <c r="Q629" s="304">
        <f t="shared" si="13"/>
        <v>0</v>
      </c>
      <c r="R629" s="305">
        <f t="shared" si="13"/>
        <v>336</v>
      </c>
      <c r="S629" s="305">
        <f t="shared" si="13"/>
        <v>2336</v>
      </c>
    </row>
    <row r="630" spans="1:19">
      <c r="A630" s="19"/>
      <c r="B630" s="3"/>
      <c r="C630" s="3"/>
      <c r="D630" s="3"/>
      <c r="E630" s="3"/>
      <c r="I630" s="14"/>
      <c r="K630" s="19"/>
      <c r="L630" s="3"/>
      <c r="M630" s="3"/>
      <c r="N630" s="3"/>
      <c r="O630" s="3"/>
      <c r="S630" s="14"/>
    </row>
    <row r="631" spans="1:19">
      <c r="A631" s="19">
        <v>7</v>
      </c>
      <c r="B631" s="1595" t="s">
        <v>60</v>
      </c>
      <c r="C631" s="1595"/>
      <c r="D631" s="1595"/>
      <c r="E631" s="22">
        <f>E627-I629</f>
        <v>95940.28542</v>
      </c>
      <c r="F631" s="17"/>
      <c r="G631" s="17"/>
      <c r="H631" s="17"/>
      <c r="I631" s="14"/>
      <c r="K631" s="19">
        <v>7</v>
      </c>
      <c r="L631" s="1595" t="s">
        <v>60</v>
      </c>
      <c r="M631" s="1595"/>
      <c r="N631" s="1595"/>
      <c r="O631" s="22">
        <f>E631</f>
        <v>95940.28542</v>
      </c>
      <c r="P631" s="17"/>
      <c r="Q631" s="17"/>
      <c r="R631" s="17"/>
      <c r="S631" s="14"/>
    </row>
    <row r="632" spans="1:19">
      <c r="A632" s="13"/>
      <c r="I632" s="14"/>
      <c r="K632" s="13"/>
      <c r="S632" s="14"/>
    </row>
    <row r="633" spans="1:19">
      <c r="A633" s="13"/>
      <c r="I633" s="14"/>
      <c r="K633" s="13"/>
      <c r="S633" s="14"/>
    </row>
    <row r="634" spans="1:19" ht="15.75" thickBot="1">
      <c r="A634" s="13"/>
      <c r="F634" s="23"/>
      <c r="G634" s="23"/>
      <c r="H634" s="23"/>
      <c r="I634" s="24"/>
      <c r="K634" s="13"/>
      <c r="P634" s="23"/>
      <c r="Q634" s="23"/>
      <c r="R634" s="23"/>
      <c r="S634" s="24"/>
    </row>
    <row r="635" spans="1:19" ht="15.75" thickBot="1">
      <c r="A635" s="25"/>
      <c r="B635" s="23"/>
      <c r="C635" s="23"/>
      <c r="D635" s="23"/>
      <c r="E635" s="23"/>
      <c r="F635" s="1596" t="s">
        <v>61</v>
      </c>
      <c r="G635" s="1596"/>
      <c r="H635" s="1596"/>
      <c r="I635" s="1597"/>
      <c r="K635" s="25"/>
      <c r="L635" s="23"/>
      <c r="M635" s="23"/>
      <c r="N635" s="23"/>
      <c r="O635" s="23"/>
      <c r="P635" s="1596" t="s">
        <v>61</v>
      </c>
      <c r="Q635" s="1596"/>
      <c r="R635" s="1596"/>
      <c r="S635" s="1597"/>
    </row>
    <row r="650" spans="1:19" s="1185" customFormat="1"/>
    <row r="651" spans="1:19" s="1185" customFormat="1"/>
    <row r="652" spans="1:19" s="1185" customFormat="1"/>
    <row r="653" spans="1:19" s="1185" customFormat="1"/>
    <row r="654" spans="1:19" ht="15.75" thickBot="1"/>
    <row r="655" spans="1:19" ht="26.25">
      <c r="A655" s="1600" t="s">
        <v>46</v>
      </c>
      <c r="B655" s="1601"/>
      <c r="C655" s="1601"/>
      <c r="D655" s="1601"/>
      <c r="E655" s="1601"/>
      <c r="F655" s="1601"/>
      <c r="G655" s="1601"/>
      <c r="H655" s="1601"/>
      <c r="I655" s="1602"/>
      <c r="K655" s="1600" t="s">
        <v>46</v>
      </c>
      <c r="L655" s="1601"/>
      <c r="M655" s="1601"/>
      <c r="N655" s="1601"/>
      <c r="O655" s="1601"/>
      <c r="P655" s="1601"/>
      <c r="Q655" s="1601"/>
      <c r="R655" s="1601"/>
      <c r="S655" s="1602"/>
    </row>
    <row r="656" spans="1:19">
      <c r="A656" s="1603" t="s">
        <v>47</v>
      </c>
      <c r="B656" s="1604"/>
      <c r="C656" s="1604"/>
      <c r="D656" s="1604"/>
      <c r="E656" s="1604"/>
      <c r="F656" s="1604"/>
      <c r="G656" s="1604"/>
      <c r="H656" s="1604"/>
      <c r="I656" s="1605"/>
      <c r="K656" s="1603" t="s">
        <v>47</v>
      </c>
      <c r="L656" s="1604"/>
      <c r="M656" s="1604"/>
      <c r="N656" s="1604"/>
      <c r="O656" s="1604"/>
      <c r="P656" s="1604"/>
      <c r="Q656" s="1604"/>
      <c r="R656" s="1604"/>
      <c r="S656" s="1605"/>
    </row>
    <row r="657" spans="1:19">
      <c r="A657" s="13"/>
      <c r="I657" s="14"/>
      <c r="K657" s="13"/>
      <c r="S657" s="14"/>
    </row>
    <row r="658" spans="1:19" ht="18.75">
      <c r="A658" s="15" t="s">
        <v>48</v>
      </c>
      <c r="B658" s="3"/>
      <c r="C658" s="3"/>
      <c r="D658" s="551" t="s">
        <v>482</v>
      </c>
      <c r="I658" s="14"/>
      <c r="K658" s="15" t="s">
        <v>48</v>
      </c>
      <c r="L658" s="3"/>
      <c r="M658" s="3"/>
      <c r="N658" s="6" t="str">
        <f>D658</f>
        <v>Burgeon IT Services Pvt.Ltd.</v>
      </c>
      <c r="S658" s="14"/>
    </row>
    <row r="659" spans="1:19" ht="18">
      <c r="A659" s="15"/>
      <c r="B659" s="620" t="s">
        <v>491</v>
      </c>
      <c r="C659" s="3"/>
      <c r="I659" s="14"/>
      <c r="K659" s="15"/>
      <c r="L659" s="3" t="str">
        <f>B659</f>
        <v>Siri Mansion LIGB 436 Dr.A S Rao Nagar,Hyderabad</v>
      </c>
      <c r="M659" s="3"/>
      <c r="N659" s="3"/>
      <c r="S659" s="14"/>
    </row>
    <row r="660" spans="1:19">
      <c r="A660" s="15"/>
      <c r="B660" s="3"/>
      <c r="C660" s="3"/>
      <c r="D660" s="3"/>
      <c r="E660" s="3"/>
      <c r="I660" s="14"/>
      <c r="K660" s="15"/>
      <c r="L660" s="3"/>
      <c r="M660" s="3"/>
      <c r="N660" s="3"/>
      <c r="O660" s="3"/>
      <c r="S660" s="14"/>
    </row>
    <row r="661" spans="1:19" ht="14.45" customHeight="1">
      <c r="A661" s="1606" t="s">
        <v>49</v>
      </c>
      <c r="B661" s="1599"/>
      <c r="C661" s="1599"/>
      <c r="D661" s="1599"/>
      <c r="E661" s="3"/>
      <c r="I661" s="14"/>
      <c r="K661" s="1606" t="s">
        <v>49</v>
      </c>
      <c r="L661" s="1599"/>
      <c r="M661" s="1599"/>
      <c r="N661" s="1599"/>
      <c r="O661" s="3"/>
      <c r="S661" s="14"/>
    </row>
    <row r="662" spans="1:19">
      <c r="A662" s="1606"/>
      <c r="B662" s="1599"/>
      <c r="C662" s="1599"/>
      <c r="D662" s="1599"/>
      <c r="E662" s="16" t="str">
        <f>'04-22Master'!B30</f>
        <v>K V Kannan</v>
      </c>
      <c r="F662" s="17"/>
      <c r="G662" s="17"/>
      <c r="H662" s="17" t="str">
        <f>'04-22Master'!E30</f>
        <v>K C Venkata Kumar</v>
      </c>
      <c r="I662" s="14"/>
      <c r="K662" s="1606"/>
      <c r="L662" s="1599"/>
      <c r="M662" s="1599"/>
      <c r="N662" s="1599"/>
      <c r="O662" s="16" t="str">
        <f>E662</f>
        <v>K V Kannan</v>
      </c>
      <c r="P662" s="17"/>
      <c r="Q662" s="17"/>
      <c r="R662" s="17" t="str">
        <f>H662</f>
        <v>K C Venkata Kumar</v>
      </c>
      <c r="S662" s="14"/>
    </row>
    <row r="663" spans="1:19">
      <c r="A663" s="15"/>
      <c r="B663" s="3"/>
      <c r="C663" s="3"/>
      <c r="D663" s="3"/>
      <c r="E663" s="3"/>
      <c r="I663" s="14"/>
      <c r="K663" s="15"/>
      <c r="L663" s="3"/>
      <c r="M663" s="3"/>
      <c r="N663" s="3"/>
      <c r="O663" s="3"/>
      <c r="S663" s="14"/>
    </row>
    <row r="664" spans="1:19">
      <c r="A664" s="1598" t="s">
        <v>50</v>
      </c>
      <c r="B664" s="1595"/>
      <c r="C664" s="1595"/>
      <c r="D664" s="1595"/>
      <c r="E664" s="664" t="s">
        <v>483</v>
      </c>
      <c r="F664" s="17"/>
      <c r="G664" s="17"/>
      <c r="H664" s="17"/>
      <c r="I664" s="14"/>
      <c r="K664" s="1598" t="s">
        <v>50</v>
      </c>
      <c r="L664" s="1595"/>
      <c r="M664" s="1595"/>
      <c r="N664" s="1595"/>
      <c r="O664" s="16" t="str">
        <f>E664</f>
        <v>INFOSYS  LTD.IL Bangalore STP Park - I</v>
      </c>
      <c r="P664" s="17"/>
      <c r="Q664" s="17"/>
      <c r="R664" s="17"/>
      <c r="S664" s="14"/>
    </row>
    <row r="665" spans="1:19">
      <c r="A665" s="15"/>
      <c r="B665" s="3"/>
      <c r="C665" s="3"/>
      <c r="D665" s="3"/>
      <c r="E665" s="3"/>
      <c r="I665" s="14"/>
      <c r="K665" s="15"/>
      <c r="L665" s="3"/>
      <c r="M665" s="3"/>
      <c r="N665" s="3"/>
      <c r="O665" s="3"/>
      <c r="S665" s="14"/>
    </row>
    <row r="666" spans="1:19">
      <c r="A666" s="1598" t="s">
        <v>51</v>
      </c>
      <c r="B666" s="1595"/>
      <c r="C666" s="1595"/>
      <c r="D666" s="1595"/>
      <c r="E666" s="18">
        <f>'04-22Master'!D10</f>
        <v>44652</v>
      </c>
      <c r="F666" s="17"/>
      <c r="G666" s="17"/>
      <c r="H666" s="17"/>
      <c r="I666" s="14"/>
      <c r="K666" s="1598" t="s">
        <v>51</v>
      </c>
      <c r="L666" s="1595"/>
      <c r="M666" s="1595"/>
      <c r="N666" s="1595"/>
      <c r="O666" s="18">
        <f>E666</f>
        <v>44652</v>
      </c>
      <c r="P666" s="17"/>
      <c r="Q666" s="17"/>
      <c r="R666" s="17"/>
      <c r="S666" s="14"/>
    </row>
    <row r="667" spans="1:19">
      <c r="A667" s="15"/>
      <c r="B667" s="3"/>
      <c r="C667" s="3"/>
      <c r="D667" s="3"/>
      <c r="E667" s="3"/>
      <c r="I667" s="14"/>
      <c r="K667" s="15"/>
      <c r="L667" s="3"/>
      <c r="M667" s="3"/>
      <c r="N667" s="3"/>
      <c r="O667" s="3"/>
      <c r="S667" s="14"/>
    </row>
    <row r="668" spans="1:19">
      <c r="A668" s="19">
        <v>1</v>
      </c>
      <c r="B668" s="1595" t="s">
        <v>52</v>
      </c>
      <c r="C668" s="1595"/>
      <c r="D668" s="1595"/>
      <c r="E668" s="20">
        <f>'04-22Master'!R30</f>
        <v>30</v>
      </c>
      <c r="F668" s="17"/>
      <c r="G668" s="17"/>
      <c r="H668" s="17"/>
      <c r="I668" s="14"/>
      <c r="K668" s="19">
        <v>1</v>
      </c>
      <c r="L668" s="1595" t="s">
        <v>52</v>
      </c>
      <c r="M668" s="1595"/>
      <c r="N668" s="1595"/>
      <c r="O668" s="20">
        <f>E668</f>
        <v>30</v>
      </c>
      <c r="P668" s="17"/>
      <c r="Q668" s="17"/>
      <c r="R668" s="17"/>
      <c r="S668" s="14"/>
    </row>
    <row r="669" spans="1:19">
      <c r="A669" s="19"/>
      <c r="B669" s="3"/>
      <c r="C669" s="3"/>
      <c r="D669" s="3"/>
      <c r="E669" s="3"/>
      <c r="I669" s="14"/>
      <c r="K669" s="19"/>
      <c r="L669" s="3"/>
      <c r="M669" s="3"/>
      <c r="N669" s="3"/>
      <c r="O669" s="3"/>
      <c r="S669" s="14"/>
    </row>
    <row r="670" spans="1:19" ht="14.45" customHeight="1">
      <c r="A670" s="19">
        <v>2</v>
      </c>
      <c r="B670" s="1599" t="s">
        <v>53</v>
      </c>
      <c r="C670" s="1599"/>
      <c r="D670" s="1599"/>
      <c r="E670" s="3"/>
      <c r="I670" s="14"/>
      <c r="K670" s="19">
        <v>2</v>
      </c>
      <c r="L670" s="1599" t="s">
        <v>53</v>
      </c>
      <c r="M670" s="1599"/>
      <c r="N670" s="1599"/>
      <c r="O670" s="3"/>
      <c r="S670" s="14"/>
    </row>
    <row r="671" spans="1:19">
      <c r="A671" s="19"/>
      <c r="B671" s="1599"/>
      <c r="C671" s="1599"/>
      <c r="D671" s="1599"/>
      <c r="E671" s="21" t="s">
        <v>34</v>
      </c>
      <c r="F671" s="17"/>
      <c r="G671" s="17"/>
      <c r="H671" s="17"/>
      <c r="I671" s="14"/>
      <c r="K671" s="19"/>
      <c r="L671" s="1599"/>
      <c r="M671" s="1599"/>
      <c r="N671" s="1599"/>
      <c r="O671" s="21" t="s">
        <v>34</v>
      </c>
      <c r="P671" s="17"/>
      <c r="Q671" s="17"/>
      <c r="R671" s="17"/>
      <c r="S671" s="14"/>
    </row>
    <row r="672" spans="1:19">
      <c r="A672" s="19"/>
      <c r="B672" s="3"/>
      <c r="C672" s="3"/>
      <c r="D672" s="3"/>
      <c r="E672" s="3"/>
      <c r="I672" s="14"/>
      <c r="K672" s="19"/>
      <c r="L672" s="3"/>
      <c r="M672" s="3"/>
      <c r="N672" s="3"/>
      <c r="O672" s="3"/>
      <c r="S672" s="14"/>
    </row>
    <row r="673" spans="1:19">
      <c r="A673" s="19">
        <v>3</v>
      </c>
      <c r="B673" s="1595" t="s">
        <v>54</v>
      </c>
      <c r="C673" s="1595"/>
      <c r="D673" s="1595"/>
      <c r="E673" s="21" t="s">
        <v>34</v>
      </c>
      <c r="F673" s="17"/>
      <c r="G673" s="17"/>
      <c r="H673" s="17"/>
      <c r="I673" s="14"/>
      <c r="K673" s="19">
        <v>3</v>
      </c>
      <c r="L673" s="1595" t="s">
        <v>54</v>
      </c>
      <c r="M673" s="1595"/>
      <c r="N673" s="1595"/>
      <c r="O673" s="16" t="str">
        <f>E673</f>
        <v>N/A</v>
      </c>
      <c r="P673" s="17"/>
      <c r="Q673" s="17"/>
      <c r="R673" s="17"/>
      <c r="S673" s="14"/>
    </row>
    <row r="674" spans="1:19">
      <c r="A674" s="19"/>
      <c r="B674" s="3"/>
      <c r="C674" s="3"/>
      <c r="D674" s="3"/>
      <c r="E674" s="3"/>
      <c r="I674" s="14"/>
      <c r="K674" s="19"/>
      <c r="L674" s="3"/>
      <c r="M674" s="3"/>
      <c r="N674" s="3"/>
      <c r="O674" s="3"/>
      <c r="S674" s="14"/>
    </row>
    <row r="675" spans="1:19">
      <c r="A675" s="19">
        <v>4</v>
      </c>
      <c r="B675" s="1595" t="s">
        <v>55</v>
      </c>
      <c r="C675" s="1595"/>
      <c r="D675" s="1595"/>
      <c r="E675" s="21" t="s">
        <v>56</v>
      </c>
      <c r="F675" s="17"/>
      <c r="G675" s="17"/>
      <c r="H675" s="17"/>
      <c r="I675" s="14"/>
      <c r="K675" s="19">
        <v>4</v>
      </c>
      <c r="L675" s="1595" t="s">
        <v>55</v>
      </c>
      <c r="M675" s="1595"/>
      <c r="N675" s="1595"/>
      <c r="O675" s="21" t="s">
        <v>56</v>
      </c>
      <c r="P675" s="17"/>
      <c r="Q675" s="17"/>
      <c r="R675" s="17"/>
      <c r="S675" s="14"/>
    </row>
    <row r="676" spans="1:19">
      <c r="A676" s="19"/>
      <c r="B676" s="3"/>
      <c r="C676" s="3"/>
      <c r="D676" s="3"/>
      <c r="E676" s="3"/>
      <c r="I676" s="14"/>
      <c r="K676" s="19"/>
      <c r="L676" s="3"/>
      <c r="M676" s="3"/>
      <c r="N676" s="3"/>
      <c r="O676" s="3"/>
      <c r="S676" s="14"/>
    </row>
    <row r="677" spans="1:19">
      <c r="A677" s="19">
        <v>5</v>
      </c>
      <c r="B677" s="1595" t="s">
        <v>57</v>
      </c>
      <c r="C677" s="1595"/>
      <c r="D677" s="1595"/>
      <c r="E677" s="302">
        <f>'04-22Master'!AH30</f>
        <v>41275.796179999998</v>
      </c>
      <c r="I677" s="14"/>
      <c r="K677" s="19">
        <v>5</v>
      </c>
      <c r="L677" s="1595" t="s">
        <v>57</v>
      </c>
      <c r="M677" s="1595"/>
      <c r="N677" s="1595"/>
      <c r="O677" s="302">
        <f>E677</f>
        <v>41275.796179999998</v>
      </c>
      <c r="S677" s="14"/>
    </row>
    <row r="678" spans="1:19">
      <c r="A678" s="19"/>
      <c r="B678" s="3"/>
      <c r="C678" s="3"/>
      <c r="D678" s="303" t="s">
        <v>58</v>
      </c>
      <c r="E678" s="303" t="s">
        <v>28</v>
      </c>
      <c r="F678" s="303" t="s">
        <v>30</v>
      </c>
      <c r="G678" s="303" t="s">
        <v>31</v>
      </c>
      <c r="H678" s="303" t="s">
        <v>383</v>
      </c>
      <c r="I678" s="301" t="s">
        <v>384</v>
      </c>
      <c r="K678" s="19"/>
      <c r="L678" s="3"/>
      <c r="M678" s="3"/>
      <c r="N678" s="303" t="s">
        <v>58</v>
      </c>
      <c r="O678" s="303" t="s">
        <v>28</v>
      </c>
      <c r="P678" s="303" t="s">
        <v>30</v>
      </c>
      <c r="Q678" s="303" t="s">
        <v>31</v>
      </c>
      <c r="R678" s="303" t="s">
        <v>383</v>
      </c>
      <c r="S678" s="301" t="s">
        <v>384</v>
      </c>
    </row>
    <row r="679" spans="1:19">
      <c r="A679" s="19">
        <v>6</v>
      </c>
      <c r="B679" s="665" t="s">
        <v>59</v>
      </c>
      <c r="C679" s="665"/>
      <c r="D679" s="304">
        <f>'04-22Master'!AJ30</f>
        <v>1800</v>
      </c>
      <c r="E679" s="304">
        <f>'04-22Master'!AI2046</f>
        <v>0</v>
      </c>
      <c r="F679" s="305">
        <f>'04-22Master'!AK30</f>
        <v>200</v>
      </c>
      <c r="G679" s="304">
        <f>'04-22Master'!AL30</f>
        <v>0</v>
      </c>
      <c r="H679" s="305">
        <f>'04-22Master'!AM30</f>
        <v>252</v>
      </c>
      <c r="I679" s="305">
        <f>SUM(D679:H679)</f>
        <v>2252</v>
      </c>
      <c r="K679" s="19">
        <v>6</v>
      </c>
      <c r="L679" s="665" t="s">
        <v>59</v>
      </c>
      <c r="M679" s="665"/>
      <c r="N679" s="304">
        <f t="shared" ref="N679:S679" si="14">D679</f>
        <v>1800</v>
      </c>
      <c r="O679" s="304">
        <f t="shared" si="14"/>
        <v>0</v>
      </c>
      <c r="P679" s="305">
        <f t="shared" si="14"/>
        <v>200</v>
      </c>
      <c r="Q679" s="304">
        <f t="shared" si="14"/>
        <v>0</v>
      </c>
      <c r="R679" s="305">
        <f t="shared" si="14"/>
        <v>252</v>
      </c>
      <c r="S679" s="305">
        <f t="shared" si="14"/>
        <v>2252</v>
      </c>
    </row>
    <row r="680" spans="1:19">
      <c r="A680" s="19"/>
      <c r="B680" s="3"/>
      <c r="C680" s="3"/>
      <c r="D680" s="3"/>
      <c r="E680" s="3"/>
      <c r="I680" s="14"/>
      <c r="K680" s="19"/>
      <c r="L680" s="3"/>
      <c r="M680" s="3"/>
      <c r="N680" s="3"/>
      <c r="O680" s="3"/>
      <c r="S680" s="14"/>
    </row>
    <row r="681" spans="1:19">
      <c r="A681" s="19">
        <v>7</v>
      </c>
      <c r="B681" s="1595" t="s">
        <v>60</v>
      </c>
      <c r="C681" s="1595"/>
      <c r="D681" s="1595"/>
      <c r="E681" s="22">
        <f>E677-I679</f>
        <v>39023.796179999998</v>
      </c>
      <c r="F681" s="17"/>
      <c r="G681" s="17"/>
      <c r="H681" s="17"/>
      <c r="I681" s="14"/>
      <c r="K681" s="19">
        <v>7</v>
      </c>
      <c r="L681" s="1595" t="s">
        <v>60</v>
      </c>
      <c r="M681" s="1595"/>
      <c r="N681" s="1595"/>
      <c r="O681" s="22">
        <f>E681</f>
        <v>39023.796179999998</v>
      </c>
      <c r="P681" s="17"/>
      <c r="Q681" s="17"/>
      <c r="R681" s="17"/>
      <c r="S681" s="14"/>
    </row>
    <row r="682" spans="1:19">
      <c r="A682" s="13"/>
      <c r="I682" s="14"/>
      <c r="K682" s="13"/>
      <c r="S682" s="14"/>
    </row>
    <row r="683" spans="1:19">
      <c r="A683" s="13"/>
      <c r="I683" s="14"/>
      <c r="K683" s="13"/>
      <c r="S683" s="14"/>
    </row>
    <row r="684" spans="1:19" ht="15.75" thickBot="1">
      <c r="A684" s="13"/>
      <c r="F684" s="23"/>
      <c r="G684" s="23"/>
      <c r="H684" s="23"/>
      <c r="I684" s="24"/>
      <c r="K684" s="13"/>
      <c r="P684" s="23"/>
      <c r="Q684" s="23"/>
      <c r="R684" s="23"/>
      <c r="S684" s="24"/>
    </row>
    <row r="685" spans="1:19" ht="15.75" thickBot="1">
      <c r="A685" s="25"/>
      <c r="B685" s="23"/>
      <c r="C685" s="23"/>
      <c r="D685" s="23"/>
      <c r="E685" s="23"/>
      <c r="F685" s="1596" t="s">
        <v>61</v>
      </c>
      <c r="G685" s="1596"/>
      <c r="H685" s="1596"/>
      <c r="I685" s="1597"/>
      <c r="K685" s="25"/>
      <c r="L685" s="23"/>
      <c r="M685" s="23"/>
      <c r="N685" s="23"/>
      <c r="O685" s="23"/>
      <c r="P685" s="1596" t="s">
        <v>61</v>
      </c>
      <c r="Q685" s="1596"/>
      <c r="R685" s="1596"/>
      <c r="S685" s="1597"/>
    </row>
    <row r="699" spans="1:19" s="1185" customFormat="1"/>
    <row r="700" spans="1:19" ht="15.75" thickBot="1"/>
    <row r="701" spans="1:19" ht="26.25">
      <c r="A701" s="1600" t="s">
        <v>46</v>
      </c>
      <c r="B701" s="1601"/>
      <c r="C701" s="1601"/>
      <c r="D701" s="1601"/>
      <c r="E701" s="1601"/>
      <c r="F701" s="1601"/>
      <c r="G701" s="1601"/>
      <c r="H701" s="1601"/>
      <c r="I701" s="1602"/>
      <c r="K701" s="1600" t="s">
        <v>46</v>
      </c>
      <c r="L701" s="1601"/>
      <c r="M701" s="1601"/>
      <c r="N701" s="1601"/>
      <c r="O701" s="1601"/>
      <c r="P701" s="1601"/>
      <c r="Q701" s="1601"/>
      <c r="R701" s="1601"/>
      <c r="S701" s="1602"/>
    </row>
    <row r="702" spans="1:19">
      <c r="A702" s="1603" t="s">
        <v>47</v>
      </c>
      <c r="B702" s="1604"/>
      <c r="C702" s="1604"/>
      <c r="D702" s="1604"/>
      <c r="E702" s="1604"/>
      <c r="F702" s="1604"/>
      <c r="G702" s="1604"/>
      <c r="H702" s="1604"/>
      <c r="I702" s="1605"/>
      <c r="K702" s="1603" t="s">
        <v>47</v>
      </c>
      <c r="L702" s="1604"/>
      <c r="M702" s="1604"/>
      <c r="N702" s="1604"/>
      <c r="O702" s="1604"/>
      <c r="P702" s="1604"/>
      <c r="Q702" s="1604"/>
      <c r="R702" s="1604"/>
      <c r="S702" s="1605"/>
    </row>
    <row r="703" spans="1:19">
      <c r="A703" s="13"/>
      <c r="I703" s="14"/>
      <c r="K703" s="13"/>
      <c r="S703" s="14"/>
    </row>
    <row r="704" spans="1:19" ht="18.75">
      <c r="A704" s="15" t="s">
        <v>48</v>
      </c>
      <c r="B704" s="3"/>
      <c r="C704" s="3"/>
      <c r="D704" s="551" t="s">
        <v>482</v>
      </c>
      <c r="I704" s="14"/>
      <c r="K704" s="15" t="s">
        <v>48</v>
      </c>
      <c r="L704" s="3"/>
      <c r="M704" s="3"/>
      <c r="N704" s="6" t="str">
        <f>D704</f>
        <v>Burgeon IT Services Pvt.Ltd.</v>
      </c>
      <c r="S704" s="14"/>
    </row>
    <row r="705" spans="1:19" ht="18">
      <c r="A705" s="15"/>
      <c r="B705" s="620" t="s">
        <v>491</v>
      </c>
      <c r="C705" s="3"/>
      <c r="I705" s="14"/>
      <c r="K705" s="15"/>
      <c r="L705" s="3" t="str">
        <f>B705</f>
        <v>Siri Mansion LIGB 436 Dr.A S Rao Nagar,Hyderabad</v>
      </c>
      <c r="M705" s="3"/>
      <c r="N705" s="3"/>
      <c r="S705" s="14"/>
    </row>
    <row r="706" spans="1:19">
      <c r="A706" s="15"/>
      <c r="B706" s="3"/>
      <c r="C706" s="3"/>
      <c r="D706" s="3"/>
      <c r="E706" s="3"/>
      <c r="I706" s="14"/>
      <c r="K706" s="15"/>
      <c r="L706" s="3"/>
      <c r="M706" s="3"/>
      <c r="N706" s="3"/>
      <c r="O706" s="3"/>
      <c r="S706" s="14"/>
    </row>
    <row r="707" spans="1:19" ht="14.45" customHeight="1">
      <c r="A707" s="1606" t="s">
        <v>49</v>
      </c>
      <c r="B707" s="1599"/>
      <c r="C707" s="1599"/>
      <c r="D707" s="1599"/>
      <c r="E707" s="3"/>
      <c r="I707" s="14"/>
      <c r="K707" s="1606" t="s">
        <v>49</v>
      </c>
      <c r="L707" s="1599"/>
      <c r="M707" s="1599"/>
      <c r="N707" s="1599"/>
      <c r="O707" s="3"/>
      <c r="S707" s="14"/>
    </row>
    <row r="708" spans="1:19">
      <c r="A708" s="1606"/>
      <c r="B708" s="1599"/>
      <c r="C708" s="1599"/>
      <c r="D708" s="1599"/>
      <c r="E708" s="16" t="str">
        <f>'04-22Master'!B31</f>
        <v>Thanigaivel.J</v>
      </c>
      <c r="F708" s="17"/>
      <c r="G708" s="17"/>
      <c r="H708" s="17" t="str">
        <f>'04-22Master'!E31</f>
        <v>Jayavelu</v>
      </c>
      <c r="I708" s="14"/>
      <c r="K708" s="1606"/>
      <c r="L708" s="1599"/>
      <c r="M708" s="1599"/>
      <c r="N708" s="1599"/>
      <c r="O708" s="16" t="str">
        <f>E708</f>
        <v>Thanigaivel.J</v>
      </c>
      <c r="P708" s="17"/>
      <c r="Q708" s="17"/>
      <c r="R708" s="17" t="str">
        <f>H708</f>
        <v>Jayavelu</v>
      </c>
      <c r="S708" s="14"/>
    </row>
    <row r="709" spans="1:19">
      <c r="A709" s="15"/>
      <c r="B709" s="3"/>
      <c r="C709" s="3"/>
      <c r="D709" s="3"/>
      <c r="E709" s="3"/>
      <c r="I709" s="14"/>
      <c r="K709" s="15"/>
      <c r="L709" s="3"/>
      <c r="M709" s="3"/>
      <c r="N709" s="3"/>
      <c r="O709" s="3"/>
      <c r="S709" s="14"/>
    </row>
    <row r="710" spans="1:19">
      <c r="A710" s="1598" t="s">
        <v>50</v>
      </c>
      <c r="B710" s="1595"/>
      <c r="C710" s="1595"/>
      <c r="D710" s="1595"/>
      <c r="E710" s="664" t="s">
        <v>483</v>
      </c>
      <c r="F710" s="17"/>
      <c r="G710" s="17"/>
      <c r="H710" s="17"/>
      <c r="I710" s="14"/>
      <c r="K710" s="1598" t="s">
        <v>50</v>
      </c>
      <c r="L710" s="1595"/>
      <c r="M710" s="1595"/>
      <c r="N710" s="1595"/>
      <c r="O710" s="16" t="str">
        <f>E710</f>
        <v>INFOSYS  LTD.IL Bangalore STP Park - I</v>
      </c>
      <c r="P710" s="17"/>
      <c r="Q710" s="17"/>
      <c r="R710" s="17"/>
      <c r="S710" s="14"/>
    </row>
    <row r="711" spans="1:19">
      <c r="A711" s="15"/>
      <c r="B711" s="3"/>
      <c r="C711" s="3"/>
      <c r="D711" s="3"/>
      <c r="E711" s="3"/>
      <c r="I711" s="14"/>
      <c r="K711" s="15"/>
      <c r="L711" s="3"/>
      <c r="M711" s="3"/>
      <c r="N711" s="3"/>
      <c r="O711" s="3"/>
      <c r="S711" s="14"/>
    </row>
    <row r="712" spans="1:19">
      <c r="A712" s="1598" t="s">
        <v>51</v>
      </c>
      <c r="B712" s="1595"/>
      <c r="C712" s="1595"/>
      <c r="D712" s="1595"/>
      <c r="E712" s="18">
        <f>'04-22Master'!D10</f>
        <v>44652</v>
      </c>
      <c r="F712" s="17"/>
      <c r="G712" s="17"/>
      <c r="H712" s="17"/>
      <c r="I712" s="14"/>
      <c r="K712" s="1598" t="s">
        <v>51</v>
      </c>
      <c r="L712" s="1595"/>
      <c r="M712" s="1595"/>
      <c r="N712" s="1595"/>
      <c r="O712" s="18">
        <f>E712</f>
        <v>44652</v>
      </c>
      <c r="P712" s="17"/>
      <c r="Q712" s="17"/>
      <c r="R712" s="17"/>
      <c r="S712" s="14"/>
    </row>
    <row r="713" spans="1:19">
      <c r="A713" s="15"/>
      <c r="B713" s="3"/>
      <c r="C713" s="3"/>
      <c r="D713" s="3"/>
      <c r="E713" s="3"/>
      <c r="I713" s="14"/>
      <c r="K713" s="15"/>
      <c r="L713" s="3"/>
      <c r="M713" s="3"/>
      <c r="N713" s="3"/>
      <c r="O713" s="3"/>
      <c r="S713" s="14"/>
    </row>
    <row r="714" spans="1:19">
      <c r="A714" s="19">
        <v>1</v>
      </c>
      <c r="B714" s="1595" t="s">
        <v>52</v>
      </c>
      <c r="C714" s="1595"/>
      <c r="D714" s="1595"/>
      <c r="E714" s="20">
        <f>'04-22Master'!R31</f>
        <v>30</v>
      </c>
      <c r="F714" s="17"/>
      <c r="G714" s="17"/>
      <c r="H714" s="17"/>
      <c r="I714" s="14"/>
      <c r="K714" s="19">
        <v>1</v>
      </c>
      <c r="L714" s="1595" t="s">
        <v>52</v>
      </c>
      <c r="M714" s="1595"/>
      <c r="N714" s="1595"/>
      <c r="O714" s="20">
        <f>E714</f>
        <v>30</v>
      </c>
      <c r="P714" s="17"/>
      <c r="Q714" s="17"/>
      <c r="R714" s="17"/>
      <c r="S714" s="14"/>
    </row>
    <row r="715" spans="1:19">
      <c r="A715" s="19"/>
      <c r="B715" s="3"/>
      <c r="C715" s="3"/>
      <c r="D715" s="3"/>
      <c r="E715" s="3"/>
      <c r="I715" s="14"/>
      <c r="K715" s="19"/>
      <c r="L715" s="3"/>
      <c r="M715" s="3"/>
      <c r="N715" s="3"/>
      <c r="O715" s="3"/>
      <c r="S715" s="14"/>
    </row>
    <row r="716" spans="1:19" ht="14.45" customHeight="1">
      <c r="A716" s="19">
        <v>2</v>
      </c>
      <c r="B716" s="1599" t="s">
        <v>53</v>
      </c>
      <c r="C716" s="1599"/>
      <c r="D716" s="1599"/>
      <c r="E716" s="3"/>
      <c r="I716" s="14"/>
      <c r="K716" s="19">
        <v>2</v>
      </c>
      <c r="L716" s="1599" t="s">
        <v>53</v>
      </c>
      <c r="M716" s="1599"/>
      <c r="N716" s="1599"/>
      <c r="O716" s="3"/>
      <c r="S716" s="14"/>
    </row>
    <row r="717" spans="1:19">
      <c r="A717" s="19"/>
      <c r="B717" s="1599"/>
      <c r="C717" s="1599"/>
      <c r="D717" s="1599"/>
      <c r="E717" s="21" t="s">
        <v>34</v>
      </c>
      <c r="F717" s="17"/>
      <c r="G717" s="17"/>
      <c r="H717" s="17"/>
      <c r="I717" s="14"/>
      <c r="K717" s="19"/>
      <c r="L717" s="1599"/>
      <c r="M717" s="1599"/>
      <c r="N717" s="1599"/>
      <c r="O717" s="21" t="s">
        <v>34</v>
      </c>
      <c r="P717" s="17"/>
      <c r="Q717" s="17"/>
      <c r="R717" s="17"/>
      <c r="S717" s="14"/>
    </row>
    <row r="718" spans="1:19">
      <c r="A718" s="19"/>
      <c r="B718" s="3"/>
      <c r="C718" s="3"/>
      <c r="D718" s="3"/>
      <c r="E718" s="3"/>
      <c r="I718" s="14"/>
      <c r="K718" s="19"/>
      <c r="L718" s="3"/>
      <c r="M718" s="3"/>
      <c r="N718" s="3"/>
      <c r="O718" s="3"/>
      <c r="S718" s="14"/>
    </row>
    <row r="719" spans="1:19">
      <c r="A719" s="19">
        <v>3</v>
      </c>
      <c r="B719" s="1595" t="s">
        <v>54</v>
      </c>
      <c r="C719" s="1595"/>
      <c r="D719" s="1595"/>
      <c r="E719" s="21" t="s">
        <v>34</v>
      </c>
      <c r="F719" s="17"/>
      <c r="G719" s="17"/>
      <c r="H719" s="17"/>
      <c r="I719" s="14"/>
      <c r="K719" s="19">
        <v>3</v>
      </c>
      <c r="L719" s="1595" t="s">
        <v>54</v>
      </c>
      <c r="M719" s="1595"/>
      <c r="N719" s="1595"/>
      <c r="O719" s="16" t="str">
        <f>E719</f>
        <v>N/A</v>
      </c>
      <c r="P719" s="17"/>
      <c r="Q719" s="17"/>
      <c r="R719" s="17"/>
      <c r="S719" s="14"/>
    </row>
    <row r="720" spans="1:19">
      <c r="A720" s="19"/>
      <c r="B720" s="3"/>
      <c r="C720" s="3"/>
      <c r="D720" s="3"/>
      <c r="E720" s="3"/>
      <c r="I720" s="14"/>
      <c r="K720" s="19"/>
      <c r="L720" s="3"/>
      <c r="M720" s="3"/>
      <c r="N720" s="3"/>
      <c r="O720" s="3"/>
      <c r="S720" s="14"/>
    </row>
    <row r="721" spans="1:19">
      <c r="A721" s="19">
        <v>4</v>
      </c>
      <c r="B721" s="1595" t="s">
        <v>55</v>
      </c>
      <c r="C721" s="1595"/>
      <c r="D721" s="1595"/>
      <c r="E721" s="21" t="s">
        <v>56</v>
      </c>
      <c r="F721" s="17"/>
      <c r="G721" s="17"/>
      <c r="H721" s="17"/>
      <c r="I721" s="14"/>
      <c r="K721" s="19">
        <v>4</v>
      </c>
      <c r="L721" s="1595" t="s">
        <v>55</v>
      </c>
      <c r="M721" s="1595"/>
      <c r="N721" s="1595"/>
      <c r="O721" s="21" t="s">
        <v>56</v>
      </c>
      <c r="P721" s="17"/>
      <c r="Q721" s="17"/>
      <c r="R721" s="17"/>
      <c r="S721" s="14"/>
    </row>
    <row r="722" spans="1:19">
      <c r="A722" s="19"/>
      <c r="B722" s="3"/>
      <c r="C722" s="3"/>
      <c r="D722" s="3"/>
      <c r="E722" s="3"/>
      <c r="I722" s="14"/>
      <c r="K722" s="19"/>
      <c r="L722" s="3"/>
      <c r="M722" s="3"/>
      <c r="N722" s="3"/>
      <c r="O722" s="3"/>
      <c r="S722" s="14"/>
    </row>
    <row r="723" spans="1:19">
      <c r="A723" s="19">
        <v>5</v>
      </c>
      <c r="B723" s="1595" t="s">
        <v>57</v>
      </c>
      <c r="C723" s="1595"/>
      <c r="D723" s="1595"/>
      <c r="E723" s="302">
        <f>'04-22Master'!AH31</f>
        <v>41275.796179999998</v>
      </c>
      <c r="I723" s="14"/>
      <c r="K723" s="19">
        <v>5</v>
      </c>
      <c r="L723" s="1595" t="s">
        <v>57</v>
      </c>
      <c r="M723" s="1595"/>
      <c r="N723" s="1595"/>
      <c r="O723" s="302">
        <f>E723</f>
        <v>41275.796179999998</v>
      </c>
      <c r="S723" s="14"/>
    </row>
    <row r="724" spans="1:19">
      <c r="A724" s="19"/>
      <c r="B724" s="3"/>
      <c r="C724" s="3"/>
      <c r="D724" s="303" t="s">
        <v>58</v>
      </c>
      <c r="E724" s="303" t="s">
        <v>28</v>
      </c>
      <c r="F724" s="303" t="s">
        <v>30</v>
      </c>
      <c r="G724" s="303" t="s">
        <v>31</v>
      </c>
      <c r="H724" s="303" t="s">
        <v>383</v>
      </c>
      <c r="I724" s="301" t="s">
        <v>384</v>
      </c>
      <c r="K724" s="19"/>
      <c r="L724" s="3"/>
      <c r="M724" s="3"/>
      <c r="N724" s="303" t="s">
        <v>58</v>
      </c>
      <c r="O724" s="303" t="s">
        <v>28</v>
      </c>
      <c r="P724" s="303" t="s">
        <v>30</v>
      </c>
      <c r="Q724" s="303" t="s">
        <v>31</v>
      </c>
      <c r="R724" s="303" t="s">
        <v>383</v>
      </c>
      <c r="S724" s="301" t="s">
        <v>384</v>
      </c>
    </row>
    <row r="725" spans="1:19">
      <c r="A725" s="19">
        <v>6</v>
      </c>
      <c r="B725" s="665" t="s">
        <v>59</v>
      </c>
      <c r="C725" s="665"/>
      <c r="D725" s="304">
        <f>'04-22Master'!AJ31</f>
        <v>1800</v>
      </c>
      <c r="E725" s="304">
        <f>'04-22Master'!AI2096</f>
        <v>0</v>
      </c>
      <c r="F725" s="305">
        <f>'04-22Master'!AK31</f>
        <v>200</v>
      </c>
      <c r="G725" s="304">
        <f>'04-22Master'!AL31</f>
        <v>0</v>
      </c>
      <c r="H725" s="305">
        <f>'04-22Master'!AM31</f>
        <v>224</v>
      </c>
      <c r="I725" s="305">
        <f>SUM(D725:H725)</f>
        <v>2224</v>
      </c>
      <c r="K725" s="19">
        <v>6</v>
      </c>
      <c r="L725" s="665" t="s">
        <v>59</v>
      </c>
      <c r="M725" s="665"/>
      <c r="N725" s="304">
        <f t="shared" ref="N725:S725" si="15">D725</f>
        <v>1800</v>
      </c>
      <c r="O725" s="304">
        <f t="shared" si="15"/>
        <v>0</v>
      </c>
      <c r="P725" s="305">
        <f t="shared" si="15"/>
        <v>200</v>
      </c>
      <c r="Q725" s="304">
        <f t="shared" si="15"/>
        <v>0</v>
      </c>
      <c r="R725" s="305">
        <f t="shared" si="15"/>
        <v>224</v>
      </c>
      <c r="S725" s="305">
        <f t="shared" si="15"/>
        <v>2224</v>
      </c>
    </row>
    <row r="726" spans="1:19">
      <c r="A726" s="19"/>
      <c r="B726" s="3"/>
      <c r="C726" s="3"/>
      <c r="D726" s="3"/>
      <c r="E726" s="3"/>
      <c r="I726" s="14"/>
      <c r="K726" s="19"/>
      <c r="L726" s="3"/>
      <c r="M726" s="3"/>
      <c r="N726" s="3"/>
      <c r="O726" s="3"/>
      <c r="S726" s="14"/>
    </row>
    <row r="727" spans="1:19">
      <c r="A727" s="19">
        <v>7</v>
      </c>
      <c r="B727" s="1595" t="s">
        <v>60</v>
      </c>
      <c r="C727" s="1595"/>
      <c r="D727" s="1595"/>
      <c r="E727" s="22">
        <f>E723-I725</f>
        <v>39051.796179999998</v>
      </c>
      <c r="F727" s="17"/>
      <c r="G727" s="17"/>
      <c r="H727" s="17"/>
      <c r="I727" s="14"/>
      <c r="K727" s="19">
        <v>7</v>
      </c>
      <c r="L727" s="1595" t="s">
        <v>60</v>
      </c>
      <c r="M727" s="1595"/>
      <c r="N727" s="1595"/>
      <c r="O727" s="22">
        <f>E727</f>
        <v>39051.796179999998</v>
      </c>
      <c r="P727" s="17"/>
      <c r="Q727" s="17"/>
      <c r="R727" s="17"/>
      <c r="S727" s="14"/>
    </row>
    <row r="728" spans="1:19">
      <c r="A728" s="13"/>
      <c r="I728" s="14"/>
      <c r="K728" s="13"/>
      <c r="S728" s="14"/>
    </row>
    <row r="729" spans="1:19">
      <c r="A729" s="13"/>
      <c r="I729" s="14"/>
      <c r="K729" s="13"/>
      <c r="S729" s="14"/>
    </row>
    <row r="730" spans="1:19" ht="15.75" thickBot="1">
      <c r="A730" s="13"/>
      <c r="F730" s="23"/>
      <c r="G730" s="23"/>
      <c r="H730" s="23"/>
      <c r="I730" s="24"/>
      <c r="K730" s="13"/>
      <c r="P730" s="23"/>
      <c r="Q730" s="23"/>
      <c r="R730" s="23"/>
      <c r="S730" s="24"/>
    </row>
    <row r="731" spans="1:19" ht="15.75" thickBot="1">
      <c r="A731" s="25"/>
      <c r="B731" s="23"/>
      <c r="C731" s="23"/>
      <c r="D731" s="23"/>
      <c r="E731" s="23"/>
      <c r="F731" s="1596" t="s">
        <v>61</v>
      </c>
      <c r="G731" s="1596"/>
      <c r="H731" s="1596"/>
      <c r="I731" s="1597"/>
      <c r="K731" s="25"/>
      <c r="L731" s="23"/>
      <c r="M731" s="23"/>
      <c r="N731" s="23"/>
      <c r="O731" s="23"/>
      <c r="P731" s="1596" t="s">
        <v>61</v>
      </c>
      <c r="Q731" s="1596"/>
      <c r="R731" s="1596"/>
      <c r="S731" s="1597"/>
    </row>
    <row r="744" spans="1:19" s="1185" customFormat="1"/>
    <row r="745" spans="1:19" s="1185" customFormat="1"/>
    <row r="746" spans="1:19" s="1185" customFormat="1"/>
    <row r="747" spans="1:19" s="1185" customFormat="1"/>
    <row r="748" spans="1:19" s="1185" customFormat="1"/>
    <row r="750" spans="1:19" ht="15.75" thickBot="1"/>
    <row r="751" spans="1:19" s="1081" customFormat="1" ht="26.25">
      <c r="A751" s="1612" t="s">
        <v>46</v>
      </c>
      <c r="B751" s="1613"/>
      <c r="C751" s="1613"/>
      <c r="D751" s="1613"/>
      <c r="E751" s="1613"/>
      <c r="F751" s="1613"/>
      <c r="G751" s="1613"/>
      <c r="H751" s="1613"/>
      <c r="I751" s="1614"/>
      <c r="K751" s="1612" t="s">
        <v>46</v>
      </c>
      <c r="L751" s="1613"/>
      <c r="M751" s="1613"/>
      <c r="N751" s="1613"/>
      <c r="O751" s="1613"/>
      <c r="P751" s="1613"/>
      <c r="Q751" s="1613"/>
      <c r="R751" s="1613"/>
      <c r="S751" s="1614"/>
    </row>
    <row r="752" spans="1:19" s="1081" customFormat="1">
      <c r="A752" s="1615" t="s">
        <v>47</v>
      </c>
      <c r="B752" s="1616"/>
      <c r="C752" s="1616"/>
      <c r="D752" s="1616"/>
      <c r="E752" s="1616"/>
      <c r="F752" s="1616"/>
      <c r="G752" s="1616"/>
      <c r="H752" s="1616"/>
      <c r="I752" s="1617"/>
      <c r="K752" s="1615" t="s">
        <v>47</v>
      </c>
      <c r="L752" s="1616"/>
      <c r="M752" s="1616"/>
      <c r="N752" s="1616"/>
      <c r="O752" s="1616"/>
      <c r="P752" s="1616"/>
      <c r="Q752" s="1616"/>
      <c r="R752" s="1616"/>
      <c r="S752" s="1617"/>
    </row>
    <row r="753" spans="1:19" s="1081" customFormat="1">
      <c r="A753" s="1082"/>
      <c r="I753" s="1083"/>
      <c r="K753" s="1082"/>
      <c r="S753" s="1083"/>
    </row>
    <row r="754" spans="1:19" s="1081" customFormat="1" ht="18.75">
      <c r="A754" s="1084" t="s">
        <v>48</v>
      </c>
      <c r="B754" s="1085"/>
      <c r="C754" s="1085"/>
      <c r="D754" s="1086" t="s">
        <v>482</v>
      </c>
      <c r="I754" s="1083"/>
      <c r="K754" s="1084" t="s">
        <v>48</v>
      </c>
      <c r="L754" s="1085"/>
      <c r="M754" s="1085"/>
      <c r="N754" s="1087" t="str">
        <f>D754</f>
        <v>Burgeon IT Services Pvt.Ltd.</v>
      </c>
      <c r="S754" s="1083"/>
    </row>
    <row r="755" spans="1:19" s="1081" customFormat="1" ht="18">
      <c r="A755" s="1084"/>
      <c r="B755" s="1088" t="s">
        <v>491</v>
      </c>
      <c r="C755" s="1085"/>
      <c r="D755" s="1085"/>
      <c r="I755" s="1083"/>
      <c r="K755" s="1084"/>
      <c r="L755" s="1085" t="str">
        <f>B755</f>
        <v>Siri Mansion LIGB 436 Dr.A S Rao Nagar,Hyderabad</v>
      </c>
      <c r="M755" s="1085"/>
      <c r="N755" s="1085"/>
      <c r="S755" s="1083"/>
    </row>
    <row r="756" spans="1:19" s="1081" customFormat="1">
      <c r="A756" s="1084"/>
      <c r="B756" s="1085">
        <f>'04-22Master'!F1085</f>
        <v>0</v>
      </c>
      <c r="C756" s="1085"/>
      <c r="D756" s="1085"/>
      <c r="E756" s="1085"/>
      <c r="I756" s="1083"/>
      <c r="K756" s="1084"/>
      <c r="L756" s="1085">
        <f>B756</f>
        <v>0</v>
      </c>
      <c r="M756" s="1085"/>
      <c r="N756" s="1085"/>
      <c r="O756" s="1085"/>
      <c r="S756" s="1083"/>
    </row>
    <row r="757" spans="1:19" s="1081" customFormat="1" ht="14.45" customHeight="1">
      <c r="A757" s="1618" t="s">
        <v>49</v>
      </c>
      <c r="B757" s="1619"/>
      <c r="C757" s="1619"/>
      <c r="D757" s="1619"/>
      <c r="E757" s="1085"/>
      <c r="I757" s="1083"/>
      <c r="K757" s="1618" t="s">
        <v>49</v>
      </c>
      <c r="L757" s="1619"/>
      <c r="M757" s="1619"/>
      <c r="N757" s="1619"/>
      <c r="O757" s="1085"/>
      <c r="S757" s="1083"/>
    </row>
    <row r="758" spans="1:19" s="1081" customFormat="1">
      <c r="A758" s="1618"/>
      <c r="B758" s="1619"/>
      <c r="C758" s="1619"/>
      <c r="D758" s="1619"/>
      <c r="E758" s="1089" t="str">
        <f>'04-22Master'!B32</f>
        <v>Manzoor Ahamed</v>
      </c>
      <c r="F758" s="1090"/>
      <c r="G758" s="1090"/>
      <c r="H758" s="1090" t="str">
        <f>'04-22Master'!E32</f>
        <v>Syed Rahim</v>
      </c>
      <c r="I758" s="1083"/>
      <c r="K758" s="1618"/>
      <c r="L758" s="1619"/>
      <c r="M758" s="1619"/>
      <c r="N758" s="1619"/>
      <c r="O758" s="1089" t="str">
        <f>E758</f>
        <v>Manzoor Ahamed</v>
      </c>
      <c r="P758" s="1090"/>
      <c r="Q758" s="1090"/>
      <c r="R758" s="1090" t="str">
        <f>H758</f>
        <v>Syed Rahim</v>
      </c>
      <c r="S758" s="1083"/>
    </row>
    <row r="759" spans="1:19" s="1081" customFormat="1">
      <c r="A759" s="1084"/>
      <c r="B759" s="1085"/>
      <c r="C759" s="1085"/>
      <c r="D759" s="1085"/>
      <c r="E759" s="1085"/>
      <c r="I759" s="1083"/>
      <c r="K759" s="1084"/>
      <c r="L759" s="1085"/>
      <c r="M759" s="1085"/>
      <c r="N759" s="1085"/>
      <c r="O759" s="1085"/>
      <c r="S759" s="1083"/>
    </row>
    <row r="760" spans="1:19" s="1081" customFormat="1">
      <c r="A760" s="1620" t="s">
        <v>50</v>
      </c>
      <c r="B760" s="1621"/>
      <c r="C760" s="1621"/>
      <c r="D760" s="1621"/>
      <c r="E760" s="1091" t="s">
        <v>483</v>
      </c>
      <c r="F760" s="1090"/>
      <c r="G760" s="1090"/>
      <c r="H760" s="1090"/>
      <c r="I760" s="1083"/>
      <c r="K760" s="1620" t="s">
        <v>50</v>
      </c>
      <c r="L760" s="1621"/>
      <c r="M760" s="1621"/>
      <c r="N760" s="1621"/>
      <c r="O760" s="1089" t="str">
        <f>E760</f>
        <v>INFOSYS  LTD.IL Bangalore STP Park - I</v>
      </c>
      <c r="P760" s="1090"/>
      <c r="Q760" s="1090"/>
      <c r="R760" s="1090"/>
      <c r="S760" s="1083"/>
    </row>
    <row r="761" spans="1:19" s="1081" customFormat="1">
      <c r="A761" s="1084"/>
      <c r="B761" s="1085"/>
      <c r="C761" s="1085"/>
      <c r="D761" s="1085"/>
      <c r="E761" s="1085"/>
      <c r="I761" s="1083"/>
      <c r="K761" s="1084"/>
      <c r="L761" s="1085"/>
      <c r="M761" s="1085"/>
      <c r="N761" s="1085"/>
      <c r="O761" s="1085"/>
      <c r="S761" s="1083"/>
    </row>
    <row r="762" spans="1:19" s="1081" customFormat="1">
      <c r="A762" s="1620" t="s">
        <v>51</v>
      </c>
      <c r="B762" s="1621"/>
      <c r="C762" s="1621"/>
      <c r="D762" s="1621"/>
      <c r="E762" s="1092">
        <f>'04-22Master'!D10</f>
        <v>44652</v>
      </c>
      <c r="F762" s="1090"/>
      <c r="G762" s="1090"/>
      <c r="H762" s="1090"/>
      <c r="I762" s="1083"/>
      <c r="K762" s="1620" t="s">
        <v>51</v>
      </c>
      <c r="L762" s="1621"/>
      <c r="M762" s="1621"/>
      <c r="N762" s="1621"/>
      <c r="O762" s="1092">
        <f>E762</f>
        <v>44652</v>
      </c>
      <c r="P762" s="1090"/>
      <c r="Q762" s="1090"/>
      <c r="R762" s="1090"/>
      <c r="S762" s="1083"/>
    </row>
    <row r="763" spans="1:19" s="1081" customFormat="1">
      <c r="A763" s="1084"/>
      <c r="B763" s="1085"/>
      <c r="C763" s="1085"/>
      <c r="D763" s="1085"/>
      <c r="E763" s="1085"/>
      <c r="I763" s="1083"/>
      <c r="K763" s="1084"/>
      <c r="L763" s="1085"/>
      <c r="M763" s="1085"/>
      <c r="N763" s="1085"/>
      <c r="O763" s="1085"/>
      <c r="S763" s="1083"/>
    </row>
    <row r="764" spans="1:19" s="1081" customFormat="1">
      <c r="A764" s="1093">
        <v>1</v>
      </c>
      <c r="B764" s="1622" t="s">
        <v>52</v>
      </c>
      <c r="C764" s="1622"/>
      <c r="D764" s="1622"/>
      <c r="E764" s="1094">
        <f>'04-22Master'!R32</f>
        <v>30</v>
      </c>
      <c r="F764" s="1090"/>
      <c r="G764" s="1090"/>
      <c r="H764" s="1090"/>
      <c r="I764" s="1083"/>
      <c r="K764" s="1093">
        <v>1</v>
      </c>
      <c r="L764" s="1622" t="s">
        <v>52</v>
      </c>
      <c r="M764" s="1622"/>
      <c r="N764" s="1622"/>
      <c r="O764" s="1094">
        <f>E764</f>
        <v>30</v>
      </c>
      <c r="P764" s="1090"/>
      <c r="Q764" s="1090"/>
      <c r="R764" s="1090"/>
      <c r="S764" s="1083"/>
    </row>
    <row r="765" spans="1:19" s="1081" customFormat="1">
      <c r="A765" s="1093"/>
      <c r="B765" s="1085"/>
      <c r="C765" s="1085"/>
      <c r="D765" s="1085"/>
      <c r="E765" s="1085"/>
      <c r="I765" s="1083"/>
      <c r="K765" s="1093"/>
      <c r="L765" s="1085"/>
      <c r="M765" s="1085"/>
      <c r="N765" s="1085"/>
      <c r="O765" s="1085"/>
      <c r="S765" s="1083"/>
    </row>
    <row r="766" spans="1:19" s="1081" customFormat="1" ht="14.45" customHeight="1">
      <c r="A766" s="1093">
        <v>2</v>
      </c>
      <c r="B766" s="1623" t="s">
        <v>53</v>
      </c>
      <c r="C766" s="1623"/>
      <c r="D766" s="1623"/>
      <c r="E766" s="1085"/>
      <c r="I766" s="1083"/>
      <c r="K766" s="1093">
        <v>2</v>
      </c>
      <c r="L766" s="1623" t="s">
        <v>53</v>
      </c>
      <c r="M766" s="1623"/>
      <c r="N766" s="1623"/>
      <c r="O766" s="1085"/>
      <c r="S766" s="1083"/>
    </row>
    <row r="767" spans="1:19" s="1081" customFormat="1">
      <c r="A767" s="1093"/>
      <c r="B767" s="1623"/>
      <c r="C767" s="1623"/>
      <c r="D767" s="1623"/>
      <c r="E767" s="1095" t="s">
        <v>34</v>
      </c>
      <c r="F767" s="1090"/>
      <c r="G767" s="1090"/>
      <c r="H767" s="1090"/>
      <c r="I767" s="1083"/>
      <c r="K767" s="1093"/>
      <c r="L767" s="1623"/>
      <c r="M767" s="1623"/>
      <c r="N767" s="1623"/>
      <c r="O767" s="1095" t="s">
        <v>34</v>
      </c>
      <c r="P767" s="1090"/>
      <c r="Q767" s="1090"/>
      <c r="R767" s="1090"/>
      <c r="S767" s="1083"/>
    </row>
    <row r="768" spans="1:19" s="1081" customFormat="1">
      <c r="A768" s="1093"/>
      <c r="B768" s="1085"/>
      <c r="C768" s="1085"/>
      <c r="D768" s="1085"/>
      <c r="E768" s="1085"/>
      <c r="I768" s="1083"/>
      <c r="K768" s="1093"/>
      <c r="L768" s="1085"/>
      <c r="M768" s="1085"/>
      <c r="N768" s="1085"/>
      <c r="O768" s="1085"/>
      <c r="S768" s="1083"/>
    </row>
    <row r="769" spans="1:19" s="1081" customFormat="1">
      <c r="A769" s="1093">
        <v>3</v>
      </c>
      <c r="B769" s="1622" t="s">
        <v>54</v>
      </c>
      <c r="C769" s="1622"/>
      <c r="D769" s="1622"/>
      <c r="E769" s="1095" t="s">
        <v>34</v>
      </c>
      <c r="F769" s="1090"/>
      <c r="G769" s="1090"/>
      <c r="H769" s="1090"/>
      <c r="I769" s="1083"/>
      <c r="K769" s="1093">
        <v>3</v>
      </c>
      <c r="L769" s="1622" t="s">
        <v>54</v>
      </c>
      <c r="M769" s="1622"/>
      <c r="N769" s="1622"/>
      <c r="O769" s="1089" t="str">
        <f>E769</f>
        <v>N/A</v>
      </c>
      <c r="P769" s="1090"/>
      <c r="Q769" s="1090"/>
      <c r="R769" s="1090"/>
      <c r="S769" s="1083"/>
    </row>
    <row r="770" spans="1:19" s="1081" customFormat="1">
      <c r="A770" s="1093"/>
      <c r="B770" s="1085"/>
      <c r="C770" s="1085"/>
      <c r="D770" s="1085"/>
      <c r="E770" s="1085"/>
      <c r="I770" s="1083"/>
      <c r="K770" s="1093"/>
      <c r="L770" s="1085"/>
      <c r="M770" s="1085"/>
      <c r="N770" s="1085"/>
      <c r="O770" s="1085"/>
      <c r="S770" s="1083"/>
    </row>
    <row r="771" spans="1:19" s="1081" customFormat="1">
      <c r="A771" s="1093">
        <v>4</v>
      </c>
      <c r="B771" s="1622" t="s">
        <v>55</v>
      </c>
      <c r="C771" s="1622"/>
      <c r="D771" s="1622"/>
      <c r="E771" s="1095" t="s">
        <v>56</v>
      </c>
      <c r="F771" s="1090"/>
      <c r="G771" s="1090"/>
      <c r="H771" s="1090"/>
      <c r="I771" s="1083"/>
      <c r="K771" s="1093">
        <v>4</v>
      </c>
      <c r="L771" s="1622" t="s">
        <v>55</v>
      </c>
      <c r="M771" s="1622"/>
      <c r="N771" s="1622"/>
      <c r="O771" s="1095" t="s">
        <v>56</v>
      </c>
      <c r="P771" s="1090"/>
      <c r="Q771" s="1090"/>
      <c r="R771" s="1090"/>
      <c r="S771" s="1083"/>
    </row>
    <row r="772" spans="1:19" s="1081" customFormat="1">
      <c r="A772" s="1093"/>
      <c r="B772" s="1085"/>
      <c r="C772" s="1085"/>
      <c r="D772" s="1085"/>
      <c r="E772" s="1085"/>
      <c r="I772" s="1083"/>
      <c r="K772" s="1093"/>
      <c r="L772" s="1085"/>
      <c r="M772" s="1085"/>
      <c r="N772" s="1085"/>
      <c r="O772" s="1085"/>
      <c r="S772" s="1083"/>
    </row>
    <row r="773" spans="1:19" s="1081" customFormat="1">
      <c r="A773" s="1093">
        <v>5</v>
      </c>
      <c r="B773" s="1622" t="s">
        <v>57</v>
      </c>
      <c r="C773" s="1622"/>
      <c r="D773" s="1622"/>
      <c r="E773" s="1096">
        <f>'04-22Master'!AH32</f>
        <v>243276.14827999999</v>
      </c>
      <c r="I773" s="1083"/>
      <c r="K773" s="1093">
        <v>5</v>
      </c>
      <c r="L773" s="1622" t="s">
        <v>57</v>
      </c>
      <c r="M773" s="1622"/>
      <c r="N773" s="1622"/>
      <c r="O773" s="1096">
        <f>E773</f>
        <v>243276.14827999999</v>
      </c>
      <c r="S773" s="1083"/>
    </row>
    <row r="774" spans="1:19" s="1081" customFormat="1">
      <c r="A774" s="1093"/>
      <c r="B774" s="1085"/>
      <c r="C774" s="1085"/>
      <c r="D774" s="1097" t="s">
        <v>58</v>
      </c>
      <c r="E774" s="1097" t="s">
        <v>28</v>
      </c>
      <c r="F774" s="1097" t="s">
        <v>30</v>
      </c>
      <c r="G774" s="1097" t="s">
        <v>31</v>
      </c>
      <c r="H774" s="1097" t="s">
        <v>383</v>
      </c>
      <c r="I774" s="1098" t="s">
        <v>384</v>
      </c>
      <c r="K774" s="1093"/>
      <c r="L774" s="1085"/>
      <c r="M774" s="1085"/>
      <c r="N774" s="1097" t="s">
        <v>58</v>
      </c>
      <c r="O774" s="1097" t="s">
        <v>28</v>
      </c>
      <c r="P774" s="1097" t="s">
        <v>30</v>
      </c>
      <c r="Q774" s="1097" t="s">
        <v>31</v>
      </c>
      <c r="R774" s="1097" t="s">
        <v>383</v>
      </c>
      <c r="S774" s="1098" t="s">
        <v>384</v>
      </c>
    </row>
    <row r="775" spans="1:19" s="1081" customFormat="1">
      <c r="A775" s="1093">
        <v>6</v>
      </c>
      <c r="B775" s="1099" t="s">
        <v>59</v>
      </c>
      <c r="C775" s="1099"/>
      <c r="D775" s="1100">
        <f>'04-22Master'!AJ32</f>
        <v>1800</v>
      </c>
      <c r="E775" s="1100">
        <f>'04-22Master'!AI2287</f>
        <v>0</v>
      </c>
      <c r="F775" s="1101">
        <f>'04-22Master'!AK32</f>
        <v>200</v>
      </c>
      <c r="G775" s="1100">
        <f>'04-22Master'!AL32</f>
        <v>0</v>
      </c>
      <c r="H775" s="1101">
        <f>'04-22Master'!AM32</f>
        <v>286</v>
      </c>
      <c r="I775" s="1101">
        <f>SUM(D775:H775)</f>
        <v>2286</v>
      </c>
      <c r="K775" s="1093">
        <v>6</v>
      </c>
      <c r="L775" s="1099" t="s">
        <v>59</v>
      </c>
      <c r="M775" s="1099"/>
      <c r="N775" s="1100">
        <f t="shared" ref="N775:S775" si="16">D775</f>
        <v>1800</v>
      </c>
      <c r="O775" s="1100">
        <f t="shared" si="16"/>
        <v>0</v>
      </c>
      <c r="P775" s="1101">
        <f t="shared" si="16"/>
        <v>200</v>
      </c>
      <c r="Q775" s="1100">
        <f t="shared" si="16"/>
        <v>0</v>
      </c>
      <c r="R775" s="1101">
        <f t="shared" si="16"/>
        <v>286</v>
      </c>
      <c r="S775" s="1101">
        <f t="shared" si="16"/>
        <v>2286</v>
      </c>
    </row>
    <row r="776" spans="1:19" s="1081" customFormat="1">
      <c r="A776" s="1093"/>
      <c r="B776" s="1085"/>
      <c r="C776" s="1085"/>
      <c r="D776" s="1085"/>
      <c r="E776" s="1085"/>
      <c r="I776" s="1083"/>
      <c r="K776" s="1093"/>
      <c r="L776" s="1085"/>
      <c r="M776" s="1085"/>
      <c r="N776" s="1085"/>
      <c r="O776" s="1085"/>
      <c r="S776" s="1083"/>
    </row>
    <row r="777" spans="1:19" s="1081" customFormat="1">
      <c r="A777" s="1093">
        <v>7</v>
      </c>
      <c r="B777" s="1622" t="s">
        <v>60</v>
      </c>
      <c r="C777" s="1622"/>
      <c r="D777" s="1622"/>
      <c r="E777" s="1102">
        <f>E773-I775</f>
        <v>240990.14827999999</v>
      </c>
      <c r="F777" s="1090"/>
      <c r="G777" s="1090"/>
      <c r="H777" s="1090"/>
      <c r="I777" s="1083"/>
      <c r="K777" s="1093">
        <v>7</v>
      </c>
      <c r="L777" s="1622" t="s">
        <v>60</v>
      </c>
      <c r="M777" s="1622"/>
      <c r="N777" s="1622"/>
      <c r="O777" s="1102">
        <f>E777</f>
        <v>240990.14827999999</v>
      </c>
      <c r="P777" s="1090"/>
      <c r="Q777" s="1090"/>
      <c r="R777" s="1090"/>
      <c r="S777" s="1083"/>
    </row>
    <row r="778" spans="1:19" s="1081" customFormat="1">
      <c r="A778" s="1082"/>
      <c r="I778" s="1083"/>
      <c r="K778" s="1082"/>
      <c r="S778" s="1083"/>
    </row>
    <row r="779" spans="1:19" s="1081" customFormat="1">
      <c r="A779" s="1082"/>
      <c r="I779" s="1083"/>
      <c r="K779" s="1082"/>
      <c r="S779" s="1083"/>
    </row>
    <row r="780" spans="1:19" s="1081" customFormat="1" ht="15.75" thickBot="1">
      <c r="A780" s="1082"/>
      <c r="F780" s="1103"/>
      <c r="G780" s="1103"/>
      <c r="H780" s="1103"/>
      <c r="I780" s="1104"/>
      <c r="K780" s="1082"/>
      <c r="P780" s="1103"/>
      <c r="Q780" s="1103"/>
      <c r="R780" s="1103"/>
      <c r="S780" s="1104"/>
    </row>
    <row r="781" spans="1:19" s="1081" customFormat="1" ht="15.75" thickBot="1">
      <c r="A781" s="1105"/>
      <c r="B781" s="1103"/>
      <c r="C781" s="1103"/>
      <c r="D781" s="1103"/>
      <c r="E781" s="1103"/>
      <c r="F781" s="1624" t="s">
        <v>61</v>
      </c>
      <c r="G781" s="1624"/>
      <c r="H781" s="1624"/>
      <c r="I781" s="1625"/>
      <c r="K781" s="1105"/>
      <c r="L781" s="1103"/>
      <c r="M781" s="1103"/>
      <c r="N781" s="1103"/>
      <c r="O781" s="1103"/>
      <c r="P781" s="1624" t="s">
        <v>61</v>
      </c>
      <c r="Q781" s="1624"/>
      <c r="R781" s="1624"/>
      <c r="S781" s="1625"/>
    </row>
    <row r="782" spans="1:19" s="1081" customFormat="1"/>
    <row r="783" spans="1:19" s="1081" customFormat="1"/>
    <row r="784" spans="1:19" s="1081" customFormat="1"/>
    <row r="785" spans="1:19" s="1081" customFormat="1"/>
    <row r="786" spans="1:19" s="1081" customFormat="1"/>
    <row r="787" spans="1:19" s="1081" customFormat="1"/>
    <row r="788" spans="1:19" s="1081" customFormat="1"/>
    <row r="789" spans="1:19" s="1081" customFormat="1"/>
    <row r="790" spans="1:19" s="1081" customFormat="1"/>
    <row r="791" spans="1:19" s="1081" customFormat="1"/>
    <row r="792" spans="1:19" s="1081" customFormat="1"/>
    <row r="793" spans="1:19" s="1081" customFormat="1"/>
    <row r="794" spans="1:19" s="1081" customFormat="1"/>
    <row r="795" spans="1:19" s="1081" customFormat="1"/>
    <row r="796" spans="1:19" s="1081" customFormat="1" ht="15.75" thickBot="1"/>
    <row r="797" spans="1:19" s="1081" customFormat="1" ht="26.25">
      <c r="A797" s="1612" t="s">
        <v>46</v>
      </c>
      <c r="B797" s="1613"/>
      <c r="C797" s="1613"/>
      <c r="D797" s="1613"/>
      <c r="E797" s="1613"/>
      <c r="F797" s="1613"/>
      <c r="G797" s="1613"/>
      <c r="H797" s="1613"/>
      <c r="I797" s="1614"/>
      <c r="K797" s="1612" t="s">
        <v>46</v>
      </c>
      <c r="L797" s="1613"/>
      <c r="M797" s="1613"/>
      <c r="N797" s="1613"/>
      <c r="O797" s="1613"/>
      <c r="P797" s="1613"/>
      <c r="Q797" s="1613"/>
      <c r="R797" s="1613"/>
      <c r="S797" s="1614"/>
    </row>
    <row r="798" spans="1:19" s="1081" customFormat="1">
      <c r="A798" s="1615" t="s">
        <v>47</v>
      </c>
      <c r="B798" s="1616"/>
      <c r="C798" s="1616"/>
      <c r="D798" s="1616"/>
      <c r="E798" s="1616"/>
      <c r="F798" s="1616"/>
      <c r="G798" s="1616"/>
      <c r="H798" s="1616"/>
      <c r="I798" s="1617"/>
      <c r="K798" s="1615" t="s">
        <v>47</v>
      </c>
      <c r="L798" s="1616"/>
      <c r="M798" s="1616"/>
      <c r="N798" s="1616"/>
      <c r="O798" s="1616"/>
      <c r="P798" s="1616"/>
      <c r="Q798" s="1616"/>
      <c r="R798" s="1616"/>
      <c r="S798" s="1617"/>
    </row>
    <row r="799" spans="1:19" s="1081" customFormat="1">
      <c r="A799" s="1082"/>
      <c r="I799" s="1083"/>
      <c r="K799" s="1082"/>
      <c r="S799" s="1083"/>
    </row>
    <row r="800" spans="1:19" s="1081" customFormat="1" ht="18.75">
      <c r="A800" s="1084" t="s">
        <v>48</v>
      </c>
      <c r="B800" s="1085"/>
      <c r="C800" s="1085"/>
      <c r="D800" s="1086" t="s">
        <v>482</v>
      </c>
      <c r="I800" s="1083"/>
      <c r="K800" s="1084" t="s">
        <v>48</v>
      </c>
      <c r="L800" s="1085"/>
      <c r="M800" s="1085"/>
      <c r="N800" s="1087" t="str">
        <f>D800</f>
        <v>Burgeon IT Services Pvt.Ltd.</v>
      </c>
      <c r="S800" s="1083"/>
    </row>
    <row r="801" spans="1:19" s="1081" customFormat="1" ht="14.45" customHeight="1">
      <c r="A801" s="1084"/>
      <c r="B801" s="1088" t="s">
        <v>491</v>
      </c>
      <c r="C801" s="1085"/>
      <c r="D801" s="1085"/>
      <c r="I801" s="1083"/>
      <c r="K801" s="1084"/>
      <c r="L801" s="1085" t="str">
        <f>B801</f>
        <v>Siri Mansion LIGB 436 Dr.A S Rao Nagar,Hyderabad</v>
      </c>
      <c r="M801" s="1085"/>
      <c r="N801" s="1085"/>
      <c r="S801" s="1083"/>
    </row>
    <row r="802" spans="1:19" s="1081" customFormat="1">
      <c r="A802" s="1084"/>
      <c r="B802" s="1085">
        <f>'04-22Master'!F1085</f>
        <v>0</v>
      </c>
      <c r="C802" s="1085"/>
      <c r="D802" s="1085"/>
      <c r="E802" s="1085"/>
      <c r="I802" s="1083"/>
      <c r="K802" s="1084"/>
      <c r="L802" s="1085">
        <f>B802</f>
        <v>0</v>
      </c>
      <c r="M802" s="1085"/>
      <c r="N802" s="1085"/>
      <c r="O802" s="1085"/>
      <c r="S802" s="1083"/>
    </row>
    <row r="803" spans="1:19" s="1081" customFormat="1" ht="14.45" customHeight="1">
      <c r="A803" s="1618" t="s">
        <v>49</v>
      </c>
      <c r="B803" s="1619"/>
      <c r="C803" s="1619"/>
      <c r="D803" s="1619"/>
      <c r="E803" s="1085"/>
      <c r="I803" s="1083"/>
      <c r="K803" s="1618" t="s">
        <v>49</v>
      </c>
      <c r="L803" s="1619"/>
      <c r="M803" s="1619"/>
      <c r="N803" s="1619"/>
      <c r="O803" s="1085"/>
      <c r="S803" s="1083"/>
    </row>
    <row r="804" spans="1:19" s="1081" customFormat="1">
      <c r="A804" s="1618"/>
      <c r="B804" s="1619"/>
      <c r="C804" s="1619"/>
      <c r="D804" s="1619"/>
      <c r="E804" s="1089" t="str">
        <f>'04-22Master'!B33</f>
        <v>Ramakrishna J Reddy</v>
      </c>
      <c r="F804" s="1090"/>
      <c r="G804" s="1090"/>
      <c r="H804" s="1090" t="str">
        <f>'04-22Master'!E33</f>
        <v>Satyanarayana  Reddy</v>
      </c>
      <c r="I804" s="1083"/>
      <c r="K804" s="1618"/>
      <c r="L804" s="1619"/>
      <c r="M804" s="1619"/>
      <c r="N804" s="1619"/>
      <c r="O804" s="1089" t="str">
        <f>E804</f>
        <v>Ramakrishna J Reddy</v>
      </c>
      <c r="P804" s="1090"/>
      <c r="Q804" s="1090"/>
      <c r="R804" s="1090" t="str">
        <f>H804</f>
        <v>Satyanarayana  Reddy</v>
      </c>
      <c r="S804" s="1083"/>
    </row>
    <row r="805" spans="1:19" s="1081" customFormat="1">
      <c r="A805" s="1084"/>
      <c r="B805" s="1085"/>
      <c r="C805" s="1085"/>
      <c r="D805" s="1085"/>
      <c r="E805" s="1085"/>
      <c r="I805" s="1083"/>
      <c r="K805" s="1084"/>
      <c r="L805" s="1085"/>
      <c r="M805" s="1085"/>
      <c r="N805" s="1085"/>
      <c r="O805" s="1085"/>
      <c r="S805" s="1083"/>
    </row>
    <row r="806" spans="1:19" s="1081" customFormat="1">
      <c r="A806" s="1620" t="s">
        <v>50</v>
      </c>
      <c r="B806" s="1621"/>
      <c r="C806" s="1621"/>
      <c r="D806" s="1621"/>
      <c r="E806" s="1091" t="s">
        <v>483</v>
      </c>
      <c r="F806" s="1090"/>
      <c r="G806" s="1090"/>
      <c r="H806" s="1090"/>
      <c r="I806" s="1083"/>
      <c r="K806" s="1620" t="s">
        <v>50</v>
      </c>
      <c r="L806" s="1621"/>
      <c r="M806" s="1621"/>
      <c r="N806" s="1621"/>
      <c r="O806" s="1089" t="str">
        <f>E806</f>
        <v>INFOSYS  LTD.IL Bangalore STP Park - I</v>
      </c>
      <c r="P806" s="1090"/>
      <c r="Q806" s="1090"/>
      <c r="R806" s="1090"/>
      <c r="S806" s="1083"/>
    </row>
    <row r="807" spans="1:19" s="1081" customFormat="1">
      <c r="A807" s="1084"/>
      <c r="B807" s="1085"/>
      <c r="C807" s="1085"/>
      <c r="D807" s="1085"/>
      <c r="E807" s="1085"/>
      <c r="I807" s="1083"/>
      <c r="K807" s="1084"/>
      <c r="L807" s="1085"/>
      <c r="M807" s="1085"/>
      <c r="N807" s="1085"/>
      <c r="O807" s="1085"/>
      <c r="S807" s="1083"/>
    </row>
    <row r="808" spans="1:19" s="1081" customFormat="1">
      <c r="A808" s="1620" t="s">
        <v>51</v>
      </c>
      <c r="B808" s="1621"/>
      <c r="C808" s="1621"/>
      <c r="D808" s="1621"/>
      <c r="E808" s="1092">
        <f>'04-22Master'!D10</f>
        <v>44652</v>
      </c>
      <c r="F808" s="1090"/>
      <c r="G808" s="1090"/>
      <c r="H808" s="1090"/>
      <c r="I808" s="1083"/>
      <c r="K808" s="1620" t="s">
        <v>51</v>
      </c>
      <c r="L808" s="1621"/>
      <c r="M808" s="1621"/>
      <c r="N808" s="1621"/>
      <c r="O808" s="1092">
        <f>E808</f>
        <v>44652</v>
      </c>
      <c r="P808" s="1090"/>
      <c r="Q808" s="1090"/>
      <c r="R808" s="1090"/>
      <c r="S808" s="1083"/>
    </row>
    <row r="809" spans="1:19" s="1081" customFormat="1">
      <c r="A809" s="1084"/>
      <c r="B809" s="1085"/>
      <c r="C809" s="1085"/>
      <c r="D809" s="1085"/>
      <c r="E809" s="1085"/>
      <c r="I809" s="1083"/>
      <c r="K809" s="1084"/>
      <c r="L809" s="1085"/>
      <c r="M809" s="1085"/>
      <c r="N809" s="1085"/>
      <c r="O809" s="1085"/>
      <c r="S809" s="1083"/>
    </row>
    <row r="810" spans="1:19" s="1081" customFormat="1" ht="14.45" customHeight="1">
      <c r="A810" s="1093">
        <v>1</v>
      </c>
      <c r="B810" s="1622" t="s">
        <v>52</v>
      </c>
      <c r="C810" s="1622"/>
      <c r="D810" s="1622"/>
      <c r="E810" s="1094">
        <f>'04-22Master'!R33</f>
        <v>28</v>
      </c>
      <c r="F810" s="1090"/>
      <c r="G810" s="1090"/>
      <c r="H810" s="1090"/>
      <c r="I810" s="1083"/>
      <c r="K810" s="1093">
        <v>1</v>
      </c>
      <c r="L810" s="1622" t="s">
        <v>52</v>
      </c>
      <c r="M810" s="1622"/>
      <c r="N810" s="1622"/>
      <c r="O810" s="1094">
        <f>E810</f>
        <v>28</v>
      </c>
      <c r="P810" s="1090"/>
      <c r="Q810" s="1090"/>
      <c r="R810" s="1090"/>
      <c r="S810" s="1083"/>
    </row>
    <row r="811" spans="1:19" s="1081" customFormat="1">
      <c r="A811" s="1093"/>
      <c r="B811" s="1085"/>
      <c r="C811" s="1085"/>
      <c r="D811" s="1085"/>
      <c r="E811" s="1085"/>
      <c r="I811" s="1083"/>
      <c r="K811" s="1093"/>
      <c r="L811" s="1085"/>
      <c r="M811" s="1085"/>
      <c r="N811" s="1085"/>
      <c r="O811" s="1085"/>
      <c r="S811" s="1083"/>
    </row>
    <row r="812" spans="1:19" s="1081" customFormat="1" ht="14.45" customHeight="1">
      <c r="A812" s="1093">
        <v>2</v>
      </c>
      <c r="B812" s="1623" t="s">
        <v>53</v>
      </c>
      <c r="C812" s="1623"/>
      <c r="D812" s="1623"/>
      <c r="E812" s="1085"/>
      <c r="I812" s="1083"/>
      <c r="K812" s="1093">
        <v>2</v>
      </c>
      <c r="L812" s="1623" t="s">
        <v>53</v>
      </c>
      <c r="M812" s="1623"/>
      <c r="N812" s="1623"/>
      <c r="O812" s="1085"/>
      <c r="S812" s="1083"/>
    </row>
    <row r="813" spans="1:19" s="1081" customFormat="1">
      <c r="A813" s="1093"/>
      <c r="B813" s="1623"/>
      <c r="C813" s="1623"/>
      <c r="D813" s="1623"/>
      <c r="E813" s="1095" t="s">
        <v>34</v>
      </c>
      <c r="F813" s="1090"/>
      <c r="G813" s="1090"/>
      <c r="H813" s="1090"/>
      <c r="I813" s="1083"/>
      <c r="K813" s="1093"/>
      <c r="L813" s="1623"/>
      <c r="M813" s="1623"/>
      <c r="N813" s="1623"/>
      <c r="O813" s="1095" t="s">
        <v>34</v>
      </c>
      <c r="P813" s="1090"/>
      <c r="Q813" s="1090"/>
      <c r="R813" s="1090"/>
      <c r="S813" s="1083"/>
    </row>
    <row r="814" spans="1:19" s="1081" customFormat="1">
      <c r="A814" s="1093"/>
      <c r="B814" s="1085"/>
      <c r="C814" s="1085"/>
      <c r="D814" s="1085"/>
      <c r="E814" s="1085"/>
      <c r="I814" s="1083"/>
      <c r="K814" s="1093"/>
      <c r="L814" s="1085"/>
      <c r="M814" s="1085"/>
      <c r="N814" s="1085"/>
      <c r="O814" s="1085"/>
      <c r="S814" s="1083"/>
    </row>
    <row r="815" spans="1:19" s="1081" customFormat="1">
      <c r="A815" s="1093">
        <v>3</v>
      </c>
      <c r="B815" s="1622" t="s">
        <v>54</v>
      </c>
      <c r="C815" s="1622"/>
      <c r="D815" s="1622"/>
      <c r="E815" s="1095" t="s">
        <v>34</v>
      </c>
      <c r="F815" s="1090"/>
      <c r="G815" s="1090"/>
      <c r="H815" s="1090"/>
      <c r="I815" s="1083"/>
      <c r="K815" s="1093">
        <v>3</v>
      </c>
      <c r="L815" s="1622" t="s">
        <v>54</v>
      </c>
      <c r="M815" s="1622"/>
      <c r="N815" s="1622"/>
      <c r="O815" s="1089" t="str">
        <f>E815</f>
        <v>N/A</v>
      </c>
      <c r="P815" s="1090"/>
      <c r="Q815" s="1090"/>
      <c r="R815" s="1090"/>
      <c r="S815" s="1083"/>
    </row>
    <row r="816" spans="1:19" s="1081" customFormat="1">
      <c r="A816" s="1093"/>
      <c r="B816" s="1085"/>
      <c r="C816" s="1085"/>
      <c r="D816" s="1085"/>
      <c r="E816" s="1085"/>
      <c r="I816" s="1083"/>
      <c r="K816" s="1093"/>
      <c r="L816" s="1085"/>
      <c r="M816" s="1085"/>
      <c r="N816" s="1085"/>
      <c r="O816" s="1085"/>
      <c r="S816" s="1083"/>
    </row>
    <row r="817" spans="1:19" s="1081" customFormat="1">
      <c r="A817" s="1093">
        <v>4</v>
      </c>
      <c r="B817" s="1622" t="s">
        <v>55</v>
      </c>
      <c r="C817" s="1622"/>
      <c r="D817" s="1622"/>
      <c r="E817" s="1095" t="s">
        <v>56</v>
      </c>
      <c r="F817" s="1090"/>
      <c r="G817" s="1090"/>
      <c r="H817" s="1090"/>
      <c r="I817" s="1083"/>
      <c r="K817" s="1093">
        <v>4</v>
      </c>
      <c r="L817" s="1622" t="s">
        <v>55</v>
      </c>
      <c r="M817" s="1622"/>
      <c r="N817" s="1622"/>
      <c r="O817" s="1095" t="s">
        <v>56</v>
      </c>
      <c r="P817" s="1090"/>
      <c r="Q817" s="1090"/>
      <c r="R817" s="1090"/>
      <c r="S817" s="1083"/>
    </row>
    <row r="818" spans="1:19" s="1081" customFormat="1">
      <c r="A818" s="1093"/>
      <c r="B818" s="1085"/>
      <c r="C818" s="1085"/>
      <c r="D818" s="1085"/>
      <c r="E818" s="1085"/>
      <c r="I818" s="1083"/>
      <c r="K818" s="1093"/>
      <c r="L818" s="1085"/>
      <c r="M818" s="1085"/>
      <c r="N818" s="1085"/>
      <c r="O818" s="1085"/>
      <c r="S818" s="1083"/>
    </row>
    <row r="819" spans="1:19" s="1081" customFormat="1">
      <c r="A819" s="1093">
        <v>5</v>
      </c>
      <c r="B819" s="1622" t="s">
        <v>57</v>
      </c>
      <c r="C819" s="1622"/>
      <c r="D819" s="1622"/>
      <c r="E819" s="1096">
        <f>'04-22Master'!AH33</f>
        <v>194501.89461600001</v>
      </c>
      <c r="I819" s="1083"/>
      <c r="K819" s="1093">
        <v>5</v>
      </c>
      <c r="L819" s="1622" t="s">
        <v>57</v>
      </c>
      <c r="M819" s="1622"/>
      <c r="N819" s="1622"/>
      <c r="O819" s="1096">
        <f>E819</f>
        <v>194501.89461600001</v>
      </c>
      <c r="S819" s="1083"/>
    </row>
    <row r="820" spans="1:19" s="1081" customFormat="1">
      <c r="A820" s="1093"/>
      <c r="B820" s="1085"/>
      <c r="C820" s="1085"/>
      <c r="D820" s="1097" t="s">
        <v>58</v>
      </c>
      <c r="E820" s="1097" t="s">
        <v>28</v>
      </c>
      <c r="F820" s="1097" t="s">
        <v>30</v>
      </c>
      <c r="G820" s="1097" t="s">
        <v>31</v>
      </c>
      <c r="H820" s="1097" t="s">
        <v>383</v>
      </c>
      <c r="I820" s="1098" t="s">
        <v>384</v>
      </c>
      <c r="K820" s="1093"/>
      <c r="L820" s="1085"/>
      <c r="M820" s="1085"/>
      <c r="N820" s="1097" t="s">
        <v>58</v>
      </c>
      <c r="O820" s="1097" t="s">
        <v>28</v>
      </c>
      <c r="P820" s="1097" t="s">
        <v>30</v>
      </c>
      <c r="Q820" s="1097" t="s">
        <v>31</v>
      </c>
      <c r="R820" s="1097" t="s">
        <v>383</v>
      </c>
      <c r="S820" s="1098" t="s">
        <v>384</v>
      </c>
    </row>
    <row r="821" spans="1:19" s="1081" customFormat="1">
      <c r="A821" s="1093">
        <v>6</v>
      </c>
      <c r="B821" s="1099" t="s">
        <v>59</v>
      </c>
      <c r="C821" s="1099"/>
      <c r="D821" s="1100">
        <f>'04-22Master'!AJ33</f>
        <v>1800</v>
      </c>
      <c r="E821" s="1100">
        <f>'04-22Master'!AI2336</f>
        <v>0</v>
      </c>
      <c r="F821" s="1101">
        <f>'04-22Master'!AK33</f>
        <v>200</v>
      </c>
      <c r="G821" s="1100">
        <f>'04-22Master'!AL33</f>
        <v>0</v>
      </c>
      <c r="H821" s="1101">
        <f>'04-22Master'!AM33</f>
        <v>252</v>
      </c>
      <c r="I821" s="1101">
        <f>SUM(D821:H821)</f>
        <v>2252</v>
      </c>
      <c r="K821" s="1093">
        <v>6</v>
      </c>
      <c r="L821" s="1099" t="s">
        <v>59</v>
      </c>
      <c r="M821" s="1099"/>
      <c r="N821" s="1100">
        <f t="shared" ref="N821:S821" si="17">D821</f>
        <v>1800</v>
      </c>
      <c r="O821" s="1100">
        <f t="shared" si="17"/>
        <v>0</v>
      </c>
      <c r="P821" s="1101">
        <f t="shared" si="17"/>
        <v>200</v>
      </c>
      <c r="Q821" s="1100">
        <f t="shared" si="17"/>
        <v>0</v>
      </c>
      <c r="R821" s="1101">
        <f t="shared" si="17"/>
        <v>252</v>
      </c>
      <c r="S821" s="1101">
        <f t="shared" si="17"/>
        <v>2252</v>
      </c>
    </row>
    <row r="822" spans="1:19" s="1081" customFormat="1">
      <c r="A822" s="1093"/>
      <c r="B822" s="1085"/>
      <c r="C822" s="1085"/>
      <c r="D822" s="1085"/>
      <c r="E822" s="1085"/>
      <c r="I822" s="1083"/>
      <c r="K822" s="1093"/>
      <c r="L822" s="1085"/>
      <c r="M822" s="1085"/>
      <c r="N822" s="1085"/>
      <c r="O822" s="1085"/>
      <c r="S822" s="1083"/>
    </row>
    <row r="823" spans="1:19" s="1081" customFormat="1">
      <c r="A823" s="1093">
        <v>7</v>
      </c>
      <c r="B823" s="1622" t="s">
        <v>60</v>
      </c>
      <c r="C823" s="1622"/>
      <c r="D823" s="1622"/>
      <c r="E823" s="1102">
        <f>E819-I821</f>
        <v>192249.89461600001</v>
      </c>
      <c r="F823" s="1090"/>
      <c r="G823" s="1090"/>
      <c r="H823" s="1090"/>
      <c r="I823" s="1083"/>
      <c r="K823" s="1093">
        <v>7</v>
      </c>
      <c r="L823" s="1622" t="s">
        <v>60</v>
      </c>
      <c r="M823" s="1622"/>
      <c r="N823" s="1622"/>
      <c r="O823" s="1102">
        <f>E823</f>
        <v>192249.89461600001</v>
      </c>
      <c r="P823" s="1090"/>
      <c r="Q823" s="1090"/>
      <c r="R823" s="1090"/>
      <c r="S823" s="1083"/>
    </row>
    <row r="824" spans="1:19" s="1081" customFormat="1">
      <c r="A824" s="1082"/>
      <c r="I824" s="1083"/>
      <c r="K824" s="1082"/>
      <c r="S824" s="1083"/>
    </row>
    <row r="825" spans="1:19" s="1081" customFormat="1">
      <c r="A825" s="1082"/>
      <c r="I825" s="1083"/>
      <c r="K825" s="1082"/>
      <c r="S825" s="1083"/>
    </row>
    <row r="826" spans="1:19" s="1081" customFormat="1" ht="15.75" thickBot="1">
      <c r="A826" s="1082"/>
      <c r="F826" s="1103"/>
      <c r="G826" s="1103"/>
      <c r="H826" s="1103"/>
      <c r="I826" s="1104"/>
      <c r="K826" s="1082"/>
      <c r="P826" s="1103"/>
      <c r="Q826" s="1103"/>
      <c r="R826" s="1103"/>
      <c r="S826" s="1104"/>
    </row>
    <row r="827" spans="1:19" s="1081" customFormat="1" ht="15.75" thickBot="1">
      <c r="A827" s="1105"/>
      <c r="B827" s="1103"/>
      <c r="C827" s="1103"/>
      <c r="D827" s="1103"/>
      <c r="E827" s="1103"/>
      <c r="F827" s="1624" t="s">
        <v>61</v>
      </c>
      <c r="G827" s="1624"/>
      <c r="H827" s="1624"/>
      <c r="I827" s="1625"/>
      <c r="K827" s="1105"/>
      <c r="L827" s="1103"/>
      <c r="M827" s="1103"/>
      <c r="N827" s="1103"/>
      <c r="O827" s="1103"/>
      <c r="P827" s="1624" t="s">
        <v>61</v>
      </c>
      <c r="Q827" s="1624"/>
      <c r="R827" s="1624"/>
      <c r="S827" s="1625"/>
    </row>
    <row r="828" spans="1:19" s="1081" customFormat="1"/>
    <row r="829" spans="1:19" s="1081" customFormat="1"/>
    <row r="830" spans="1:19" s="1081" customFormat="1"/>
    <row r="831" spans="1:19" s="1081" customFormat="1"/>
    <row r="832" spans="1:19" s="1081" customFormat="1"/>
    <row r="833" spans="1:19" s="1081" customFormat="1"/>
    <row r="834" spans="1:19" s="1081" customFormat="1"/>
    <row r="835" spans="1:19" s="1081" customFormat="1"/>
    <row r="836" spans="1:19" s="1081" customFormat="1"/>
    <row r="837" spans="1:19" s="1081" customFormat="1"/>
    <row r="838" spans="1:19" s="1081" customFormat="1"/>
    <row r="839" spans="1:19" s="1081" customFormat="1"/>
    <row r="840" spans="1:19" s="1081" customFormat="1"/>
    <row r="841" spans="1:19" s="1081" customFormat="1"/>
    <row r="842" spans="1:19" s="1081" customFormat="1" ht="15.75" thickBot="1"/>
    <row r="843" spans="1:19" s="1081" customFormat="1" ht="26.25">
      <c r="A843" s="1612" t="s">
        <v>46</v>
      </c>
      <c r="B843" s="1613"/>
      <c r="C843" s="1613"/>
      <c r="D843" s="1613"/>
      <c r="E843" s="1613"/>
      <c r="F843" s="1613"/>
      <c r="G843" s="1613"/>
      <c r="H843" s="1613"/>
      <c r="I843" s="1614"/>
      <c r="K843" s="1612" t="s">
        <v>46</v>
      </c>
      <c r="L843" s="1613"/>
      <c r="M843" s="1613"/>
      <c r="N843" s="1613"/>
      <c r="O843" s="1613"/>
      <c r="P843" s="1613"/>
      <c r="Q843" s="1613"/>
      <c r="R843" s="1613"/>
      <c r="S843" s="1614"/>
    </row>
    <row r="844" spans="1:19" s="1081" customFormat="1">
      <c r="A844" s="1615" t="s">
        <v>47</v>
      </c>
      <c r="B844" s="1616"/>
      <c r="C844" s="1616"/>
      <c r="D844" s="1616"/>
      <c r="E844" s="1616"/>
      <c r="F844" s="1616"/>
      <c r="G844" s="1616"/>
      <c r="H844" s="1616"/>
      <c r="I844" s="1617"/>
      <c r="K844" s="1615" t="s">
        <v>47</v>
      </c>
      <c r="L844" s="1616"/>
      <c r="M844" s="1616"/>
      <c r="N844" s="1616"/>
      <c r="O844" s="1616"/>
      <c r="P844" s="1616"/>
      <c r="Q844" s="1616"/>
      <c r="R844" s="1616"/>
      <c r="S844" s="1617"/>
    </row>
    <row r="845" spans="1:19" s="1081" customFormat="1">
      <c r="A845" s="1082"/>
      <c r="I845" s="1083"/>
      <c r="K845" s="1082"/>
      <c r="S845" s="1083"/>
    </row>
    <row r="846" spans="1:19" s="1081" customFormat="1" ht="14.45" customHeight="1">
      <c r="A846" s="1084" t="s">
        <v>48</v>
      </c>
      <c r="B846" s="1085"/>
      <c r="C846" s="1085"/>
      <c r="D846" s="1086" t="s">
        <v>482</v>
      </c>
      <c r="I846" s="1083"/>
      <c r="K846" s="1084" t="s">
        <v>48</v>
      </c>
      <c r="L846" s="1085"/>
      <c r="M846" s="1085"/>
      <c r="N846" s="1087" t="str">
        <f>D846</f>
        <v>Burgeon IT Services Pvt.Ltd.</v>
      </c>
      <c r="S846" s="1083"/>
    </row>
    <row r="847" spans="1:19" s="1081" customFormat="1" ht="18">
      <c r="A847" s="1084"/>
      <c r="B847" s="1088" t="s">
        <v>491</v>
      </c>
      <c r="C847" s="1085"/>
      <c r="D847" s="1085"/>
      <c r="I847" s="1083"/>
      <c r="K847" s="1084"/>
      <c r="L847" s="1085" t="str">
        <f>B847</f>
        <v>Siri Mansion LIGB 436 Dr.A S Rao Nagar,Hyderabad</v>
      </c>
      <c r="M847" s="1085"/>
      <c r="N847" s="1085"/>
      <c r="S847" s="1083"/>
    </row>
    <row r="848" spans="1:19" s="1081" customFormat="1">
      <c r="A848" s="1084"/>
      <c r="B848" s="1085">
        <f>'04-22Master'!F1085</f>
        <v>0</v>
      </c>
      <c r="C848" s="1085"/>
      <c r="D848" s="1085"/>
      <c r="E848" s="1085"/>
      <c r="I848" s="1083"/>
      <c r="K848" s="1084"/>
      <c r="L848" s="1085">
        <f>B848</f>
        <v>0</v>
      </c>
      <c r="M848" s="1085"/>
      <c r="N848" s="1085"/>
      <c r="O848" s="1085"/>
      <c r="S848" s="1083"/>
    </row>
    <row r="849" spans="1:19" s="1081" customFormat="1" ht="14.45" customHeight="1">
      <c r="A849" s="1618" t="s">
        <v>49</v>
      </c>
      <c r="B849" s="1619"/>
      <c r="C849" s="1619"/>
      <c r="D849" s="1619"/>
      <c r="E849" s="1085"/>
      <c r="I849" s="1083"/>
      <c r="K849" s="1618" t="s">
        <v>49</v>
      </c>
      <c r="L849" s="1619"/>
      <c r="M849" s="1619"/>
      <c r="N849" s="1619"/>
      <c r="O849" s="1085"/>
      <c r="S849" s="1083"/>
    </row>
    <row r="850" spans="1:19" s="1081" customFormat="1">
      <c r="A850" s="1618"/>
      <c r="B850" s="1619"/>
      <c r="C850" s="1619"/>
      <c r="D850" s="1619"/>
      <c r="E850" s="1089" t="str">
        <f>'04-22Master'!B34</f>
        <v>Anil kumar Reddy kusam</v>
      </c>
      <c r="F850" s="1090"/>
      <c r="G850" s="1090"/>
      <c r="H850" s="1090" t="str">
        <f>'04-22Master'!E34</f>
        <v>Pulla Reddy</v>
      </c>
      <c r="I850" s="1083"/>
      <c r="K850" s="1618"/>
      <c r="L850" s="1619"/>
      <c r="M850" s="1619"/>
      <c r="N850" s="1619"/>
      <c r="O850" s="1089" t="str">
        <f>E850</f>
        <v>Anil kumar Reddy kusam</v>
      </c>
      <c r="P850" s="1090"/>
      <c r="Q850" s="1090"/>
      <c r="R850" s="1090" t="str">
        <f>H850</f>
        <v>Pulla Reddy</v>
      </c>
      <c r="S850" s="1083"/>
    </row>
    <row r="851" spans="1:19" s="1081" customFormat="1">
      <c r="A851" s="1084"/>
      <c r="B851" s="1085"/>
      <c r="C851" s="1085"/>
      <c r="D851" s="1085"/>
      <c r="E851" s="1085"/>
      <c r="I851" s="1083"/>
      <c r="K851" s="1084"/>
      <c r="L851" s="1085"/>
      <c r="M851" s="1085"/>
      <c r="N851" s="1085"/>
      <c r="O851" s="1085"/>
      <c r="S851" s="1083"/>
    </row>
    <row r="852" spans="1:19" s="1081" customFormat="1">
      <c r="A852" s="1620" t="s">
        <v>50</v>
      </c>
      <c r="B852" s="1621"/>
      <c r="C852" s="1621"/>
      <c r="D852" s="1621"/>
      <c r="I852" s="1083"/>
      <c r="K852" s="1620" t="s">
        <v>50</v>
      </c>
      <c r="L852" s="1621"/>
      <c r="M852" s="1621"/>
      <c r="N852" s="1621"/>
      <c r="O852" s="1089" t="str">
        <f>E898</f>
        <v>INFOSYS  LTD.IL Bangalore STP Park - I</v>
      </c>
      <c r="P852" s="1090"/>
      <c r="Q852" s="1090"/>
      <c r="R852" s="1090"/>
      <c r="S852" s="1083"/>
    </row>
    <row r="853" spans="1:19" s="1081" customFormat="1">
      <c r="A853" s="1084"/>
      <c r="B853" s="1085"/>
      <c r="C853" s="1085"/>
      <c r="D853" s="1085"/>
      <c r="E853" s="1085"/>
      <c r="I853" s="1083"/>
      <c r="K853" s="1084"/>
      <c r="L853" s="1085"/>
      <c r="M853" s="1085"/>
      <c r="N853" s="1085"/>
      <c r="O853" s="1085"/>
      <c r="S853" s="1083"/>
    </row>
    <row r="854" spans="1:19" s="1081" customFormat="1">
      <c r="A854" s="1620" t="s">
        <v>51</v>
      </c>
      <c r="B854" s="1621"/>
      <c r="C854" s="1621"/>
      <c r="D854" s="1621"/>
      <c r="E854" s="1092">
        <f>'04-22Master'!D10</f>
        <v>44652</v>
      </c>
      <c r="F854" s="1090"/>
      <c r="G854" s="1090"/>
      <c r="H854" s="1090"/>
      <c r="I854" s="1083"/>
      <c r="K854" s="1620" t="s">
        <v>51</v>
      </c>
      <c r="L854" s="1621"/>
      <c r="M854" s="1621"/>
      <c r="N854" s="1621"/>
      <c r="O854" s="1092">
        <f>E854</f>
        <v>44652</v>
      </c>
      <c r="P854" s="1090"/>
      <c r="Q854" s="1090"/>
      <c r="R854" s="1090"/>
      <c r="S854" s="1083"/>
    </row>
    <row r="855" spans="1:19" s="1081" customFormat="1" ht="14.45" customHeight="1">
      <c r="A855" s="1084"/>
      <c r="B855" s="1085"/>
      <c r="C855" s="1085"/>
      <c r="D855" s="1085"/>
      <c r="E855" s="1085"/>
      <c r="I855" s="1083"/>
      <c r="K855" s="1084"/>
      <c r="L855" s="1085"/>
      <c r="M855" s="1085"/>
      <c r="N855" s="1085"/>
      <c r="O855" s="1085"/>
      <c r="S855" s="1083"/>
    </row>
    <row r="856" spans="1:19" s="1081" customFormat="1">
      <c r="A856" s="1093">
        <v>1</v>
      </c>
      <c r="B856" s="1622" t="s">
        <v>52</v>
      </c>
      <c r="C856" s="1622"/>
      <c r="D856" s="1622"/>
      <c r="E856" s="1094">
        <f>'04-22Master'!R34</f>
        <v>30</v>
      </c>
      <c r="F856" s="1090"/>
      <c r="G856" s="1090"/>
      <c r="H856" s="1090"/>
      <c r="I856" s="1083"/>
      <c r="K856" s="1093">
        <v>1</v>
      </c>
      <c r="L856" s="1622" t="s">
        <v>52</v>
      </c>
      <c r="M856" s="1622"/>
      <c r="N856" s="1622"/>
      <c r="O856" s="1094">
        <f>E856</f>
        <v>30</v>
      </c>
      <c r="P856" s="1090"/>
      <c r="Q856" s="1090"/>
      <c r="R856" s="1090"/>
      <c r="S856" s="1083"/>
    </row>
    <row r="857" spans="1:19" s="1081" customFormat="1">
      <c r="A857" s="1093"/>
      <c r="B857" s="1085"/>
      <c r="C857" s="1085"/>
      <c r="D857" s="1085"/>
      <c r="E857" s="1085"/>
      <c r="I857" s="1083"/>
      <c r="K857" s="1093"/>
      <c r="L857" s="1085"/>
      <c r="M857" s="1085"/>
      <c r="N857" s="1085"/>
      <c r="O857" s="1085"/>
      <c r="S857" s="1083"/>
    </row>
    <row r="858" spans="1:19" s="1081" customFormat="1" ht="14.45" customHeight="1">
      <c r="A858" s="1093">
        <v>2</v>
      </c>
      <c r="B858" s="1623" t="s">
        <v>53</v>
      </c>
      <c r="C858" s="1623"/>
      <c r="D858" s="1623"/>
      <c r="E858" s="1085"/>
      <c r="I858" s="1083"/>
      <c r="K858" s="1093">
        <v>2</v>
      </c>
      <c r="L858" s="1623" t="s">
        <v>53</v>
      </c>
      <c r="M858" s="1623"/>
      <c r="N858" s="1623"/>
      <c r="O858" s="1085"/>
      <c r="S858" s="1083"/>
    </row>
    <row r="859" spans="1:19" s="1081" customFormat="1">
      <c r="A859" s="1093"/>
      <c r="B859" s="1623"/>
      <c r="C859" s="1623"/>
      <c r="D859" s="1623"/>
      <c r="E859" s="1095" t="s">
        <v>34</v>
      </c>
      <c r="F859" s="1090"/>
      <c r="G859" s="1090"/>
      <c r="H859" s="1090"/>
      <c r="I859" s="1083"/>
      <c r="K859" s="1093"/>
      <c r="L859" s="1623"/>
      <c r="M859" s="1623"/>
      <c r="N859" s="1623"/>
      <c r="O859" s="1095" t="s">
        <v>34</v>
      </c>
      <c r="P859" s="1090"/>
      <c r="Q859" s="1090"/>
      <c r="R859" s="1090"/>
      <c r="S859" s="1083"/>
    </row>
    <row r="860" spans="1:19" s="1081" customFormat="1">
      <c r="A860" s="1093"/>
      <c r="B860" s="1085"/>
      <c r="C860" s="1085"/>
      <c r="D860" s="1085"/>
      <c r="E860" s="1085"/>
      <c r="I860" s="1083"/>
      <c r="K860" s="1093"/>
      <c r="L860" s="1085"/>
      <c r="M860" s="1085"/>
      <c r="N860" s="1085"/>
      <c r="O860" s="1085"/>
      <c r="S860" s="1083"/>
    </row>
    <row r="861" spans="1:19" s="1081" customFormat="1">
      <c r="A861" s="1093">
        <v>3</v>
      </c>
      <c r="B861" s="1622" t="s">
        <v>54</v>
      </c>
      <c r="C861" s="1622"/>
      <c r="D861" s="1622"/>
      <c r="E861" s="1095" t="s">
        <v>34</v>
      </c>
      <c r="F861" s="1090"/>
      <c r="G861" s="1090"/>
      <c r="H861" s="1090"/>
      <c r="I861" s="1083"/>
      <c r="K861" s="1093">
        <v>3</v>
      </c>
      <c r="L861" s="1622" t="s">
        <v>54</v>
      </c>
      <c r="M861" s="1622"/>
      <c r="N861" s="1622"/>
      <c r="O861" s="1089" t="str">
        <f>E861</f>
        <v>N/A</v>
      </c>
      <c r="P861" s="1090"/>
      <c r="Q861" s="1090"/>
      <c r="R861" s="1090"/>
      <c r="S861" s="1083"/>
    </row>
    <row r="862" spans="1:19" s="1081" customFormat="1">
      <c r="A862" s="1093"/>
      <c r="B862" s="1085"/>
      <c r="C862" s="1085"/>
      <c r="D862" s="1085"/>
      <c r="E862" s="1085"/>
      <c r="I862" s="1083"/>
      <c r="K862" s="1093"/>
      <c r="L862" s="1085"/>
      <c r="M862" s="1085"/>
      <c r="N862" s="1085"/>
      <c r="O862" s="1085"/>
      <c r="S862" s="1083"/>
    </row>
    <row r="863" spans="1:19" s="1081" customFormat="1">
      <c r="A863" s="1093">
        <v>4</v>
      </c>
      <c r="B863" s="1622" t="s">
        <v>55</v>
      </c>
      <c r="C863" s="1622"/>
      <c r="D863" s="1622"/>
      <c r="E863" s="1095" t="s">
        <v>56</v>
      </c>
      <c r="F863" s="1090"/>
      <c r="G863" s="1090"/>
      <c r="H863" s="1090"/>
      <c r="I863" s="1083"/>
      <c r="K863" s="1093">
        <v>4</v>
      </c>
      <c r="L863" s="1622" t="s">
        <v>55</v>
      </c>
      <c r="M863" s="1622"/>
      <c r="N863" s="1622"/>
      <c r="O863" s="1095" t="s">
        <v>56</v>
      </c>
      <c r="P863" s="1090"/>
      <c r="Q863" s="1090"/>
      <c r="R863" s="1090"/>
      <c r="S863" s="1083"/>
    </row>
    <row r="864" spans="1:19" s="1081" customFormat="1">
      <c r="A864" s="1093"/>
      <c r="B864" s="1085"/>
      <c r="C864" s="1085"/>
      <c r="D864" s="1085"/>
      <c r="E864" s="1085"/>
      <c r="I864" s="1083"/>
      <c r="K864" s="1093"/>
      <c r="L864" s="1085"/>
      <c r="M864" s="1085"/>
      <c r="N864" s="1085"/>
      <c r="O864" s="1085"/>
      <c r="S864" s="1083"/>
    </row>
    <row r="865" spans="1:19" s="1081" customFormat="1">
      <c r="A865" s="1093">
        <v>5</v>
      </c>
      <c r="B865" s="1622" t="s">
        <v>57</v>
      </c>
      <c r="C865" s="1622"/>
      <c r="D865" s="1622"/>
      <c r="E865" s="1096">
        <f>'04-22Master'!AH34</f>
        <v>88276.608999999997</v>
      </c>
      <c r="I865" s="1083"/>
      <c r="K865" s="1093">
        <v>5</v>
      </c>
      <c r="L865" s="1622" t="s">
        <v>57</v>
      </c>
      <c r="M865" s="1622"/>
      <c r="N865" s="1622"/>
      <c r="O865" s="1096">
        <f>E865</f>
        <v>88276.608999999997</v>
      </c>
      <c r="S865" s="1083"/>
    </row>
    <row r="866" spans="1:19" s="1081" customFormat="1">
      <c r="A866" s="1093"/>
      <c r="B866" s="1085"/>
      <c r="C866" s="1085"/>
      <c r="D866" s="1097" t="s">
        <v>58</v>
      </c>
      <c r="E866" s="1097" t="s">
        <v>28</v>
      </c>
      <c r="F866" s="1097" t="s">
        <v>30</v>
      </c>
      <c r="G866" s="1097" t="s">
        <v>31</v>
      </c>
      <c r="H866" s="1097" t="s">
        <v>383</v>
      </c>
      <c r="I866" s="1098" t="s">
        <v>384</v>
      </c>
      <c r="K866" s="1093"/>
      <c r="L866" s="1085"/>
      <c r="M866" s="1085"/>
      <c r="N866" s="1097" t="s">
        <v>58</v>
      </c>
      <c r="O866" s="1097" t="s">
        <v>28</v>
      </c>
      <c r="P866" s="1097" t="s">
        <v>30</v>
      </c>
      <c r="Q866" s="1097" t="s">
        <v>31</v>
      </c>
      <c r="R866" s="1097" t="s">
        <v>383</v>
      </c>
      <c r="S866" s="1098" t="s">
        <v>384</v>
      </c>
    </row>
    <row r="867" spans="1:19" s="1081" customFormat="1">
      <c r="A867" s="1093">
        <v>6</v>
      </c>
      <c r="B867" s="1099" t="s">
        <v>59</v>
      </c>
      <c r="C867" s="1099"/>
      <c r="D867" s="1100">
        <f>'04-22Master'!AJ34</f>
        <v>1800</v>
      </c>
      <c r="E867" s="1081">
        <v>0</v>
      </c>
      <c r="F867" s="1100">
        <f>'04-22Master'!AK34</f>
        <v>200</v>
      </c>
      <c r="G867" s="1100">
        <f>'04-22Master'!AL34</f>
        <v>0</v>
      </c>
      <c r="H867" s="1101">
        <f>'04-22Master'!AM34</f>
        <v>224</v>
      </c>
      <c r="I867" s="1101">
        <f>SUM(D867:H867)</f>
        <v>2224</v>
      </c>
      <c r="K867" s="1093">
        <v>6</v>
      </c>
      <c r="L867" s="1099" t="s">
        <v>59</v>
      </c>
      <c r="M867" s="1099"/>
      <c r="N867" s="1100">
        <f t="shared" ref="N867:S867" si="18">D867</f>
        <v>1800</v>
      </c>
      <c r="O867" s="1100"/>
      <c r="P867" s="1101">
        <f>F867</f>
        <v>200</v>
      </c>
      <c r="Q867" s="1100">
        <f t="shared" si="18"/>
        <v>0</v>
      </c>
      <c r="R867" s="1101">
        <f t="shared" si="18"/>
        <v>224</v>
      </c>
      <c r="S867" s="1101">
        <f t="shared" si="18"/>
        <v>2224</v>
      </c>
    </row>
    <row r="868" spans="1:19" s="1081" customFormat="1">
      <c r="A868" s="1093"/>
      <c r="B868" s="1085"/>
      <c r="C868" s="1085"/>
      <c r="D868" s="1085"/>
      <c r="E868" s="1085"/>
      <c r="I868" s="1083"/>
      <c r="K868" s="1093"/>
      <c r="L868" s="1085"/>
      <c r="M868" s="1085"/>
      <c r="N868" s="1085"/>
      <c r="O868" s="1085"/>
      <c r="S868" s="1083"/>
    </row>
    <row r="869" spans="1:19" s="1081" customFormat="1">
      <c r="A869" s="1093">
        <v>7</v>
      </c>
      <c r="B869" s="1622" t="s">
        <v>60</v>
      </c>
      <c r="C869" s="1622"/>
      <c r="D869" s="1622"/>
      <c r="E869" s="1102">
        <f>E865-I867</f>
        <v>86052.608999999997</v>
      </c>
      <c r="F869" s="1090"/>
      <c r="G869" s="1090"/>
      <c r="H869" s="1090"/>
      <c r="I869" s="1083"/>
      <c r="K869" s="1093">
        <v>7</v>
      </c>
      <c r="L869" s="1622" t="s">
        <v>60</v>
      </c>
      <c r="M869" s="1622"/>
      <c r="N869" s="1622"/>
      <c r="O869" s="1102">
        <f>E869</f>
        <v>86052.608999999997</v>
      </c>
      <c r="P869" s="1090"/>
      <c r="Q869" s="1090"/>
      <c r="R869" s="1090"/>
      <c r="S869" s="1083"/>
    </row>
    <row r="870" spans="1:19" s="1081" customFormat="1">
      <c r="A870" s="1082"/>
      <c r="I870" s="1083"/>
      <c r="K870" s="1082"/>
      <c r="S870" s="1083"/>
    </row>
    <row r="871" spans="1:19" s="1081" customFormat="1">
      <c r="A871" s="1082"/>
      <c r="I871" s="1083"/>
      <c r="K871" s="1082"/>
      <c r="S871" s="1083"/>
    </row>
    <row r="872" spans="1:19" s="1081" customFormat="1" ht="15.75" thickBot="1">
      <c r="A872" s="1082"/>
      <c r="F872" s="1103"/>
      <c r="G872" s="1103"/>
      <c r="H872" s="1103"/>
      <c r="I872" s="1104"/>
      <c r="K872" s="1082"/>
      <c r="P872" s="1103"/>
      <c r="Q872" s="1103"/>
      <c r="R872" s="1103"/>
      <c r="S872" s="1104"/>
    </row>
    <row r="873" spans="1:19" s="1081" customFormat="1" ht="15.75" thickBot="1">
      <c r="A873" s="1105"/>
      <c r="B873" s="1103"/>
      <c r="C873" s="1103"/>
      <c r="D873" s="1103"/>
      <c r="E873" s="1103"/>
      <c r="F873" s="1624" t="s">
        <v>61</v>
      </c>
      <c r="G873" s="1624"/>
      <c r="H873" s="1624"/>
      <c r="I873" s="1625"/>
      <c r="K873" s="1105"/>
      <c r="L873" s="1103"/>
      <c r="M873" s="1103"/>
      <c r="N873" s="1103"/>
      <c r="O873" s="1103"/>
      <c r="P873" s="1624" t="s">
        <v>61</v>
      </c>
      <c r="Q873" s="1624"/>
      <c r="R873" s="1624"/>
      <c r="S873" s="1625"/>
    </row>
    <row r="874" spans="1:19" s="1081" customFormat="1"/>
    <row r="875" spans="1:19" s="1081" customFormat="1"/>
    <row r="876" spans="1:19" s="1081" customFormat="1"/>
    <row r="877" spans="1:19" s="1081" customFormat="1"/>
    <row r="878" spans="1:19" s="1081" customFormat="1"/>
    <row r="879" spans="1:19" s="1081" customFormat="1"/>
    <row r="880" spans="1:19" s="1081" customFormat="1"/>
    <row r="881" spans="1:19" s="1081" customFormat="1"/>
    <row r="882" spans="1:19" s="1081" customFormat="1"/>
    <row r="883" spans="1:19" s="1081" customFormat="1"/>
    <row r="884" spans="1:19" s="1081" customFormat="1"/>
    <row r="885" spans="1:19" s="1081" customFormat="1"/>
    <row r="886" spans="1:19" s="1081" customFormat="1"/>
    <row r="887" spans="1:19" s="1081" customFormat="1"/>
    <row r="888" spans="1:19" s="1081" customFormat="1" ht="15.75" thickBot="1"/>
    <row r="889" spans="1:19" s="1081" customFormat="1" ht="26.25">
      <c r="A889" s="1612" t="s">
        <v>46</v>
      </c>
      <c r="B889" s="1613"/>
      <c r="C889" s="1613"/>
      <c r="D889" s="1613"/>
      <c r="E889" s="1613"/>
      <c r="F889" s="1613"/>
      <c r="G889" s="1613"/>
      <c r="H889" s="1613"/>
      <c r="I889" s="1614"/>
      <c r="K889" s="1612" t="s">
        <v>46</v>
      </c>
      <c r="L889" s="1613"/>
      <c r="M889" s="1613"/>
      <c r="N889" s="1613"/>
      <c r="O889" s="1613"/>
      <c r="P889" s="1613"/>
      <c r="Q889" s="1613"/>
      <c r="R889" s="1613"/>
      <c r="S889" s="1614"/>
    </row>
    <row r="890" spans="1:19" s="1081" customFormat="1">
      <c r="A890" s="1615" t="s">
        <v>47</v>
      </c>
      <c r="B890" s="1616"/>
      <c r="C890" s="1616"/>
      <c r="D890" s="1616"/>
      <c r="E890" s="1616"/>
      <c r="F890" s="1616"/>
      <c r="G890" s="1616"/>
      <c r="H890" s="1616"/>
      <c r="I890" s="1617"/>
      <c r="K890" s="1615" t="s">
        <v>47</v>
      </c>
      <c r="L890" s="1616"/>
      <c r="M890" s="1616"/>
      <c r="N890" s="1616"/>
      <c r="O890" s="1616"/>
      <c r="P890" s="1616"/>
      <c r="Q890" s="1616"/>
      <c r="R890" s="1616"/>
      <c r="S890" s="1617"/>
    </row>
    <row r="891" spans="1:19" s="1081" customFormat="1" ht="14.45" customHeight="1">
      <c r="A891" s="1082"/>
      <c r="I891" s="1083"/>
      <c r="K891" s="1082"/>
      <c r="S891" s="1083"/>
    </row>
    <row r="892" spans="1:19" s="1081" customFormat="1" ht="18.75">
      <c r="A892" s="1084" t="s">
        <v>48</v>
      </c>
      <c r="B892" s="1085"/>
      <c r="C892" s="1085"/>
      <c r="D892" s="1086" t="s">
        <v>482</v>
      </c>
      <c r="I892" s="1083"/>
      <c r="K892" s="1084" t="s">
        <v>48</v>
      </c>
      <c r="L892" s="1085"/>
      <c r="M892" s="1085"/>
      <c r="N892" s="1087" t="str">
        <f>D892</f>
        <v>Burgeon IT Services Pvt.Ltd.</v>
      </c>
      <c r="S892" s="1083"/>
    </row>
    <row r="893" spans="1:19" s="1081" customFormat="1" ht="18">
      <c r="A893" s="1084"/>
      <c r="B893" s="1088" t="s">
        <v>491</v>
      </c>
      <c r="C893" s="1085"/>
      <c r="D893" s="1085"/>
      <c r="I893" s="1083"/>
      <c r="K893" s="1084"/>
      <c r="L893" s="1085" t="str">
        <f>B893</f>
        <v>Siri Mansion LIGB 436 Dr.A S Rao Nagar,Hyderabad</v>
      </c>
      <c r="M893" s="1085"/>
      <c r="N893" s="1085"/>
      <c r="S893" s="1083"/>
    </row>
    <row r="894" spans="1:19" s="1081" customFormat="1">
      <c r="A894" s="1084"/>
      <c r="B894" s="1085">
        <f>'04-22Master'!F1085</f>
        <v>0</v>
      </c>
      <c r="C894" s="1085"/>
      <c r="D894" s="1085"/>
      <c r="E894" s="1085"/>
      <c r="I894" s="1083"/>
      <c r="K894" s="1084"/>
      <c r="L894" s="1085">
        <f>B894</f>
        <v>0</v>
      </c>
      <c r="M894" s="1085"/>
      <c r="N894" s="1085"/>
      <c r="O894" s="1085"/>
      <c r="S894" s="1083"/>
    </row>
    <row r="895" spans="1:19" s="1081" customFormat="1" ht="14.45" customHeight="1">
      <c r="A895" s="1618" t="s">
        <v>49</v>
      </c>
      <c r="B895" s="1619"/>
      <c r="C895" s="1619"/>
      <c r="D895" s="1619"/>
      <c r="E895" s="1085"/>
      <c r="I895" s="1083"/>
      <c r="K895" s="1618" t="s">
        <v>49</v>
      </c>
      <c r="L895" s="1619"/>
      <c r="M895" s="1619"/>
      <c r="N895" s="1619"/>
      <c r="O895" s="1085"/>
      <c r="S895" s="1083"/>
    </row>
    <row r="896" spans="1:19" s="1081" customFormat="1">
      <c r="A896" s="1618"/>
      <c r="B896" s="1619"/>
      <c r="C896" s="1619"/>
      <c r="D896" s="1619"/>
      <c r="E896" s="1089" t="str">
        <f>'04-22Master'!B35</f>
        <v>Praveen Kumar Tandra</v>
      </c>
      <c r="F896" s="1090"/>
      <c r="G896" s="1090"/>
      <c r="H896" s="1106" t="str">
        <f>'04-22Master'!E35</f>
        <v>Ram reddy Tandra</v>
      </c>
      <c r="I896" s="1083"/>
      <c r="K896" s="1618"/>
      <c r="L896" s="1619"/>
      <c r="M896" s="1619"/>
      <c r="N896" s="1619"/>
      <c r="O896" s="1089" t="str">
        <f>E896</f>
        <v>Praveen Kumar Tandra</v>
      </c>
      <c r="P896" s="1090"/>
      <c r="Q896" s="1090"/>
      <c r="R896" s="1106" t="str">
        <f>H896</f>
        <v>Ram reddy Tandra</v>
      </c>
      <c r="S896" s="1083"/>
    </row>
    <row r="897" spans="1:19" s="1081" customFormat="1">
      <c r="A897" s="1084"/>
      <c r="B897" s="1085"/>
      <c r="C897" s="1085"/>
      <c r="D897" s="1085"/>
      <c r="E897" s="1085"/>
      <c r="I897" s="1083"/>
      <c r="K897" s="1084"/>
      <c r="L897" s="1085"/>
      <c r="M897" s="1085"/>
      <c r="N897" s="1085"/>
      <c r="O897" s="1085"/>
      <c r="S897" s="1083"/>
    </row>
    <row r="898" spans="1:19" s="1081" customFormat="1">
      <c r="A898" s="1620" t="s">
        <v>50</v>
      </c>
      <c r="B898" s="1621"/>
      <c r="C898" s="1621"/>
      <c r="D898" s="1621"/>
      <c r="E898" s="1091" t="s">
        <v>483</v>
      </c>
      <c r="F898" s="1090"/>
      <c r="G898" s="1090"/>
      <c r="H898" s="1090"/>
      <c r="I898" s="1083"/>
      <c r="K898" s="1620" t="s">
        <v>50</v>
      </c>
      <c r="L898" s="1621"/>
      <c r="M898" s="1621"/>
      <c r="N898" s="1621"/>
      <c r="O898" s="1091" t="s">
        <v>483</v>
      </c>
      <c r="P898" s="1090"/>
      <c r="Q898" s="1090"/>
      <c r="R898" s="1090"/>
      <c r="S898" s="1083"/>
    </row>
    <row r="899" spans="1:19" s="1081" customFormat="1">
      <c r="A899" s="1084"/>
      <c r="B899" s="1085"/>
      <c r="C899" s="1085"/>
      <c r="D899" s="1085"/>
      <c r="E899" s="1085"/>
      <c r="I899" s="1083"/>
      <c r="K899" s="1084"/>
      <c r="L899" s="1085"/>
      <c r="M899" s="1085"/>
      <c r="N899" s="1085"/>
      <c r="O899" s="1085"/>
      <c r="S899" s="1083"/>
    </row>
    <row r="900" spans="1:19" s="1081" customFormat="1" ht="14.45" customHeight="1">
      <c r="A900" s="1620" t="s">
        <v>51</v>
      </c>
      <c r="B900" s="1621"/>
      <c r="C900" s="1621"/>
      <c r="D900" s="1621"/>
      <c r="E900" s="1092">
        <f>'04-22Master'!D10</f>
        <v>44652</v>
      </c>
      <c r="F900" s="1090"/>
      <c r="G900" s="1090"/>
      <c r="H900" s="1090"/>
      <c r="I900" s="1083"/>
      <c r="K900" s="1620" t="s">
        <v>51</v>
      </c>
      <c r="L900" s="1621"/>
      <c r="M900" s="1621"/>
      <c r="N900" s="1621"/>
      <c r="O900" s="1092">
        <f>E900</f>
        <v>44652</v>
      </c>
      <c r="P900" s="1090"/>
      <c r="Q900" s="1090"/>
      <c r="R900" s="1090"/>
      <c r="S900" s="1083"/>
    </row>
    <row r="901" spans="1:19" s="1081" customFormat="1">
      <c r="A901" s="1084"/>
      <c r="B901" s="1085"/>
      <c r="C901" s="1085"/>
      <c r="D901" s="1085"/>
      <c r="E901" s="1085"/>
      <c r="I901" s="1083"/>
      <c r="K901" s="1084"/>
      <c r="L901" s="1085"/>
      <c r="M901" s="1085"/>
      <c r="N901" s="1085"/>
      <c r="O901" s="1085"/>
      <c r="S901" s="1083"/>
    </row>
    <row r="902" spans="1:19" s="1081" customFormat="1">
      <c r="A902" s="1093">
        <v>1</v>
      </c>
      <c r="B902" s="1622" t="s">
        <v>52</v>
      </c>
      <c r="C902" s="1622"/>
      <c r="D902" s="1622"/>
      <c r="E902" s="1107">
        <f>'04-22Master'!R35</f>
        <v>30</v>
      </c>
      <c r="F902" s="1090"/>
      <c r="G902" s="1090"/>
      <c r="H902" s="1090"/>
      <c r="I902" s="1083"/>
      <c r="K902" s="1093">
        <v>1</v>
      </c>
      <c r="L902" s="1622" t="s">
        <v>52</v>
      </c>
      <c r="M902" s="1622"/>
      <c r="N902" s="1622"/>
      <c r="O902" s="1627">
        <f>E902</f>
        <v>30</v>
      </c>
      <c r="P902" s="1627"/>
      <c r="Q902" s="1090"/>
      <c r="R902" s="1090"/>
      <c r="S902" s="1083"/>
    </row>
    <row r="903" spans="1:19" s="1081" customFormat="1">
      <c r="A903" s="1093"/>
      <c r="B903" s="1085"/>
      <c r="C903" s="1085"/>
      <c r="D903" s="1085"/>
      <c r="E903" s="1085"/>
      <c r="I903" s="1083"/>
      <c r="K903" s="1093"/>
      <c r="L903" s="1085"/>
      <c r="M903" s="1085"/>
      <c r="N903" s="1085"/>
      <c r="O903" s="1085"/>
      <c r="S903" s="1083"/>
    </row>
    <row r="904" spans="1:19" s="1081" customFormat="1" ht="14.45" customHeight="1">
      <c r="A904" s="1093">
        <v>2</v>
      </c>
      <c r="B904" s="1623" t="s">
        <v>53</v>
      </c>
      <c r="C904" s="1623"/>
      <c r="D904" s="1623"/>
      <c r="E904" s="1085"/>
      <c r="I904" s="1083"/>
      <c r="K904" s="1093">
        <v>2</v>
      </c>
      <c r="L904" s="1623" t="s">
        <v>53</v>
      </c>
      <c r="M904" s="1623"/>
      <c r="N904" s="1623"/>
      <c r="O904" s="1085"/>
      <c r="S904" s="1083"/>
    </row>
    <row r="905" spans="1:19" s="1081" customFormat="1">
      <c r="A905" s="1093"/>
      <c r="B905" s="1623"/>
      <c r="C905" s="1623"/>
      <c r="D905" s="1623"/>
      <c r="E905" s="1095" t="s">
        <v>34</v>
      </c>
      <c r="F905" s="1090"/>
      <c r="G905" s="1090"/>
      <c r="H905" s="1090"/>
      <c r="I905" s="1083"/>
      <c r="K905" s="1093"/>
      <c r="L905" s="1623"/>
      <c r="M905" s="1623"/>
      <c r="N905" s="1623"/>
      <c r="O905" s="1095" t="s">
        <v>34</v>
      </c>
      <c r="P905" s="1090"/>
      <c r="Q905" s="1090"/>
      <c r="R905" s="1090"/>
      <c r="S905" s="1083"/>
    </row>
    <row r="906" spans="1:19" s="1081" customFormat="1">
      <c r="A906" s="1093"/>
      <c r="B906" s="1085"/>
      <c r="C906" s="1085"/>
      <c r="D906" s="1085"/>
      <c r="E906" s="1085"/>
      <c r="I906" s="1083"/>
      <c r="K906" s="1093"/>
      <c r="L906" s="1085"/>
      <c r="M906" s="1085"/>
      <c r="N906" s="1085"/>
      <c r="O906" s="1085"/>
      <c r="S906" s="1083"/>
    </row>
    <row r="907" spans="1:19" s="1081" customFormat="1">
      <c r="A907" s="1093">
        <v>3</v>
      </c>
      <c r="B907" s="1622" t="s">
        <v>54</v>
      </c>
      <c r="C907" s="1622"/>
      <c r="D907" s="1622"/>
      <c r="E907" s="1095" t="s">
        <v>34</v>
      </c>
      <c r="F907" s="1090"/>
      <c r="G907" s="1090"/>
      <c r="H907" s="1090"/>
      <c r="I907" s="1083"/>
      <c r="K907" s="1093">
        <v>3</v>
      </c>
      <c r="L907" s="1622" t="s">
        <v>54</v>
      </c>
      <c r="M907" s="1622"/>
      <c r="N907" s="1622"/>
      <c r="O907" s="1089" t="str">
        <f>E907</f>
        <v>N/A</v>
      </c>
      <c r="P907" s="1090"/>
      <c r="Q907" s="1090"/>
      <c r="R907" s="1090"/>
      <c r="S907" s="1083"/>
    </row>
    <row r="908" spans="1:19" s="1081" customFormat="1">
      <c r="A908" s="1093"/>
      <c r="B908" s="1085"/>
      <c r="C908" s="1085"/>
      <c r="D908" s="1085"/>
      <c r="E908" s="1085"/>
      <c r="I908" s="1083"/>
      <c r="K908" s="1093"/>
      <c r="L908" s="1085"/>
      <c r="M908" s="1085"/>
      <c r="N908" s="1085"/>
      <c r="O908" s="1085"/>
      <c r="S908" s="1083"/>
    </row>
    <row r="909" spans="1:19" s="1081" customFormat="1">
      <c r="A909" s="1093">
        <v>4</v>
      </c>
      <c r="B909" s="1622" t="s">
        <v>55</v>
      </c>
      <c r="C909" s="1622"/>
      <c r="D909" s="1622"/>
      <c r="E909" s="1095" t="s">
        <v>56</v>
      </c>
      <c r="F909" s="1090"/>
      <c r="G909" s="1090"/>
      <c r="H909" s="1090"/>
      <c r="I909" s="1083"/>
      <c r="K909" s="1093">
        <v>4</v>
      </c>
      <c r="L909" s="1622" t="s">
        <v>55</v>
      </c>
      <c r="M909" s="1622"/>
      <c r="N909" s="1622"/>
      <c r="O909" s="1095" t="s">
        <v>56</v>
      </c>
      <c r="P909" s="1090"/>
      <c r="Q909" s="1090"/>
      <c r="R909" s="1090"/>
      <c r="S909" s="1083"/>
    </row>
    <row r="910" spans="1:19" s="1081" customFormat="1">
      <c r="A910" s="1093"/>
      <c r="B910" s="1085"/>
      <c r="C910" s="1085"/>
      <c r="D910" s="1085"/>
      <c r="E910" s="1085"/>
      <c r="I910" s="1083"/>
      <c r="K910" s="1093"/>
      <c r="L910" s="1085"/>
      <c r="M910" s="1085"/>
      <c r="N910" s="1085"/>
      <c r="O910" s="1085"/>
      <c r="S910" s="1083"/>
    </row>
    <row r="911" spans="1:19" s="1081" customFormat="1">
      <c r="A911" s="1093">
        <v>5</v>
      </c>
      <c r="B911" s="1622" t="s">
        <v>57</v>
      </c>
      <c r="C911" s="1622"/>
      <c r="D911" s="1622"/>
      <c r="E911" s="1096">
        <f>'04-22Master'!AH35</f>
        <v>108276.23875999999</v>
      </c>
      <c r="I911" s="1083"/>
      <c r="K911" s="1093">
        <v>5</v>
      </c>
      <c r="L911" s="1622" t="s">
        <v>57</v>
      </c>
      <c r="M911" s="1622"/>
      <c r="N911" s="1622"/>
      <c r="O911" s="1096">
        <f>E911</f>
        <v>108276.23875999999</v>
      </c>
      <c r="S911" s="1083"/>
    </row>
    <row r="912" spans="1:19" s="1081" customFormat="1">
      <c r="A912" s="1093"/>
      <c r="B912" s="1085"/>
      <c r="C912" s="1085"/>
      <c r="D912" s="1097" t="s">
        <v>58</v>
      </c>
      <c r="E912" s="1097" t="s">
        <v>28</v>
      </c>
      <c r="F912" s="1097" t="s">
        <v>30</v>
      </c>
      <c r="G912" s="1097" t="s">
        <v>31</v>
      </c>
      <c r="H912" s="1097" t="s">
        <v>383</v>
      </c>
      <c r="I912" s="1098" t="s">
        <v>384</v>
      </c>
      <c r="K912" s="1093"/>
      <c r="L912" s="1085"/>
      <c r="M912" s="1085"/>
      <c r="N912" s="1097" t="s">
        <v>58</v>
      </c>
      <c r="O912" s="1097" t="s">
        <v>28</v>
      </c>
      <c r="P912" s="1097" t="s">
        <v>30</v>
      </c>
      <c r="Q912" s="1097" t="s">
        <v>31</v>
      </c>
      <c r="R912" s="1097" t="s">
        <v>383</v>
      </c>
      <c r="S912" s="1098" t="s">
        <v>384</v>
      </c>
    </row>
    <row r="913" spans="1:19" s="1081" customFormat="1">
      <c r="A913" s="1093">
        <v>6</v>
      </c>
      <c r="B913" s="1099" t="s">
        <v>59</v>
      </c>
      <c r="C913" s="1099"/>
      <c r="D913" s="1100">
        <f>'04-22Master'!AJ35</f>
        <v>1800</v>
      </c>
      <c r="E913" s="1100">
        <f>'04-22Master'!AI2432</f>
        <v>0</v>
      </c>
      <c r="F913" s="1101">
        <f>'04-22Master'!AK35</f>
        <v>200</v>
      </c>
      <c r="G913" s="1100">
        <f>'04-22Master'!AL35</f>
        <v>0</v>
      </c>
      <c r="H913" s="1101">
        <f>'04-22Master'!AM35</f>
        <v>283</v>
      </c>
      <c r="I913" s="1101">
        <f>SUM(D913:H913)</f>
        <v>2283</v>
      </c>
      <c r="K913" s="1093">
        <v>6</v>
      </c>
      <c r="L913" s="1099" t="s">
        <v>59</v>
      </c>
      <c r="M913" s="1099"/>
      <c r="N913" s="1100">
        <f t="shared" ref="N913:S913" si="19">D913</f>
        <v>1800</v>
      </c>
      <c r="O913" s="1100">
        <f t="shared" si="19"/>
        <v>0</v>
      </c>
      <c r="P913" s="1101">
        <f t="shared" si="19"/>
        <v>200</v>
      </c>
      <c r="Q913" s="1100">
        <f t="shared" si="19"/>
        <v>0</v>
      </c>
      <c r="R913" s="1101">
        <f t="shared" si="19"/>
        <v>283</v>
      </c>
      <c r="S913" s="1101">
        <f t="shared" si="19"/>
        <v>2283</v>
      </c>
    </row>
    <row r="914" spans="1:19" s="1081" customFormat="1">
      <c r="A914" s="1093"/>
      <c r="B914" s="1085"/>
      <c r="C914" s="1085"/>
      <c r="D914" s="1085"/>
      <c r="E914" s="1085"/>
      <c r="I914" s="1083"/>
      <c r="K914" s="1093"/>
      <c r="L914" s="1085"/>
      <c r="M914" s="1085"/>
      <c r="N914" s="1085"/>
      <c r="O914" s="1085"/>
      <c r="S914" s="1083"/>
    </row>
    <row r="915" spans="1:19" s="1081" customFormat="1">
      <c r="A915" s="1093">
        <v>7</v>
      </c>
      <c r="B915" s="1622" t="s">
        <v>60</v>
      </c>
      <c r="C915" s="1622"/>
      <c r="D915" s="1622"/>
      <c r="E915" s="1102">
        <f>E911-I913</f>
        <v>105993.23875999999</v>
      </c>
      <c r="F915" s="1090"/>
      <c r="G915" s="1090"/>
      <c r="H915" s="1090"/>
      <c r="I915" s="1083"/>
      <c r="K915" s="1093">
        <v>7</v>
      </c>
      <c r="L915" s="1622" t="s">
        <v>60</v>
      </c>
      <c r="M915" s="1622"/>
      <c r="N915" s="1622"/>
      <c r="O915" s="1102">
        <f>E915</f>
        <v>105993.23875999999</v>
      </c>
      <c r="P915" s="1090"/>
      <c r="Q915" s="1090"/>
      <c r="R915" s="1090"/>
      <c r="S915" s="1083"/>
    </row>
    <row r="916" spans="1:19" s="1081" customFormat="1">
      <c r="A916" s="1082"/>
      <c r="I916" s="1083"/>
      <c r="K916" s="1082"/>
      <c r="S916" s="1083"/>
    </row>
    <row r="917" spans="1:19" s="1081" customFormat="1">
      <c r="A917" s="1082"/>
      <c r="I917" s="1083"/>
      <c r="K917" s="1082"/>
      <c r="S917" s="1083"/>
    </row>
    <row r="918" spans="1:19" s="1081" customFormat="1" ht="15.75" thickBot="1">
      <c r="A918" s="1082"/>
      <c r="F918" s="1103"/>
      <c r="G918" s="1103"/>
      <c r="H918" s="1103"/>
      <c r="I918" s="1104"/>
      <c r="K918" s="1082"/>
      <c r="P918" s="1103"/>
      <c r="Q918" s="1103"/>
      <c r="R918" s="1103"/>
      <c r="S918" s="1104"/>
    </row>
    <row r="919" spans="1:19" s="1081" customFormat="1" ht="15.75" thickBot="1">
      <c r="A919" s="1105"/>
      <c r="B919" s="1103"/>
      <c r="C919" s="1103"/>
      <c r="D919" s="1103"/>
      <c r="E919" s="1103"/>
      <c r="F919" s="1624" t="s">
        <v>61</v>
      </c>
      <c r="G919" s="1624"/>
      <c r="H919" s="1624"/>
      <c r="I919" s="1625"/>
      <c r="K919" s="1105"/>
      <c r="L919" s="1103"/>
      <c r="M919" s="1103"/>
      <c r="N919" s="1103"/>
      <c r="O919" s="1103"/>
      <c r="P919" s="1624" t="s">
        <v>61</v>
      </c>
      <c r="Q919" s="1624"/>
      <c r="R919" s="1624"/>
      <c r="S919" s="1625"/>
    </row>
    <row r="920" spans="1:19" s="1081" customFormat="1"/>
    <row r="921" spans="1:19" s="1081" customFormat="1"/>
    <row r="922" spans="1:19" s="1081" customFormat="1"/>
    <row r="923" spans="1:19" s="1081" customFormat="1"/>
    <row r="924" spans="1:19" s="1081" customFormat="1"/>
    <row r="925" spans="1:19" s="1081" customFormat="1"/>
    <row r="926" spans="1:19" s="1081" customFormat="1"/>
    <row r="927" spans="1:19" s="1081" customFormat="1"/>
    <row r="928" spans="1:19" s="1081" customFormat="1"/>
    <row r="929" spans="1:19" s="1081" customFormat="1"/>
    <row r="930" spans="1:19" s="1081" customFormat="1"/>
    <row r="931" spans="1:19" s="1081" customFormat="1"/>
    <row r="932" spans="1:19" s="1081" customFormat="1"/>
    <row r="933" spans="1:19" s="1081" customFormat="1"/>
    <row r="934" spans="1:19" s="1081" customFormat="1" ht="15.75" thickBot="1"/>
    <row r="935" spans="1:19" s="1081" customFormat="1" ht="26.25">
      <c r="A935" s="1612" t="s">
        <v>46</v>
      </c>
      <c r="B935" s="1613"/>
      <c r="C935" s="1613"/>
      <c r="D935" s="1613"/>
      <c r="E935" s="1613"/>
      <c r="F935" s="1613"/>
      <c r="G935" s="1613"/>
      <c r="H935" s="1613"/>
      <c r="I935" s="1614"/>
      <c r="K935" s="1612" t="s">
        <v>46</v>
      </c>
      <c r="L935" s="1613"/>
      <c r="M935" s="1613"/>
      <c r="N935" s="1613"/>
      <c r="O935" s="1613"/>
      <c r="P935" s="1613"/>
      <c r="Q935" s="1613"/>
      <c r="R935" s="1613"/>
      <c r="S935" s="1614"/>
    </row>
    <row r="936" spans="1:19" s="1081" customFormat="1">
      <c r="A936" s="1615" t="s">
        <v>47</v>
      </c>
      <c r="B936" s="1626"/>
      <c r="C936" s="1626"/>
      <c r="D936" s="1626"/>
      <c r="E936" s="1626"/>
      <c r="F936" s="1626"/>
      <c r="G936" s="1626"/>
      <c r="H936" s="1626"/>
      <c r="I936" s="1617"/>
      <c r="K936" s="1615" t="s">
        <v>47</v>
      </c>
      <c r="L936" s="1626"/>
      <c r="M936" s="1626"/>
      <c r="N936" s="1626"/>
      <c r="O936" s="1626"/>
      <c r="P936" s="1626"/>
      <c r="Q936" s="1626"/>
      <c r="R936" s="1626"/>
      <c r="S936" s="1617"/>
    </row>
    <row r="937" spans="1:19" s="1081" customFormat="1">
      <c r="A937" s="1082"/>
      <c r="I937" s="1083"/>
      <c r="K937" s="1082"/>
      <c r="S937" s="1083"/>
    </row>
    <row r="938" spans="1:19" s="1081" customFormat="1" ht="18.75">
      <c r="A938" s="1084" t="s">
        <v>48</v>
      </c>
      <c r="B938" s="1085"/>
      <c r="C938" s="1085"/>
      <c r="D938" s="1086" t="s">
        <v>482</v>
      </c>
      <c r="I938" s="1083"/>
      <c r="K938" s="1084" t="s">
        <v>48</v>
      </c>
      <c r="L938" s="1085"/>
      <c r="M938" s="1085"/>
      <c r="N938" s="1087" t="str">
        <f>D938</f>
        <v>Burgeon IT Services Pvt.Ltd.</v>
      </c>
      <c r="S938" s="1083"/>
    </row>
    <row r="939" spans="1:19" s="1081" customFormat="1" ht="18">
      <c r="A939" s="1084"/>
      <c r="B939" s="1088" t="s">
        <v>491</v>
      </c>
      <c r="C939" s="1085"/>
      <c r="I939" s="1083"/>
      <c r="K939" s="1084"/>
      <c r="L939" s="1085" t="str">
        <f>B939</f>
        <v>Siri Mansion LIGB 436 Dr.A S Rao Nagar,Hyderabad</v>
      </c>
      <c r="M939" s="1085"/>
      <c r="N939" s="1085"/>
      <c r="S939" s="1083"/>
    </row>
    <row r="940" spans="1:19" s="1081" customFormat="1">
      <c r="A940" s="1084"/>
      <c r="B940" s="1085"/>
      <c r="C940" s="1085"/>
      <c r="D940" s="1085"/>
      <c r="E940" s="1085"/>
      <c r="I940" s="1083"/>
      <c r="K940" s="1084"/>
      <c r="L940" s="1085"/>
      <c r="M940" s="1085"/>
      <c r="N940" s="1085"/>
      <c r="O940" s="1085"/>
      <c r="S940" s="1083"/>
    </row>
    <row r="941" spans="1:19" s="1081" customFormat="1" ht="14.45" customHeight="1">
      <c r="A941" s="1618" t="s">
        <v>49</v>
      </c>
      <c r="B941" s="1623"/>
      <c r="C941" s="1623"/>
      <c r="D941" s="1623"/>
      <c r="E941" s="1085"/>
      <c r="I941" s="1083"/>
      <c r="K941" s="1618" t="s">
        <v>49</v>
      </c>
      <c r="L941" s="1623"/>
      <c r="M941" s="1623"/>
      <c r="N941" s="1623"/>
      <c r="O941" s="1085"/>
      <c r="S941" s="1083"/>
    </row>
    <row r="942" spans="1:19" s="1081" customFormat="1">
      <c r="A942" s="1618"/>
      <c r="B942" s="1623"/>
      <c r="C942" s="1623"/>
      <c r="D942" s="1623"/>
      <c r="E942" s="1089" t="str">
        <f>'04-22Master'!B36</f>
        <v>Nagarjun KV</v>
      </c>
      <c r="F942" s="1090"/>
      <c r="G942" s="1090"/>
      <c r="H942" s="1090" t="str">
        <f>'04-22Master'!E36</f>
        <v>Arpitha R</v>
      </c>
      <c r="I942" s="1083"/>
      <c r="K942" s="1618"/>
      <c r="L942" s="1623"/>
      <c r="M942" s="1623"/>
      <c r="N942" s="1623"/>
      <c r="O942" s="1089" t="str">
        <f>E942</f>
        <v>Nagarjun KV</v>
      </c>
      <c r="P942" s="1090"/>
      <c r="Q942" s="1090"/>
      <c r="R942" s="1090" t="str">
        <f>H942</f>
        <v>Arpitha R</v>
      </c>
      <c r="S942" s="1083"/>
    </row>
    <row r="943" spans="1:19" s="1081" customFormat="1" ht="33.75" customHeight="1">
      <c r="A943" s="1084"/>
      <c r="B943" s="1085"/>
      <c r="C943" s="1085"/>
      <c r="D943" s="1085"/>
      <c r="E943" s="1085"/>
      <c r="I943" s="1083"/>
      <c r="K943" s="1084"/>
      <c r="L943" s="1085"/>
      <c r="M943" s="1085"/>
      <c r="N943" s="1085"/>
      <c r="O943" s="1085"/>
      <c r="S943" s="1083"/>
    </row>
    <row r="944" spans="1:19" s="1081" customFormat="1">
      <c r="A944" s="1620" t="s">
        <v>50</v>
      </c>
      <c r="B944" s="1622"/>
      <c r="C944" s="1622"/>
      <c r="D944" s="1622"/>
      <c r="E944" s="1091" t="s">
        <v>483</v>
      </c>
      <c r="F944" s="1090"/>
      <c r="G944" s="1090"/>
      <c r="H944" s="1090"/>
      <c r="I944" s="1083"/>
      <c r="K944" s="1620" t="s">
        <v>50</v>
      </c>
      <c r="L944" s="1622"/>
      <c r="M944" s="1622"/>
      <c r="N944" s="1622"/>
      <c r="O944" s="1089" t="str">
        <f>E944</f>
        <v>INFOSYS  LTD.IL Bangalore STP Park - I</v>
      </c>
      <c r="P944" s="1090"/>
      <c r="Q944" s="1090"/>
      <c r="R944" s="1090"/>
      <c r="S944" s="1083"/>
    </row>
    <row r="945" spans="1:19" s="1081" customFormat="1">
      <c r="A945" s="1084"/>
      <c r="B945" s="1085"/>
      <c r="C945" s="1085"/>
      <c r="D945" s="1085"/>
      <c r="E945" s="1085"/>
      <c r="I945" s="1083"/>
      <c r="K945" s="1084"/>
      <c r="L945" s="1085"/>
      <c r="M945" s="1085"/>
      <c r="N945" s="1085"/>
      <c r="O945" s="1085"/>
      <c r="S945" s="1083"/>
    </row>
    <row r="946" spans="1:19" s="1081" customFormat="1">
      <c r="A946" s="1620" t="s">
        <v>51</v>
      </c>
      <c r="B946" s="1622"/>
      <c r="C946" s="1622"/>
      <c r="D946" s="1622"/>
      <c r="E946" s="1092">
        <f>'04-22Master'!D10</f>
        <v>44652</v>
      </c>
      <c r="F946" s="1090"/>
      <c r="G946" s="1090"/>
      <c r="H946" s="1090"/>
      <c r="I946" s="1083"/>
      <c r="K946" s="1620" t="s">
        <v>51</v>
      </c>
      <c r="L946" s="1622"/>
      <c r="M946" s="1622"/>
      <c r="N946" s="1622"/>
      <c r="O946" s="1092">
        <f>E946</f>
        <v>44652</v>
      </c>
      <c r="P946" s="1090"/>
      <c r="Q946" s="1090"/>
      <c r="R946" s="1090"/>
      <c r="S946" s="1083"/>
    </row>
    <row r="947" spans="1:19" s="1081" customFormat="1">
      <c r="A947" s="1084"/>
      <c r="B947" s="1085"/>
      <c r="C947" s="1085"/>
      <c r="D947" s="1085"/>
      <c r="E947" s="1085"/>
      <c r="I947" s="1083"/>
      <c r="K947" s="1084"/>
      <c r="L947" s="1085"/>
      <c r="M947" s="1085"/>
      <c r="N947" s="1085"/>
      <c r="O947" s="1085"/>
      <c r="S947" s="1083"/>
    </row>
    <row r="948" spans="1:19" s="1081" customFormat="1">
      <c r="A948" s="1093">
        <v>1</v>
      </c>
      <c r="B948" s="1622" t="s">
        <v>52</v>
      </c>
      <c r="C948" s="1622"/>
      <c r="D948" s="1622"/>
      <c r="E948" s="1094">
        <f>'04-22Master'!R36</f>
        <v>30</v>
      </c>
      <c r="F948" s="1090"/>
      <c r="G948" s="1090"/>
      <c r="H948" s="1090"/>
      <c r="I948" s="1083"/>
      <c r="K948" s="1093">
        <v>1</v>
      </c>
      <c r="L948" s="1622" t="s">
        <v>52</v>
      </c>
      <c r="M948" s="1622"/>
      <c r="N948" s="1622"/>
      <c r="O948" s="1094">
        <f>E948</f>
        <v>30</v>
      </c>
      <c r="P948" s="1090"/>
      <c r="Q948" s="1090"/>
      <c r="R948" s="1090"/>
      <c r="S948" s="1083"/>
    </row>
    <row r="949" spans="1:19" s="1081" customFormat="1">
      <c r="A949" s="1093"/>
      <c r="B949" s="1085"/>
      <c r="C949" s="1085"/>
      <c r="D949" s="1085"/>
      <c r="E949" s="1085"/>
      <c r="I949" s="1083"/>
      <c r="K949" s="1093"/>
      <c r="L949" s="1085"/>
      <c r="M949" s="1085"/>
      <c r="N949" s="1085"/>
      <c r="O949" s="1085"/>
      <c r="S949" s="1083"/>
    </row>
    <row r="950" spans="1:19" s="1081" customFormat="1" ht="14.45" customHeight="1">
      <c r="A950" s="1093">
        <v>2</v>
      </c>
      <c r="B950" s="1623" t="s">
        <v>53</v>
      </c>
      <c r="C950" s="1623"/>
      <c r="D950" s="1623"/>
      <c r="E950" s="1085"/>
      <c r="I950" s="1083"/>
      <c r="K950" s="1093">
        <v>2</v>
      </c>
      <c r="L950" s="1623" t="s">
        <v>53</v>
      </c>
      <c r="M950" s="1623"/>
      <c r="N950" s="1623"/>
      <c r="O950" s="1085"/>
      <c r="S950" s="1083"/>
    </row>
    <row r="951" spans="1:19" s="1081" customFormat="1">
      <c r="A951" s="1093"/>
      <c r="B951" s="1623"/>
      <c r="C951" s="1623"/>
      <c r="D951" s="1623"/>
      <c r="E951" s="1095" t="s">
        <v>34</v>
      </c>
      <c r="F951" s="1090"/>
      <c r="G951" s="1090"/>
      <c r="H951" s="1090"/>
      <c r="I951" s="1083"/>
      <c r="K951" s="1093"/>
      <c r="L951" s="1623"/>
      <c r="M951" s="1623"/>
      <c r="N951" s="1623"/>
      <c r="O951" s="1095" t="s">
        <v>34</v>
      </c>
      <c r="P951" s="1090"/>
      <c r="Q951" s="1090"/>
      <c r="R951" s="1090"/>
      <c r="S951" s="1083"/>
    </row>
    <row r="952" spans="1:19" s="1081" customFormat="1">
      <c r="A952" s="1093"/>
      <c r="B952" s="1085"/>
      <c r="C952" s="1085"/>
      <c r="D952" s="1085"/>
      <c r="E952" s="1085"/>
      <c r="I952" s="1083"/>
      <c r="K952" s="1093"/>
      <c r="L952" s="1085"/>
      <c r="M952" s="1085"/>
      <c r="N952" s="1085"/>
      <c r="O952" s="1085"/>
      <c r="S952" s="1083"/>
    </row>
    <row r="953" spans="1:19" s="1081" customFormat="1">
      <c r="A953" s="1093">
        <v>3</v>
      </c>
      <c r="B953" s="1622" t="s">
        <v>54</v>
      </c>
      <c r="C953" s="1622"/>
      <c r="D953" s="1622"/>
      <c r="E953" s="1095" t="s">
        <v>34</v>
      </c>
      <c r="F953" s="1090"/>
      <c r="G953" s="1090"/>
      <c r="H953" s="1090"/>
      <c r="I953" s="1083"/>
      <c r="K953" s="1093">
        <v>3</v>
      </c>
      <c r="L953" s="1622" t="s">
        <v>54</v>
      </c>
      <c r="M953" s="1622"/>
      <c r="N953" s="1622"/>
      <c r="O953" s="1089" t="str">
        <f>E953</f>
        <v>N/A</v>
      </c>
      <c r="P953" s="1090"/>
      <c r="Q953" s="1090"/>
      <c r="R953" s="1090"/>
      <c r="S953" s="1083"/>
    </row>
    <row r="954" spans="1:19" s="1081" customFormat="1">
      <c r="A954" s="1093"/>
      <c r="B954" s="1085"/>
      <c r="C954" s="1085"/>
      <c r="D954" s="1085"/>
      <c r="E954" s="1085"/>
      <c r="I954" s="1083"/>
      <c r="K954" s="1093"/>
      <c r="L954" s="1085"/>
      <c r="M954" s="1085"/>
      <c r="N954" s="1085"/>
      <c r="O954" s="1085"/>
      <c r="S954" s="1083"/>
    </row>
    <row r="955" spans="1:19" s="1081" customFormat="1">
      <c r="A955" s="1093">
        <v>4</v>
      </c>
      <c r="B955" s="1622" t="s">
        <v>55</v>
      </c>
      <c r="C955" s="1622"/>
      <c r="D955" s="1622"/>
      <c r="E955" s="1095" t="s">
        <v>56</v>
      </c>
      <c r="F955" s="1090"/>
      <c r="G955" s="1090"/>
      <c r="H955" s="1090"/>
      <c r="I955" s="1083"/>
      <c r="K955" s="1093">
        <v>4</v>
      </c>
      <c r="L955" s="1622" t="s">
        <v>55</v>
      </c>
      <c r="M955" s="1622"/>
      <c r="N955" s="1622"/>
      <c r="O955" s="1095" t="s">
        <v>56</v>
      </c>
      <c r="P955" s="1090"/>
      <c r="Q955" s="1090"/>
      <c r="R955" s="1090"/>
      <c r="S955" s="1083"/>
    </row>
    <row r="956" spans="1:19" s="1081" customFormat="1">
      <c r="A956" s="1093"/>
      <c r="B956" s="1085"/>
      <c r="C956" s="1085"/>
      <c r="D956" s="1085"/>
      <c r="E956" s="1085"/>
      <c r="I956" s="1083"/>
      <c r="K956" s="1093"/>
      <c r="L956" s="1085"/>
      <c r="M956" s="1085"/>
      <c r="N956" s="1085"/>
      <c r="O956" s="1085"/>
      <c r="S956" s="1083"/>
    </row>
    <row r="957" spans="1:19" s="1081" customFormat="1">
      <c r="A957" s="1093">
        <v>5</v>
      </c>
      <c r="B957" s="1622" t="s">
        <v>57</v>
      </c>
      <c r="C957" s="1622"/>
      <c r="D957" s="1622"/>
      <c r="E957" s="1096">
        <f>'04-22Master'!AH36</f>
        <v>83275.815979999985</v>
      </c>
      <c r="I957" s="1083"/>
      <c r="K957" s="1093">
        <v>5</v>
      </c>
      <c r="L957" s="1622" t="s">
        <v>57</v>
      </c>
      <c r="M957" s="1622"/>
      <c r="N957" s="1622"/>
      <c r="O957" s="1096">
        <f>E957</f>
        <v>83275.815979999985</v>
      </c>
      <c r="S957" s="1083"/>
    </row>
    <row r="958" spans="1:19" s="1081" customFormat="1">
      <c r="A958" s="1093"/>
      <c r="B958" s="1085"/>
      <c r="C958" s="1085"/>
      <c r="D958" s="1097" t="s">
        <v>58</v>
      </c>
      <c r="E958" s="1097" t="s">
        <v>28</v>
      </c>
      <c r="F958" s="1097" t="s">
        <v>30</v>
      </c>
      <c r="G958" s="1097" t="s">
        <v>31</v>
      </c>
      <c r="H958" s="1097" t="s">
        <v>383</v>
      </c>
      <c r="I958" s="1098" t="s">
        <v>384</v>
      </c>
      <c r="K958" s="1093"/>
      <c r="L958" s="1085"/>
      <c r="M958" s="1085"/>
      <c r="N958" s="1097" t="s">
        <v>58</v>
      </c>
      <c r="O958" s="1097" t="s">
        <v>28</v>
      </c>
      <c r="P958" s="1097" t="s">
        <v>30</v>
      </c>
      <c r="Q958" s="1097" t="s">
        <v>31</v>
      </c>
      <c r="R958" s="1097" t="s">
        <v>383</v>
      </c>
      <c r="S958" s="1098" t="s">
        <v>384</v>
      </c>
    </row>
    <row r="959" spans="1:19" s="1081" customFormat="1">
      <c r="A959" s="1093">
        <v>6</v>
      </c>
      <c r="B959" s="1099" t="s">
        <v>59</v>
      </c>
      <c r="C959" s="1099"/>
      <c r="D959" s="1100">
        <f>'04-22Master'!AJ36</f>
        <v>1800</v>
      </c>
      <c r="E959" s="1100">
        <f>'04-22Master'!AI4037</f>
        <v>0</v>
      </c>
      <c r="F959" s="1101">
        <f>'04-22Master'!AK36</f>
        <v>200</v>
      </c>
      <c r="G959" s="1100">
        <f>'04-22Master'!AL36</f>
        <v>0</v>
      </c>
      <c r="H959" s="1101">
        <f>'04-22Master'!AM36</f>
        <v>283</v>
      </c>
      <c r="I959" s="1101">
        <f>SUM(D959:H959)</f>
        <v>2283</v>
      </c>
      <c r="K959" s="1093">
        <v>6</v>
      </c>
      <c r="L959" s="1099" t="s">
        <v>59</v>
      </c>
      <c r="M959" s="1099"/>
      <c r="N959" s="1100">
        <f t="shared" ref="N959" si="20">D959</f>
        <v>1800</v>
      </c>
      <c r="O959" s="1100">
        <f t="shared" ref="O959" si="21">E959</f>
        <v>0</v>
      </c>
      <c r="P959" s="1101">
        <f t="shared" ref="P959" si="22">F959</f>
        <v>200</v>
      </c>
      <c r="Q959" s="1100">
        <f t="shared" ref="Q959" si="23">G959</f>
        <v>0</v>
      </c>
      <c r="R959" s="1101">
        <f t="shared" ref="R959" si="24">H959</f>
        <v>283</v>
      </c>
      <c r="S959" s="1101">
        <f t="shared" ref="S959" si="25">I959</f>
        <v>2283</v>
      </c>
    </row>
    <row r="960" spans="1:19" s="1081" customFormat="1">
      <c r="A960" s="1093"/>
      <c r="B960" s="1085"/>
      <c r="C960" s="1085"/>
      <c r="D960" s="1085"/>
      <c r="E960" s="1085"/>
      <c r="I960" s="1083"/>
      <c r="K960" s="1093"/>
      <c r="L960" s="1085"/>
      <c r="M960" s="1085"/>
      <c r="N960" s="1085"/>
      <c r="O960" s="1085"/>
      <c r="S960" s="1083"/>
    </row>
    <row r="961" spans="1:19" s="1081" customFormat="1">
      <c r="A961" s="1093">
        <v>7</v>
      </c>
      <c r="B961" s="1622" t="s">
        <v>60</v>
      </c>
      <c r="C961" s="1622"/>
      <c r="D961" s="1622"/>
      <c r="E961" s="1102">
        <f>E957-I959</f>
        <v>80992.815979999985</v>
      </c>
      <c r="F961" s="1090"/>
      <c r="G961" s="1090"/>
      <c r="H961" s="1090"/>
      <c r="I961" s="1083"/>
      <c r="K961" s="1093">
        <v>7</v>
      </c>
      <c r="L961" s="1622" t="s">
        <v>60</v>
      </c>
      <c r="M961" s="1622"/>
      <c r="N961" s="1622"/>
      <c r="O961" s="1102">
        <f>E961</f>
        <v>80992.815979999985</v>
      </c>
      <c r="P961" s="1090"/>
      <c r="Q961" s="1090"/>
      <c r="R961" s="1090"/>
      <c r="S961" s="1083"/>
    </row>
    <row r="962" spans="1:19" s="1081" customFormat="1">
      <c r="A962" s="1082"/>
      <c r="I962" s="1083"/>
      <c r="K962" s="1082"/>
      <c r="S962" s="1083"/>
    </row>
    <row r="963" spans="1:19" s="1081" customFormat="1">
      <c r="A963" s="1082"/>
      <c r="I963" s="1083"/>
      <c r="K963" s="1082"/>
      <c r="S963" s="1083"/>
    </row>
    <row r="964" spans="1:19" s="1081" customFormat="1" ht="15.75" thickBot="1">
      <c r="A964" s="1082"/>
      <c r="F964" s="1103"/>
      <c r="G964" s="1103"/>
      <c r="H964" s="1103"/>
      <c r="I964" s="1104"/>
      <c r="K964" s="1082"/>
      <c r="P964" s="1103"/>
      <c r="Q964" s="1103"/>
      <c r="R964" s="1103"/>
      <c r="S964" s="1104"/>
    </row>
    <row r="965" spans="1:19" s="1081" customFormat="1" ht="15.75" thickBot="1">
      <c r="A965" s="1105"/>
      <c r="B965" s="1103"/>
      <c r="C965" s="1103"/>
      <c r="D965" s="1103"/>
      <c r="E965" s="1103"/>
      <c r="F965" s="1628" t="s">
        <v>61</v>
      </c>
      <c r="G965" s="1628"/>
      <c r="H965" s="1628"/>
      <c r="I965" s="1629"/>
      <c r="K965" s="1105"/>
      <c r="L965" s="1103"/>
      <c r="M965" s="1103"/>
      <c r="N965" s="1103"/>
      <c r="O965" s="1103"/>
      <c r="P965" s="1628" t="s">
        <v>61</v>
      </c>
      <c r="Q965" s="1628"/>
      <c r="R965" s="1628"/>
      <c r="S965" s="1629"/>
    </row>
    <row r="966" spans="1:19" s="1081" customFormat="1"/>
    <row r="967" spans="1:19" s="1081" customFormat="1"/>
    <row r="968" spans="1:19" s="1081" customFormat="1"/>
    <row r="969" spans="1:19" s="1081" customFormat="1"/>
    <row r="970" spans="1:19" s="1081" customFormat="1"/>
    <row r="971" spans="1:19" s="1081" customFormat="1"/>
    <row r="972" spans="1:19" s="1081" customFormat="1"/>
    <row r="973" spans="1:19" s="1081" customFormat="1"/>
    <row r="974" spans="1:19" s="1081" customFormat="1"/>
    <row r="975" spans="1:19" s="1081" customFormat="1"/>
    <row r="976" spans="1:19" s="1081" customFormat="1"/>
    <row r="977" spans="1:19" s="1081" customFormat="1"/>
    <row r="978" spans="1:19" s="1081" customFormat="1"/>
    <row r="979" spans="1:19" s="1081" customFormat="1" ht="15.75" thickBot="1"/>
    <row r="980" spans="1:19" s="1081" customFormat="1" ht="26.25">
      <c r="A980" s="1612" t="s">
        <v>46</v>
      </c>
      <c r="B980" s="1613"/>
      <c r="C980" s="1613"/>
      <c r="D980" s="1613"/>
      <c r="E980" s="1613"/>
      <c r="F980" s="1613"/>
      <c r="G980" s="1613"/>
      <c r="H980" s="1613"/>
      <c r="I980" s="1614"/>
      <c r="K980" s="1612" t="s">
        <v>46</v>
      </c>
      <c r="L980" s="1613"/>
      <c r="M980" s="1613"/>
      <c r="N980" s="1613"/>
      <c r="O980" s="1613"/>
      <c r="P980" s="1613"/>
      <c r="Q980" s="1613"/>
      <c r="R980" s="1613"/>
      <c r="S980" s="1614"/>
    </row>
    <row r="981" spans="1:19" s="1081" customFormat="1">
      <c r="A981" s="1615" t="s">
        <v>47</v>
      </c>
      <c r="B981" s="1626"/>
      <c r="C981" s="1626"/>
      <c r="D981" s="1626"/>
      <c r="E981" s="1626"/>
      <c r="F981" s="1626"/>
      <c r="G981" s="1626"/>
      <c r="H981" s="1626"/>
      <c r="I981" s="1617"/>
      <c r="K981" s="1615" t="s">
        <v>47</v>
      </c>
      <c r="L981" s="1626"/>
      <c r="M981" s="1626"/>
      <c r="N981" s="1626"/>
      <c r="O981" s="1626"/>
      <c r="P981" s="1626"/>
      <c r="Q981" s="1626"/>
      <c r="R981" s="1626"/>
      <c r="S981" s="1617"/>
    </row>
    <row r="982" spans="1:19" s="1081" customFormat="1">
      <c r="A982" s="1082"/>
      <c r="I982" s="1083"/>
      <c r="K982" s="1082"/>
      <c r="S982" s="1083"/>
    </row>
    <row r="983" spans="1:19" s="1081" customFormat="1" ht="18.75">
      <c r="A983" s="1084" t="s">
        <v>48</v>
      </c>
      <c r="B983" s="1085"/>
      <c r="C983" s="1085"/>
      <c r="D983" s="1086" t="s">
        <v>482</v>
      </c>
      <c r="I983" s="1083"/>
      <c r="K983" s="1084" t="s">
        <v>48</v>
      </c>
      <c r="L983" s="1085"/>
      <c r="M983" s="1085"/>
      <c r="N983" s="1087" t="str">
        <f>D983</f>
        <v>Burgeon IT Services Pvt.Ltd.</v>
      </c>
      <c r="S983" s="1083"/>
    </row>
    <row r="984" spans="1:19" s="1081" customFormat="1" ht="18">
      <c r="A984" s="1084"/>
      <c r="B984" s="1088" t="s">
        <v>491</v>
      </c>
      <c r="C984" s="1085"/>
      <c r="I984" s="1083"/>
      <c r="K984" s="1084"/>
      <c r="L984" s="1085" t="str">
        <f>B984</f>
        <v>Siri Mansion LIGB 436 Dr.A S Rao Nagar,Hyderabad</v>
      </c>
      <c r="M984" s="1085"/>
      <c r="N984" s="1085"/>
      <c r="S984" s="1083"/>
    </row>
    <row r="985" spans="1:19" s="1081" customFormat="1">
      <c r="A985" s="1084"/>
      <c r="B985" s="1085"/>
      <c r="C985" s="1085"/>
      <c r="D985" s="1085"/>
      <c r="E985" s="1085"/>
      <c r="I985" s="1083"/>
      <c r="K985" s="1084"/>
      <c r="L985" s="1085"/>
      <c r="M985" s="1085"/>
      <c r="N985" s="1085"/>
      <c r="O985" s="1085"/>
      <c r="S985" s="1083"/>
    </row>
    <row r="986" spans="1:19" s="1081" customFormat="1" ht="14.45" customHeight="1">
      <c r="A986" s="1618" t="s">
        <v>49</v>
      </c>
      <c r="B986" s="1623"/>
      <c r="C986" s="1623"/>
      <c r="D986" s="1623"/>
      <c r="E986" s="1085"/>
      <c r="I986" s="1083"/>
      <c r="K986" s="1618" t="s">
        <v>49</v>
      </c>
      <c r="L986" s="1623"/>
      <c r="M986" s="1623"/>
      <c r="N986" s="1623"/>
      <c r="O986" s="1085"/>
      <c r="S986" s="1083"/>
    </row>
    <row r="987" spans="1:19" s="1081" customFormat="1">
      <c r="A987" s="1618"/>
      <c r="B987" s="1623"/>
      <c r="C987" s="1623"/>
      <c r="D987" s="1623"/>
      <c r="E987" s="1089" t="str">
        <f>'04-22Master'!B37</f>
        <v xml:space="preserve">Boopathi Palani </v>
      </c>
      <c r="F987" s="1090"/>
      <c r="G987" s="1090"/>
      <c r="H987" s="1090" t="str">
        <f>'04-22Master'!E37</f>
        <v>M.Palani</v>
      </c>
      <c r="I987" s="1083"/>
      <c r="K987" s="1618"/>
      <c r="L987" s="1623"/>
      <c r="M987" s="1623"/>
      <c r="N987" s="1623"/>
      <c r="O987" s="1089" t="str">
        <f>E987</f>
        <v xml:space="preserve">Boopathi Palani </v>
      </c>
      <c r="P987" s="1090"/>
      <c r="Q987" s="1090"/>
      <c r="R987" s="1090" t="str">
        <f>H987</f>
        <v>M.Palani</v>
      </c>
      <c r="S987" s="1083"/>
    </row>
    <row r="988" spans="1:19" s="1081" customFormat="1">
      <c r="A988" s="1084"/>
      <c r="B988" s="1085"/>
      <c r="C988" s="1085"/>
      <c r="D988" s="1085"/>
      <c r="E988" s="1085"/>
      <c r="I988" s="1083"/>
      <c r="K988" s="1084"/>
      <c r="L988" s="1085"/>
      <c r="M988" s="1085"/>
      <c r="N988" s="1085"/>
      <c r="O988" s="1085"/>
      <c r="S988" s="1083"/>
    </row>
    <row r="989" spans="1:19" s="1081" customFormat="1">
      <c r="A989" s="1620" t="s">
        <v>50</v>
      </c>
      <c r="B989" s="1622"/>
      <c r="C989" s="1622"/>
      <c r="D989" s="1622"/>
      <c r="E989" s="1091" t="s">
        <v>483</v>
      </c>
      <c r="F989" s="1090"/>
      <c r="G989" s="1090"/>
      <c r="H989" s="1090"/>
      <c r="I989" s="1083"/>
      <c r="K989" s="1620" t="s">
        <v>50</v>
      </c>
      <c r="L989" s="1622"/>
      <c r="M989" s="1622"/>
      <c r="N989" s="1622"/>
      <c r="O989" s="1089" t="str">
        <f>E989</f>
        <v>INFOSYS  LTD.IL Bangalore STP Park - I</v>
      </c>
      <c r="P989" s="1090"/>
      <c r="Q989" s="1090"/>
      <c r="R989" s="1090"/>
      <c r="S989" s="1083"/>
    </row>
    <row r="990" spans="1:19" s="1081" customFormat="1">
      <c r="A990" s="1084"/>
      <c r="B990" s="1085"/>
      <c r="C990" s="1085"/>
      <c r="D990" s="1085"/>
      <c r="E990" s="1085"/>
      <c r="I990" s="1083"/>
      <c r="K990" s="1084"/>
      <c r="L990" s="1085"/>
      <c r="M990" s="1085"/>
      <c r="N990" s="1085"/>
      <c r="O990" s="1085"/>
      <c r="S990" s="1083"/>
    </row>
    <row r="991" spans="1:19" s="1081" customFormat="1">
      <c r="A991" s="1620" t="s">
        <v>51</v>
      </c>
      <c r="B991" s="1622"/>
      <c r="C991" s="1622"/>
      <c r="D991" s="1622"/>
      <c r="E991" s="1092">
        <f>'04-22Master'!D10</f>
        <v>44652</v>
      </c>
      <c r="F991" s="1090"/>
      <c r="G991" s="1090"/>
      <c r="H991" s="1090"/>
      <c r="I991" s="1083"/>
      <c r="K991" s="1620" t="s">
        <v>51</v>
      </c>
      <c r="L991" s="1622"/>
      <c r="M991" s="1622"/>
      <c r="N991" s="1622"/>
      <c r="O991" s="1092">
        <f>E991</f>
        <v>44652</v>
      </c>
      <c r="P991" s="1090"/>
      <c r="Q991" s="1090"/>
      <c r="R991" s="1090"/>
      <c r="S991" s="1083"/>
    </row>
    <row r="992" spans="1:19" s="1081" customFormat="1">
      <c r="A992" s="1084"/>
      <c r="B992" s="1085"/>
      <c r="C992" s="1085"/>
      <c r="D992" s="1085"/>
      <c r="E992" s="1085"/>
      <c r="I992" s="1083"/>
      <c r="K992" s="1084"/>
      <c r="L992" s="1085"/>
      <c r="M992" s="1085"/>
      <c r="N992" s="1085"/>
      <c r="O992" s="1085"/>
      <c r="S992" s="1083"/>
    </row>
    <row r="993" spans="1:19" s="1081" customFormat="1">
      <c r="A993" s="1093">
        <v>1</v>
      </c>
      <c r="B993" s="1622" t="s">
        <v>52</v>
      </c>
      <c r="C993" s="1622"/>
      <c r="D993" s="1622"/>
      <c r="E993" s="1094">
        <f>'04-22Master'!R37</f>
        <v>30</v>
      </c>
      <c r="F993" s="1090"/>
      <c r="G993" s="1090"/>
      <c r="H993" s="1090"/>
      <c r="I993" s="1083"/>
      <c r="K993" s="1093">
        <v>1</v>
      </c>
      <c r="L993" s="1622" t="s">
        <v>52</v>
      </c>
      <c r="M993" s="1622"/>
      <c r="N993" s="1622"/>
      <c r="O993" s="1094">
        <f>E993</f>
        <v>30</v>
      </c>
      <c r="P993" s="1090"/>
      <c r="Q993" s="1090"/>
      <c r="R993" s="1090"/>
      <c r="S993" s="1083"/>
    </row>
    <row r="994" spans="1:19" s="1081" customFormat="1">
      <c r="A994" s="1093"/>
      <c r="B994" s="1085"/>
      <c r="C994" s="1085"/>
      <c r="D994" s="1085"/>
      <c r="E994" s="1085"/>
      <c r="I994" s="1083"/>
      <c r="K994" s="1093"/>
      <c r="L994" s="1085"/>
      <c r="M994" s="1085"/>
      <c r="N994" s="1085"/>
      <c r="O994" s="1085"/>
      <c r="S994" s="1083"/>
    </row>
    <row r="995" spans="1:19" s="1081" customFormat="1" ht="14.45" customHeight="1">
      <c r="A995" s="1093">
        <v>2</v>
      </c>
      <c r="B995" s="1623" t="s">
        <v>53</v>
      </c>
      <c r="C995" s="1623"/>
      <c r="D995" s="1623"/>
      <c r="E995" s="1085"/>
      <c r="I995" s="1083"/>
      <c r="K995" s="1093">
        <v>2</v>
      </c>
      <c r="L995" s="1623" t="s">
        <v>53</v>
      </c>
      <c r="M995" s="1623"/>
      <c r="N995" s="1623"/>
      <c r="O995" s="1085"/>
      <c r="S995" s="1083"/>
    </row>
    <row r="996" spans="1:19" s="1081" customFormat="1">
      <c r="A996" s="1093"/>
      <c r="B996" s="1623"/>
      <c r="C996" s="1623"/>
      <c r="D996" s="1623"/>
      <c r="E996" s="1095" t="s">
        <v>34</v>
      </c>
      <c r="F996" s="1090"/>
      <c r="G996" s="1090"/>
      <c r="H996" s="1090"/>
      <c r="I996" s="1083"/>
      <c r="K996" s="1093"/>
      <c r="L996" s="1623"/>
      <c r="M996" s="1623"/>
      <c r="N996" s="1623"/>
      <c r="O996" s="1095" t="s">
        <v>34</v>
      </c>
      <c r="P996" s="1090"/>
      <c r="Q996" s="1090"/>
      <c r="R996" s="1090"/>
      <c r="S996" s="1083"/>
    </row>
    <row r="997" spans="1:19" s="1081" customFormat="1">
      <c r="A997" s="1093"/>
      <c r="B997" s="1085"/>
      <c r="C997" s="1085"/>
      <c r="D997" s="1085"/>
      <c r="E997" s="1085"/>
      <c r="I997" s="1083"/>
      <c r="K997" s="1093"/>
      <c r="L997" s="1085"/>
      <c r="M997" s="1085"/>
      <c r="N997" s="1085"/>
      <c r="O997" s="1085"/>
      <c r="S997" s="1083"/>
    </row>
    <row r="998" spans="1:19" s="1081" customFormat="1">
      <c r="A998" s="1093">
        <v>3</v>
      </c>
      <c r="B998" s="1622" t="s">
        <v>54</v>
      </c>
      <c r="C998" s="1622"/>
      <c r="D998" s="1622"/>
      <c r="E998" s="1095" t="s">
        <v>34</v>
      </c>
      <c r="F998" s="1090"/>
      <c r="G998" s="1090"/>
      <c r="H998" s="1090"/>
      <c r="I998" s="1083"/>
      <c r="K998" s="1093">
        <v>3</v>
      </c>
      <c r="L998" s="1622" t="s">
        <v>54</v>
      </c>
      <c r="M998" s="1622"/>
      <c r="N998" s="1622"/>
      <c r="O998" s="1089" t="str">
        <f>E998</f>
        <v>N/A</v>
      </c>
      <c r="P998" s="1090"/>
      <c r="Q998" s="1090"/>
      <c r="R998" s="1090"/>
      <c r="S998" s="1083"/>
    </row>
    <row r="999" spans="1:19" s="1081" customFormat="1">
      <c r="A999" s="1093"/>
      <c r="B999" s="1085"/>
      <c r="C999" s="1085"/>
      <c r="D999" s="1085"/>
      <c r="E999" s="1085"/>
      <c r="I999" s="1083"/>
      <c r="K999" s="1093"/>
      <c r="L999" s="1085"/>
      <c r="M999" s="1085"/>
      <c r="N999" s="1085"/>
      <c r="O999" s="1085"/>
      <c r="S999" s="1083"/>
    </row>
    <row r="1000" spans="1:19" s="1081" customFormat="1">
      <c r="A1000" s="1093">
        <v>4</v>
      </c>
      <c r="B1000" s="1622" t="s">
        <v>55</v>
      </c>
      <c r="C1000" s="1622"/>
      <c r="D1000" s="1622"/>
      <c r="E1000" s="1095" t="s">
        <v>56</v>
      </c>
      <c r="F1000" s="1090"/>
      <c r="G1000" s="1090"/>
      <c r="H1000" s="1090"/>
      <c r="I1000" s="1083"/>
      <c r="K1000" s="1093">
        <v>4</v>
      </c>
      <c r="L1000" s="1622" t="s">
        <v>55</v>
      </c>
      <c r="M1000" s="1622"/>
      <c r="N1000" s="1622"/>
      <c r="O1000" s="1095" t="s">
        <v>56</v>
      </c>
      <c r="P1000" s="1090"/>
      <c r="Q1000" s="1090"/>
      <c r="R1000" s="1090"/>
      <c r="S1000" s="1083"/>
    </row>
    <row r="1001" spans="1:19" s="1081" customFormat="1">
      <c r="A1001" s="1093"/>
      <c r="B1001" s="1085"/>
      <c r="C1001" s="1085"/>
      <c r="D1001" s="1085"/>
      <c r="E1001" s="1085"/>
      <c r="I1001" s="1083"/>
      <c r="K1001" s="1093"/>
      <c r="L1001" s="1085"/>
      <c r="M1001" s="1085"/>
      <c r="N1001" s="1085"/>
      <c r="O1001" s="1085"/>
      <c r="S1001" s="1083"/>
    </row>
    <row r="1002" spans="1:19" s="1081" customFormat="1">
      <c r="A1002" s="1093">
        <v>5</v>
      </c>
      <c r="B1002" s="1622" t="s">
        <v>57</v>
      </c>
      <c r="C1002" s="1622"/>
      <c r="D1002" s="1622"/>
      <c r="E1002" s="1096">
        <f>'04-22Master'!AH37</f>
        <v>83275.815979999985</v>
      </c>
      <c r="I1002" s="1083"/>
      <c r="K1002" s="1093">
        <v>5</v>
      </c>
      <c r="L1002" s="1622" t="s">
        <v>57</v>
      </c>
      <c r="M1002" s="1622"/>
      <c r="N1002" s="1622"/>
      <c r="O1002" s="1096">
        <f>E1002</f>
        <v>83275.815979999985</v>
      </c>
      <c r="S1002" s="1083"/>
    </row>
    <row r="1003" spans="1:19" s="1081" customFormat="1">
      <c r="A1003" s="1093"/>
      <c r="B1003" s="1085"/>
      <c r="C1003" s="1085"/>
      <c r="D1003" s="1097" t="s">
        <v>58</v>
      </c>
      <c r="E1003" s="1097" t="s">
        <v>28</v>
      </c>
      <c r="F1003" s="1097" t="s">
        <v>30</v>
      </c>
      <c r="G1003" s="1097" t="s">
        <v>31</v>
      </c>
      <c r="H1003" s="1097" t="s">
        <v>383</v>
      </c>
      <c r="I1003" s="1098" t="s">
        <v>384</v>
      </c>
      <c r="K1003" s="1093"/>
      <c r="L1003" s="1085"/>
      <c r="M1003" s="1085"/>
      <c r="N1003" s="1097" t="s">
        <v>58</v>
      </c>
      <c r="O1003" s="1097" t="s">
        <v>28</v>
      </c>
      <c r="P1003" s="1097" t="s">
        <v>30</v>
      </c>
      <c r="Q1003" s="1097" t="s">
        <v>31</v>
      </c>
      <c r="R1003" s="1097" t="s">
        <v>383</v>
      </c>
      <c r="S1003" s="1098" t="s">
        <v>384</v>
      </c>
    </row>
    <row r="1004" spans="1:19" s="1081" customFormat="1">
      <c r="A1004" s="1093">
        <v>6</v>
      </c>
      <c r="B1004" s="1099" t="s">
        <v>59</v>
      </c>
      <c r="C1004" s="1099"/>
      <c r="D1004" s="1100">
        <f>'04-22Master'!AJ37</f>
        <v>1800</v>
      </c>
      <c r="E1004" s="1100">
        <f>'04-22Master'!AI4085</f>
        <v>0</v>
      </c>
      <c r="F1004" s="1101">
        <f>'04-22Master'!AK37</f>
        <v>200</v>
      </c>
      <c r="G1004" s="1100">
        <f>'04-22Master'!AL37</f>
        <v>0</v>
      </c>
      <c r="H1004" s="1101">
        <f>'04-22Master'!AM37</f>
        <v>283</v>
      </c>
      <c r="I1004" s="1101">
        <f>SUM(D1004:H1004)</f>
        <v>2283</v>
      </c>
      <c r="K1004" s="1093">
        <v>6</v>
      </c>
      <c r="L1004" s="1099" t="s">
        <v>59</v>
      </c>
      <c r="M1004" s="1099"/>
      <c r="N1004" s="1100">
        <f t="shared" ref="N1004" si="26">D1004</f>
        <v>1800</v>
      </c>
      <c r="O1004" s="1100">
        <f t="shared" ref="O1004" si="27">E1004</f>
        <v>0</v>
      </c>
      <c r="P1004" s="1101">
        <f t="shared" ref="P1004" si="28">F1004</f>
        <v>200</v>
      </c>
      <c r="Q1004" s="1100">
        <f t="shared" ref="Q1004" si="29">G1004</f>
        <v>0</v>
      </c>
      <c r="R1004" s="1101">
        <f t="shared" ref="R1004" si="30">H1004</f>
        <v>283</v>
      </c>
      <c r="S1004" s="1101">
        <f t="shared" ref="S1004" si="31">I1004</f>
        <v>2283</v>
      </c>
    </row>
    <row r="1005" spans="1:19" s="1081" customFormat="1">
      <c r="A1005" s="1093"/>
      <c r="B1005" s="1085"/>
      <c r="C1005" s="1085"/>
      <c r="D1005" s="1085"/>
      <c r="E1005" s="1085"/>
      <c r="I1005" s="1083"/>
      <c r="K1005" s="1093"/>
      <c r="L1005" s="1085"/>
      <c r="M1005" s="1085"/>
      <c r="N1005" s="1085"/>
      <c r="O1005" s="1085"/>
      <c r="S1005" s="1083"/>
    </row>
    <row r="1006" spans="1:19" s="1081" customFormat="1">
      <c r="A1006" s="1093">
        <v>7</v>
      </c>
      <c r="B1006" s="1622" t="s">
        <v>60</v>
      </c>
      <c r="C1006" s="1622"/>
      <c r="D1006" s="1622"/>
      <c r="E1006" s="1102">
        <f>E1002-I1004</f>
        <v>80992.815979999985</v>
      </c>
      <c r="F1006" s="1090"/>
      <c r="G1006" s="1090"/>
      <c r="H1006" s="1090"/>
      <c r="I1006" s="1083"/>
      <c r="K1006" s="1093">
        <v>7</v>
      </c>
      <c r="L1006" s="1622" t="s">
        <v>60</v>
      </c>
      <c r="M1006" s="1622"/>
      <c r="N1006" s="1622"/>
      <c r="O1006" s="1102">
        <f>E1006</f>
        <v>80992.815979999985</v>
      </c>
      <c r="P1006" s="1090"/>
      <c r="Q1006" s="1090"/>
      <c r="R1006" s="1090"/>
      <c r="S1006" s="1083"/>
    </row>
    <row r="1007" spans="1:19" s="1081" customFormat="1">
      <c r="A1007" s="1082"/>
      <c r="I1007" s="1083"/>
      <c r="K1007" s="1082"/>
      <c r="S1007" s="1083"/>
    </row>
    <row r="1008" spans="1:19" s="1081" customFormat="1">
      <c r="A1008" s="1082"/>
      <c r="I1008" s="1083"/>
      <c r="K1008" s="1082"/>
      <c r="S1008" s="1083"/>
    </row>
    <row r="1009" spans="1:19" s="1081" customFormat="1" ht="15.75" thickBot="1">
      <c r="A1009" s="1082"/>
      <c r="F1009" s="1103"/>
      <c r="G1009" s="1103"/>
      <c r="H1009" s="1103"/>
      <c r="I1009" s="1104"/>
      <c r="K1009" s="1082"/>
      <c r="P1009" s="1103"/>
      <c r="Q1009" s="1103"/>
      <c r="R1009" s="1103"/>
      <c r="S1009" s="1104"/>
    </row>
    <row r="1010" spans="1:19" s="1081" customFormat="1" ht="15.75" thickBot="1">
      <c r="A1010" s="1105"/>
      <c r="B1010" s="1103"/>
      <c r="C1010" s="1103"/>
      <c r="D1010" s="1103"/>
      <c r="E1010" s="1103"/>
      <c r="F1010" s="1628" t="s">
        <v>61</v>
      </c>
      <c r="G1010" s="1628"/>
      <c r="H1010" s="1628"/>
      <c r="I1010" s="1629"/>
      <c r="K1010" s="1105"/>
      <c r="L1010" s="1103"/>
      <c r="M1010" s="1103"/>
      <c r="N1010" s="1103"/>
      <c r="O1010" s="1103"/>
      <c r="P1010" s="1628" t="s">
        <v>61</v>
      </c>
      <c r="Q1010" s="1628"/>
      <c r="R1010" s="1628"/>
      <c r="S1010" s="1629"/>
    </row>
    <row r="1011" spans="1:19" s="1081" customFormat="1"/>
    <row r="1012" spans="1:19" s="1081" customFormat="1"/>
    <row r="1013" spans="1:19" s="1081" customFormat="1"/>
    <row r="1014" spans="1:19" s="1081" customFormat="1"/>
    <row r="1015" spans="1:19" s="1081" customFormat="1"/>
    <row r="1016" spans="1:19" s="1081" customFormat="1"/>
    <row r="1017" spans="1:19" s="1081" customFormat="1"/>
    <row r="1018" spans="1:19" s="1081" customFormat="1"/>
    <row r="1019" spans="1:19" s="1081" customFormat="1"/>
    <row r="1020" spans="1:19" s="1081" customFormat="1"/>
    <row r="1021" spans="1:19" s="1081" customFormat="1"/>
    <row r="1022" spans="1:19" s="1081" customFormat="1"/>
    <row r="1023" spans="1:19" s="1081" customFormat="1"/>
    <row r="1024" spans="1:19" s="1081" customFormat="1"/>
    <row r="1025" spans="1:19" s="1081" customFormat="1" ht="15.75" thickBot="1"/>
    <row r="1026" spans="1:19" s="1081" customFormat="1" ht="26.25">
      <c r="A1026" s="1612" t="s">
        <v>46</v>
      </c>
      <c r="B1026" s="1613"/>
      <c r="C1026" s="1613"/>
      <c r="D1026" s="1613"/>
      <c r="E1026" s="1613"/>
      <c r="F1026" s="1613"/>
      <c r="G1026" s="1613"/>
      <c r="H1026" s="1613"/>
      <c r="I1026" s="1614"/>
      <c r="K1026" s="1612" t="s">
        <v>46</v>
      </c>
      <c r="L1026" s="1613"/>
      <c r="M1026" s="1613"/>
      <c r="N1026" s="1613"/>
      <c r="O1026" s="1613"/>
      <c r="P1026" s="1613"/>
      <c r="Q1026" s="1613"/>
      <c r="R1026" s="1613"/>
      <c r="S1026" s="1614"/>
    </row>
    <row r="1027" spans="1:19" s="1081" customFormat="1">
      <c r="A1027" s="1615" t="s">
        <v>47</v>
      </c>
      <c r="B1027" s="1626"/>
      <c r="C1027" s="1626"/>
      <c r="D1027" s="1626"/>
      <c r="E1027" s="1626"/>
      <c r="F1027" s="1626"/>
      <c r="G1027" s="1626"/>
      <c r="H1027" s="1626"/>
      <c r="I1027" s="1617"/>
      <c r="K1027" s="1615" t="s">
        <v>47</v>
      </c>
      <c r="L1027" s="1626"/>
      <c r="M1027" s="1626"/>
      <c r="N1027" s="1626"/>
      <c r="O1027" s="1626"/>
      <c r="P1027" s="1626"/>
      <c r="Q1027" s="1626"/>
      <c r="R1027" s="1626"/>
      <c r="S1027" s="1617"/>
    </row>
    <row r="1028" spans="1:19" s="1081" customFormat="1">
      <c r="A1028" s="1082"/>
      <c r="I1028" s="1083"/>
      <c r="K1028" s="1082"/>
      <c r="S1028" s="1083"/>
    </row>
    <row r="1029" spans="1:19" s="1081" customFormat="1" ht="18.75">
      <c r="A1029" s="1084" t="s">
        <v>48</v>
      </c>
      <c r="B1029" s="1085"/>
      <c r="C1029" s="1085"/>
      <c r="D1029" s="1086" t="s">
        <v>482</v>
      </c>
      <c r="I1029" s="1083"/>
      <c r="K1029" s="1084" t="s">
        <v>48</v>
      </c>
      <c r="L1029" s="1085"/>
      <c r="M1029" s="1085"/>
      <c r="N1029" s="1087" t="str">
        <f>D1029</f>
        <v>Burgeon IT Services Pvt.Ltd.</v>
      </c>
      <c r="S1029" s="1083"/>
    </row>
    <row r="1030" spans="1:19" s="1081" customFormat="1" ht="18">
      <c r="A1030" s="1084"/>
      <c r="B1030" s="1088" t="s">
        <v>491</v>
      </c>
      <c r="C1030" s="1085"/>
      <c r="I1030" s="1083"/>
      <c r="K1030" s="1084"/>
      <c r="L1030" s="1085" t="str">
        <f>B1030</f>
        <v>Siri Mansion LIGB 436 Dr.A S Rao Nagar,Hyderabad</v>
      </c>
      <c r="M1030" s="1085"/>
      <c r="N1030" s="1085"/>
      <c r="S1030" s="1083"/>
    </row>
    <row r="1031" spans="1:19" s="1081" customFormat="1">
      <c r="A1031" s="1084"/>
      <c r="B1031" s="1085"/>
      <c r="C1031" s="1085"/>
      <c r="D1031" s="1085"/>
      <c r="E1031" s="1085"/>
      <c r="I1031" s="1083"/>
      <c r="K1031" s="1084"/>
      <c r="L1031" s="1085"/>
      <c r="M1031" s="1085"/>
      <c r="N1031" s="1085"/>
      <c r="O1031" s="1085"/>
      <c r="S1031" s="1083"/>
    </row>
    <row r="1032" spans="1:19" s="1081" customFormat="1" ht="14.45" customHeight="1">
      <c r="A1032" s="1618" t="s">
        <v>49</v>
      </c>
      <c r="B1032" s="1623"/>
      <c r="C1032" s="1623"/>
      <c r="D1032" s="1623"/>
      <c r="E1032" s="1085"/>
      <c r="I1032" s="1083"/>
      <c r="K1032" s="1618" t="s">
        <v>49</v>
      </c>
      <c r="L1032" s="1623"/>
      <c r="M1032" s="1623"/>
      <c r="N1032" s="1623"/>
      <c r="O1032" s="1085"/>
      <c r="S1032" s="1083"/>
    </row>
    <row r="1033" spans="1:19" s="1081" customFormat="1">
      <c r="A1033" s="1618"/>
      <c r="B1033" s="1623"/>
      <c r="C1033" s="1623"/>
      <c r="D1033" s="1623"/>
      <c r="E1033" s="1089" t="str">
        <f>'04-22Master'!B38</f>
        <v>JNANESWARARAO G</v>
      </c>
      <c r="F1033" s="1090"/>
      <c r="G1033" s="1090"/>
      <c r="H1033" s="1090" t="str">
        <f>'04-22Master'!E38</f>
        <v>Subba Rao</v>
      </c>
      <c r="I1033" s="1083"/>
      <c r="K1033" s="1618"/>
      <c r="L1033" s="1623"/>
      <c r="M1033" s="1623"/>
      <c r="N1033" s="1623"/>
      <c r="O1033" s="1089" t="str">
        <f>E1033</f>
        <v>JNANESWARARAO G</v>
      </c>
      <c r="P1033" s="1090"/>
      <c r="Q1033" s="1090"/>
      <c r="R1033" s="1090" t="str">
        <f>H1033</f>
        <v>Subba Rao</v>
      </c>
      <c r="S1033" s="1083"/>
    </row>
    <row r="1034" spans="1:19" s="1081" customFormat="1">
      <c r="A1034" s="1084"/>
      <c r="B1034" s="1085"/>
      <c r="C1034" s="1085"/>
      <c r="D1034" s="1085"/>
      <c r="E1034" s="1085"/>
      <c r="I1034" s="1083"/>
      <c r="K1034" s="1084"/>
      <c r="L1034" s="1085"/>
      <c r="M1034" s="1085"/>
      <c r="N1034" s="1085"/>
      <c r="O1034" s="1085"/>
      <c r="S1034" s="1083"/>
    </row>
    <row r="1035" spans="1:19" s="1081" customFormat="1">
      <c r="A1035" s="1620" t="s">
        <v>50</v>
      </c>
      <c r="B1035" s="1622"/>
      <c r="C1035" s="1622"/>
      <c r="D1035" s="1622"/>
      <c r="E1035" s="1091" t="s">
        <v>483</v>
      </c>
      <c r="F1035" s="1090"/>
      <c r="G1035" s="1090"/>
      <c r="H1035" s="1090"/>
      <c r="I1035" s="1083"/>
      <c r="K1035" s="1620" t="s">
        <v>50</v>
      </c>
      <c r="L1035" s="1622"/>
      <c r="M1035" s="1622"/>
      <c r="N1035" s="1622"/>
      <c r="O1035" s="1089" t="str">
        <f>E1035</f>
        <v>INFOSYS  LTD.IL Bangalore STP Park - I</v>
      </c>
      <c r="P1035" s="1090"/>
      <c r="Q1035" s="1090"/>
      <c r="R1035" s="1090"/>
      <c r="S1035" s="1083"/>
    </row>
    <row r="1036" spans="1:19" s="1081" customFormat="1">
      <c r="A1036" s="1084"/>
      <c r="B1036" s="1085"/>
      <c r="C1036" s="1085"/>
      <c r="D1036" s="1085"/>
      <c r="E1036" s="1085"/>
      <c r="I1036" s="1083"/>
      <c r="K1036" s="1084"/>
      <c r="L1036" s="1085"/>
      <c r="M1036" s="1085"/>
      <c r="N1036" s="1085"/>
      <c r="O1036" s="1085"/>
      <c r="S1036" s="1083"/>
    </row>
    <row r="1037" spans="1:19" s="1081" customFormat="1">
      <c r="A1037" s="1620" t="s">
        <v>51</v>
      </c>
      <c r="B1037" s="1622"/>
      <c r="C1037" s="1622"/>
      <c r="D1037" s="1622"/>
      <c r="E1037" s="1092">
        <f>'04-22Master'!D10</f>
        <v>44652</v>
      </c>
      <c r="F1037" s="1090"/>
      <c r="G1037" s="1090"/>
      <c r="H1037" s="1090"/>
      <c r="I1037" s="1083"/>
      <c r="K1037" s="1620" t="s">
        <v>51</v>
      </c>
      <c r="L1037" s="1622"/>
      <c r="M1037" s="1622"/>
      <c r="N1037" s="1622"/>
      <c r="O1037" s="1092">
        <f>E1037</f>
        <v>44652</v>
      </c>
      <c r="P1037" s="1090"/>
      <c r="Q1037" s="1090"/>
      <c r="R1037" s="1090"/>
      <c r="S1037" s="1083"/>
    </row>
    <row r="1038" spans="1:19" s="1081" customFormat="1">
      <c r="A1038" s="1084"/>
      <c r="B1038" s="1085"/>
      <c r="C1038" s="1085"/>
      <c r="D1038" s="1085"/>
      <c r="E1038" s="1085"/>
      <c r="I1038" s="1083"/>
      <c r="K1038" s="1084"/>
      <c r="L1038" s="1085"/>
      <c r="M1038" s="1085"/>
      <c r="N1038" s="1085"/>
      <c r="O1038" s="1085"/>
      <c r="S1038" s="1083"/>
    </row>
    <row r="1039" spans="1:19" s="1081" customFormat="1">
      <c r="A1039" s="1093">
        <v>1</v>
      </c>
      <c r="B1039" s="1622" t="s">
        <v>52</v>
      </c>
      <c r="C1039" s="1622"/>
      <c r="D1039" s="1622"/>
      <c r="E1039" s="1094">
        <f>'04-22Master'!R38</f>
        <v>30</v>
      </c>
      <c r="F1039" s="1090"/>
      <c r="G1039" s="1090"/>
      <c r="H1039" s="1090"/>
      <c r="I1039" s="1083"/>
      <c r="K1039" s="1093">
        <v>1</v>
      </c>
      <c r="L1039" s="1622" t="s">
        <v>52</v>
      </c>
      <c r="M1039" s="1622"/>
      <c r="N1039" s="1622"/>
      <c r="O1039" s="1094">
        <f>E1039</f>
        <v>30</v>
      </c>
      <c r="P1039" s="1090"/>
      <c r="Q1039" s="1090"/>
      <c r="R1039" s="1090"/>
      <c r="S1039" s="1083"/>
    </row>
    <row r="1040" spans="1:19" s="1081" customFormat="1">
      <c r="A1040" s="1093"/>
      <c r="B1040" s="1085"/>
      <c r="C1040" s="1085"/>
      <c r="D1040" s="1085"/>
      <c r="E1040" s="1085"/>
      <c r="I1040" s="1083"/>
      <c r="K1040" s="1093"/>
      <c r="L1040" s="1085"/>
      <c r="M1040" s="1085"/>
      <c r="N1040" s="1085"/>
      <c r="O1040" s="1085"/>
      <c r="S1040" s="1083"/>
    </row>
    <row r="1041" spans="1:19" s="1081" customFormat="1" ht="14.45" customHeight="1">
      <c r="A1041" s="1093">
        <v>2</v>
      </c>
      <c r="B1041" s="1623" t="s">
        <v>53</v>
      </c>
      <c r="C1041" s="1623"/>
      <c r="D1041" s="1623"/>
      <c r="E1041" s="1085"/>
      <c r="I1041" s="1083"/>
      <c r="K1041" s="1093">
        <v>2</v>
      </c>
      <c r="L1041" s="1623" t="s">
        <v>53</v>
      </c>
      <c r="M1041" s="1623"/>
      <c r="N1041" s="1623"/>
      <c r="O1041" s="1085"/>
      <c r="S1041" s="1083"/>
    </row>
    <row r="1042" spans="1:19" s="1081" customFormat="1">
      <c r="A1042" s="1093"/>
      <c r="B1042" s="1623"/>
      <c r="C1042" s="1623"/>
      <c r="D1042" s="1623"/>
      <c r="E1042" s="1095" t="s">
        <v>34</v>
      </c>
      <c r="F1042" s="1090"/>
      <c r="G1042" s="1090"/>
      <c r="H1042" s="1090"/>
      <c r="I1042" s="1083"/>
      <c r="K1042" s="1093"/>
      <c r="L1042" s="1623"/>
      <c r="M1042" s="1623"/>
      <c r="N1042" s="1623"/>
      <c r="O1042" s="1095" t="s">
        <v>34</v>
      </c>
      <c r="P1042" s="1090"/>
      <c r="Q1042" s="1090"/>
      <c r="R1042" s="1090"/>
      <c r="S1042" s="1083"/>
    </row>
    <row r="1043" spans="1:19" s="1081" customFormat="1">
      <c r="A1043" s="1093"/>
      <c r="B1043" s="1085"/>
      <c r="C1043" s="1085"/>
      <c r="D1043" s="1085"/>
      <c r="E1043" s="1085"/>
      <c r="I1043" s="1083"/>
      <c r="K1043" s="1093"/>
      <c r="L1043" s="1085"/>
      <c r="M1043" s="1085"/>
      <c r="N1043" s="1085"/>
      <c r="O1043" s="1085"/>
      <c r="S1043" s="1083"/>
    </row>
    <row r="1044" spans="1:19" s="1081" customFormat="1">
      <c r="A1044" s="1093">
        <v>3</v>
      </c>
      <c r="B1044" s="1622" t="s">
        <v>54</v>
      </c>
      <c r="C1044" s="1622"/>
      <c r="D1044" s="1622"/>
      <c r="E1044" s="1095" t="s">
        <v>34</v>
      </c>
      <c r="F1044" s="1090"/>
      <c r="G1044" s="1090"/>
      <c r="H1044" s="1090"/>
      <c r="I1044" s="1083"/>
      <c r="K1044" s="1093">
        <v>3</v>
      </c>
      <c r="L1044" s="1622" t="s">
        <v>54</v>
      </c>
      <c r="M1044" s="1622"/>
      <c r="N1044" s="1622"/>
      <c r="O1044" s="1089" t="str">
        <f>E1044</f>
        <v>N/A</v>
      </c>
      <c r="P1044" s="1090"/>
      <c r="Q1044" s="1090"/>
      <c r="R1044" s="1090"/>
      <c r="S1044" s="1083"/>
    </row>
    <row r="1045" spans="1:19" s="1081" customFormat="1">
      <c r="A1045" s="1093"/>
      <c r="B1045" s="1085"/>
      <c r="C1045" s="1085"/>
      <c r="D1045" s="1085"/>
      <c r="E1045" s="1085"/>
      <c r="I1045" s="1083"/>
      <c r="K1045" s="1093"/>
      <c r="L1045" s="1085"/>
      <c r="M1045" s="1085"/>
      <c r="N1045" s="1085"/>
      <c r="O1045" s="1085"/>
      <c r="S1045" s="1083"/>
    </row>
    <row r="1046" spans="1:19" s="1081" customFormat="1">
      <c r="A1046" s="1093">
        <v>4</v>
      </c>
      <c r="B1046" s="1622" t="s">
        <v>55</v>
      </c>
      <c r="C1046" s="1622"/>
      <c r="D1046" s="1622"/>
      <c r="E1046" s="1095" t="s">
        <v>56</v>
      </c>
      <c r="F1046" s="1090"/>
      <c r="G1046" s="1090"/>
      <c r="H1046" s="1090"/>
      <c r="I1046" s="1083"/>
      <c r="K1046" s="1093">
        <v>4</v>
      </c>
      <c r="L1046" s="1622" t="s">
        <v>55</v>
      </c>
      <c r="M1046" s="1622"/>
      <c r="N1046" s="1622"/>
      <c r="O1046" s="1095" t="s">
        <v>56</v>
      </c>
      <c r="P1046" s="1090"/>
      <c r="Q1046" s="1090"/>
      <c r="R1046" s="1090"/>
      <c r="S1046" s="1083"/>
    </row>
    <row r="1047" spans="1:19" s="1081" customFormat="1">
      <c r="A1047" s="1093"/>
      <c r="B1047" s="1085"/>
      <c r="C1047" s="1085"/>
      <c r="D1047" s="1085"/>
      <c r="E1047" s="1085"/>
      <c r="I1047" s="1083"/>
      <c r="K1047" s="1093"/>
      <c r="L1047" s="1085"/>
      <c r="M1047" s="1085"/>
      <c r="N1047" s="1085"/>
      <c r="O1047" s="1085"/>
      <c r="S1047" s="1083"/>
    </row>
    <row r="1048" spans="1:19" s="1081" customFormat="1">
      <c r="A1048" s="1093">
        <v>5</v>
      </c>
      <c r="B1048" s="1622" t="s">
        <v>57</v>
      </c>
      <c r="C1048" s="1622"/>
      <c r="D1048" s="1622"/>
      <c r="E1048" s="1096">
        <f>'04-22Master'!AH38</f>
        <v>120676.03232</v>
      </c>
      <c r="I1048" s="1083"/>
      <c r="K1048" s="1093">
        <v>5</v>
      </c>
      <c r="L1048" s="1622" t="s">
        <v>57</v>
      </c>
      <c r="M1048" s="1622"/>
      <c r="N1048" s="1622"/>
      <c r="O1048" s="1096">
        <f>E1048</f>
        <v>120676.03232</v>
      </c>
      <c r="S1048" s="1083"/>
    </row>
    <row r="1049" spans="1:19" s="1081" customFormat="1">
      <c r="A1049" s="1093"/>
      <c r="B1049" s="1085"/>
      <c r="C1049" s="1085"/>
      <c r="D1049" s="1097" t="s">
        <v>58</v>
      </c>
      <c r="E1049" s="1097" t="s">
        <v>28</v>
      </c>
      <c r="F1049" s="1097" t="s">
        <v>30</v>
      </c>
      <c r="G1049" s="1097" t="s">
        <v>31</v>
      </c>
      <c r="H1049" s="1097" t="s">
        <v>383</v>
      </c>
      <c r="I1049" s="1098" t="s">
        <v>384</v>
      </c>
      <c r="K1049" s="1093"/>
      <c r="L1049" s="1085"/>
      <c r="M1049" s="1085"/>
      <c r="N1049" s="1097" t="s">
        <v>58</v>
      </c>
      <c r="O1049" s="1097" t="s">
        <v>28</v>
      </c>
      <c r="P1049" s="1097" t="s">
        <v>30</v>
      </c>
      <c r="Q1049" s="1097" t="s">
        <v>31</v>
      </c>
      <c r="R1049" s="1097" t="s">
        <v>383</v>
      </c>
      <c r="S1049" s="1098" t="s">
        <v>384</v>
      </c>
    </row>
    <row r="1050" spans="1:19" s="1081" customFormat="1">
      <c r="A1050" s="1093">
        <v>6</v>
      </c>
      <c r="B1050" s="1099" t="s">
        <v>59</v>
      </c>
      <c r="C1050" s="1099"/>
      <c r="D1050" s="1100">
        <f>'04-22Master'!AJ38</f>
        <v>1800</v>
      </c>
      <c r="E1050" s="1100">
        <f>'04-22Master'!AI4133</f>
        <v>0</v>
      </c>
      <c r="F1050" s="1101">
        <f>'04-22Master'!AK38</f>
        <v>200</v>
      </c>
      <c r="G1050" s="1100">
        <f>'04-22Master'!AL38</f>
        <v>0</v>
      </c>
      <c r="H1050" s="1101">
        <f>'04-22Master'!AM38</f>
        <v>283</v>
      </c>
      <c r="I1050" s="1101">
        <f>SUM(D1050:H1050)</f>
        <v>2283</v>
      </c>
      <c r="K1050" s="1093">
        <v>6</v>
      </c>
      <c r="L1050" s="1099" t="s">
        <v>59</v>
      </c>
      <c r="M1050" s="1099"/>
      <c r="N1050" s="1100">
        <f t="shared" ref="N1050" si="32">D1050</f>
        <v>1800</v>
      </c>
      <c r="O1050" s="1100">
        <f t="shared" ref="O1050" si="33">E1050</f>
        <v>0</v>
      </c>
      <c r="P1050" s="1101">
        <f t="shared" ref="P1050" si="34">F1050</f>
        <v>200</v>
      </c>
      <c r="Q1050" s="1100">
        <f t="shared" ref="Q1050" si="35">G1050</f>
        <v>0</v>
      </c>
      <c r="R1050" s="1101">
        <f t="shared" ref="R1050" si="36">H1050</f>
        <v>283</v>
      </c>
      <c r="S1050" s="1101">
        <f t="shared" ref="S1050" si="37">I1050</f>
        <v>2283</v>
      </c>
    </row>
    <row r="1051" spans="1:19" s="1081" customFormat="1">
      <c r="A1051" s="1093"/>
      <c r="B1051" s="1085"/>
      <c r="C1051" s="1085"/>
      <c r="D1051" s="1085"/>
      <c r="E1051" s="1085"/>
      <c r="I1051" s="1083"/>
      <c r="K1051" s="1093"/>
      <c r="L1051" s="1085"/>
      <c r="M1051" s="1085"/>
      <c r="N1051" s="1085"/>
      <c r="O1051" s="1085"/>
      <c r="S1051" s="1083"/>
    </row>
    <row r="1052" spans="1:19" s="1081" customFormat="1">
      <c r="A1052" s="1093">
        <v>7</v>
      </c>
      <c r="B1052" s="1622" t="s">
        <v>60</v>
      </c>
      <c r="C1052" s="1622"/>
      <c r="D1052" s="1622"/>
      <c r="E1052" s="1102">
        <f>E1048-I1050</f>
        <v>118393.03232</v>
      </c>
      <c r="F1052" s="1090"/>
      <c r="G1052" s="1090"/>
      <c r="H1052" s="1090"/>
      <c r="I1052" s="1083"/>
      <c r="K1052" s="1093">
        <v>7</v>
      </c>
      <c r="L1052" s="1622" t="s">
        <v>60</v>
      </c>
      <c r="M1052" s="1622"/>
      <c r="N1052" s="1622"/>
      <c r="O1052" s="1102">
        <f>E1052</f>
        <v>118393.03232</v>
      </c>
      <c r="P1052" s="1090"/>
      <c r="Q1052" s="1090"/>
      <c r="R1052" s="1090"/>
      <c r="S1052" s="1083"/>
    </row>
    <row r="1053" spans="1:19" s="1081" customFormat="1">
      <c r="A1053" s="1082"/>
      <c r="I1053" s="1083"/>
      <c r="K1053" s="1082"/>
      <c r="S1053" s="1083"/>
    </row>
    <row r="1054" spans="1:19" s="1081" customFormat="1">
      <c r="A1054" s="1082"/>
      <c r="I1054" s="1083"/>
      <c r="K1054" s="1082"/>
      <c r="S1054" s="1083"/>
    </row>
    <row r="1055" spans="1:19" s="1081" customFormat="1" ht="15.75" thickBot="1">
      <c r="A1055" s="1082"/>
      <c r="F1055" s="1103"/>
      <c r="G1055" s="1103"/>
      <c r="H1055" s="1103"/>
      <c r="I1055" s="1104"/>
      <c r="K1055" s="1082"/>
      <c r="P1055" s="1103"/>
      <c r="Q1055" s="1103"/>
      <c r="R1055" s="1103"/>
      <c r="S1055" s="1104"/>
    </row>
    <row r="1056" spans="1:19" s="1081" customFormat="1" ht="15.75" thickBot="1">
      <c r="A1056" s="1105"/>
      <c r="B1056" s="1103"/>
      <c r="C1056" s="1103"/>
      <c r="D1056" s="1103"/>
      <c r="E1056" s="1103"/>
      <c r="F1056" s="1628" t="s">
        <v>61</v>
      </c>
      <c r="G1056" s="1628"/>
      <c r="H1056" s="1628"/>
      <c r="I1056" s="1629"/>
      <c r="K1056" s="1105"/>
      <c r="L1056" s="1103"/>
      <c r="M1056" s="1103"/>
      <c r="N1056" s="1103"/>
      <c r="O1056" s="1103"/>
      <c r="P1056" s="1628" t="s">
        <v>61</v>
      </c>
      <c r="Q1056" s="1628"/>
      <c r="R1056" s="1628"/>
      <c r="S1056" s="1629"/>
    </row>
    <row r="1057" spans="1:19" s="1081" customFormat="1"/>
    <row r="1058" spans="1:19" s="1081" customFormat="1"/>
    <row r="1059" spans="1:19" s="1081" customFormat="1"/>
    <row r="1060" spans="1:19" s="1081" customFormat="1"/>
    <row r="1061" spans="1:19" s="1081" customFormat="1"/>
    <row r="1062" spans="1:19" s="1081" customFormat="1"/>
    <row r="1063" spans="1:19" s="1081" customFormat="1"/>
    <row r="1064" spans="1:19" s="1081" customFormat="1"/>
    <row r="1065" spans="1:19" s="1081" customFormat="1"/>
    <row r="1066" spans="1:19" s="9" customFormat="1"/>
    <row r="1067" spans="1:19" s="9" customFormat="1"/>
    <row r="1068" spans="1:19" s="9" customFormat="1"/>
    <row r="1069" spans="1:19" s="9" customFormat="1"/>
    <row r="1070" spans="1:19" s="9" customFormat="1"/>
    <row r="1071" spans="1:19" s="1081" customFormat="1" ht="15.75" thickBot="1"/>
    <row r="1072" spans="1:19" s="1081" customFormat="1" ht="26.25">
      <c r="A1072" s="1612" t="s">
        <v>46</v>
      </c>
      <c r="B1072" s="1613"/>
      <c r="C1072" s="1613"/>
      <c r="D1072" s="1613"/>
      <c r="E1072" s="1613"/>
      <c r="F1072" s="1613"/>
      <c r="G1072" s="1613"/>
      <c r="H1072" s="1613"/>
      <c r="I1072" s="1614"/>
      <c r="K1072" s="1612" t="s">
        <v>46</v>
      </c>
      <c r="L1072" s="1613"/>
      <c r="M1072" s="1613"/>
      <c r="N1072" s="1613"/>
      <c r="O1072" s="1613"/>
      <c r="P1072" s="1613"/>
      <c r="Q1072" s="1613"/>
      <c r="R1072" s="1613"/>
      <c r="S1072" s="1614"/>
    </row>
    <row r="1073" spans="1:19" s="1081" customFormat="1">
      <c r="A1073" s="1615" t="s">
        <v>47</v>
      </c>
      <c r="B1073" s="1626"/>
      <c r="C1073" s="1626"/>
      <c r="D1073" s="1626"/>
      <c r="E1073" s="1626"/>
      <c r="F1073" s="1626"/>
      <c r="G1073" s="1626"/>
      <c r="H1073" s="1626"/>
      <c r="I1073" s="1617"/>
      <c r="K1073" s="1630" t="s">
        <v>47</v>
      </c>
      <c r="L1073" s="1631"/>
      <c r="M1073" s="1631"/>
      <c r="N1073" s="1631"/>
      <c r="O1073" s="1631"/>
      <c r="P1073" s="1631"/>
      <c r="Q1073" s="1631"/>
      <c r="R1073" s="1631"/>
      <c r="S1073" s="1632"/>
    </row>
    <row r="1074" spans="1:19" s="1081" customFormat="1">
      <c r="A1074" s="1082"/>
      <c r="I1074" s="1083"/>
      <c r="K1074" s="1082"/>
      <c r="S1074" s="1083"/>
    </row>
    <row r="1075" spans="1:19" s="1081" customFormat="1" ht="18.75">
      <c r="A1075" s="1084" t="s">
        <v>48</v>
      </c>
      <c r="B1075" s="1085"/>
      <c r="C1075" s="1085"/>
      <c r="D1075" s="1086" t="s">
        <v>482</v>
      </c>
      <c r="I1075" s="1083"/>
      <c r="K1075" s="1084" t="s">
        <v>48</v>
      </c>
      <c r="L1075" s="1085"/>
      <c r="M1075" s="1085"/>
      <c r="N1075" s="1087" t="str">
        <f>D1075</f>
        <v>Burgeon IT Services Pvt.Ltd.</v>
      </c>
      <c r="S1075" s="1083"/>
    </row>
    <row r="1076" spans="1:19" s="1081" customFormat="1" ht="18">
      <c r="A1076" s="1084"/>
      <c r="B1076" s="1088" t="s">
        <v>491</v>
      </c>
      <c r="C1076" s="1085"/>
      <c r="I1076" s="1083"/>
      <c r="K1076" s="1084"/>
      <c r="L1076" s="1085" t="str">
        <f>B1076</f>
        <v>Siri Mansion LIGB 436 Dr.A S Rao Nagar,Hyderabad</v>
      </c>
      <c r="M1076" s="1085"/>
      <c r="N1076" s="1085"/>
      <c r="S1076" s="1083"/>
    </row>
    <row r="1077" spans="1:19" s="1081" customFormat="1">
      <c r="A1077" s="1084"/>
      <c r="B1077" s="1085"/>
      <c r="C1077" s="1085"/>
      <c r="D1077" s="1085"/>
      <c r="E1077" s="1085"/>
      <c r="I1077" s="1083"/>
      <c r="K1077" s="1084"/>
      <c r="L1077" s="1085"/>
      <c r="M1077" s="1085"/>
      <c r="N1077" s="1085"/>
      <c r="O1077" s="1085"/>
      <c r="S1077" s="1083"/>
    </row>
    <row r="1078" spans="1:19" s="1081" customFormat="1" ht="14.45" customHeight="1">
      <c r="A1078" s="1618" t="s">
        <v>49</v>
      </c>
      <c r="B1078" s="1623"/>
      <c r="C1078" s="1623"/>
      <c r="D1078" s="1623"/>
      <c r="E1078" s="1085"/>
      <c r="I1078" s="1083"/>
      <c r="K1078" s="1618" t="s">
        <v>49</v>
      </c>
      <c r="L1078" s="1623"/>
      <c r="M1078" s="1623"/>
      <c r="N1078" s="1623"/>
      <c r="O1078" s="1085"/>
      <c r="S1078" s="1083"/>
    </row>
    <row r="1079" spans="1:19" s="1081" customFormat="1">
      <c r="A1079" s="1618"/>
      <c r="B1079" s="1623"/>
      <c r="C1079" s="1623"/>
      <c r="D1079" s="1623"/>
      <c r="E1079" s="1089" t="str">
        <f>'04-22Master'!B39</f>
        <v>Shridhar Madlur</v>
      </c>
      <c r="F1079" s="1090"/>
      <c r="G1079" s="1090"/>
      <c r="H1079" s="1090" t="str">
        <f>'04-22Master'!E39</f>
        <v>Hanamantappa Madlur</v>
      </c>
      <c r="I1079" s="1083"/>
      <c r="K1079" s="1618"/>
      <c r="L1079" s="1623"/>
      <c r="M1079" s="1623"/>
      <c r="N1079" s="1623"/>
      <c r="O1079" s="1089" t="str">
        <f>E1079</f>
        <v>Shridhar Madlur</v>
      </c>
      <c r="P1079" s="1090"/>
      <c r="Q1079" s="1090"/>
      <c r="R1079" s="1090" t="str">
        <f>H1079</f>
        <v>Hanamantappa Madlur</v>
      </c>
      <c r="S1079" s="1083"/>
    </row>
    <row r="1080" spans="1:19" s="1081" customFormat="1">
      <c r="A1080" s="1084"/>
      <c r="B1080" s="1085"/>
      <c r="C1080" s="1085"/>
      <c r="D1080" s="1085"/>
      <c r="E1080" s="1085"/>
      <c r="I1080" s="1083"/>
      <c r="K1080" s="1084"/>
      <c r="L1080" s="1085"/>
      <c r="M1080" s="1085"/>
      <c r="N1080" s="1085"/>
      <c r="O1080" s="1085"/>
      <c r="S1080" s="1083"/>
    </row>
    <row r="1081" spans="1:19" s="1081" customFormat="1">
      <c r="A1081" s="1620" t="s">
        <v>50</v>
      </c>
      <c r="B1081" s="1622"/>
      <c r="C1081" s="1622"/>
      <c r="D1081" s="1622"/>
      <c r="E1081" s="1091" t="s">
        <v>483</v>
      </c>
      <c r="F1081" s="1090"/>
      <c r="G1081" s="1090"/>
      <c r="H1081" s="1090"/>
      <c r="I1081" s="1083"/>
      <c r="K1081" s="1620" t="s">
        <v>50</v>
      </c>
      <c r="L1081" s="1622"/>
      <c r="M1081" s="1622"/>
      <c r="N1081" s="1622"/>
      <c r="O1081" s="1089" t="str">
        <f>E1081</f>
        <v>INFOSYS  LTD.IL Bangalore STP Park - I</v>
      </c>
      <c r="P1081" s="1090"/>
      <c r="Q1081" s="1090"/>
      <c r="R1081" s="1090"/>
      <c r="S1081" s="1083"/>
    </row>
    <row r="1082" spans="1:19" s="1081" customFormat="1">
      <c r="A1082" s="1084"/>
      <c r="B1082" s="1085"/>
      <c r="C1082" s="1085"/>
      <c r="D1082" s="1085"/>
      <c r="E1082" s="1085"/>
      <c r="I1082" s="1083"/>
      <c r="K1082" s="1084"/>
      <c r="L1082" s="1085"/>
      <c r="M1082" s="1085"/>
      <c r="N1082" s="1085"/>
      <c r="O1082" s="1085"/>
      <c r="S1082" s="1083"/>
    </row>
    <row r="1083" spans="1:19" s="1081" customFormat="1">
      <c r="A1083" s="1620" t="s">
        <v>51</v>
      </c>
      <c r="B1083" s="1622"/>
      <c r="C1083" s="1622"/>
      <c r="D1083" s="1622"/>
      <c r="E1083" s="1092">
        <f>'04-22Master'!D10</f>
        <v>44652</v>
      </c>
      <c r="F1083" s="1090"/>
      <c r="G1083" s="1090"/>
      <c r="H1083" s="1090"/>
      <c r="I1083" s="1083"/>
      <c r="K1083" s="1620" t="s">
        <v>51</v>
      </c>
      <c r="L1083" s="1622"/>
      <c r="M1083" s="1622"/>
      <c r="N1083" s="1622"/>
      <c r="O1083" s="1092">
        <f>E1083</f>
        <v>44652</v>
      </c>
      <c r="P1083" s="1090"/>
      <c r="Q1083" s="1090"/>
      <c r="R1083" s="1090"/>
      <c r="S1083" s="1083"/>
    </row>
    <row r="1084" spans="1:19" s="1081" customFormat="1">
      <c r="A1084" s="1084"/>
      <c r="B1084" s="1085"/>
      <c r="C1084" s="1085"/>
      <c r="D1084" s="1085"/>
      <c r="E1084" s="1085"/>
      <c r="I1084" s="1083"/>
      <c r="K1084" s="1084"/>
      <c r="L1084" s="1085"/>
      <c r="M1084" s="1085"/>
      <c r="N1084" s="1085"/>
      <c r="O1084" s="1085"/>
      <c r="S1084" s="1083"/>
    </row>
    <row r="1085" spans="1:19" s="1081" customFormat="1">
      <c r="A1085" s="1093">
        <v>1</v>
      </c>
      <c r="B1085" s="1622" t="s">
        <v>52</v>
      </c>
      <c r="C1085" s="1622"/>
      <c r="D1085" s="1622"/>
      <c r="E1085" s="1094">
        <f>'04-22Master'!R39</f>
        <v>30</v>
      </c>
      <c r="F1085" s="1090"/>
      <c r="G1085" s="1090"/>
      <c r="H1085" s="1090"/>
      <c r="I1085" s="1083"/>
      <c r="K1085" s="1093">
        <v>1</v>
      </c>
      <c r="L1085" s="1622" t="s">
        <v>52</v>
      </c>
      <c r="M1085" s="1622"/>
      <c r="N1085" s="1622"/>
      <c r="O1085" s="1094">
        <f>E1085</f>
        <v>30</v>
      </c>
      <c r="P1085" s="1090"/>
      <c r="Q1085" s="1090"/>
      <c r="R1085" s="1090"/>
      <c r="S1085" s="1083"/>
    </row>
    <row r="1086" spans="1:19" s="1081" customFormat="1">
      <c r="A1086" s="1093"/>
      <c r="B1086" s="1085"/>
      <c r="C1086" s="1085"/>
      <c r="D1086" s="1085"/>
      <c r="E1086" s="1085"/>
      <c r="I1086" s="1083"/>
      <c r="K1086" s="1093"/>
      <c r="L1086" s="1085"/>
      <c r="M1086" s="1085"/>
      <c r="N1086" s="1085"/>
      <c r="O1086" s="1085"/>
      <c r="S1086" s="1083"/>
    </row>
    <row r="1087" spans="1:19" s="1081" customFormat="1" ht="14.45" customHeight="1">
      <c r="A1087" s="1093">
        <v>2</v>
      </c>
      <c r="B1087" s="1623" t="s">
        <v>53</v>
      </c>
      <c r="C1087" s="1623"/>
      <c r="D1087" s="1623"/>
      <c r="E1087" s="1085"/>
      <c r="I1087" s="1083"/>
      <c r="K1087" s="1093">
        <v>2</v>
      </c>
      <c r="L1087" s="1623" t="s">
        <v>53</v>
      </c>
      <c r="M1087" s="1623"/>
      <c r="N1087" s="1623"/>
      <c r="O1087" s="1085"/>
      <c r="S1087" s="1083"/>
    </row>
    <row r="1088" spans="1:19" s="1081" customFormat="1">
      <c r="A1088" s="1093"/>
      <c r="B1088" s="1623"/>
      <c r="C1088" s="1623"/>
      <c r="D1088" s="1623"/>
      <c r="E1088" s="1095" t="s">
        <v>34</v>
      </c>
      <c r="F1088" s="1090"/>
      <c r="G1088" s="1090"/>
      <c r="H1088" s="1090"/>
      <c r="I1088" s="1083"/>
      <c r="K1088" s="1093"/>
      <c r="L1088" s="1623"/>
      <c r="M1088" s="1623"/>
      <c r="N1088" s="1623"/>
      <c r="O1088" s="1095" t="s">
        <v>34</v>
      </c>
      <c r="P1088" s="1090"/>
      <c r="Q1088" s="1090"/>
      <c r="R1088" s="1090"/>
      <c r="S1088" s="1083"/>
    </row>
    <row r="1089" spans="1:19" s="1081" customFormat="1">
      <c r="A1089" s="1093"/>
      <c r="B1089" s="1085"/>
      <c r="C1089" s="1085"/>
      <c r="D1089" s="1085"/>
      <c r="E1089" s="1085"/>
      <c r="I1089" s="1083"/>
      <c r="K1089" s="1093"/>
      <c r="L1089" s="1085"/>
      <c r="M1089" s="1085"/>
      <c r="N1089" s="1085"/>
      <c r="O1089" s="1085"/>
      <c r="S1089" s="1083"/>
    </row>
    <row r="1090" spans="1:19" s="1081" customFormat="1">
      <c r="A1090" s="1093">
        <v>3</v>
      </c>
      <c r="B1090" s="1622" t="s">
        <v>54</v>
      </c>
      <c r="C1090" s="1622"/>
      <c r="D1090" s="1622"/>
      <c r="E1090" s="1095" t="s">
        <v>34</v>
      </c>
      <c r="F1090" s="1090"/>
      <c r="G1090" s="1090"/>
      <c r="H1090" s="1090"/>
      <c r="I1090" s="1083"/>
      <c r="K1090" s="1093">
        <v>3</v>
      </c>
      <c r="L1090" s="1622" t="s">
        <v>54</v>
      </c>
      <c r="M1090" s="1622"/>
      <c r="N1090" s="1622"/>
      <c r="O1090" s="1089" t="str">
        <f>E1090</f>
        <v>N/A</v>
      </c>
      <c r="P1090" s="1090"/>
      <c r="Q1090" s="1090"/>
      <c r="R1090" s="1090"/>
      <c r="S1090" s="1083"/>
    </row>
    <row r="1091" spans="1:19" s="1081" customFormat="1">
      <c r="A1091" s="1093"/>
      <c r="B1091" s="1085"/>
      <c r="C1091" s="1085"/>
      <c r="D1091" s="1085"/>
      <c r="E1091" s="1085"/>
      <c r="I1091" s="1083"/>
      <c r="K1091" s="1093"/>
      <c r="L1091" s="1085"/>
      <c r="M1091" s="1085"/>
      <c r="N1091" s="1085"/>
      <c r="O1091" s="1085"/>
      <c r="S1091" s="1083"/>
    </row>
    <row r="1092" spans="1:19" s="1081" customFormat="1">
      <c r="A1092" s="1093">
        <v>4</v>
      </c>
      <c r="B1092" s="1622" t="s">
        <v>55</v>
      </c>
      <c r="C1092" s="1622"/>
      <c r="D1092" s="1622"/>
      <c r="E1092" s="1095" t="s">
        <v>56</v>
      </c>
      <c r="F1092" s="1090"/>
      <c r="G1092" s="1090"/>
      <c r="H1092" s="1090"/>
      <c r="I1092" s="1083"/>
      <c r="K1092" s="1093">
        <v>4</v>
      </c>
      <c r="L1092" s="1622" t="s">
        <v>55</v>
      </c>
      <c r="M1092" s="1622"/>
      <c r="N1092" s="1622"/>
      <c r="O1092" s="1095" t="s">
        <v>56</v>
      </c>
      <c r="P1092" s="1090"/>
      <c r="Q1092" s="1090"/>
      <c r="R1092" s="1090"/>
      <c r="S1092" s="1083"/>
    </row>
    <row r="1093" spans="1:19" s="1081" customFormat="1">
      <c r="A1093" s="1093"/>
      <c r="B1093" s="1085"/>
      <c r="C1093" s="1085"/>
      <c r="D1093" s="1085"/>
      <c r="E1093" s="1085"/>
      <c r="I1093" s="1083"/>
      <c r="K1093" s="1093"/>
      <c r="L1093" s="1085"/>
      <c r="M1093" s="1085"/>
      <c r="N1093" s="1085"/>
      <c r="O1093" s="1085"/>
      <c r="S1093" s="1083"/>
    </row>
    <row r="1094" spans="1:19" s="1081" customFormat="1">
      <c r="A1094" s="1093">
        <v>5</v>
      </c>
      <c r="B1094" s="1622" t="s">
        <v>57</v>
      </c>
      <c r="C1094" s="1622"/>
      <c r="D1094" s="1622"/>
      <c r="E1094" s="1096">
        <f>'04-22Master'!AH39</f>
        <v>56276.265619999998</v>
      </c>
      <c r="I1094" s="1083"/>
      <c r="K1094" s="1093">
        <v>5</v>
      </c>
      <c r="L1094" s="1622" t="s">
        <v>57</v>
      </c>
      <c r="M1094" s="1622"/>
      <c r="N1094" s="1622"/>
      <c r="O1094" s="1096">
        <f>E1094</f>
        <v>56276.265619999998</v>
      </c>
      <c r="S1094" s="1083"/>
    </row>
    <row r="1095" spans="1:19" s="1081" customFormat="1">
      <c r="A1095" s="1093"/>
      <c r="B1095" s="1085"/>
      <c r="C1095" s="1085"/>
      <c r="D1095" s="1097" t="s">
        <v>58</v>
      </c>
      <c r="E1095" s="1097" t="s">
        <v>28</v>
      </c>
      <c r="F1095" s="1097" t="s">
        <v>30</v>
      </c>
      <c r="G1095" s="1097" t="s">
        <v>31</v>
      </c>
      <c r="H1095" s="1097" t="s">
        <v>383</v>
      </c>
      <c r="I1095" s="1098" t="s">
        <v>384</v>
      </c>
      <c r="K1095" s="1093"/>
      <c r="L1095" s="1085"/>
      <c r="M1095" s="1085"/>
      <c r="N1095" s="1097" t="s">
        <v>58</v>
      </c>
      <c r="O1095" s="1097" t="s">
        <v>28</v>
      </c>
      <c r="P1095" s="1097" t="s">
        <v>30</v>
      </c>
      <c r="Q1095" s="1097" t="s">
        <v>31</v>
      </c>
      <c r="R1095" s="1097" t="s">
        <v>383</v>
      </c>
      <c r="S1095" s="1098" t="s">
        <v>384</v>
      </c>
    </row>
    <row r="1096" spans="1:19" s="1081" customFormat="1">
      <c r="A1096" s="1093">
        <v>6</v>
      </c>
      <c r="B1096" s="1099" t="s">
        <v>59</v>
      </c>
      <c r="C1096" s="1099"/>
      <c r="D1096" s="1100">
        <f>'04-22Master'!AJ39</f>
        <v>1800</v>
      </c>
      <c r="E1096" s="1100">
        <f>'04-22Master'!AI4180</f>
        <v>0</v>
      </c>
      <c r="F1096" s="1101">
        <f>'04-22Master'!AK39</f>
        <v>200</v>
      </c>
      <c r="G1096" s="1100">
        <f>'04-22Master'!AL39</f>
        <v>0</v>
      </c>
      <c r="H1096" s="1101">
        <f>'04-22Master'!AM39</f>
        <v>283</v>
      </c>
      <c r="I1096" s="1101">
        <f>SUM(D1096:H1096)</f>
        <v>2283</v>
      </c>
      <c r="K1096" s="1093">
        <v>6</v>
      </c>
      <c r="L1096" s="1099" t="s">
        <v>59</v>
      </c>
      <c r="M1096" s="1099"/>
      <c r="N1096" s="1100">
        <f t="shared" ref="N1096" si="38">D1096</f>
        <v>1800</v>
      </c>
      <c r="O1096" s="1100">
        <f t="shared" ref="O1096" si="39">E1096</f>
        <v>0</v>
      </c>
      <c r="P1096" s="1101">
        <f t="shared" ref="P1096" si="40">F1096</f>
        <v>200</v>
      </c>
      <c r="Q1096" s="1100">
        <f t="shared" ref="Q1096" si="41">G1096</f>
        <v>0</v>
      </c>
      <c r="R1096" s="1101">
        <f t="shared" ref="R1096" si="42">H1096</f>
        <v>283</v>
      </c>
      <c r="S1096" s="1101">
        <f t="shared" ref="S1096" si="43">I1096</f>
        <v>2283</v>
      </c>
    </row>
    <row r="1097" spans="1:19" s="1081" customFormat="1">
      <c r="A1097" s="1093"/>
      <c r="B1097" s="1085"/>
      <c r="C1097" s="1085"/>
      <c r="D1097" s="1085"/>
      <c r="E1097" s="1085"/>
      <c r="I1097" s="1083"/>
      <c r="K1097" s="1093"/>
      <c r="L1097" s="1085"/>
      <c r="M1097" s="1085"/>
      <c r="N1097" s="1085"/>
      <c r="O1097" s="1085"/>
      <c r="S1097" s="1083"/>
    </row>
    <row r="1098" spans="1:19" s="1081" customFormat="1">
      <c r="A1098" s="1093">
        <v>7</v>
      </c>
      <c r="B1098" s="1622" t="s">
        <v>60</v>
      </c>
      <c r="C1098" s="1622"/>
      <c r="D1098" s="1622"/>
      <c r="E1098" s="1102">
        <f>E1094-I1096</f>
        <v>53993.265619999998</v>
      </c>
      <c r="F1098" s="1090"/>
      <c r="G1098" s="1090"/>
      <c r="H1098" s="1090"/>
      <c r="I1098" s="1083"/>
      <c r="K1098" s="1093">
        <v>7</v>
      </c>
      <c r="L1098" s="1622" t="s">
        <v>60</v>
      </c>
      <c r="M1098" s="1622"/>
      <c r="N1098" s="1622"/>
      <c r="O1098" s="1102">
        <f>E1098</f>
        <v>53993.265619999998</v>
      </c>
      <c r="P1098" s="1090"/>
      <c r="Q1098" s="1090"/>
      <c r="R1098" s="1090"/>
      <c r="S1098" s="1083"/>
    </row>
    <row r="1099" spans="1:19" s="1081" customFormat="1">
      <c r="A1099" s="1082"/>
      <c r="I1099" s="1083"/>
      <c r="K1099" s="1082"/>
      <c r="S1099" s="1083"/>
    </row>
    <row r="1100" spans="1:19" s="1081" customFormat="1">
      <c r="A1100" s="1082"/>
      <c r="I1100" s="1083"/>
      <c r="K1100" s="1082"/>
      <c r="S1100" s="1083"/>
    </row>
    <row r="1101" spans="1:19" s="1081" customFormat="1" ht="15.75" thickBot="1">
      <c r="A1101" s="1082"/>
      <c r="F1101" s="1103"/>
      <c r="G1101" s="1103"/>
      <c r="H1101" s="1103"/>
      <c r="I1101" s="1104"/>
      <c r="K1101" s="1082"/>
      <c r="P1101" s="1103"/>
      <c r="Q1101" s="1103"/>
      <c r="R1101" s="1103"/>
      <c r="S1101" s="1104"/>
    </row>
    <row r="1102" spans="1:19" s="1081" customFormat="1" ht="15.75" thickBot="1">
      <c r="A1102" s="1105"/>
      <c r="B1102" s="1103"/>
      <c r="C1102" s="1103"/>
      <c r="D1102" s="1103"/>
      <c r="E1102" s="1103"/>
      <c r="F1102" s="1628" t="s">
        <v>61</v>
      </c>
      <c r="G1102" s="1628"/>
      <c r="H1102" s="1628"/>
      <c r="I1102" s="1629"/>
      <c r="K1102" s="1105"/>
      <c r="L1102" s="1103"/>
      <c r="M1102" s="1103"/>
      <c r="N1102" s="1103"/>
      <c r="O1102" s="1103"/>
      <c r="P1102" s="1628" t="s">
        <v>61</v>
      </c>
      <c r="Q1102" s="1628"/>
      <c r="R1102" s="1628"/>
      <c r="S1102" s="1629"/>
    </row>
    <row r="1103" spans="1:19" s="1081" customFormat="1"/>
    <row r="1104" spans="1:19" s="1081" customFormat="1"/>
    <row r="1105" spans="1:19" s="1081" customFormat="1"/>
    <row r="1106" spans="1:19" s="1081" customFormat="1"/>
    <row r="1107" spans="1:19" s="1081" customFormat="1"/>
    <row r="1108" spans="1:19" s="1081" customFormat="1"/>
    <row r="1109" spans="1:19" s="1081" customFormat="1"/>
    <row r="1110" spans="1:19" s="1081" customFormat="1"/>
    <row r="1111" spans="1:19" s="1081" customFormat="1"/>
    <row r="1112" spans="1:19" s="1081" customFormat="1"/>
    <row r="1113" spans="1:19" s="1081" customFormat="1"/>
    <row r="1114" spans="1:19" s="1081" customFormat="1"/>
    <row r="1115" spans="1:19" s="1081" customFormat="1"/>
    <row r="1116" spans="1:19" s="1081" customFormat="1"/>
    <row r="1117" spans="1:19" s="1081" customFormat="1" ht="15.75" thickBot="1"/>
    <row r="1118" spans="1:19" s="1081" customFormat="1" ht="26.25">
      <c r="A1118" s="1612" t="s">
        <v>46</v>
      </c>
      <c r="B1118" s="1613"/>
      <c r="C1118" s="1613"/>
      <c r="D1118" s="1613"/>
      <c r="E1118" s="1613"/>
      <c r="F1118" s="1613"/>
      <c r="G1118" s="1613"/>
      <c r="H1118" s="1613"/>
      <c r="I1118" s="1614"/>
      <c r="K1118" s="1612" t="s">
        <v>46</v>
      </c>
      <c r="L1118" s="1613"/>
      <c r="M1118" s="1613"/>
      <c r="N1118" s="1613"/>
      <c r="O1118" s="1613"/>
      <c r="P1118" s="1613"/>
      <c r="Q1118" s="1613"/>
      <c r="R1118" s="1613"/>
      <c r="S1118" s="1614"/>
    </row>
    <row r="1119" spans="1:19" s="1081" customFormat="1">
      <c r="A1119" s="1615" t="s">
        <v>47</v>
      </c>
      <c r="B1119" s="1626"/>
      <c r="C1119" s="1626"/>
      <c r="D1119" s="1626"/>
      <c r="E1119" s="1626"/>
      <c r="F1119" s="1626"/>
      <c r="G1119" s="1626"/>
      <c r="H1119" s="1626"/>
      <c r="I1119" s="1617"/>
      <c r="K1119" s="1615" t="s">
        <v>47</v>
      </c>
      <c r="L1119" s="1626"/>
      <c r="M1119" s="1626"/>
      <c r="N1119" s="1626"/>
      <c r="O1119" s="1626"/>
      <c r="P1119" s="1626"/>
      <c r="Q1119" s="1626"/>
      <c r="R1119" s="1626"/>
      <c r="S1119" s="1617"/>
    </row>
    <row r="1120" spans="1:19" s="1081" customFormat="1">
      <c r="A1120" s="1082"/>
      <c r="I1120" s="1083"/>
      <c r="K1120" s="1082"/>
      <c r="S1120" s="1083"/>
    </row>
    <row r="1121" spans="1:19" s="1081" customFormat="1" ht="18.75">
      <c r="A1121" s="1084" t="s">
        <v>48</v>
      </c>
      <c r="B1121" s="1085"/>
      <c r="C1121" s="1085"/>
      <c r="D1121" s="1086" t="s">
        <v>482</v>
      </c>
      <c r="I1121" s="1083"/>
      <c r="K1121" s="1084" t="s">
        <v>48</v>
      </c>
      <c r="L1121" s="1085"/>
      <c r="M1121" s="1085"/>
      <c r="N1121" s="1087" t="str">
        <f>D1121</f>
        <v>Burgeon IT Services Pvt.Ltd.</v>
      </c>
      <c r="S1121" s="1083"/>
    </row>
    <row r="1122" spans="1:19" s="1081" customFormat="1" ht="18">
      <c r="A1122" s="1084"/>
      <c r="B1122" s="1088" t="s">
        <v>491</v>
      </c>
      <c r="C1122" s="1085"/>
      <c r="I1122" s="1083"/>
      <c r="K1122" s="1084"/>
      <c r="L1122" s="1085" t="str">
        <f>B1122</f>
        <v>Siri Mansion LIGB 436 Dr.A S Rao Nagar,Hyderabad</v>
      </c>
      <c r="M1122" s="1085"/>
      <c r="N1122" s="1085"/>
      <c r="S1122" s="1083"/>
    </row>
    <row r="1123" spans="1:19" s="1081" customFormat="1">
      <c r="A1123" s="1084"/>
      <c r="B1123" s="1085"/>
      <c r="C1123" s="1085"/>
      <c r="D1123" s="1085"/>
      <c r="E1123" s="1085"/>
      <c r="I1123" s="1083"/>
      <c r="K1123" s="1084"/>
      <c r="L1123" s="1085"/>
      <c r="M1123" s="1085"/>
      <c r="N1123" s="1085"/>
      <c r="O1123" s="1085"/>
      <c r="S1123" s="1083"/>
    </row>
    <row r="1124" spans="1:19" s="1081" customFormat="1" ht="14.45" customHeight="1">
      <c r="A1124" s="1618" t="s">
        <v>49</v>
      </c>
      <c r="B1124" s="1623"/>
      <c r="C1124" s="1623"/>
      <c r="D1124" s="1623"/>
      <c r="E1124" s="1085"/>
      <c r="I1124" s="1083"/>
      <c r="K1124" s="1618" t="s">
        <v>49</v>
      </c>
      <c r="L1124" s="1623"/>
      <c r="M1124" s="1623"/>
      <c r="N1124" s="1623"/>
      <c r="O1124" s="1085"/>
      <c r="S1124" s="1083"/>
    </row>
    <row r="1125" spans="1:19" s="1081" customFormat="1">
      <c r="A1125" s="1618"/>
      <c r="B1125" s="1623"/>
      <c r="C1125" s="1623"/>
      <c r="D1125" s="1623"/>
      <c r="E1125" s="1089" t="str">
        <f>'04-22Master'!B40</f>
        <v>Samarjit Saha</v>
      </c>
      <c r="F1125" s="1090"/>
      <c r="G1125" s="1090"/>
      <c r="H1125" s="1153" t="str">
        <f>'04-22Master'!E40</f>
        <v>Gopal Chandra Saha</v>
      </c>
      <c r="I1125" s="1083"/>
      <c r="K1125" s="1618"/>
      <c r="L1125" s="1623"/>
      <c r="M1125" s="1623"/>
      <c r="N1125" s="1623"/>
      <c r="O1125" s="1089" t="str">
        <f>E1125</f>
        <v>Samarjit Saha</v>
      </c>
      <c r="P1125" s="1090"/>
      <c r="Q1125" s="1090"/>
      <c r="R1125" s="1153" t="str">
        <f>H1125</f>
        <v>Gopal Chandra Saha</v>
      </c>
      <c r="S1125" s="1083"/>
    </row>
    <row r="1126" spans="1:19" s="1081" customFormat="1">
      <c r="A1126" s="1084"/>
      <c r="B1126" s="1085"/>
      <c r="C1126" s="1085"/>
      <c r="D1126" s="1085"/>
      <c r="E1126" s="1085"/>
      <c r="I1126" s="1083"/>
      <c r="K1126" s="1084"/>
      <c r="L1126" s="1085"/>
      <c r="M1126" s="1085"/>
      <c r="N1126" s="1085"/>
      <c r="O1126" s="1085"/>
      <c r="S1126" s="1083"/>
    </row>
    <row r="1127" spans="1:19" s="1081" customFormat="1">
      <c r="A1127" s="1620" t="s">
        <v>50</v>
      </c>
      <c r="B1127" s="1622"/>
      <c r="C1127" s="1622"/>
      <c r="D1127" s="1622"/>
      <c r="E1127" s="1091" t="s">
        <v>483</v>
      </c>
      <c r="F1127" s="1090"/>
      <c r="G1127" s="1090"/>
      <c r="H1127" s="1090"/>
      <c r="I1127" s="1083"/>
      <c r="K1127" s="1620" t="s">
        <v>50</v>
      </c>
      <c r="L1127" s="1622"/>
      <c r="M1127" s="1622"/>
      <c r="N1127" s="1622"/>
      <c r="O1127" s="1089" t="str">
        <f>E1127</f>
        <v>INFOSYS  LTD.IL Bangalore STP Park - I</v>
      </c>
      <c r="P1127" s="1090"/>
      <c r="Q1127" s="1090"/>
      <c r="R1127" s="1090"/>
      <c r="S1127" s="1083"/>
    </row>
    <row r="1128" spans="1:19" s="1081" customFormat="1">
      <c r="A1128" s="1084"/>
      <c r="B1128" s="1085"/>
      <c r="C1128" s="1085"/>
      <c r="D1128" s="1085"/>
      <c r="E1128" s="1085"/>
      <c r="I1128" s="1083"/>
      <c r="K1128" s="1084"/>
      <c r="L1128" s="1085"/>
      <c r="M1128" s="1085"/>
      <c r="N1128" s="1085"/>
      <c r="O1128" s="1085"/>
      <c r="S1128" s="1083"/>
    </row>
    <row r="1129" spans="1:19" s="1081" customFormat="1">
      <c r="A1129" s="1620" t="s">
        <v>51</v>
      </c>
      <c r="B1129" s="1622"/>
      <c r="C1129" s="1622"/>
      <c r="D1129" s="1622"/>
      <c r="E1129" s="1092">
        <f>'04-22Master'!D10</f>
        <v>44652</v>
      </c>
      <c r="F1129" s="1090"/>
      <c r="G1129" s="1090"/>
      <c r="H1129" s="1090"/>
      <c r="I1129" s="1083"/>
      <c r="K1129" s="1620" t="s">
        <v>51</v>
      </c>
      <c r="L1129" s="1622"/>
      <c r="M1129" s="1622"/>
      <c r="N1129" s="1622"/>
      <c r="O1129" s="1092">
        <f>E1129</f>
        <v>44652</v>
      </c>
      <c r="P1129" s="1090"/>
      <c r="Q1129" s="1090"/>
      <c r="R1129" s="1090"/>
      <c r="S1129" s="1083"/>
    </row>
    <row r="1130" spans="1:19" s="1081" customFormat="1">
      <c r="A1130" s="1084"/>
      <c r="B1130" s="1085"/>
      <c r="C1130" s="1085"/>
      <c r="D1130" s="1085"/>
      <c r="E1130" s="1085"/>
      <c r="I1130" s="1083"/>
      <c r="K1130" s="1084"/>
      <c r="L1130" s="1085"/>
      <c r="M1130" s="1085"/>
      <c r="N1130" s="1085"/>
      <c r="O1130" s="1085"/>
      <c r="S1130" s="1083"/>
    </row>
    <row r="1131" spans="1:19" s="1081" customFormat="1">
      <c r="A1131" s="1093">
        <v>1</v>
      </c>
      <c r="B1131" s="1622" t="s">
        <v>52</v>
      </c>
      <c r="C1131" s="1622"/>
      <c r="D1131" s="1622"/>
      <c r="E1131" s="1094">
        <f>'04-22Master'!R40</f>
        <v>30</v>
      </c>
      <c r="F1131" s="1090"/>
      <c r="G1131" s="1090"/>
      <c r="H1131" s="1090"/>
      <c r="I1131" s="1083"/>
      <c r="K1131" s="1093">
        <v>1</v>
      </c>
      <c r="L1131" s="1622" t="s">
        <v>52</v>
      </c>
      <c r="M1131" s="1622"/>
      <c r="N1131" s="1622"/>
      <c r="O1131" s="1094">
        <f>E1131</f>
        <v>30</v>
      </c>
      <c r="P1131" s="1090"/>
      <c r="Q1131" s="1090"/>
      <c r="R1131" s="1090"/>
      <c r="S1131" s="1083"/>
    </row>
    <row r="1132" spans="1:19" s="1081" customFormat="1">
      <c r="A1132" s="1093"/>
      <c r="B1132" s="1085"/>
      <c r="C1132" s="1085"/>
      <c r="D1132" s="1085"/>
      <c r="E1132" s="1085"/>
      <c r="I1132" s="1083"/>
      <c r="K1132" s="1093"/>
      <c r="L1132" s="1085"/>
      <c r="M1132" s="1085"/>
      <c r="N1132" s="1085"/>
      <c r="O1132" s="1085"/>
      <c r="S1132" s="1083"/>
    </row>
    <row r="1133" spans="1:19" s="1081" customFormat="1" ht="14.45" customHeight="1">
      <c r="A1133" s="1093">
        <v>2</v>
      </c>
      <c r="B1133" s="1623" t="s">
        <v>53</v>
      </c>
      <c r="C1133" s="1623"/>
      <c r="D1133" s="1623"/>
      <c r="E1133" s="1085"/>
      <c r="I1133" s="1083"/>
      <c r="K1133" s="1093">
        <v>2</v>
      </c>
      <c r="L1133" s="1623" t="s">
        <v>53</v>
      </c>
      <c r="M1133" s="1623"/>
      <c r="N1133" s="1623"/>
      <c r="O1133" s="1085"/>
      <c r="S1133" s="1083"/>
    </row>
    <row r="1134" spans="1:19" s="1081" customFormat="1">
      <c r="A1134" s="1093"/>
      <c r="B1134" s="1623"/>
      <c r="C1134" s="1623"/>
      <c r="D1134" s="1623"/>
      <c r="E1134" s="1095" t="s">
        <v>34</v>
      </c>
      <c r="F1134" s="1090"/>
      <c r="G1134" s="1090"/>
      <c r="H1134" s="1090"/>
      <c r="I1134" s="1083"/>
      <c r="K1134" s="1093"/>
      <c r="L1134" s="1623"/>
      <c r="M1134" s="1623"/>
      <c r="N1134" s="1623"/>
      <c r="O1134" s="1095" t="s">
        <v>34</v>
      </c>
      <c r="P1134" s="1090"/>
      <c r="Q1134" s="1090"/>
      <c r="R1134" s="1090"/>
      <c r="S1134" s="1083"/>
    </row>
    <row r="1135" spans="1:19" s="1081" customFormat="1">
      <c r="A1135" s="1093"/>
      <c r="B1135" s="1085"/>
      <c r="C1135" s="1085"/>
      <c r="D1135" s="1085"/>
      <c r="E1135" s="1085"/>
      <c r="I1135" s="1083"/>
      <c r="K1135" s="1093"/>
      <c r="L1135" s="1085"/>
      <c r="M1135" s="1085"/>
      <c r="N1135" s="1085"/>
      <c r="O1135" s="1085"/>
      <c r="S1135" s="1083"/>
    </row>
    <row r="1136" spans="1:19" s="1081" customFormat="1">
      <c r="A1136" s="1093">
        <v>3</v>
      </c>
      <c r="B1136" s="1622" t="s">
        <v>54</v>
      </c>
      <c r="C1136" s="1622"/>
      <c r="D1136" s="1622"/>
      <c r="E1136" s="1095" t="s">
        <v>34</v>
      </c>
      <c r="F1136" s="1090"/>
      <c r="G1136" s="1090"/>
      <c r="H1136" s="1090"/>
      <c r="I1136" s="1083"/>
      <c r="K1136" s="1093">
        <v>3</v>
      </c>
      <c r="L1136" s="1622" t="s">
        <v>54</v>
      </c>
      <c r="M1136" s="1622"/>
      <c r="N1136" s="1622"/>
      <c r="O1136" s="1089" t="str">
        <f>E1136</f>
        <v>N/A</v>
      </c>
      <c r="P1136" s="1090"/>
      <c r="Q1136" s="1090"/>
      <c r="R1136" s="1090"/>
      <c r="S1136" s="1083"/>
    </row>
    <row r="1137" spans="1:19" s="1081" customFormat="1">
      <c r="A1137" s="1093"/>
      <c r="B1137" s="1085"/>
      <c r="C1137" s="1085"/>
      <c r="D1137" s="1085"/>
      <c r="E1137" s="1085"/>
      <c r="I1137" s="1083"/>
      <c r="K1137" s="1093"/>
      <c r="L1137" s="1085"/>
      <c r="M1137" s="1085"/>
      <c r="N1137" s="1085"/>
      <c r="O1137" s="1085"/>
      <c r="S1137" s="1083"/>
    </row>
    <row r="1138" spans="1:19" s="1081" customFormat="1">
      <c r="A1138" s="1093">
        <v>4</v>
      </c>
      <c r="B1138" s="1622" t="s">
        <v>55</v>
      </c>
      <c r="C1138" s="1622"/>
      <c r="D1138" s="1622"/>
      <c r="E1138" s="1095" t="s">
        <v>56</v>
      </c>
      <c r="F1138" s="1090"/>
      <c r="G1138" s="1090"/>
      <c r="H1138" s="1090"/>
      <c r="I1138" s="1083"/>
      <c r="K1138" s="1093">
        <v>4</v>
      </c>
      <c r="L1138" s="1622" t="s">
        <v>55</v>
      </c>
      <c r="M1138" s="1622"/>
      <c r="N1138" s="1622"/>
      <c r="O1138" s="1095" t="s">
        <v>56</v>
      </c>
      <c r="P1138" s="1090"/>
      <c r="Q1138" s="1090"/>
      <c r="R1138" s="1090"/>
      <c r="S1138" s="1083"/>
    </row>
    <row r="1139" spans="1:19" s="1081" customFormat="1">
      <c r="A1139" s="1093"/>
      <c r="B1139" s="1085"/>
      <c r="C1139" s="1085"/>
      <c r="D1139" s="1085"/>
      <c r="E1139" s="1085"/>
      <c r="I1139" s="1083"/>
      <c r="K1139" s="1093"/>
      <c r="L1139" s="1085"/>
      <c r="M1139" s="1085"/>
      <c r="N1139" s="1085"/>
      <c r="O1139" s="1085"/>
      <c r="S1139" s="1083"/>
    </row>
    <row r="1140" spans="1:19" s="1081" customFormat="1">
      <c r="A1140" s="1093">
        <v>5</v>
      </c>
      <c r="B1140" s="1622" t="s">
        <v>57</v>
      </c>
      <c r="C1140" s="1622"/>
      <c r="D1140" s="1622"/>
      <c r="E1140" s="1096">
        <f>'04-22Master'!AH40</f>
        <v>138276.09878</v>
      </c>
      <c r="I1140" s="1083"/>
      <c r="K1140" s="1093">
        <v>5</v>
      </c>
      <c r="L1140" s="1622" t="s">
        <v>57</v>
      </c>
      <c r="M1140" s="1622"/>
      <c r="N1140" s="1622"/>
      <c r="O1140" s="1096">
        <f>E1140</f>
        <v>138276.09878</v>
      </c>
      <c r="S1140" s="1083"/>
    </row>
    <row r="1141" spans="1:19" s="1081" customFormat="1">
      <c r="A1141" s="1093"/>
      <c r="B1141" s="1085"/>
      <c r="C1141" s="1085"/>
      <c r="D1141" s="1097" t="s">
        <v>58</v>
      </c>
      <c r="E1141" s="1097" t="s">
        <v>28</v>
      </c>
      <c r="F1141" s="1097" t="s">
        <v>30</v>
      </c>
      <c r="G1141" s="1097" t="s">
        <v>31</v>
      </c>
      <c r="H1141" s="1097" t="s">
        <v>383</v>
      </c>
      <c r="I1141" s="1098" t="s">
        <v>384</v>
      </c>
      <c r="K1141" s="1093"/>
      <c r="L1141" s="1085"/>
      <c r="M1141" s="1085"/>
      <c r="N1141" s="1097" t="s">
        <v>58</v>
      </c>
      <c r="O1141" s="1097" t="s">
        <v>28</v>
      </c>
      <c r="P1141" s="1097" t="s">
        <v>30</v>
      </c>
      <c r="Q1141" s="1097" t="s">
        <v>31</v>
      </c>
      <c r="R1141" s="1097" t="s">
        <v>383</v>
      </c>
      <c r="S1141" s="1098" t="s">
        <v>384</v>
      </c>
    </row>
    <row r="1142" spans="1:19" s="1081" customFormat="1">
      <c r="A1142" s="1093">
        <v>6</v>
      </c>
      <c r="B1142" s="1099" t="s">
        <v>59</v>
      </c>
      <c r="C1142" s="1099"/>
      <c r="D1142" s="1100">
        <f>'04-22Master'!AJ40</f>
        <v>1800</v>
      </c>
      <c r="E1142" s="1100">
        <f>'04-22Master'!AI4227</f>
        <v>0</v>
      </c>
      <c r="F1142" s="1101">
        <f>'04-22Master'!AK40</f>
        <v>200</v>
      </c>
      <c r="G1142" s="1100">
        <f>'04-22Master'!AL40</f>
        <v>0</v>
      </c>
      <c r="H1142" s="1101">
        <f>'04-22Master'!AM40</f>
        <v>283</v>
      </c>
      <c r="I1142" s="1101">
        <f>SUM(D1142:H1142)</f>
        <v>2283</v>
      </c>
      <c r="K1142" s="1093">
        <v>6</v>
      </c>
      <c r="L1142" s="1099" t="s">
        <v>59</v>
      </c>
      <c r="M1142" s="1099"/>
      <c r="N1142" s="1100">
        <f t="shared" ref="N1142" si="44">D1142</f>
        <v>1800</v>
      </c>
      <c r="O1142" s="1100">
        <f t="shared" ref="O1142" si="45">E1142</f>
        <v>0</v>
      </c>
      <c r="P1142" s="1101">
        <f t="shared" ref="P1142" si="46">F1142</f>
        <v>200</v>
      </c>
      <c r="Q1142" s="1100">
        <f t="shared" ref="Q1142" si="47">G1142</f>
        <v>0</v>
      </c>
      <c r="R1142" s="1101">
        <f t="shared" ref="R1142" si="48">H1142</f>
        <v>283</v>
      </c>
      <c r="S1142" s="1101">
        <f t="shared" ref="S1142" si="49">I1142</f>
        <v>2283</v>
      </c>
    </row>
    <row r="1143" spans="1:19" s="1081" customFormat="1">
      <c r="A1143" s="1093"/>
      <c r="B1143" s="1085"/>
      <c r="C1143" s="1085"/>
      <c r="D1143" s="1085"/>
      <c r="E1143" s="1085"/>
      <c r="I1143" s="1083"/>
      <c r="K1143" s="1093"/>
      <c r="L1143" s="1085"/>
      <c r="M1143" s="1085"/>
      <c r="N1143" s="1085"/>
      <c r="O1143" s="1085"/>
      <c r="S1143" s="1083"/>
    </row>
    <row r="1144" spans="1:19" s="1081" customFormat="1">
      <c r="A1144" s="1093">
        <v>7</v>
      </c>
      <c r="B1144" s="1622" t="s">
        <v>60</v>
      </c>
      <c r="C1144" s="1622"/>
      <c r="D1144" s="1622"/>
      <c r="E1144" s="1102">
        <f>E1140-D1142-F1142-G1142-H1142</f>
        <v>135993.09878</v>
      </c>
      <c r="F1144" s="1090"/>
      <c r="G1144" s="1090"/>
      <c r="H1144" s="1090"/>
      <c r="I1144" s="1083"/>
      <c r="K1144" s="1093">
        <v>7</v>
      </c>
      <c r="L1144" s="1622" t="s">
        <v>60</v>
      </c>
      <c r="M1144" s="1622"/>
      <c r="N1144" s="1622"/>
      <c r="O1144" s="1102">
        <f>E1144</f>
        <v>135993.09878</v>
      </c>
      <c r="P1144" s="1090"/>
      <c r="Q1144" s="1090"/>
      <c r="R1144" s="1090"/>
      <c r="S1144" s="1083"/>
    </row>
    <row r="1145" spans="1:19" s="1081" customFormat="1">
      <c r="A1145" s="1082"/>
      <c r="I1145" s="1083"/>
      <c r="K1145" s="1082"/>
      <c r="S1145" s="1083"/>
    </row>
    <row r="1146" spans="1:19" s="1081" customFormat="1">
      <c r="A1146" s="1082"/>
      <c r="I1146" s="1083"/>
      <c r="K1146" s="1082"/>
      <c r="S1146" s="1083"/>
    </row>
    <row r="1147" spans="1:19" s="1081" customFormat="1" ht="15.75" thickBot="1">
      <c r="A1147" s="1082"/>
      <c r="F1147" s="1103"/>
      <c r="G1147" s="1103"/>
      <c r="H1147" s="1103"/>
      <c r="I1147" s="1104"/>
      <c r="K1147" s="1082"/>
      <c r="P1147" s="1103"/>
      <c r="Q1147" s="1103"/>
      <c r="R1147" s="1103"/>
      <c r="S1147" s="1104"/>
    </row>
    <row r="1148" spans="1:19" s="1081" customFormat="1" ht="15.75" thickBot="1">
      <c r="A1148" s="1105"/>
      <c r="B1148" s="1103"/>
      <c r="C1148" s="1103"/>
      <c r="D1148" s="1103"/>
      <c r="E1148" s="1103"/>
      <c r="F1148" s="1628" t="s">
        <v>61</v>
      </c>
      <c r="G1148" s="1628"/>
      <c r="H1148" s="1628"/>
      <c r="I1148" s="1629"/>
      <c r="K1148" s="1105"/>
      <c r="L1148" s="1103"/>
      <c r="M1148" s="1103"/>
      <c r="N1148" s="1103"/>
      <c r="O1148" s="1103"/>
      <c r="P1148" s="1628" t="s">
        <v>61</v>
      </c>
      <c r="Q1148" s="1628"/>
      <c r="R1148" s="1628"/>
      <c r="S1148" s="1629"/>
    </row>
    <row r="1149" spans="1:19" s="1081" customFormat="1"/>
    <row r="1150" spans="1:19" s="1081" customFormat="1"/>
    <row r="1151" spans="1:19" s="1081" customFormat="1"/>
    <row r="1152" spans="1:19" s="1081" customFormat="1"/>
    <row r="1153" spans="1:19" s="1081" customFormat="1"/>
    <row r="1154" spans="1:19" s="1081" customFormat="1"/>
    <row r="1155" spans="1:19" s="1081" customFormat="1"/>
    <row r="1156" spans="1:19" s="1081" customFormat="1"/>
    <row r="1157" spans="1:19" s="1081" customFormat="1"/>
    <row r="1158" spans="1:19" s="1081" customFormat="1"/>
    <row r="1159" spans="1:19" s="1081" customFormat="1"/>
    <row r="1160" spans="1:19" s="1081" customFormat="1"/>
    <row r="1161" spans="1:19" s="1081" customFormat="1"/>
    <row r="1162" spans="1:19" s="1081" customFormat="1"/>
    <row r="1163" spans="1:19" s="1081" customFormat="1"/>
    <row r="1164" spans="1:19" s="1081" customFormat="1"/>
    <row r="1165" spans="1:19" s="1081" customFormat="1"/>
    <row r="1166" spans="1:19" s="1081" customFormat="1" ht="15.75" thickBot="1"/>
    <row r="1167" spans="1:19" s="1081" customFormat="1" ht="26.25">
      <c r="A1167" s="1612" t="s">
        <v>46</v>
      </c>
      <c r="B1167" s="1613"/>
      <c r="C1167" s="1613"/>
      <c r="D1167" s="1613"/>
      <c r="E1167" s="1613"/>
      <c r="F1167" s="1613"/>
      <c r="G1167" s="1613"/>
      <c r="H1167" s="1613"/>
      <c r="I1167" s="1614"/>
      <c r="K1167" s="1612" t="s">
        <v>46</v>
      </c>
      <c r="L1167" s="1613"/>
      <c r="M1167" s="1613"/>
      <c r="N1167" s="1613"/>
      <c r="O1167" s="1613"/>
      <c r="P1167" s="1613"/>
      <c r="Q1167" s="1613"/>
      <c r="R1167" s="1613"/>
      <c r="S1167" s="1614"/>
    </row>
    <row r="1168" spans="1:19" s="1081" customFormat="1">
      <c r="A1168" s="1615" t="s">
        <v>47</v>
      </c>
      <c r="B1168" s="1626"/>
      <c r="C1168" s="1626"/>
      <c r="D1168" s="1626"/>
      <c r="E1168" s="1626"/>
      <c r="F1168" s="1626"/>
      <c r="G1168" s="1626"/>
      <c r="H1168" s="1626"/>
      <c r="I1168" s="1617"/>
      <c r="K1168" s="1615" t="s">
        <v>47</v>
      </c>
      <c r="L1168" s="1626"/>
      <c r="M1168" s="1626"/>
      <c r="N1168" s="1626"/>
      <c r="O1168" s="1626"/>
      <c r="P1168" s="1626"/>
      <c r="Q1168" s="1626"/>
      <c r="R1168" s="1626"/>
      <c r="S1168" s="1617"/>
    </row>
    <row r="1169" spans="1:19" s="1081" customFormat="1">
      <c r="A1169" s="1082"/>
      <c r="I1169" s="1083"/>
      <c r="K1169" s="1082"/>
      <c r="S1169" s="1083"/>
    </row>
    <row r="1170" spans="1:19" s="1081" customFormat="1" ht="18.75">
      <c r="A1170" s="1084" t="s">
        <v>48</v>
      </c>
      <c r="B1170" s="1085"/>
      <c r="C1170" s="1085"/>
      <c r="D1170" s="1086" t="s">
        <v>482</v>
      </c>
      <c r="I1170" s="1083"/>
      <c r="K1170" s="1084" t="s">
        <v>48</v>
      </c>
      <c r="L1170" s="1085"/>
      <c r="M1170" s="1085"/>
      <c r="N1170" s="1087" t="str">
        <f>D1170</f>
        <v>Burgeon IT Services Pvt.Ltd.</v>
      </c>
      <c r="S1170" s="1083"/>
    </row>
    <row r="1171" spans="1:19" s="1081" customFormat="1" ht="18">
      <c r="A1171" s="1084"/>
      <c r="B1171" s="1088" t="s">
        <v>491</v>
      </c>
      <c r="C1171" s="1085"/>
      <c r="I1171" s="1083"/>
      <c r="K1171" s="1084"/>
      <c r="L1171" s="1085" t="str">
        <f>B1171</f>
        <v>Siri Mansion LIGB 436 Dr.A S Rao Nagar,Hyderabad</v>
      </c>
      <c r="M1171" s="1085"/>
      <c r="N1171" s="1085"/>
      <c r="S1171" s="1083"/>
    </row>
    <row r="1172" spans="1:19" s="1081" customFormat="1">
      <c r="A1172" s="1084"/>
      <c r="B1172" s="1085"/>
      <c r="C1172" s="1085"/>
      <c r="D1172" s="1085"/>
      <c r="E1172" s="1085"/>
      <c r="I1172" s="1083"/>
      <c r="K1172" s="1084"/>
      <c r="L1172" s="1085"/>
      <c r="M1172" s="1085"/>
      <c r="N1172" s="1085"/>
      <c r="O1172" s="1085"/>
      <c r="S1172" s="1083"/>
    </row>
    <row r="1173" spans="1:19" s="1081" customFormat="1" ht="14.45" customHeight="1">
      <c r="A1173" s="1618" t="s">
        <v>49</v>
      </c>
      <c r="B1173" s="1623"/>
      <c r="C1173" s="1623"/>
      <c r="D1173" s="1623"/>
      <c r="E1173" s="1085"/>
      <c r="I1173" s="1083"/>
      <c r="K1173" s="1618" t="s">
        <v>49</v>
      </c>
      <c r="L1173" s="1623"/>
      <c r="M1173" s="1623"/>
      <c r="N1173" s="1623"/>
      <c r="O1173" s="1085"/>
      <c r="S1173" s="1083"/>
    </row>
    <row r="1174" spans="1:19" s="1081" customFormat="1">
      <c r="A1174" s="1618"/>
      <c r="B1174" s="1623"/>
      <c r="C1174" s="1623"/>
      <c r="D1174" s="1623"/>
      <c r="E1174" s="1089" t="str">
        <f>'04-22Master'!B41</f>
        <v>Narasimha rao Gurazala</v>
      </c>
      <c r="F1174" s="1090"/>
      <c r="G1174" s="1090"/>
      <c r="H1174" s="1090" t="str">
        <f>'04-22Master'!E41</f>
        <v>G seshaiah</v>
      </c>
      <c r="I1174" s="1083"/>
      <c r="K1174" s="1618"/>
      <c r="L1174" s="1623"/>
      <c r="M1174" s="1623"/>
      <c r="N1174" s="1623"/>
      <c r="O1174" s="1089" t="str">
        <f>E1174</f>
        <v>Narasimha rao Gurazala</v>
      </c>
      <c r="P1174" s="1090"/>
      <c r="Q1174" s="1090"/>
      <c r="R1174" s="1090" t="str">
        <f>H1174</f>
        <v>G seshaiah</v>
      </c>
      <c r="S1174" s="1083"/>
    </row>
    <row r="1175" spans="1:19" s="1081" customFormat="1">
      <c r="A1175" s="1084"/>
      <c r="B1175" s="1085"/>
      <c r="C1175" s="1085"/>
      <c r="D1175" s="1085"/>
      <c r="E1175" s="1085"/>
      <c r="I1175" s="1083"/>
      <c r="K1175" s="1084"/>
      <c r="L1175" s="1085"/>
      <c r="M1175" s="1085"/>
      <c r="N1175" s="1085"/>
      <c r="O1175" s="1085"/>
      <c r="S1175" s="1083"/>
    </row>
    <row r="1176" spans="1:19" s="1081" customFormat="1">
      <c r="A1176" s="1620" t="s">
        <v>50</v>
      </c>
      <c r="B1176" s="1622"/>
      <c r="C1176" s="1622"/>
      <c r="D1176" s="1622"/>
      <c r="E1176" s="1091" t="s">
        <v>483</v>
      </c>
      <c r="F1176" s="1090"/>
      <c r="G1176" s="1090"/>
      <c r="H1176" s="1090"/>
      <c r="I1176" s="1083"/>
      <c r="K1176" s="1620" t="s">
        <v>50</v>
      </c>
      <c r="L1176" s="1622"/>
      <c r="M1176" s="1622"/>
      <c r="N1176" s="1622"/>
      <c r="O1176" s="1089" t="str">
        <f>E1176</f>
        <v>INFOSYS  LTD.IL Bangalore STP Park - I</v>
      </c>
      <c r="P1176" s="1090"/>
      <c r="Q1176" s="1090"/>
      <c r="R1176" s="1090"/>
      <c r="S1176" s="1083"/>
    </row>
    <row r="1177" spans="1:19" s="1081" customFormat="1">
      <c r="A1177" s="1084"/>
      <c r="B1177" s="1085"/>
      <c r="C1177" s="1085"/>
      <c r="D1177" s="1085"/>
      <c r="E1177" s="1085"/>
      <c r="I1177" s="1083"/>
      <c r="K1177" s="1084"/>
      <c r="L1177" s="1085"/>
      <c r="M1177" s="1085"/>
      <c r="N1177" s="1085"/>
      <c r="O1177" s="1085"/>
      <c r="S1177" s="1083"/>
    </row>
    <row r="1178" spans="1:19" s="1081" customFormat="1">
      <c r="A1178" s="1620" t="s">
        <v>51</v>
      </c>
      <c r="B1178" s="1622"/>
      <c r="C1178" s="1622"/>
      <c r="D1178" s="1622"/>
      <c r="E1178" s="1092">
        <f>'04-22Master'!D10</f>
        <v>44652</v>
      </c>
      <c r="F1178" s="1090"/>
      <c r="G1178" s="1090"/>
      <c r="H1178" s="1090"/>
      <c r="I1178" s="1083"/>
      <c r="K1178" s="1620" t="s">
        <v>51</v>
      </c>
      <c r="L1178" s="1622"/>
      <c r="M1178" s="1622"/>
      <c r="N1178" s="1622"/>
      <c r="O1178" s="1092">
        <f>E1178</f>
        <v>44652</v>
      </c>
      <c r="P1178" s="1090"/>
      <c r="Q1178" s="1090"/>
      <c r="R1178" s="1090"/>
      <c r="S1178" s="1083"/>
    </row>
    <row r="1179" spans="1:19" s="1081" customFormat="1">
      <c r="A1179" s="1084"/>
      <c r="B1179" s="1085"/>
      <c r="C1179" s="1085"/>
      <c r="D1179" s="1085"/>
      <c r="E1179" s="1085"/>
      <c r="I1179" s="1083"/>
      <c r="K1179" s="1084"/>
      <c r="L1179" s="1085"/>
      <c r="M1179" s="1085"/>
      <c r="N1179" s="1085"/>
      <c r="O1179" s="1085"/>
      <c r="S1179" s="1083"/>
    </row>
    <row r="1180" spans="1:19" s="1081" customFormat="1">
      <c r="A1180" s="1093">
        <v>1</v>
      </c>
      <c r="B1180" s="1622" t="s">
        <v>52</v>
      </c>
      <c r="C1180" s="1622"/>
      <c r="D1180" s="1622"/>
      <c r="E1180" s="1094">
        <f>'04-22Master'!R41</f>
        <v>30</v>
      </c>
      <c r="F1180" s="1090"/>
      <c r="G1180" s="1090"/>
      <c r="H1180" s="1090"/>
      <c r="I1180" s="1083"/>
      <c r="K1180" s="1093">
        <v>1</v>
      </c>
      <c r="L1180" s="1622" t="s">
        <v>52</v>
      </c>
      <c r="M1180" s="1622"/>
      <c r="N1180" s="1622"/>
      <c r="O1180" s="1094">
        <f>E1180</f>
        <v>30</v>
      </c>
      <c r="P1180" s="1090"/>
      <c r="Q1180" s="1090"/>
      <c r="R1180" s="1090"/>
      <c r="S1180" s="1083"/>
    </row>
    <row r="1181" spans="1:19" s="1081" customFormat="1">
      <c r="A1181" s="1093"/>
      <c r="B1181" s="1085"/>
      <c r="C1181" s="1085"/>
      <c r="D1181" s="1085"/>
      <c r="E1181" s="1085"/>
      <c r="I1181" s="1083"/>
      <c r="K1181" s="1093"/>
      <c r="L1181" s="1085"/>
      <c r="M1181" s="1085"/>
      <c r="N1181" s="1085"/>
      <c r="O1181" s="1085"/>
      <c r="S1181" s="1083"/>
    </row>
    <row r="1182" spans="1:19" s="1081" customFormat="1" ht="14.45" customHeight="1">
      <c r="A1182" s="1093">
        <v>2</v>
      </c>
      <c r="B1182" s="1623" t="s">
        <v>53</v>
      </c>
      <c r="C1182" s="1623"/>
      <c r="D1182" s="1623"/>
      <c r="E1182" s="1085"/>
      <c r="I1182" s="1083"/>
      <c r="K1182" s="1093">
        <v>2</v>
      </c>
      <c r="L1182" s="1623" t="s">
        <v>53</v>
      </c>
      <c r="M1182" s="1623"/>
      <c r="N1182" s="1623"/>
      <c r="O1182" s="1085"/>
      <c r="S1182" s="1083"/>
    </row>
    <row r="1183" spans="1:19" s="1081" customFormat="1">
      <c r="A1183" s="1093"/>
      <c r="B1183" s="1623"/>
      <c r="C1183" s="1623"/>
      <c r="D1183" s="1623"/>
      <c r="E1183" s="1095" t="s">
        <v>34</v>
      </c>
      <c r="F1183" s="1090"/>
      <c r="G1183" s="1090"/>
      <c r="H1183" s="1090"/>
      <c r="I1183" s="1083"/>
      <c r="K1183" s="1093"/>
      <c r="L1183" s="1623"/>
      <c r="M1183" s="1623"/>
      <c r="N1183" s="1623"/>
      <c r="O1183" s="1095" t="s">
        <v>34</v>
      </c>
      <c r="P1183" s="1090"/>
      <c r="Q1183" s="1090"/>
      <c r="R1183" s="1090"/>
      <c r="S1183" s="1083"/>
    </row>
    <row r="1184" spans="1:19" s="1081" customFormat="1">
      <c r="A1184" s="1093"/>
      <c r="B1184" s="1085"/>
      <c r="C1184" s="1085"/>
      <c r="D1184" s="1085"/>
      <c r="E1184" s="1085"/>
      <c r="I1184" s="1083"/>
      <c r="K1184" s="1093"/>
      <c r="L1184" s="1085"/>
      <c r="M1184" s="1085"/>
      <c r="N1184" s="1085"/>
      <c r="O1184" s="1085"/>
      <c r="S1184" s="1083"/>
    </row>
    <row r="1185" spans="1:19" s="1081" customFormat="1">
      <c r="A1185" s="1093">
        <v>3</v>
      </c>
      <c r="B1185" s="1622" t="s">
        <v>54</v>
      </c>
      <c r="C1185" s="1622"/>
      <c r="D1185" s="1622"/>
      <c r="E1185" s="1095" t="s">
        <v>34</v>
      </c>
      <c r="F1185" s="1090"/>
      <c r="G1185" s="1090"/>
      <c r="H1185" s="1090"/>
      <c r="I1185" s="1083"/>
      <c r="K1185" s="1093">
        <v>3</v>
      </c>
      <c r="L1185" s="1622" t="s">
        <v>54</v>
      </c>
      <c r="M1185" s="1622"/>
      <c r="N1185" s="1622"/>
      <c r="O1185" s="1089" t="str">
        <f>E1185</f>
        <v>N/A</v>
      </c>
      <c r="P1185" s="1090"/>
      <c r="Q1185" s="1090"/>
      <c r="R1185" s="1090"/>
      <c r="S1185" s="1083"/>
    </row>
    <row r="1186" spans="1:19" s="1081" customFormat="1">
      <c r="A1186" s="1093"/>
      <c r="B1186" s="1085"/>
      <c r="C1186" s="1085"/>
      <c r="D1186" s="1085"/>
      <c r="E1186" s="1085"/>
      <c r="I1186" s="1083"/>
      <c r="K1186" s="1093"/>
      <c r="L1186" s="1085"/>
      <c r="M1186" s="1085"/>
      <c r="N1186" s="1085"/>
      <c r="O1186" s="1085"/>
      <c r="S1186" s="1083"/>
    </row>
    <row r="1187" spans="1:19" s="1081" customFormat="1">
      <c r="A1187" s="1093">
        <v>4</v>
      </c>
      <c r="B1187" s="1622" t="s">
        <v>55</v>
      </c>
      <c r="C1187" s="1622"/>
      <c r="D1187" s="1622"/>
      <c r="E1187" s="1095" t="s">
        <v>56</v>
      </c>
      <c r="F1187" s="1090"/>
      <c r="G1187" s="1090"/>
      <c r="H1187" s="1090"/>
      <c r="I1187" s="1083"/>
      <c r="K1187" s="1093">
        <v>4</v>
      </c>
      <c r="L1187" s="1622" t="s">
        <v>55</v>
      </c>
      <c r="M1187" s="1622"/>
      <c r="N1187" s="1622"/>
      <c r="O1187" s="1095" t="s">
        <v>56</v>
      </c>
      <c r="P1187" s="1090"/>
      <c r="Q1187" s="1090"/>
      <c r="R1187" s="1090"/>
      <c r="S1187" s="1083"/>
    </row>
    <row r="1188" spans="1:19" s="1081" customFormat="1">
      <c r="A1188" s="1093"/>
      <c r="B1188" s="1085"/>
      <c r="C1188" s="1085"/>
      <c r="D1188" s="1085"/>
      <c r="E1188" s="1085"/>
      <c r="I1188" s="1083"/>
      <c r="K1188" s="1093"/>
      <c r="L1188" s="1085"/>
      <c r="M1188" s="1085"/>
      <c r="N1188" s="1085"/>
      <c r="O1188" s="1085"/>
      <c r="S1188" s="1083"/>
    </row>
    <row r="1189" spans="1:19" s="1081" customFormat="1">
      <c r="A1189" s="1093">
        <v>5</v>
      </c>
      <c r="B1189" s="1622" t="s">
        <v>57</v>
      </c>
      <c r="C1189" s="1622"/>
      <c r="D1189" s="1622"/>
      <c r="E1189" s="1096">
        <f>'04-22Master'!AH41</f>
        <v>98276.28542</v>
      </c>
      <c r="I1189" s="1083"/>
      <c r="K1189" s="1093">
        <v>5</v>
      </c>
      <c r="L1189" s="1622" t="s">
        <v>57</v>
      </c>
      <c r="M1189" s="1622"/>
      <c r="N1189" s="1622"/>
      <c r="O1189" s="1096">
        <f>E1189</f>
        <v>98276.28542</v>
      </c>
      <c r="S1189" s="1083"/>
    </row>
    <row r="1190" spans="1:19" s="1081" customFormat="1">
      <c r="A1190" s="1093"/>
      <c r="B1190" s="1085"/>
      <c r="C1190" s="1085"/>
      <c r="D1190" s="1097" t="s">
        <v>58</v>
      </c>
      <c r="E1190" s="1097" t="s">
        <v>28</v>
      </c>
      <c r="F1190" s="1097" t="s">
        <v>30</v>
      </c>
      <c r="G1190" s="1097" t="s">
        <v>31</v>
      </c>
      <c r="H1190" s="1097" t="s">
        <v>383</v>
      </c>
      <c r="I1190" s="1098" t="s">
        <v>384</v>
      </c>
      <c r="K1190" s="1093"/>
      <c r="L1190" s="1085"/>
      <c r="M1190" s="1085"/>
      <c r="N1190" s="1097" t="s">
        <v>58</v>
      </c>
      <c r="O1190" s="1097" t="s">
        <v>28</v>
      </c>
      <c r="P1190" s="1097" t="s">
        <v>30</v>
      </c>
      <c r="Q1190" s="1097" t="s">
        <v>31</v>
      </c>
      <c r="R1190" s="1097" t="s">
        <v>383</v>
      </c>
      <c r="S1190" s="1098" t="s">
        <v>384</v>
      </c>
    </row>
    <row r="1191" spans="1:19" s="1081" customFormat="1">
      <c r="A1191" s="1093">
        <v>6</v>
      </c>
      <c r="B1191" s="1099" t="s">
        <v>59</v>
      </c>
      <c r="C1191" s="1099"/>
      <c r="D1191" s="1100">
        <f>'04-22Master'!AJ41</f>
        <v>1800</v>
      </c>
      <c r="E1191" s="1100">
        <f>'04-22Master'!AI4274</f>
        <v>0</v>
      </c>
      <c r="F1191" s="1101">
        <f>'04-22Master'!AK41</f>
        <v>200</v>
      </c>
      <c r="G1191" s="1100">
        <f>'04-22Master'!AL41</f>
        <v>0</v>
      </c>
      <c r="H1191" s="1101">
        <f>'04-22Master'!AM41</f>
        <v>283</v>
      </c>
      <c r="I1191" s="1101">
        <f>SUM(D1191:H1191)</f>
        <v>2283</v>
      </c>
      <c r="K1191" s="1093">
        <v>6</v>
      </c>
      <c r="L1191" s="1099" t="s">
        <v>59</v>
      </c>
      <c r="M1191" s="1099"/>
      <c r="N1191" s="1100">
        <f t="shared" ref="N1191" si="50">D1191</f>
        <v>1800</v>
      </c>
      <c r="O1191" s="1100">
        <f t="shared" ref="O1191" si="51">E1191</f>
        <v>0</v>
      </c>
      <c r="P1191" s="1101">
        <f t="shared" ref="P1191" si="52">F1191</f>
        <v>200</v>
      </c>
      <c r="Q1191" s="1100">
        <f t="shared" ref="Q1191" si="53">G1191</f>
        <v>0</v>
      </c>
      <c r="R1191" s="1101">
        <f t="shared" ref="R1191" si="54">H1191</f>
        <v>283</v>
      </c>
      <c r="S1191" s="1101">
        <f t="shared" ref="S1191" si="55">I1191</f>
        <v>2283</v>
      </c>
    </row>
    <row r="1192" spans="1:19" s="1081" customFormat="1">
      <c r="A1192" s="1093"/>
      <c r="B1192" s="1085"/>
      <c r="C1192" s="1085"/>
      <c r="D1192" s="1085"/>
      <c r="E1192" s="1085"/>
      <c r="I1192" s="1083"/>
      <c r="K1192" s="1093"/>
      <c r="L1192" s="1085"/>
      <c r="M1192" s="1085"/>
      <c r="N1192" s="1085"/>
      <c r="O1192" s="1085"/>
      <c r="S1192" s="1083"/>
    </row>
    <row r="1193" spans="1:19" s="1081" customFormat="1">
      <c r="A1193" s="1093">
        <v>7</v>
      </c>
      <c r="B1193" s="1622" t="s">
        <v>60</v>
      </c>
      <c r="C1193" s="1622"/>
      <c r="D1193" s="1622"/>
      <c r="E1193" s="1102">
        <f>E1189-I1191</f>
        <v>95993.28542</v>
      </c>
      <c r="F1193" s="1090"/>
      <c r="G1193" s="1090"/>
      <c r="H1193" s="1090"/>
      <c r="I1193" s="1083"/>
      <c r="K1193" s="1093">
        <v>7</v>
      </c>
      <c r="L1193" s="1622" t="s">
        <v>60</v>
      </c>
      <c r="M1193" s="1622"/>
      <c r="N1193" s="1622"/>
      <c r="O1193" s="1102">
        <f>E1193</f>
        <v>95993.28542</v>
      </c>
      <c r="P1193" s="1090"/>
      <c r="Q1193" s="1090"/>
      <c r="R1193" s="1090"/>
      <c r="S1193" s="1083"/>
    </row>
    <row r="1194" spans="1:19" s="1081" customFormat="1">
      <c r="A1194" s="1082"/>
      <c r="I1194" s="1083"/>
      <c r="K1194" s="1082"/>
      <c r="S1194" s="1083"/>
    </row>
    <row r="1195" spans="1:19" s="1081" customFormat="1">
      <c r="A1195" s="1082"/>
      <c r="I1195" s="1083"/>
      <c r="K1195" s="1082"/>
      <c r="S1195" s="1083"/>
    </row>
    <row r="1196" spans="1:19" s="1081" customFormat="1" ht="15.75" thickBot="1">
      <c r="A1196" s="1082"/>
      <c r="F1196" s="1103"/>
      <c r="G1196" s="1103"/>
      <c r="H1196" s="1103"/>
      <c r="I1196" s="1104"/>
      <c r="K1196" s="1082"/>
      <c r="P1196" s="1103"/>
      <c r="Q1196" s="1103"/>
      <c r="R1196" s="1103"/>
      <c r="S1196" s="1104"/>
    </row>
    <row r="1197" spans="1:19" s="1081" customFormat="1" ht="15.75" thickBot="1">
      <c r="A1197" s="1105"/>
      <c r="B1197" s="1103"/>
      <c r="C1197" s="1103"/>
      <c r="D1197" s="1103"/>
      <c r="E1197" s="1103"/>
      <c r="F1197" s="1628" t="s">
        <v>61</v>
      </c>
      <c r="G1197" s="1628"/>
      <c r="H1197" s="1628"/>
      <c r="I1197" s="1629"/>
      <c r="K1197" s="1105"/>
      <c r="L1197" s="1103"/>
      <c r="M1197" s="1103"/>
      <c r="N1197" s="1103"/>
      <c r="O1197" s="1103"/>
      <c r="P1197" s="1628" t="s">
        <v>61</v>
      </c>
      <c r="Q1197" s="1628"/>
      <c r="R1197" s="1628"/>
      <c r="S1197" s="1629"/>
    </row>
    <row r="1198" spans="1:19" s="1081" customFormat="1"/>
    <row r="1199" spans="1:19" s="1081" customFormat="1"/>
    <row r="1200" spans="1:19" s="1081" customFormat="1"/>
    <row r="1201" spans="1:19" s="1081" customFormat="1"/>
    <row r="1202" spans="1:19" s="1081" customFormat="1"/>
    <row r="1203" spans="1:19" s="1081" customFormat="1"/>
    <row r="1204" spans="1:19" s="1081" customFormat="1"/>
    <row r="1205" spans="1:19" s="1081" customFormat="1"/>
    <row r="1206" spans="1:19" s="1081" customFormat="1"/>
    <row r="1207" spans="1:19" s="1081" customFormat="1"/>
    <row r="1208" spans="1:19" s="1081" customFormat="1"/>
    <row r="1209" spans="1:19" s="1081" customFormat="1"/>
    <row r="1210" spans="1:19" s="1081" customFormat="1"/>
    <row r="1211" spans="1:19" s="1081" customFormat="1"/>
    <row r="1212" spans="1:19" s="1081" customFormat="1"/>
    <row r="1213" spans="1:19" s="1081" customFormat="1" ht="15.75" thickBot="1"/>
    <row r="1214" spans="1:19" s="1081" customFormat="1" ht="26.25">
      <c r="A1214" s="1612" t="s">
        <v>46</v>
      </c>
      <c r="B1214" s="1613"/>
      <c r="C1214" s="1613"/>
      <c r="D1214" s="1613"/>
      <c r="E1214" s="1613"/>
      <c r="F1214" s="1613"/>
      <c r="G1214" s="1613"/>
      <c r="H1214" s="1613"/>
      <c r="I1214" s="1614"/>
      <c r="K1214" s="1612" t="s">
        <v>46</v>
      </c>
      <c r="L1214" s="1613"/>
      <c r="M1214" s="1613"/>
      <c r="N1214" s="1613"/>
      <c r="O1214" s="1613"/>
      <c r="P1214" s="1613"/>
      <c r="Q1214" s="1613"/>
      <c r="R1214" s="1613"/>
      <c r="S1214" s="1614"/>
    </row>
    <row r="1215" spans="1:19" s="1081" customFormat="1">
      <c r="A1215" s="1615" t="s">
        <v>47</v>
      </c>
      <c r="B1215" s="1626"/>
      <c r="C1215" s="1626"/>
      <c r="D1215" s="1626"/>
      <c r="E1215" s="1626"/>
      <c r="F1215" s="1626"/>
      <c r="G1215" s="1626"/>
      <c r="H1215" s="1626"/>
      <c r="I1215" s="1617"/>
      <c r="K1215" s="1615" t="s">
        <v>47</v>
      </c>
      <c r="L1215" s="1626"/>
      <c r="M1215" s="1626"/>
      <c r="N1215" s="1626"/>
      <c r="O1215" s="1626"/>
      <c r="P1215" s="1626"/>
      <c r="Q1215" s="1626"/>
      <c r="R1215" s="1626"/>
      <c r="S1215" s="1617"/>
    </row>
    <row r="1216" spans="1:19" s="1081" customFormat="1">
      <c r="A1216" s="1082"/>
      <c r="I1216" s="1083"/>
      <c r="K1216" s="1082"/>
      <c r="S1216" s="1083"/>
    </row>
    <row r="1217" spans="1:19" s="1081" customFormat="1" ht="18.75">
      <c r="A1217" s="1084" t="s">
        <v>48</v>
      </c>
      <c r="B1217" s="1085"/>
      <c r="C1217" s="1085"/>
      <c r="D1217" s="1086" t="s">
        <v>482</v>
      </c>
      <c r="I1217" s="1083"/>
      <c r="K1217" s="1084" t="s">
        <v>48</v>
      </c>
      <c r="L1217" s="1085"/>
      <c r="M1217" s="1085"/>
      <c r="N1217" s="1087" t="str">
        <f>D1217</f>
        <v>Burgeon IT Services Pvt.Ltd.</v>
      </c>
      <c r="S1217" s="1083"/>
    </row>
    <row r="1218" spans="1:19" s="1081" customFormat="1" ht="18">
      <c r="A1218" s="1084"/>
      <c r="B1218" s="1088" t="s">
        <v>491</v>
      </c>
      <c r="C1218" s="1085"/>
      <c r="I1218" s="1083"/>
      <c r="K1218" s="1084"/>
      <c r="L1218" s="1085" t="str">
        <f>B1218</f>
        <v>Siri Mansion LIGB 436 Dr.A S Rao Nagar,Hyderabad</v>
      </c>
      <c r="M1218" s="1085"/>
      <c r="N1218" s="1085"/>
      <c r="S1218" s="1083"/>
    </row>
    <row r="1219" spans="1:19" s="1081" customFormat="1">
      <c r="A1219" s="1084"/>
      <c r="B1219" s="1085"/>
      <c r="C1219" s="1085"/>
      <c r="D1219" s="1085"/>
      <c r="E1219" s="1085"/>
      <c r="I1219" s="1083"/>
      <c r="K1219" s="1084"/>
      <c r="L1219" s="1085"/>
      <c r="M1219" s="1085"/>
      <c r="N1219" s="1085"/>
      <c r="O1219" s="1085"/>
      <c r="S1219" s="1083"/>
    </row>
    <row r="1220" spans="1:19" s="1081" customFormat="1" ht="14.45" customHeight="1">
      <c r="A1220" s="1618" t="s">
        <v>49</v>
      </c>
      <c r="B1220" s="1623"/>
      <c r="C1220" s="1623"/>
      <c r="D1220" s="1623"/>
      <c r="E1220" s="1085"/>
      <c r="I1220" s="1083"/>
      <c r="K1220" s="1618" t="s">
        <v>49</v>
      </c>
      <c r="L1220" s="1623"/>
      <c r="M1220" s="1623"/>
      <c r="N1220" s="1623"/>
      <c r="O1220" s="1085"/>
      <c r="S1220" s="1083"/>
    </row>
    <row r="1221" spans="1:19" s="1081" customFormat="1">
      <c r="A1221" s="1618"/>
      <c r="B1221" s="1623"/>
      <c r="C1221" s="1623"/>
      <c r="D1221" s="1623"/>
      <c r="E1221" s="1089" t="str">
        <f>'04-22Master'!B42</f>
        <v>Mahanth Devasani</v>
      </c>
      <c r="F1221" s="1090"/>
      <c r="G1221" s="1090"/>
      <c r="H1221" s="1090" t="str">
        <f>'04-22Master'!E42</f>
        <v>KAILASAM DEVASANI</v>
      </c>
      <c r="I1221" s="1083"/>
      <c r="K1221" s="1618"/>
      <c r="L1221" s="1623"/>
      <c r="M1221" s="1623"/>
      <c r="N1221" s="1623"/>
      <c r="O1221" s="1089" t="str">
        <f>E1221</f>
        <v>Mahanth Devasani</v>
      </c>
      <c r="P1221" s="1090"/>
      <c r="Q1221" s="1090"/>
      <c r="R1221" s="1090" t="str">
        <f>H1221</f>
        <v>KAILASAM DEVASANI</v>
      </c>
      <c r="S1221" s="1083"/>
    </row>
    <row r="1222" spans="1:19" s="1081" customFormat="1">
      <c r="A1222" s="1084"/>
      <c r="B1222" s="1085"/>
      <c r="C1222" s="1085"/>
      <c r="D1222" s="1085"/>
      <c r="E1222" s="1085"/>
      <c r="I1222" s="1083"/>
      <c r="K1222" s="1084"/>
      <c r="L1222" s="1085"/>
      <c r="M1222" s="1085"/>
      <c r="N1222" s="1085"/>
      <c r="O1222" s="1085"/>
      <c r="S1222" s="1083"/>
    </row>
    <row r="1223" spans="1:19" s="1081" customFormat="1">
      <c r="A1223" s="1620" t="s">
        <v>50</v>
      </c>
      <c r="B1223" s="1622"/>
      <c r="C1223" s="1622"/>
      <c r="D1223" s="1622"/>
      <c r="E1223" s="1091" t="s">
        <v>483</v>
      </c>
      <c r="F1223" s="1090"/>
      <c r="G1223" s="1090"/>
      <c r="H1223" s="1090"/>
      <c r="I1223" s="1083"/>
      <c r="K1223" s="1620" t="s">
        <v>50</v>
      </c>
      <c r="L1223" s="1622"/>
      <c r="M1223" s="1622"/>
      <c r="N1223" s="1622"/>
      <c r="O1223" s="1089" t="str">
        <f>E1223</f>
        <v>INFOSYS  LTD.IL Bangalore STP Park - I</v>
      </c>
      <c r="P1223" s="1090"/>
      <c r="Q1223" s="1090"/>
      <c r="R1223" s="1090"/>
      <c r="S1223" s="1083"/>
    </row>
    <row r="1224" spans="1:19" s="1081" customFormat="1">
      <c r="A1224" s="1084"/>
      <c r="B1224" s="1085"/>
      <c r="C1224" s="1085"/>
      <c r="D1224" s="1085"/>
      <c r="E1224" s="1085"/>
      <c r="I1224" s="1083"/>
      <c r="K1224" s="1084"/>
      <c r="L1224" s="1085"/>
      <c r="M1224" s="1085"/>
      <c r="N1224" s="1085"/>
      <c r="O1224" s="1085"/>
      <c r="S1224" s="1083"/>
    </row>
    <row r="1225" spans="1:19" s="1081" customFormat="1">
      <c r="A1225" s="1620" t="s">
        <v>51</v>
      </c>
      <c r="B1225" s="1622"/>
      <c r="C1225" s="1622"/>
      <c r="D1225" s="1622"/>
      <c r="E1225" s="1092">
        <f>'04-22Master'!D10</f>
        <v>44652</v>
      </c>
      <c r="F1225" s="1090"/>
      <c r="G1225" s="1090"/>
      <c r="H1225" s="1090"/>
      <c r="I1225" s="1083"/>
      <c r="K1225" s="1620" t="s">
        <v>51</v>
      </c>
      <c r="L1225" s="1622"/>
      <c r="M1225" s="1622"/>
      <c r="N1225" s="1622"/>
      <c r="O1225" s="1092">
        <f>E1225</f>
        <v>44652</v>
      </c>
      <c r="P1225" s="1090"/>
      <c r="Q1225" s="1090"/>
      <c r="R1225" s="1090"/>
      <c r="S1225" s="1083"/>
    </row>
    <row r="1226" spans="1:19" s="1081" customFormat="1">
      <c r="A1226" s="1084"/>
      <c r="B1226" s="1085"/>
      <c r="C1226" s="1085"/>
      <c r="D1226" s="1085"/>
      <c r="E1226" s="1085"/>
      <c r="I1226" s="1083"/>
      <c r="K1226" s="1084"/>
      <c r="L1226" s="1085"/>
      <c r="M1226" s="1085"/>
      <c r="N1226" s="1085"/>
      <c r="O1226" s="1085"/>
      <c r="S1226" s="1083"/>
    </row>
    <row r="1227" spans="1:19" s="1081" customFormat="1">
      <c r="A1227" s="1093">
        <v>1</v>
      </c>
      <c r="B1227" s="1622" t="s">
        <v>52</v>
      </c>
      <c r="C1227" s="1622"/>
      <c r="D1227" s="1622"/>
      <c r="E1227" s="1094">
        <f>'04-22Master'!R42</f>
        <v>30</v>
      </c>
      <c r="F1227" s="1090"/>
      <c r="G1227" s="1090"/>
      <c r="H1227" s="1090"/>
      <c r="I1227" s="1083"/>
      <c r="K1227" s="1093">
        <v>1</v>
      </c>
      <c r="L1227" s="1622" t="s">
        <v>52</v>
      </c>
      <c r="M1227" s="1622"/>
      <c r="N1227" s="1622"/>
      <c r="O1227" s="1094">
        <f>E1227</f>
        <v>30</v>
      </c>
      <c r="P1227" s="1090"/>
      <c r="Q1227" s="1090"/>
      <c r="R1227" s="1090"/>
      <c r="S1227" s="1083"/>
    </row>
    <row r="1228" spans="1:19" s="1081" customFormat="1">
      <c r="A1228" s="1093"/>
      <c r="B1228" s="1085"/>
      <c r="C1228" s="1085"/>
      <c r="D1228" s="1085"/>
      <c r="E1228" s="1085"/>
      <c r="I1228" s="1083"/>
      <c r="K1228" s="1093"/>
      <c r="L1228" s="1085"/>
      <c r="M1228" s="1085"/>
      <c r="N1228" s="1085"/>
      <c r="O1228" s="1085"/>
      <c r="S1228" s="1083"/>
    </row>
    <row r="1229" spans="1:19" s="1081" customFormat="1" ht="14.45" customHeight="1">
      <c r="A1229" s="1093">
        <v>2</v>
      </c>
      <c r="B1229" s="1623" t="s">
        <v>53</v>
      </c>
      <c r="C1229" s="1623"/>
      <c r="D1229" s="1623"/>
      <c r="E1229" s="1085"/>
      <c r="I1229" s="1083"/>
      <c r="K1229" s="1093">
        <v>2</v>
      </c>
      <c r="L1229" s="1623" t="s">
        <v>53</v>
      </c>
      <c r="M1229" s="1623"/>
      <c r="N1229" s="1623"/>
      <c r="O1229" s="1085"/>
      <c r="S1229" s="1083"/>
    </row>
    <row r="1230" spans="1:19" s="1081" customFormat="1">
      <c r="A1230" s="1093"/>
      <c r="B1230" s="1623"/>
      <c r="C1230" s="1623"/>
      <c r="D1230" s="1623"/>
      <c r="E1230" s="1095" t="s">
        <v>34</v>
      </c>
      <c r="F1230" s="1090"/>
      <c r="G1230" s="1090"/>
      <c r="H1230" s="1090"/>
      <c r="I1230" s="1083"/>
      <c r="K1230" s="1093"/>
      <c r="L1230" s="1623"/>
      <c r="M1230" s="1623"/>
      <c r="N1230" s="1623"/>
      <c r="O1230" s="1095" t="s">
        <v>34</v>
      </c>
      <c r="P1230" s="1090"/>
      <c r="Q1230" s="1090"/>
      <c r="R1230" s="1090"/>
      <c r="S1230" s="1083"/>
    </row>
    <row r="1231" spans="1:19" s="1081" customFormat="1">
      <c r="A1231" s="1093"/>
      <c r="B1231" s="1085"/>
      <c r="C1231" s="1085"/>
      <c r="D1231" s="1085"/>
      <c r="E1231" s="1085"/>
      <c r="I1231" s="1083"/>
      <c r="K1231" s="1093"/>
      <c r="L1231" s="1085"/>
      <c r="M1231" s="1085"/>
      <c r="N1231" s="1085"/>
      <c r="O1231" s="1085"/>
      <c r="S1231" s="1083"/>
    </row>
    <row r="1232" spans="1:19" s="1081" customFormat="1">
      <c r="A1232" s="1093">
        <v>3</v>
      </c>
      <c r="B1232" s="1622" t="s">
        <v>54</v>
      </c>
      <c r="C1232" s="1622"/>
      <c r="D1232" s="1622"/>
      <c r="E1232" s="1095" t="s">
        <v>34</v>
      </c>
      <c r="F1232" s="1090"/>
      <c r="G1232" s="1090"/>
      <c r="H1232" s="1090"/>
      <c r="I1232" s="1083"/>
      <c r="K1232" s="1093">
        <v>3</v>
      </c>
      <c r="L1232" s="1622" t="s">
        <v>54</v>
      </c>
      <c r="M1232" s="1622"/>
      <c r="N1232" s="1622"/>
      <c r="O1232" s="1089" t="str">
        <f>E1232</f>
        <v>N/A</v>
      </c>
      <c r="P1232" s="1090"/>
      <c r="Q1232" s="1090"/>
      <c r="R1232" s="1090"/>
      <c r="S1232" s="1083"/>
    </row>
    <row r="1233" spans="1:19" s="1081" customFormat="1">
      <c r="A1233" s="1093"/>
      <c r="B1233" s="1085"/>
      <c r="C1233" s="1085"/>
      <c r="D1233" s="1085"/>
      <c r="E1233" s="1085"/>
      <c r="I1233" s="1083"/>
      <c r="K1233" s="1093"/>
      <c r="L1233" s="1085"/>
      <c r="M1233" s="1085"/>
      <c r="N1233" s="1085"/>
      <c r="O1233" s="1085"/>
      <c r="S1233" s="1083"/>
    </row>
    <row r="1234" spans="1:19" s="1081" customFormat="1">
      <c r="A1234" s="1093">
        <v>4</v>
      </c>
      <c r="B1234" s="1622" t="s">
        <v>55</v>
      </c>
      <c r="C1234" s="1622"/>
      <c r="D1234" s="1622"/>
      <c r="E1234" s="1095" t="s">
        <v>56</v>
      </c>
      <c r="F1234" s="1090"/>
      <c r="G1234" s="1090"/>
      <c r="H1234" s="1090"/>
      <c r="I1234" s="1083"/>
      <c r="K1234" s="1093">
        <v>4</v>
      </c>
      <c r="L1234" s="1622" t="s">
        <v>55</v>
      </c>
      <c r="M1234" s="1622"/>
      <c r="N1234" s="1622"/>
      <c r="O1234" s="1095" t="s">
        <v>56</v>
      </c>
      <c r="P1234" s="1090"/>
      <c r="Q1234" s="1090"/>
      <c r="R1234" s="1090"/>
      <c r="S1234" s="1083"/>
    </row>
    <row r="1235" spans="1:19" s="1081" customFormat="1">
      <c r="A1235" s="1093"/>
      <c r="B1235" s="1085"/>
      <c r="C1235" s="1085"/>
      <c r="D1235" s="1085"/>
      <c r="E1235" s="1085"/>
      <c r="I1235" s="1083"/>
      <c r="K1235" s="1093"/>
      <c r="L1235" s="1085"/>
      <c r="M1235" s="1085"/>
      <c r="N1235" s="1085"/>
      <c r="O1235" s="1085"/>
      <c r="S1235" s="1083"/>
    </row>
    <row r="1236" spans="1:19" s="1081" customFormat="1">
      <c r="A1236" s="1093">
        <v>5</v>
      </c>
      <c r="B1236" s="1622" t="s">
        <v>57</v>
      </c>
      <c r="C1236" s="1622"/>
      <c r="D1236" s="1622"/>
      <c r="E1236" s="1096">
        <f>'04-22Master'!AH42</f>
        <v>158276.00545999999</v>
      </c>
      <c r="I1236" s="1083"/>
      <c r="K1236" s="1093">
        <v>5</v>
      </c>
      <c r="L1236" s="1622" t="s">
        <v>57</v>
      </c>
      <c r="M1236" s="1622"/>
      <c r="N1236" s="1622"/>
      <c r="O1236" s="1096">
        <f>E1236</f>
        <v>158276.00545999999</v>
      </c>
      <c r="S1236" s="1083"/>
    </row>
    <row r="1237" spans="1:19" s="1081" customFormat="1">
      <c r="A1237" s="1093"/>
      <c r="B1237" s="1085"/>
      <c r="C1237" s="1085"/>
      <c r="D1237" s="1097" t="s">
        <v>58</v>
      </c>
      <c r="E1237" s="1097" t="s">
        <v>28</v>
      </c>
      <c r="F1237" s="1097" t="s">
        <v>30</v>
      </c>
      <c r="G1237" s="1097" t="s">
        <v>31</v>
      </c>
      <c r="H1237" s="1097" t="s">
        <v>383</v>
      </c>
      <c r="I1237" s="1098" t="s">
        <v>384</v>
      </c>
      <c r="K1237" s="1093"/>
      <c r="L1237" s="1085"/>
      <c r="M1237" s="1085"/>
      <c r="N1237" s="1097" t="s">
        <v>58</v>
      </c>
      <c r="O1237" s="1097" t="s">
        <v>28</v>
      </c>
      <c r="P1237" s="1097" t="s">
        <v>30</v>
      </c>
      <c r="Q1237" s="1097" t="s">
        <v>31</v>
      </c>
      <c r="R1237" s="1097" t="s">
        <v>383</v>
      </c>
      <c r="S1237" s="1098" t="s">
        <v>384</v>
      </c>
    </row>
    <row r="1238" spans="1:19" s="1081" customFormat="1">
      <c r="A1238" s="1093">
        <v>6</v>
      </c>
      <c r="B1238" s="1099" t="s">
        <v>59</v>
      </c>
      <c r="C1238" s="1099"/>
      <c r="D1238" s="1100">
        <f>'04-22Master'!AJ42</f>
        <v>1800</v>
      </c>
      <c r="E1238" s="1100">
        <f>'04-22Master'!AI4321</f>
        <v>0</v>
      </c>
      <c r="F1238" s="1101">
        <f>'04-22Master'!AK42</f>
        <v>200</v>
      </c>
      <c r="G1238" s="1100">
        <f>'04-22Master'!AL42</f>
        <v>0</v>
      </c>
      <c r="H1238" s="1101">
        <f>'04-22Master'!AM42</f>
        <v>283</v>
      </c>
      <c r="I1238" s="1101">
        <f>SUM(D1238:H1238)</f>
        <v>2283</v>
      </c>
      <c r="K1238" s="1093">
        <v>6</v>
      </c>
      <c r="L1238" s="1099" t="s">
        <v>59</v>
      </c>
      <c r="M1238" s="1099"/>
      <c r="N1238" s="1100">
        <f t="shared" ref="N1238" si="56">D1238</f>
        <v>1800</v>
      </c>
      <c r="O1238" s="1100">
        <f t="shared" ref="O1238" si="57">E1238</f>
        <v>0</v>
      </c>
      <c r="P1238" s="1101">
        <f t="shared" ref="P1238" si="58">F1238</f>
        <v>200</v>
      </c>
      <c r="Q1238" s="1100">
        <f t="shared" ref="Q1238" si="59">G1238</f>
        <v>0</v>
      </c>
      <c r="R1238" s="1101">
        <f t="shared" ref="R1238" si="60">H1238</f>
        <v>283</v>
      </c>
      <c r="S1238" s="1101">
        <f t="shared" ref="S1238" si="61">I1238</f>
        <v>2283</v>
      </c>
    </row>
    <row r="1239" spans="1:19" s="1081" customFormat="1">
      <c r="A1239" s="1093"/>
      <c r="B1239" s="1085"/>
      <c r="C1239" s="1085"/>
      <c r="D1239" s="1085"/>
      <c r="E1239" s="1085"/>
      <c r="I1239" s="1083"/>
      <c r="K1239" s="1093"/>
      <c r="L1239" s="1085"/>
      <c r="M1239" s="1085"/>
      <c r="N1239" s="1085"/>
      <c r="O1239" s="1085"/>
      <c r="S1239" s="1083"/>
    </row>
    <row r="1240" spans="1:19" s="1081" customFormat="1">
      <c r="A1240" s="1093">
        <v>7</v>
      </c>
      <c r="B1240" s="1622" t="s">
        <v>60</v>
      </c>
      <c r="C1240" s="1622"/>
      <c r="D1240" s="1622"/>
      <c r="E1240" s="1102">
        <f>E1236-I1238</f>
        <v>155993.00545999999</v>
      </c>
      <c r="F1240" s="1090"/>
      <c r="G1240" s="1090"/>
      <c r="H1240" s="1090"/>
      <c r="I1240" s="1083"/>
      <c r="K1240" s="1093">
        <v>7</v>
      </c>
      <c r="L1240" s="1622" t="s">
        <v>60</v>
      </c>
      <c r="M1240" s="1622"/>
      <c r="N1240" s="1622"/>
      <c r="O1240" s="1102">
        <f>E1240</f>
        <v>155993.00545999999</v>
      </c>
      <c r="P1240" s="1090"/>
      <c r="Q1240" s="1090"/>
      <c r="R1240" s="1090"/>
      <c r="S1240" s="1083"/>
    </row>
    <row r="1241" spans="1:19" s="1081" customFormat="1">
      <c r="A1241" s="1082"/>
      <c r="I1241" s="1083"/>
      <c r="K1241" s="1082"/>
      <c r="S1241" s="1083"/>
    </row>
    <row r="1242" spans="1:19" s="1081" customFormat="1">
      <c r="A1242" s="1082"/>
      <c r="I1242" s="1083"/>
      <c r="K1242" s="1082"/>
      <c r="S1242" s="1083"/>
    </row>
    <row r="1243" spans="1:19" s="1081" customFormat="1" ht="15.75" thickBot="1">
      <c r="A1243" s="1082"/>
      <c r="F1243" s="1103"/>
      <c r="G1243" s="1103"/>
      <c r="H1243" s="1103"/>
      <c r="I1243" s="1104"/>
      <c r="K1243" s="1082"/>
      <c r="P1243" s="1103"/>
      <c r="Q1243" s="1103"/>
      <c r="R1243" s="1103"/>
      <c r="S1243" s="1104"/>
    </row>
    <row r="1244" spans="1:19" s="1081" customFormat="1" ht="15.75" thickBot="1">
      <c r="A1244" s="1105"/>
      <c r="B1244" s="1103"/>
      <c r="C1244" s="1103"/>
      <c r="D1244" s="1103"/>
      <c r="E1244" s="1103"/>
      <c r="F1244" s="1628" t="s">
        <v>61</v>
      </c>
      <c r="G1244" s="1628"/>
      <c r="H1244" s="1628"/>
      <c r="I1244" s="1629"/>
      <c r="K1244" s="1105"/>
      <c r="L1244" s="1103"/>
      <c r="M1244" s="1103"/>
      <c r="N1244" s="1103"/>
      <c r="O1244" s="1103"/>
      <c r="P1244" s="1628" t="s">
        <v>61</v>
      </c>
      <c r="Q1244" s="1628"/>
      <c r="R1244" s="1628"/>
      <c r="S1244" s="1629"/>
    </row>
    <row r="1245" spans="1:19" s="9" customFormat="1"/>
    <row r="1246" spans="1:19" s="9" customFormat="1"/>
    <row r="1247" spans="1:19" s="9" customFormat="1"/>
    <row r="1248" spans="1:19" s="9" customFormat="1"/>
    <row r="1249" spans="1:19" s="9" customFormat="1"/>
    <row r="1250" spans="1:19" s="9" customFormat="1"/>
    <row r="1251" spans="1:19" s="1081" customFormat="1"/>
    <row r="1252" spans="1:19" s="1081" customFormat="1"/>
    <row r="1253" spans="1:19" s="1081" customFormat="1"/>
    <row r="1254" spans="1:19" s="1081" customFormat="1"/>
    <row r="1255" spans="1:19" s="1081" customFormat="1"/>
    <row r="1256" spans="1:19" s="1081" customFormat="1"/>
    <row r="1257" spans="1:19" s="1081" customFormat="1"/>
    <row r="1258" spans="1:19" s="1081" customFormat="1"/>
    <row r="1259" spans="1:19" s="1081" customFormat="1"/>
    <row r="1260" spans="1:19" s="1081" customFormat="1"/>
    <row r="1261" spans="1:19" s="1081" customFormat="1" ht="15.75" thickBot="1"/>
    <row r="1262" spans="1:19" s="1081" customFormat="1" ht="26.25">
      <c r="A1262" s="1612" t="s">
        <v>46</v>
      </c>
      <c r="B1262" s="1613"/>
      <c r="C1262" s="1613"/>
      <c r="D1262" s="1613"/>
      <c r="E1262" s="1613"/>
      <c r="F1262" s="1613"/>
      <c r="G1262" s="1613"/>
      <c r="H1262" s="1613"/>
      <c r="I1262" s="1614"/>
      <c r="K1262" s="1612" t="s">
        <v>46</v>
      </c>
      <c r="L1262" s="1613"/>
      <c r="M1262" s="1613"/>
      <c r="N1262" s="1613"/>
      <c r="O1262" s="1613"/>
      <c r="P1262" s="1613"/>
      <c r="Q1262" s="1613"/>
      <c r="R1262" s="1613"/>
      <c r="S1262" s="1614"/>
    </row>
    <row r="1263" spans="1:19" s="1081" customFormat="1">
      <c r="A1263" s="1615" t="s">
        <v>47</v>
      </c>
      <c r="B1263" s="1626"/>
      <c r="C1263" s="1626"/>
      <c r="D1263" s="1626"/>
      <c r="E1263" s="1626"/>
      <c r="F1263" s="1626"/>
      <c r="G1263" s="1626"/>
      <c r="H1263" s="1626"/>
      <c r="I1263" s="1617"/>
      <c r="K1263" s="1615" t="s">
        <v>47</v>
      </c>
      <c r="L1263" s="1626"/>
      <c r="M1263" s="1626"/>
      <c r="N1263" s="1626"/>
      <c r="O1263" s="1626"/>
      <c r="P1263" s="1626"/>
      <c r="Q1263" s="1626"/>
      <c r="R1263" s="1626"/>
      <c r="S1263" s="1617"/>
    </row>
    <row r="1264" spans="1:19" s="1081" customFormat="1">
      <c r="A1264" s="1082"/>
      <c r="I1264" s="1083"/>
      <c r="K1264" s="1082"/>
      <c r="S1264" s="1083"/>
    </row>
    <row r="1265" spans="1:19" s="1081" customFormat="1" ht="18.75">
      <c r="A1265" s="1084" t="s">
        <v>48</v>
      </c>
      <c r="B1265" s="1085"/>
      <c r="C1265" s="1085"/>
      <c r="D1265" s="1086" t="s">
        <v>482</v>
      </c>
      <c r="I1265" s="1083"/>
      <c r="K1265" s="1084" t="s">
        <v>48</v>
      </c>
      <c r="L1265" s="1085"/>
      <c r="M1265" s="1085"/>
      <c r="N1265" s="1087" t="str">
        <f>D1265</f>
        <v>Burgeon IT Services Pvt.Ltd.</v>
      </c>
      <c r="S1265" s="1083"/>
    </row>
    <row r="1266" spans="1:19" s="1081" customFormat="1" ht="18">
      <c r="A1266" s="1084"/>
      <c r="B1266" s="1088" t="s">
        <v>491</v>
      </c>
      <c r="C1266" s="1085"/>
      <c r="I1266" s="1083"/>
      <c r="K1266" s="1084"/>
      <c r="L1266" s="1085" t="str">
        <f>B1266</f>
        <v>Siri Mansion LIGB 436 Dr.A S Rao Nagar,Hyderabad</v>
      </c>
      <c r="M1266" s="1085"/>
      <c r="N1266" s="1085"/>
      <c r="S1266" s="1083"/>
    </row>
    <row r="1267" spans="1:19" s="1081" customFormat="1">
      <c r="A1267" s="1084"/>
      <c r="B1267" s="1085"/>
      <c r="C1267" s="1085"/>
      <c r="D1267" s="1085"/>
      <c r="E1267" s="1085"/>
      <c r="I1267" s="1083"/>
      <c r="K1267" s="1084"/>
      <c r="L1267" s="1085"/>
      <c r="M1267" s="1085"/>
      <c r="N1267" s="1085"/>
      <c r="O1267" s="1085"/>
      <c r="S1267" s="1083"/>
    </row>
    <row r="1268" spans="1:19" s="1081" customFormat="1" ht="14.45" customHeight="1">
      <c r="A1268" s="1618" t="s">
        <v>49</v>
      </c>
      <c r="B1268" s="1623"/>
      <c r="C1268" s="1623"/>
      <c r="D1268" s="1623"/>
      <c r="E1268" s="1085"/>
      <c r="I1268" s="1083"/>
      <c r="K1268" s="1618" t="s">
        <v>49</v>
      </c>
      <c r="L1268" s="1623"/>
      <c r="M1268" s="1623"/>
      <c r="N1268" s="1623"/>
      <c r="O1268" s="1085"/>
      <c r="S1268" s="1083"/>
    </row>
    <row r="1269" spans="1:19" s="1081" customFormat="1">
      <c r="A1269" s="1618"/>
      <c r="B1269" s="1623"/>
      <c r="C1269" s="1623"/>
      <c r="D1269" s="1623"/>
      <c r="E1269" s="1089" t="str">
        <f>'04-22Master'!B43</f>
        <v xml:space="preserve">YAMUNA S </v>
      </c>
      <c r="F1269" s="1090"/>
      <c r="G1269" s="1090"/>
      <c r="H1269" s="1090" t="str">
        <f>'04-22Master'!E43</f>
        <v>N VAMSI KRISHNA</v>
      </c>
      <c r="I1269" s="1083"/>
      <c r="K1269" s="1618"/>
      <c r="L1269" s="1623"/>
      <c r="M1269" s="1623"/>
      <c r="N1269" s="1623"/>
      <c r="O1269" s="1089" t="str">
        <f>E1269</f>
        <v xml:space="preserve">YAMUNA S </v>
      </c>
      <c r="P1269" s="1090"/>
      <c r="Q1269" s="1090"/>
      <c r="R1269" s="1090" t="str">
        <f>H1269</f>
        <v>N VAMSI KRISHNA</v>
      </c>
      <c r="S1269" s="1083"/>
    </row>
    <row r="1270" spans="1:19" s="1081" customFormat="1">
      <c r="A1270" s="1084"/>
      <c r="B1270" s="1085"/>
      <c r="C1270" s="1085"/>
      <c r="D1270" s="1085"/>
      <c r="E1270" s="1085"/>
      <c r="I1270" s="1083"/>
      <c r="K1270" s="1084"/>
      <c r="L1270" s="1085"/>
      <c r="M1270" s="1085"/>
      <c r="N1270" s="1085"/>
      <c r="O1270" s="1085"/>
      <c r="S1270" s="1083"/>
    </row>
    <row r="1271" spans="1:19" s="1081" customFormat="1">
      <c r="A1271" s="1620" t="s">
        <v>50</v>
      </c>
      <c r="B1271" s="1622"/>
      <c r="C1271" s="1622"/>
      <c r="D1271" s="1622"/>
      <c r="E1271" s="1091" t="s">
        <v>483</v>
      </c>
      <c r="F1271" s="1090"/>
      <c r="G1271" s="1090"/>
      <c r="H1271" s="1090"/>
      <c r="I1271" s="1083"/>
      <c r="K1271" s="1620" t="s">
        <v>50</v>
      </c>
      <c r="L1271" s="1622"/>
      <c r="M1271" s="1622"/>
      <c r="N1271" s="1622"/>
      <c r="O1271" s="1089" t="str">
        <f>E1271</f>
        <v>INFOSYS  LTD.IL Bangalore STP Park - I</v>
      </c>
      <c r="P1271" s="1090"/>
      <c r="Q1271" s="1090"/>
      <c r="R1271" s="1090"/>
      <c r="S1271" s="1083"/>
    </row>
    <row r="1272" spans="1:19" s="1081" customFormat="1">
      <c r="A1272" s="1084"/>
      <c r="B1272" s="1085"/>
      <c r="C1272" s="1085"/>
      <c r="D1272" s="1085"/>
      <c r="E1272" s="1085"/>
      <c r="I1272" s="1083"/>
      <c r="K1272" s="1084"/>
      <c r="L1272" s="1085"/>
      <c r="M1272" s="1085"/>
      <c r="N1272" s="1085"/>
      <c r="O1272" s="1085"/>
      <c r="S1272" s="1083"/>
    </row>
    <row r="1273" spans="1:19" s="1081" customFormat="1">
      <c r="A1273" s="1620" t="s">
        <v>51</v>
      </c>
      <c r="B1273" s="1622"/>
      <c r="C1273" s="1622"/>
      <c r="D1273" s="1622"/>
      <c r="E1273" s="1092">
        <f>'04-22Master'!D10</f>
        <v>44652</v>
      </c>
      <c r="F1273" s="1090"/>
      <c r="G1273" s="1090"/>
      <c r="H1273" s="1090"/>
      <c r="I1273" s="1083"/>
      <c r="K1273" s="1620" t="s">
        <v>51</v>
      </c>
      <c r="L1273" s="1622"/>
      <c r="M1273" s="1622"/>
      <c r="N1273" s="1622"/>
      <c r="O1273" s="1092">
        <f>E1273</f>
        <v>44652</v>
      </c>
      <c r="P1273" s="1090"/>
      <c r="Q1273" s="1090"/>
      <c r="R1273" s="1090"/>
      <c r="S1273" s="1083"/>
    </row>
    <row r="1274" spans="1:19" s="1081" customFormat="1">
      <c r="A1274" s="1084"/>
      <c r="B1274" s="1085"/>
      <c r="C1274" s="1085"/>
      <c r="D1274" s="1085"/>
      <c r="E1274" s="1085"/>
      <c r="I1274" s="1083"/>
      <c r="K1274" s="1084"/>
      <c r="L1274" s="1085"/>
      <c r="M1274" s="1085"/>
      <c r="N1274" s="1085"/>
      <c r="O1274" s="1085"/>
      <c r="S1274" s="1083"/>
    </row>
    <row r="1275" spans="1:19" s="1081" customFormat="1">
      <c r="A1275" s="1093">
        <v>1</v>
      </c>
      <c r="B1275" s="1622" t="s">
        <v>52</v>
      </c>
      <c r="C1275" s="1622"/>
      <c r="D1275" s="1622"/>
      <c r="E1275" s="1094">
        <f>'04-22Master'!R43</f>
        <v>30</v>
      </c>
      <c r="F1275" s="1090"/>
      <c r="G1275" s="1090"/>
      <c r="H1275" s="1090"/>
      <c r="I1275" s="1083"/>
      <c r="K1275" s="1093">
        <v>1</v>
      </c>
      <c r="L1275" s="1622" t="s">
        <v>52</v>
      </c>
      <c r="M1275" s="1622"/>
      <c r="N1275" s="1622"/>
      <c r="O1275" s="1094">
        <f>E1275</f>
        <v>30</v>
      </c>
      <c r="P1275" s="1090"/>
      <c r="Q1275" s="1090"/>
      <c r="R1275" s="1090"/>
      <c r="S1275" s="1083"/>
    </row>
    <row r="1276" spans="1:19" s="1081" customFormat="1">
      <c r="A1276" s="1093"/>
      <c r="B1276" s="1085"/>
      <c r="C1276" s="1085"/>
      <c r="D1276" s="1085"/>
      <c r="E1276" s="1085"/>
      <c r="I1276" s="1083"/>
      <c r="K1276" s="1093"/>
      <c r="L1276" s="1085"/>
      <c r="M1276" s="1085"/>
      <c r="N1276" s="1085"/>
      <c r="O1276" s="1085"/>
      <c r="S1276" s="1083"/>
    </row>
    <row r="1277" spans="1:19" s="1081" customFormat="1" ht="14.45" customHeight="1">
      <c r="A1277" s="1093">
        <v>2</v>
      </c>
      <c r="B1277" s="1623" t="s">
        <v>53</v>
      </c>
      <c r="C1277" s="1623"/>
      <c r="D1277" s="1623"/>
      <c r="E1277" s="1085"/>
      <c r="I1277" s="1083"/>
      <c r="K1277" s="1093">
        <v>2</v>
      </c>
      <c r="L1277" s="1623" t="s">
        <v>53</v>
      </c>
      <c r="M1277" s="1623"/>
      <c r="N1277" s="1623"/>
      <c r="O1277" s="1085"/>
      <c r="S1277" s="1083"/>
    </row>
    <row r="1278" spans="1:19" s="1081" customFormat="1">
      <c r="A1278" s="1093"/>
      <c r="B1278" s="1623"/>
      <c r="C1278" s="1623"/>
      <c r="D1278" s="1623"/>
      <c r="E1278" s="1095" t="s">
        <v>34</v>
      </c>
      <c r="F1278" s="1090"/>
      <c r="G1278" s="1090"/>
      <c r="H1278" s="1090"/>
      <c r="I1278" s="1083"/>
      <c r="K1278" s="1093"/>
      <c r="L1278" s="1623"/>
      <c r="M1278" s="1623"/>
      <c r="N1278" s="1623"/>
      <c r="O1278" s="1095" t="s">
        <v>34</v>
      </c>
      <c r="P1278" s="1090"/>
      <c r="Q1278" s="1090"/>
      <c r="R1278" s="1090"/>
      <c r="S1278" s="1083"/>
    </row>
    <row r="1279" spans="1:19" s="1081" customFormat="1">
      <c r="A1279" s="1093"/>
      <c r="B1279" s="1085"/>
      <c r="C1279" s="1085"/>
      <c r="D1279" s="1085"/>
      <c r="E1279" s="1085"/>
      <c r="I1279" s="1083"/>
      <c r="K1279" s="1093"/>
      <c r="L1279" s="1085"/>
      <c r="M1279" s="1085"/>
      <c r="N1279" s="1085"/>
      <c r="O1279" s="1085"/>
      <c r="S1279" s="1083"/>
    </row>
    <row r="1280" spans="1:19" s="1081" customFormat="1">
      <c r="A1280" s="1093">
        <v>3</v>
      </c>
      <c r="B1280" s="1622" t="s">
        <v>54</v>
      </c>
      <c r="C1280" s="1622"/>
      <c r="D1280" s="1622"/>
      <c r="E1280" s="1095" t="s">
        <v>34</v>
      </c>
      <c r="F1280" s="1090"/>
      <c r="G1280" s="1090"/>
      <c r="H1280" s="1090"/>
      <c r="I1280" s="1083"/>
      <c r="K1280" s="1093">
        <v>3</v>
      </c>
      <c r="L1280" s="1622" t="s">
        <v>54</v>
      </c>
      <c r="M1280" s="1622"/>
      <c r="N1280" s="1622"/>
      <c r="O1280" s="1089" t="str">
        <f>E1280</f>
        <v>N/A</v>
      </c>
      <c r="P1280" s="1090"/>
      <c r="Q1280" s="1090"/>
      <c r="R1280" s="1090"/>
      <c r="S1280" s="1083"/>
    </row>
    <row r="1281" spans="1:19" s="1081" customFormat="1">
      <c r="A1281" s="1093"/>
      <c r="B1281" s="1085"/>
      <c r="C1281" s="1085"/>
      <c r="D1281" s="1085"/>
      <c r="E1281" s="1085"/>
      <c r="I1281" s="1083"/>
      <c r="K1281" s="1093"/>
      <c r="L1281" s="1085"/>
      <c r="M1281" s="1085"/>
      <c r="N1281" s="1085"/>
      <c r="O1281" s="1085"/>
      <c r="S1281" s="1083"/>
    </row>
    <row r="1282" spans="1:19" s="1081" customFormat="1">
      <c r="A1282" s="1093">
        <v>4</v>
      </c>
      <c r="B1282" s="1622" t="s">
        <v>55</v>
      </c>
      <c r="C1282" s="1622"/>
      <c r="D1282" s="1622"/>
      <c r="E1282" s="1095" t="s">
        <v>56</v>
      </c>
      <c r="F1282" s="1090"/>
      <c r="G1282" s="1090"/>
      <c r="H1282" s="1090"/>
      <c r="I1282" s="1083"/>
      <c r="K1282" s="1093">
        <v>4</v>
      </c>
      <c r="L1282" s="1622" t="s">
        <v>55</v>
      </c>
      <c r="M1282" s="1622"/>
      <c r="N1282" s="1622"/>
      <c r="O1282" s="1095" t="s">
        <v>56</v>
      </c>
      <c r="P1282" s="1090"/>
      <c r="Q1282" s="1090"/>
      <c r="R1282" s="1090"/>
      <c r="S1282" s="1083"/>
    </row>
    <row r="1283" spans="1:19" s="1081" customFormat="1">
      <c r="A1283" s="1093"/>
      <c r="B1283" s="1085"/>
      <c r="C1283" s="1085"/>
      <c r="D1283" s="1085"/>
      <c r="E1283" s="1085"/>
      <c r="I1283" s="1083"/>
      <c r="K1283" s="1093"/>
      <c r="L1283" s="1085"/>
      <c r="M1283" s="1085"/>
      <c r="N1283" s="1085"/>
      <c r="O1283" s="1085"/>
      <c r="S1283" s="1083"/>
    </row>
    <row r="1284" spans="1:19" s="1081" customFormat="1">
      <c r="A1284" s="1093">
        <v>5</v>
      </c>
      <c r="B1284" s="1622" t="s">
        <v>57</v>
      </c>
      <c r="C1284" s="1622"/>
      <c r="D1284" s="1622"/>
      <c r="E1284" s="1096">
        <f>'04-22Master'!AH43</f>
        <v>133275.58267999999</v>
      </c>
      <c r="I1284" s="1083"/>
      <c r="K1284" s="1093">
        <v>5</v>
      </c>
      <c r="L1284" s="1622" t="s">
        <v>57</v>
      </c>
      <c r="M1284" s="1622"/>
      <c r="N1284" s="1622"/>
      <c r="O1284" s="1096">
        <f>E1284</f>
        <v>133275.58267999999</v>
      </c>
      <c r="S1284" s="1083"/>
    </row>
    <row r="1285" spans="1:19" s="1081" customFormat="1">
      <c r="A1285" s="1093"/>
      <c r="B1285" s="1085"/>
      <c r="C1285" s="1085"/>
      <c r="D1285" s="1097" t="s">
        <v>58</v>
      </c>
      <c r="E1285" s="1097" t="s">
        <v>28</v>
      </c>
      <c r="F1285" s="1097" t="s">
        <v>30</v>
      </c>
      <c r="G1285" s="1097" t="s">
        <v>31</v>
      </c>
      <c r="H1285" s="1097" t="s">
        <v>383</v>
      </c>
      <c r="I1285" s="1098" t="s">
        <v>384</v>
      </c>
      <c r="K1285" s="1093"/>
      <c r="L1285" s="1085"/>
      <c r="M1285" s="1085"/>
      <c r="N1285" s="1097" t="s">
        <v>58</v>
      </c>
      <c r="O1285" s="1097" t="s">
        <v>28</v>
      </c>
      <c r="P1285" s="1097" t="s">
        <v>30</v>
      </c>
      <c r="Q1285" s="1097" t="s">
        <v>31</v>
      </c>
      <c r="R1285" s="1097" t="s">
        <v>383</v>
      </c>
      <c r="S1285" s="1098" t="s">
        <v>384</v>
      </c>
    </row>
    <row r="1286" spans="1:19" s="1081" customFormat="1">
      <c r="A1286" s="1093">
        <v>6</v>
      </c>
      <c r="B1286" s="1099" t="s">
        <v>59</v>
      </c>
      <c r="C1286" s="1099"/>
      <c r="D1286" s="1100">
        <f>'04-22Master'!AJ43</f>
        <v>1800</v>
      </c>
      <c r="E1286" s="1100">
        <f>'04-22Master'!AI4368</f>
        <v>0</v>
      </c>
      <c r="F1286" s="1101">
        <f>'04-22Master'!AK43</f>
        <v>200</v>
      </c>
      <c r="G1286" s="1100">
        <f>'04-22Master'!AL491</f>
        <v>0</v>
      </c>
      <c r="H1286" s="1101">
        <f>'04-22Master'!AM43</f>
        <v>283</v>
      </c>
      <c r="I1286" s="1101">
        <f>SUM(D1286:H1286)</f>
        <v>2283</v>
      </c>
      <c r="K1286" s="1093">
        <v>6</v>
      </c>
      <c r="L1286" s="1099" t="s">
        <v>59</v>
      </c>
      <c r="M1286" s="1099"/>
      <c r="N1286" s="1100">
        <f t="shared" ref="N1286" si="62">D1286</f>
        <v>1800</v>
      </c>
      <c r="O1286" s="1100">
        <f t="shared" ref="O1286" si="63">E1286</f>
        <v>0</v>
      </c>
      <c r="P1286" s="1101">
        <f t="shared" ref="P1286" si="64">F1286</f>
        <v>200</v>
      </c>
      <c r="Q1286" s="1100">
        <f t="shared" ref="Q1286" si="65">G1286</f>
        <v>0</v>
      </c>
      <c r="R1286" s="1101">
        <f t="shared" ref="R1286" si="66">H1286</f>
        <v>283</v>
      </c>
      <c r="S1286" s="1101">
        <f t="shared" ref="S1286" si="67">I1286</f>
        <v>2283</v>
      </c>
    </row>
    <row r="1287" spans="1:19" s="1081" customFormat="1">
      <c r="A1287" s="1093"/>
      <c r="B1287" s="1085"/>
      <c r="C1287" s="1085"/>
      <c r="D1287" s="1085"/>
      <c r="E1287" s="1085"/>
      <c r="I1287" s="1083"/>
      <c r="K1287" s="1093"/>
      <c r="L1287" s="1085"/>
      <c r="M1287" s="1085"/>
      <c r="N1287" s="1085"/>
      <c r="O1287" s="1085"/>
      <c r="S1287" s="1083"/>
    </row>
    <row r="1288" spans="1:19" s="1081" customFormat="1">
      <c r="A1288" s="1093">
        <v>7</v>
      </c>
      <c r="B1288" s="1622" t="s">
        <v>60</v>
      </c>
      <c r="C1288" s="1622"/>
      <c r="D1288" s="1622"/>
      <c r="E1288" s="1102">
        <f>E1284-I1286</f>
        <v>130992.58267999999</v>
      </c>
      <c r="F1288" s="1090"/>
      <c r="G1288" s="1090"/>
      <c r="H1288" s="1090"/>
      <c r="I1288" s="1083"/>
      <c r="K1288" s="1093">
        <v>7</v>
      </c>
      <c r="L1288" s="1622" t="s">
        <v>60</v>
      </c>
      <c r="M1288" s="1622"/>
      <c r="N1288" s="1622"/>
      <c r="O1288" s="1102">
        <f>E1288</f>
        <v>130992.58267999999</v>
      </c>
      <c r="P1288" s="1090"/>
      <c r="Q1288" s="1090"/>
      <c r="R1288" s="1090"/>
      <c r="S1288" s="1083"/>
    </row>
    <row r="1289" spans="1:19" s="1081" customFormat="1">
      <c r="A1289" s="1082"/>
      <c r="I1289" s="1083"/>
      <c r="K1289" s="1082"/>
      <c r="S1289" s="1083"/>
    </row>
    <row r="1290" spans="1:19" s="1081" customFormat="1">
      <c r="A1290" s="1082"/>
      <c r="I1290" s="1083"/>
      <c r="K1290" s="1082"/>
      <c r="S1290" s="1083"/>
    </row>
    <row r="1291" spans="1:19" s="1081" customFormat="1" ht="15.75" thickBot="1">
      <c r="A1291" s="1082"/>
      <c r="F1291" s="1103"/>
      <c r="G1291" s="1103"/>
      <c r="H1291" s="1103"/>
      <c r="I1291" s="1104"/>
      <c r="K1291" s="1082"/>
      <c r="P1291" s="1103"/>
      <c r="Q1291" s="1103"/>
      <c r="R1291" s="1103"/>
      <c r="S1291" s="1104"/>
    </row>
    <row r="1292" spans="1:19" s="1081" customFormat="1" ht="15.75" thickBot="1">
      <c r="A1292" s="1105"/>
      <c r="B1292" s="1103"/>
      <c r="C1292" s="1103"/>
      <c r="D1292" s="1103"/>
      <c r="E1292" s="1103"/>
      <c r="F1292" s="1628" t="s">
        <v>61</v>
      </c>
      <c r="G1292" s="1628"/>
      <c r="H1292" s="1628"/>
      <c r="I1292" s="1629"/>
      <c r="K1292" s="1105"/>
      <c r="L1292" s="1103"/>
      <c r="M1292" s="1103"/>
      <c r="N1292" s="1103"/>
      <c r="O1292" s="1103"/>
      <c r="P1292" s="1628" t="s">
        <v>61</v>
      </c>
      <c r="Q1292" s="1628"/>
      <c r="R1292" s="1628"/>
      <c r="S1292" s="1629"/>
    </row>
    <row r="1293" spans="1:19" s="1081" customFormat="1"/>
    <row r="1294" spans="1:19" s="1081" customFormat="1"/>
    <row r="1295" spans="1:19" s="1081" customFormat="1"/>
    <row r="1296" spans="1:19" s="1081" customFormat="1"/>
    <row r="1297" spans="1:19" s="1081" customFormat="1"/>
    <row r="1298" spans="1:19" s="1081" customFormat="1"/>
    <row r="1299" spans="1:19" s="1081" customFormat="1"/>
    <row r="1300" spans="1:19" s="1081" customFormat="1"/>
    <row r="1301" spans="1:19" s="1081" customFormat="1"/>
    <row r="1302" spans="1:19" s="1081" customFormat="1"/>
    <row r="1303" spans="1:19" s="1081" customFormat="1"/>
    <row r="1304" spans="1:19" s="1081" customFormat="1"/>
    <row r="1305" spans="1:19" s="1081" customFormat="1"/>
    <row r="1306" spans="1:19" s="1081" customFormat="1"/>
    <row r="1307" spans="1:19" s="1081" customFormat="1"/>
    <row r="1308" spans="1:19" s="1081" customFormat="1"/>
    <row r="1309" spans="1:19" s="1081" customFormat="1"/>
    <row r="1310" spans="1:19" s="1081" customFormat="1"/>
    <row r="1311" spans="1:19" s="1081" customFormat="1" ht="15.75" thickBot="1"/>
    <row r="1312" spans="1:19" s="1081" customFormat="1" ht="26.25">
      <c r="A1312" s="1612" t="s">
        <v>46</v>
      </c>
      <c r="B1312" s="1613"/>
      <c r="C1312" s="1613"/>
      <c r="D1312" s="1613"/>
      <c r="E1312" s="1613"/>
      <c r="F1312" s="1613"/>
      <c r="G1312" s="1613"/>
      <c r="H1312" s="1613"/>
      <c r="I1312" s="1614"/>
      <c r="K1312" s="1612" t="s">
        <v>46</v>
      </c>
      <c r="L1312" s="1613"/>
      <c r="M1312" s="1613"/>
      <c r="N1312" s="1613"/>
      <c r="O1312" s="1613"/>
      <c r="P1312" s="1613"/>
      <c r="Q1312" s="1613"/>
      <c r="R1312" s="1613"/>
      <c r="S1312" s="1614"/>
    </row>
    <row r="1313" spans="1:19" s="1081" customFormat="1">
      <c r="A1313" s="1615" t="s">
        <v>47</v>
      </c>
      <c r="B1313" s="1626"/>
      <c r="C1313" s="1626"/>
      <c r="D1313" s="1626"/>
      <c r="E1313" s="1626"/>
      <c r="F1313" s="1626"/>
      <c r="G1313" s="1626"/>
      <c r="H1313" s="1626"/>
      <c r="I1313" s="1617"/>
      <c r="K1313" s="1615" t="s">
        <v>47</v>
      </c>
      <c r="L1313" s="1626"/>
      <c r="M1313" s="1626"/>
      <c r="N1313" s="1626"/>
      <c r="O1313" s="1626"/>
      <c r="P1313" s="1626"/>
      <c r="Q1313" s="1626"/>
      <c r="R1313" s="1626"/>
      <c r="S1313" s="1617"/>
    </row>
    <row r="1314" spans="1:19" s="1081" customFormat="1">
      <c r="A1314" s="1082"/>
      <c r="I1314" s="1083"/>
      <c r="K1314" s="1082"/>
      <c r="S1314" s="1083"/>
    </row>
    <row r="1315" spans="1:19" s="1081" customFormat="1" ht="18.75">
      <c r="A1315" s="1084" t="s">
        <v>48</v>
      </c>
      <c r="B1315" s="1085"/>
      <c r="C1315" s="1085"/>
      <c r="D1315" s="1086" t="s">
        <v>482</v>
      </c>
      <c r="I1315" s="1083"/>
      <c r="K1315" s="1084" t="s">
        <v>48</v>
      </c>
      <c r="L1315" s="1085"/>
      <c r="M1315" s="1085"/>
      <c r="N1315" s="1087" t="str">
        <f>D1315</f>
        <v>Burgeon IT Services Pvt.Ltd.</v>
      </c>
      <c r="S1315" s="1083"/>
    </row>
    <row r="1316" spans="1:19" s="1081" customFormat="1" ht="18">
      <c r="A1316" s="1084"/>
      <c r="B1316" s="1088" t="s">
        <v>491</v>
      </c>
      <c r="C1316" s="1085"/>
      <c r="I1316" s="1083"/>
      <c r="K1316" s="1084"/>
      <c r="L1316" s="1085" t="str">
        <f>B1316</f>
        <v>Siri Mansion LIGB 436 Dr.A S Rao Nagar,Hyderabad</v>
      </c>
      <c r="M1316" s="1085"/>
      <c r="N1316" s="1085"/>
      <c r="S1316" s="1083"/>
    </row>
    <row r="1317" spans="1:19" s="1081" customFormat="1">
      <c r="A1317" s="1084"/>
      <c r="B1317" s="1085"/>
      <c r="C1317" s="1085"/>
      <c r="D1317" s="1085"/>
      <c r="E1317" s="1085"/>
      <c r="I1317" s="1083"/>
      <c r="K1317" s="1084"/>
      <c r="L1317" s="1085"/>
      <c r="M1317" s="1085"/>
      <c r="N1317" s="1085"/>
      <c r="O1317" s="1085"/>
      <c r="S1317" s="1083"/>
    </row>
    <row r="1318" spans="1:19" s="1081" customFormat="1" ht="14.45" customHeight="1">
      <c r="A1318" s="1618" t="s">
        <v>49</v>
      </c>
      <c r="B1318" s="1623"/>
      <c r="C1318" s="1623"/>
      <c r="D1318" s="1623"/>
      <c r="E1318" s="1085"/>
      <c r="I1318" s="1083"/>
      <c r="K1318" s="1618" t="s">
        <v>49</v>
      </c>
      <c r="L1318" s="1623"/>
      <c r="M1318" s="1623"/>
      <c r="N1318" s="1623"/>
      <c r="O1318" s="1085"/>
      <c r="S1318" s="1083"/>
    </row>
    <row r="1319" spans="1:19" s="1081" customFormat="1">
      <c r="A1319" s="1618"/>
      <c r="B1319" s="1623"/>
      <c r="C1319" s="1623"/>
      <c r="D1319" s="1623"/>
      <c r="E1319" s="1089" t="str">
        <f>'04-22Master'!B44</f>
        <v xml:space="preserve">Chetan Madhukar Mundhe </v>
      </c>
      <c r="F1319" s="1090"/>
      <c r="G1319" s="1090"/>
      <c r="H1319" s="1090" t="str">
        <f>'04-22Master'!E39</f>
        <v>Hanamantappa Madlur</v>
      </c>
      <c r="I1319" s="1083"/>
      <c r="K1319" s="1618"/>
      <c r="L1319" s="1623"/>
      <c r="M1319" s="1623"/>
      <c r="N1319" s="1623"/>
      <c r="O1319" s="1089" t="str">
        <f>E1319</f>
        <v xml:space="preserve">Chetan Madhukar Mundhe </v>
      </c>
      <c r="P1319" s="1090"/>
      <c r="Q1319" s="1090"/>
      <c r="R1319" s="1090" t="str">
        <f>H1319</f>
        <v>Hanamantappa Madlur</v>
      </c>
      <c r="S1319" s="1083"/>
    </row>
    <row r="1320" spans="1:19" s="1081" customFormat="1">
      <c r="A1320" s="1084"/>
      <c r="B1320" s="1085"/>
      <c r="C1320" s="1085"/>
      <c r="D1320" s="1085"/>
      <c r="E1320" s="1085"/>
      <c r="I1320" s="1083"/>
      <c r="K1320" s="1084"/>
      <c r="L1320" s="1085"/>
      <c r="M1320" s="1085"/>
      <c r="N1320" s="1085"/>
      <c r="O1320" s="1085"/>
      <c r="S1320" s="1083"/>
    </row>
    <row r="1321" spans="1:19" s="1081" customFormat="1">
      <c r="A1321" s="1620" t="s">
        <v>50</v>
      </c>
      <c r="B1321" s="1622"/>
      <c r="C1321" s="1622"/>
      <c r="D1321" s="1622"/>
      <c r="E1321" s="1091" t="s">
        <v>483</v>
      </c>
      <c r="F1321" s="1090"/>
      <c r="G1321" s="1090"/>
      <c r="H1321" s="1090"/>
      <c r="I1321" s="1083"/>
      <c r="K1321" s="1620" t="s">
        <v>50</v>
      </c>
      <c r="L1321" s="1622"/>
      <c r="M1321" s="1622"/>
      <c r="N1321" s="1622"/>
      <c r="O1321" s="1089" t="str">
        <f>E1321</f>
        <v>INFOSYS  LTD.IL Bangalore STP Park - I</v>
      </c>
      <c r="P1321" s="1090"/>
      <c r="Q1321" s="1090"/>
      <c r="R1321" s="1090"/>
      <c r="S1321" s="1083"/>
    </row>
    <row r="1322" spans="1:19" s="1081" customFormat="1">
      <c r="A1322" s="1084"/>
      <c r="B1322" s="1085"/>
      <c r="C1322" s="1085"/>
      <c r="D1322" s="1085"/>
      <c r="E1322" s="1085"/>
      <c r="I1322" s="1083"/>
      <c r="K1322" s="1084"/>
      <c r="L1322" s="1085"/>
      <c r="M1322" s="1085"/>
      <c r="N1322" s="1085"/>
      <c r="O1322" s="1085"/>
      <c r="S1322" s="1083"/>
    </row>
    <row r="1323" spans="1:19" s="1081" customFormat="1">
      <c r="A1323" s="1620" t="s">
        <v>51</v>
      </c>
      <c r="B1323" s="1622"/>
      <c r="C1323" s="1622"/>
      <c r="D1323" s="1622"/>
      <c r="E1323" s="1092">
        <f>'04-22Master'!D10</f>
        <v>44652</v>
      </c>
      <c r="F1323" s="1090"/>
      <c r="G1323" s="1090"/>
      <c r="H1323" s="1090"/>
      <c r="I1323" s="1083"/>
      <c r="K1323" s="1620" t="s">
        <v>51</v>
      </c>
      <c r="L1323" s="1622"/>
      <c r="M1323" s="1622"/>
      <c r="N1323" s="1622"/>
      <c r="O1323" s="1092">
        <f>E1323</f>
        <v>44652</v>
      </c>
      <c r="P1323" s="1090"/>
      <c r="Q1323" s="1090"/>
      <c r="R1323" s="1090"/>
      <c r="S1323" s="1083"/>
    </row>
    <row r="1324" spans="1:19" s="1081" customFormat="1">
      <c r="A1324" s="1084"/>
      <c r="B1324" s="1085"/>
      <c r="C1324" s="1085"/>
      <c r="D1324" s="1085"/>
      <c r="E1324" s="1085"/>
      <c r="I1324" s="1083"/>
      <c r="K1324" s="1084"/>
      <c r="L1324" s="1085"/>
      <c r="M1324" s="1085"/>
      <c r="N1324" s="1085"/>
      <c r="O1324" s="1085"/>
      <c r="S1324" s="1083"/>
    </row>
    <row r="1325" spans="1:19" s="1081" customFormat="1">
      <c r="A1325" s="1093">
        <v>1</v>
      </c>
      <c r="B1325" s="1622" t="s">
        <v>52</v>
      </c>
      <c r="C1325" s="1622"/>
      <c r="D1325" s="1622"/>
      <c r="E1325" s="1094">
        <f>'04-22Master'!R44</f>
        <v>30</v>
      </c>
      <c r="F1325" s="1090"/>
      <c r="G1325" s="1090"/>
      <c r="H1325" s="1090"/>
      <c r="I1325" s="1083"/>
      <c r="K1325" s="1093">
        <v>1</v>
      </c>
      <c r="L1325" s="1622" t="s">
        <v>52</v>
      </c>
      <c r="M1325" s="1622"/>
      <c r="N1325" s="1622"/>
      <c r="O1325" s="1094">
        <f>E1325</f>
        <v>30</v>
      </c>
      <c r="P1325" s="1090"/>
      <c r="Q1325" s="1090"/>
      <c r="R1325" s="1090"/>
      <c r="S1325" s="1083"/>
    </row>
    <row r="1326" spans="1:19" s="1081" customFormat="1">
      <c r="A1326" s="1093"/>
      <c r="B1326" s="1085"/>
      <c r="C1326" s="1085"/>
      <c r="D1326" s="1085"/>
      <c r="E1326" s="1085"/>
      <c r="I1326" s="1083"/>
      <c r="K1326" s="1093"/>
      <c r="L1326" s="1085"/>
      <c r="M1326" s="1085"/>
      <c r="N1326" s="1085"/>
      <c r="O1326" s="1085"/>
      <c r="S1326" s="1083"/>
    </row>
    <row r="1327" spans="1:19" s="1081" customFormat="1" ht="14.45" customHeight="1">
      <c r="A1327" s="1093">
        <v>2</v>
      </c>
      <c r="B1327" s="1623" t="s">
        <v>53</v>
      </c>
      <c r="C1327" s="1623"/>
      <c r="D1327" s="1623"/>
      <c r="E1327" s="1085"/>
      <c r="I1327" s="1083"/>
      <c r="K1327" s="1093">
        <v>2</v>
      </c>
      <c r="L1327" s="1623" t="s">
        <v>53</v>
      </c>
      <c r="M1327" s="1623"/>
      <c r="N1327" s="1623"/>
      <c r="O1327" s="1085"/>
      <c r="S1327" s="1083"/>
    </row>
    <row r="1328" spans="1:19" s="1081" customFormat="1">
      <c r="A1328" s="1093"/>
      <c r="B1328" s="1623"/>
      <c r="C1328" s="1623"/>
      <c r="D1328" s="1623"/>
      <c r="E1328" s="1095" t="s">
        <v>34</v>
      </c>
      <c r="F1328" s="1090"/>
      <c r="G1328" s="1090"/>
      <c r="H1328" s="1090"/>
      <c r="I1328" s="1083"/>
      <c r="K1328" s="1093"/>
      <c r="L1328" s="1623"/>
      <c r="M1328" s="1623"/>
      <c r="N1328" s="1623"/>
      <c r="O1328" s="1095" t="s">
        <v>34</v>
      </c>
      <c r="P1328" s="1090"/>
      <c r="Q1328" s="1090"/>
      <c r="R1328" s="1090"/>
      <c r="S1328" s="1083"/>
    </row>
    <row r="1329" spans="1:19" s="1081" customFormat="1">
      <c r="A1329" s="1093"/>
      <c r="B1329" s="1085"/>
      <c r="C1329" s="1085"/>
      <c r="D1329" s="1085"/>
      <c r="E1329" s="1085"/>
      <c r="I1329" s="1083"/>
      <c r="K1329" s="1093"/>
      <c r="L1329" s="1085"/>
      <c r="M1329" s="1085"/>
      <c r="N1329" s="1085"/>
      <c r="O1329" s="1085"/>
      <c r="S1329" s="1083"/>
    </row>
    <row r="1330" spans="1:19" s="1081" customFormat="1">
      <c r="A1330" s="1093">
        <v>3</v>
      </c>
      <c r="B1330" s="1622" t="s">
        <v>54</v>
      </c>
      <c r="C1330" s="1622"/>
      <c r="D1330" s="1622"/>
      <c r="E1330" s="1095" t="s">
        <v>34</v>
      </c>
      <c r="F1330" s="1090"/>
      <c r="G1330" s="1090"/>
      <c r="H1330" s="1090"/>
      <c r="I1330" s="1083"/>
      <c r="K1330" s="1093">
        <v>3</v>
      </c>
      <c r="L1330" s="1622" t="s">
        <v>54</v>
      </c>
      <c r="M1330" s="1622"/>
      <c r="N1330" s="1622"/>
      <c r="O1330" s="1089" t="str">
        <f>E1330</f>
        <v>N/A</v>
      </c>
      <c r="P1330" s="1090"/>
      <c r="Q1330" s="1090"/>
      <c r="R1330" s="1090"/>
      <c r="S1330" s="1083"/>
    </row>
    <row r="1331" spans="1:19" s="1081" customFormat="1">
      <c r="A1331" s="1093"/>
      <c r="B1331" s="1085"/>
      <c r="C1331" s="1085"/>
      <c r="D1331" s="1085"/>
      <c r="E1331" s="1085"/>
      <c r="I1331" s="1083"/>
      <c r="K1331" s="1093"/>
      <c r="L1331" s="1085"/>
      <c r="M1331" s="1085"/>
      <c r="N1331" s="1085"/>
      <c r="O1331" s="1085"/>
      <c r="S1331" s="1083"/>
    </row>
    <row r="1332" spans="1:19" s="1081" customFormat="1">
      <c r="A1332" s="1093">
        <v>4</v>
      </c>
      <c r="B1332" s="1622" t="s">
        <v>55</v>
      </c>
      <c r="C1332" s="1622"/>
      <c r="D1332" s="1622"/>
      <c r="E1332" s="1095" t="s">
        <v>56</v>
      </c>
      <c r="F1332" s="1090"/>
      <c r="G1332" s="1090"/>
      <c r="H1332" s="1090"/>
      <c r="I1332" s="1083"/>
      <c r="K1332" s="1093">
        <v>4</v>
      </c>
      <c r="L1332" s="1622" t="s">
        <v>55</v>
      </c>
      <c r="M1332" s="1622"/>
      <c r="N1332" s="1622"/>
      <c r="O1332" s="1095" t="s">
        <v>56</v>
      </c>
      <c r="P1332" s="1090"/>
      <c r="Q1332" s="1090"/>
      <c r="R1332" s="1090"/>
      <c r="S1332" s="1083"/>
    </row>
    <row r="1333" spans="1:19" s="1081" customFormat="1">
      <c r="A1333" s="1093"/>
      <c r="B1333" s="1085"/>
      <c r="C1333" s="1085"/>
      <c r="D1333" s="1085"/>
      <c r="E1333" s="1085"/>
      <c r="I1333" s="1083"/>
      <c r="K1333" s="1093"/>
      <c r="L1333" s="1085"/>
      <c r="M1333" s="1085"/>
      <c r="N1333" s="1085"/>
      <c r="O1333" s="1085"/>
      <c r="S1333" s="1083"/>
    </row>
    <row r="1334" spans="1:19" s="1081" customFormat="1">
      <c r="A1334" s="1093">
        <v>5</v>
      </c>
      <c r="B1334" s="1622" t="s">
        <v>57</v>
      </c>
      <c r="C1334" s="1622"/>
      <c r="D1334" s="1622"/>
      <c r="E1334" s="1096">
        <f>'04-22Master'!AH44</f>
        <v>123275.62934</v>
      </c>
      <c r="I1334" s="1083"/>
      <c r="K1334" s="1093">
        <v>5</v>
      </c>
      <c r="L1334" s="1622" t="s">
        <v>57</v>
      </c>
      <c r="M1334" s="1622"/>
      <c r="N1334" s="1622"/>
      <c r="O1334" s="1096">
        <f>E1334</f>
        <v>123275.62934</v>
      </c>
      <c r="S1334" s="1083"/>
    </row>
    <row r="1335" spans="1:19" s="1081" customFormat="1">
      <c r="A1335" s="1093"/>
      <c r="B1335" s="1085"/>
      <c r="C1335" s="1085"/>
      <c r="D1335" s="1097" t="s">
        <v>58</v>
      </c>
      <c r="E1335" s="1097" t="s">
        <v>28</v>
      </c>
      <c r="F1335" s="1097" t="s">
        <v>30</v>
      </c>
      <c r="G1335" s="1097" t="s">
        <v>31</v>
      </c>
      <c r="H1335" s="1097" t="s">
        <v>383</v>
      </c>
      <c r="I1335" s="1098" t="s">
        <v>384</v>
      </c>
      <c r="K1335" s="1093"/>
      <c r="L1335" s="1085"/>
      <c r="M1335" s="1085"/>
      <c r="N1335" s="1097" t="s">
        <v>58</v>
      </c>
      <c r="O1335" s="1097" t="s">
        <v>28</v>
      </c>
      <c r="P1335" s="1097" t="s">
        <v>30</v>
      </c>
      <c r="Q1335" s="1097" t="s">
        <v>31</v>
      </c>
      <c r="R1335" s="1097" t="s">
        <v>383</v>
      </c>
      <c r="S1335" s="1098" t="s">
        <v>384</v>
      </c>
    </row>
    <row r="1336" spans="1:19" s="1081" customFormat="1">
      <c r="A1336" s="1093">
        <v>6</v>
      </c>
      <c r="B1336" s="1099" t="s">
        <v>59</v>
      </c>
      <c r="C1336" s="1099"/>
      <c r="D1336" s="1100">
        <f>'04-22Master'!AJ44</f>
        <v>1800</v>
      </c>
      <c r="E1336" s="1100">
        <f>'04-22Master'!AI4418</f>
        <v>0</v>
      </c>
      <c r="F1336" s="1101">
        <f>'04-22Master'!AK44</f>
        <v>200</v>
      </c>
      <c r="G1336" s="1100">
        <f>'04-22Master'!AL44</f>
        <v>0</v>
      </c>
      <c r="H1336" s="1101">
        <f>'04-22Master'!AM44</f>
        <v>283</v>
      </c>
      <c r="I1336" s="1101">
        <f>SUM(D1336:H1336)</f>
        <v>2283</v>
      </c>
      <c r="K1336" s="1093">
        <v>6</v>
      </c>
      <c r="L1336" s="1099" t="s">
        <v>59</v>
      </c>
      <c r="M1336" s="1099"/>
      <c r="N1336" s="1100">
        <f t="shared" ref="N1336" si="68">D1336</f>
        <v>1800</v>
      </c>
      <c r="O1336" s="1100">
        <f t="shared" ref="O1336" si="69">E1336</f>
        <v>0</v>
      </c>
      <c r="P1336" s="1101">
        <f t="shared" ref="P1336" si="70">F1336</f>
        <v>200</v>
      </c>
      <c r="Q1336" s="1100">
        <f t="shared" ref="Q1336" si="71">G1336</f>
        <v>0</v>
      </c>
      <c r="R1336" s="1101">
        <f t="shared" ref="R1336" si="72">H1336</f>
        <v>283</v>
      </c>
      <c r="S1336" s="1101">
        <f t="shared" ref="S1336" si="73">I1336</f>
        <v>2283</v>
      </c>
    </row>
    <row r="1337" spans="1:19" s="1081" customFormat="1">
      <c r="A1337" s="1093"/>
      <c r="B1337" s="1085"/>
      <c r="C1337" s="1085"/>
      <c r="D1337" s="1085"/>
      <c r="E1337" s="1085"/>
      <c r="I1337" s="1083"/>
      <c r="K1337" s="1093"/>
      <c r="L1337" s="1085"/>
      <c r="M1337" s="1085"/>
      <c r="N1337" s="1085"/>
      <c r="O1337" s="1085"/>
      <c r="S1337" s="1083"/>
    </row>
    <row r="1338" spans="1:19" s="1081" customFormat="1">
      <c r="A1338" s="1093">
        <v>7</v>
      </c>
      <c r="B1338" s="1622" t="s">
        <v>60</v>
      </c>
      <c r="C1338" s="1622"/>
      <c r="D1338" s="1622"/>
      <c r="E1338" s="1102">
        <f>E1334-I1336</f>
        <v>120992.62934</v>
      </c>
      <c r="F1338" s="1090"/>
      <c r="G1338" s="1090"/>
      <c r="H1338" s="1090"/>
      <c r="I1338" s="1083"/>
      <c r="K1338" s="1093">
        <v>7</v>
      </c>
      <c r="L1338" s="1622" t="s">
        <v>60</v>
      </c>
      <c r="M1338" s="1622"/>
      <c r="N1338" s="1622"/>
      <c r="O1338" s="1102">
        <f>E1338</f>
        <v>120992.62934</v>
      </c>
      <c r="P1338" s="1090"/>
      <c r="Q1338" s="1090"/>
      <c r="R1338" s="1090"/>
      <c r="S1338" s="1083"/>
    </row>
    <row r="1339" spans="1:19" s="1081" customFormat="1">
      <c r="A1339" s="1082"/>
      <c r="I1339" s="1083"/>
      <c r="K1339" s="1082"/>
      <c r="S1339" s="1083"/>
    </row>
    <row r="1340" spans="1:19" s="1081" customFormat="1">
      <c r="A1340" s="1082"/>
      <c r="I1340" s="1083"/>
      <c r="K1340" s="1082"/>
      <c r="S1340" s="1083"/>
    </row>
    <row r="1341" spans="1:19" s="1081" customFormat="1" ht="15.75" thickBot="1">
      <c r="A1341" s="1082"/>
      <c r="F1341" s="1103"/>
      <c r="G1341" s="1103"/>
      <c r="H1341" s="1103"/>
      <c r="I1341" s="1104"/>
      <c r="K1341" s="1082"/>
      <c r="P1341" s="1103"/>
      <c r="Q1341" s="1103"/>
      <c r="R1341" s="1103"/>
      <c r="S1341" s="1104"/>
    </row>
    <row r="1342" spans="1:19" s="1081" customFormat="1" ht="15.75" thickBot="1">
      <c r="A1342" s="1105"/>
      <c r="B1342" s="1103"/>
      <c r="C1342" s="1103"/>
      <c r="D1342" s="1103"/>
      <c r="E1342" s="1103"/>
      <c r="F1342" s="1628" t="s">
        <v>61</v>
      </c>
      <c r="G1342" s="1628"/>
      <c r="H1342" s="1628"/>
      <c r="I1342" s="1629"/>
      <c r="K1342" s="1105"/>
      <c r="L1342" s="1103"/>
      <c r="M1342" s="1103"/>
      <c r="N1342" s="1103"/>
      <c r="O1342" s="1103"/>
      <c r="P1342" s="1628" t="s">
        <v>61</v>
      </c>
      <c r="Q1342" s="1628"/>
      <c r="R1342" s="1628"/>
      <c r="S1342" s="1629"/>
    </row>
    <row r="1343" spans="1:19" s="1081" customFormat="1"/>
    <row r="1344" spans="1:19" s="1081" customFormat="1"/>
    <row r="1345" s="1081" customFormat="1"/>
    <row r="1346" s="1081" customFormat="1"/>
    <row r="1347" s="1081" customFormat="1"/>
    <row r="1348" s="1081" customFormat="1"/>
    <row r="1349" s="1081" customFormat="1"/>
    <row r="1350" s="1081" customFormat="1"/>
    <row r="1351" s="1081" customFormat="1"/>
    <row r="1352" s="1081" customFormat="1"/>
    <row r="1353" s="1081" customFormat="1"/>
    <row r="1354" s="1081" customFormat="1"/>
    <row r="1355" s="1081" customFormat="1"/>
    <row r="1356" s="1081" customFormat="1"/>
    <row r="1357" s="1081" customFormat="1"/>
    <row r="1358" s="1081" customFormat="1"/>
    <row r="1359" s="1081" customFormat="1"/>
    <row r="1360" s="1081" customFormat="1" ht="15.75" thickBot="1"/>
    <row r="1361" spans="1:19" s="1081" customFormat="1" ht="26.25">
      <c r="A1361" s="1612" t="s">
        <v>46</v>
      </c>
      <c r="B1361" s="1613"/>
      <c r="C1361" s="1613"/>
      <c r="D1361" s="1613"/>
      <c r="E1361" s="1613"/>
      <c r="F1361" s="1613"/>
      <c r="G1361" s="1613"/>
      <c r="H1361" s="1613"/>
      <c r="I1361" s="1614"/>
      <c r="K1361" s="1612" t="s">
        <v>46</v>
      </c>
      <c r="L1361" s="1613"/>
      <c r="M1361" s="1613"/>
      <c r="N1361" s="1613"/>
      <c r="O1361" s="1613"/>
      <c r="P1361" s="1613"/>
      <c r="Q1361" s="1613"/>
      <c r="R1361" s="1613"/>
      <c r="S1361" s="1614"/>
    </row>
    <row r="1362" spans="1:19" s="1081" customFormat="1">
      <c r="A1362" s="1615" t="s">
        <v>47</v>
      </c>
      <c r="B1362" s="1626"/>
      <c r="C1362" s="1626"/>
      <c r="D1362" s="1626"/>
      <c r="E1362" s="1626"/>
      <c r="F1362" s="1626"/>
      <c r="G1362" s="1626"/>
      <c r="H1362" s="1626"/>
      <c r="I1362" s="1617"/>
      <c r="K1362" s="1615" t="s">
        <v>47</v>
      </c>
      <c r="L1362" s="1626"/>
      <c r="M1362" s="1626"/>
      <c r="N1362" s="1626"/>
      <c r="O1362" s="1626"/>
      <c r="P1362" s="1626"/>
      <c r="Q1362" s="1626"/>
      <c r="R1362" s="1626"/>
      <c r="S1362" s="1617"/>
    </row>
    <row r="1363" spans="1:19" s="1081" customFormat="1">
      <c r="A1363" s="1082"/>
      <c r="I1363" s="1083"/>
      <c r="K1363" s="1082"/>
      <c r="S1363" s="1083"/>
    </row>
    <row r="1364" spans="1:19" s="1081" customFormat="1" ht="18.75">
      <c r="A1364" s="1084" t="s">
        <v>48</v>
      </c>
      <c r="B1364" s="1085"/>
      <c r="C1364" s="1085"/>
      <c r="D1364" s="1086" t="s">
        <v>482</v>
      </c>
      <c r="I1364" s="1083"/>
      <c r="K1364" s="1084" t="s">
        <v>48</v>
      </c>
      <c r="L1364" s="1085"/>
      <c r="M1364" s="1085"/>
      <c r="N1364" s="1087" t="str">
        <f>D1364</f>
        <v>Burgeon IT Services Pvt.Ltd.</v>
      </c>
      <c r="S1364" s="1083"/>
    </row>
    <row r="1365" spans="1:19" s="1081" customFormat="1" ht="18">
      <c r="A1365" s="1084"/>
      <c r="B1365" s="1088" t="s">
        <v>491</v>
      </c>
      <c r="C1365" s="1085"/>
      <c r="I1365" s="1083"/>
      <c r="K1365" s="1084"/>
      <c r="L1365" s="1085" t="str">
        <f>B1365</f>
        <v>Siri Mansion LIGB 436 Dr.A S Rao Nagar,Hyderabad</v>
      </c>
      <c r="M1365" s="1085"/>
      <c r="N1365" s="1085"/>
      <c r="S1365" s="1083"/>
    </row>
    <row r="1366" spans="1:19" s="1081" customFormat="1">
      <c r="A1366" s="1084"/>
      <c r="B1366" s="1085"/>
      <c r="C1366" s="1085"/>
      <c r="D1366" s="1085"/>
      <c r="E1366" s="1085"/>
      <c r="I1366" s="1083"/>
      <c r="K1366" s="1084"/>
      <c r="L1366" s="1085"/>
      <c r="M1366" s="1085"/>
      <c r="N1366" s="1085"/>
      <c r="O1366" s="1085"/>
      <c r="S1366" s="1083"/>
    </row>
    <row r="1367" spans="1:19" s="1081" customFormat="1">
      <c r="A1367" s="1618" t="s">
        <v>49</v>
      </c>
      <c r="B1367" s="1623"/>
      <c r="C1367" s="1623"/>
      <c r="D1367" s="1623"/>
      <c r="E1367" s="1085"/>
      <c r="I1367" s="1083"/>
      <c r="K1367" s="1618" t="s">
        <v>49</v>
      </c>
      <c r="L1367" s="1623"/>
      <c r="M1367" s="1623"/>
      <c r="N1367" s="1623"/>
      <c r="O1367" s="1085"/>
      <c r="S1367" s="1083"/>
    </row>
    <row r="1368" spans="1:19" s="1081" customFormat="1">
      <c r="A1368" s="1618"/>
      <c r="B1368" s="1623"/>
      <c r="C1368" s="1623"/>
      <c r="D1368" s="1623"/>
      <c r="E1368" s="1089" t="str">
        <f>'04-22Master'!B45</f>
        <v>Sathish Kumar dhandu</v>
      </c>
      <c r="F1368" s="1090"/>
      <c r="G1368" s="1090"/>
      <c r="H1368" s="1090" t="str">
        <f>'04-22Master'!E45</f>
        <v>Shiva shankar</v>
      </c>
      <c r="I1368" s="1083"/>
      <c r="K1368" s="1618"/>
      <c r="L1368" s="1623"/>
      <c r="M1368" s="1623"/>
      <c r="N1368" s="1623"/>
      <c r="O1368" s="1089" t="str">
        <f>E1368</f>
        <v>Sathish Kumar dhandu</v>
      </c>
      <c r="P1368" s="1090"/>
      <c r="Q1368" s="1090"/>
      <c r="R1368" s="1090" t="str">
        <f>H1368</f>
        <v>Shiva shankar</v>
      </c>
      <c r="S1368" s="1083"/>
    </row>
    <row r="1369" spans="1:19" s="1081" customFormat="1">
      <c r="A1369" s="1084"/>
      <c r="B1369" s="1085"/>
      <c r="C1369" s="1085"/>
      <c r="D1369" s="1085"/>
      <c r="E1369" s="1085"/>
      <c r="I1369" s="1083"/>
      <c r="K1369" s="1084"/>
      <c r="L1369" s="1085"/>
      <c r="M1369" s="1085"/>
      <c r="N1369" s="1085"/>
      <c r="O1369" s="1085"/>
      <c r="S1369" s="1083"/>
    </row>
    <row r="1370" spans="1:19" s="1081" customFormat="1">
      <c r="A1370" s="1620" t="s">
        <v>50</v>
      </c>
      <c r="B1370" s="1622"/>
      <c r="C1370" s="1622"/>
      <c r="D1370" s="1622"/>
      <c r="E1370" s="1091" t="s">
        <v>483</v>
      </c>
      <c r="F1370" s="1090"/>
      <c r="G1370" s="1090"/>
      <c r="H1370" s="1090"/>
      <c r="I1370" s="1083"/>
      <c r="K1370" s="1620" t="s">
        <v>50</v>
      </c>
      <c r="L1370" s="1622"/>
      <c r="M1370" s="1622"/>
      <c r="N1370" s="1622"/>
      <c r="O1370" s="1089" t="str">
        <f>E1370</f>
        <v>INFOSYS  LTD.IL Bangalore STP Park - I</v>
      </c>
      <c r="P1370" s="1090"/>
      <c r="Q1370" s="1090"/>
      <c r="R1370" s="1090"/>
      <c r="S1370" s="1083"/>
    </row>
    <row r="1371" spans="1:19" s="1081" customFormat="1">
      <c r="A1371" s="1084"/>
      <c r="B1371" s="1085"/>
      <c r="C1371" s="1085"/>
      <c r="D1371" s="1085"/>
      <c r="E1371" s="1085"/>
      <c r="I1371" s="1083"/>
      <c r="K1371" s="1084"/>
      <c r="L1371" s="1085"/>
      <c r="M1371" s="1085"/>
      <c r="N1371" s="1085"/>
      <c r="O1371" s="1085"/>
      <c r="S1371" s="1083"/>
    </row>
    <row r="1372" spans="1:19" s="1081" customFormat="1">
      <c r="A1372" s="1620" t="s">
        <v>51</v>
      </c>
      <c r="B1372" s="1622"/>
      <c r="C1372" s="1622"/>
      <c r="D1372" s="1622"/>
      <c r="E1372" s="1092">
        <f>'04-22Master'!D10</f>
        <v>44652</v>
      </c>
      <c r="F1372" s="1090"/>
      <c r="G1372" s="1090"/>
      <c r="H1372" s="1090"/>
      <c r="I1372" s="1083"/>
      <c r="K1372" s="1620" t="s">
        <v>51</v>
      </c>
      <c r="L1372" s="1622"/>
      <c r="M1372" s="1622"/>
      <c r="N1372" s="1622"/>
      <c r="O1372" s="1092">
        <f>E1372</f>
        <v>44652</v>
      </c>
      <c r="P1372" s="1090"/>
      <c r="Q1372" s="1090"/>
      <c r="R1372" s="1090"/>
      <c r="S1372" s="1083"/>
    </row>
    <row r="1373" spans="1:19" s="1081" customFormat="1">
      <c r="A1373" s="1084"/>
      <c r="B1373" s="1085"/>
      <c r="C1373" s="1085"/>
      <c r="D1373" s="1085"/>
      <c r="E1373" s="1085"/>
      <c r="I1373" s="1083"/>
      <c r="K1373" s="1084"/>
      <c r="L1373" s="1085"/>
      <c r="M1373" s="1085"/>
      <c r="N1373" s="1085"/>
      <c r="O1373" s="1085"/>
      <c r="S1373" s="1083"/>
    </row>
    <row r="1374" spans="1:19" s="1081" customFormat="1">
      <c r="A1374" s="1093">
        <v>1</v>
      </c>
      <c r="B1374" s="1622" t="s">
        <v>52</v>
      </c>
      <c r="C1374" s="1622"/>
      <c r="D1374" s="1622"/>
      <c r="E1374" s="1094">
        <f>'04-22Master'!R45</f>
        <v>30</v>
      </c>
      <c r="F1374" s="1090"/>
      <c r="G1374" s="1090"/>
      <c r="H1374" s="1090"/>
      <c r="I1374" s="1083"/>
      <c r="K1374" s="1093">
        <v>1</v>
      </c>
      <c r="L1374" s="1622" t="s">
        <v>52</v>
      </c>
      <c r="M1374" s="1622"/>
      <c r="N1374" s="1622"/>
      <c r="O1374" s="1094">
        <f>E1374</f>
        <v>30</v>
      </c>
      <c r="P1374" s="1090"/>
      <c r="Q1374" s="1090"/>
      <c r="R1374" s="1090"/>
      <c r="S1374" s="1083"/>
    </row>
    <row r="1375" spans="1:19" s="1081" customFormat="1">
      <c r="A1375" s="1093"/>
      <c r="B1375" s="1085"/>
      <c r="C1375" s="1085"/>
      <c r="D1375" s="1085"/>
      <c r="E1375" s="1085"/>
      <c r="I1375" s="1083"/>
      <c r="K1375" s="1093"/>
      <c r="L1375" s="1085"/>
      <c r="M1375" s="1085"/>
      <c r="N1375" s="1085"/>
      <c r="O1375" s="1085"/>
      <c r="S1375" s="1083"/>
    </row>
    <row r="1376" spans="1:19" s="1081" customFormat="1">
      <c r="A1376" s="1093">
        <v>2</v>
      </c>
      <c r="B1376" s="1623" t="s">
        <v>53</v>
      </c>
      <c r="C1376" s="1623"/>
      <c r="D1376" s="1623"/>
      <c r="E1376" s="1085"/>
      <c r="I1376" s="1083"/>
      <c r="K1376" s="1093">
        <v>2</v>
      </c>
      <c r="L1376" s="1623" t="s">
        <v>53</v>
      </c>
      <c r="M1376" s="1623"/>
      <c r="N1376" s="1623"/>
      <c r="O1376" s="1085"/>
      <c r="S1376" s="1083"/>
    </row>
    <row r="1377" spans="1:19" s="1081" customFormat="1">
      <c r="A1377" s="1093"/>
      <c r="B1377" s="1623"/>
      <c r="C1377" s="1623"/>
      <c r="D1377" s="1623"/>
      <c r="E1377" s="1095" t="s">
        <v>34</v>
      </c>
      <c r="F1377" s="1090"/>
      <c r="G1377" s="1090"/>
      <c r="H1377" s="1090"/>
      <c r="I1377" s="1083"/>
      <c r="K1377" s="1093"/>
      <c r="L1377" s="1623"/>
      <c r="M1377" s="1623"/>
      <c r="N1377" s="1623"/>
      <c r="O1377" s="1095" t="s">
        <v>34</v>
      </c>
      <c r="P1377" s="1090"/>
      <c r="Q1377" s="1090"/>
      <c r="R1377" s="1090"/>
      <c r="S1377" s="1083"/>
    </row>
    <row r="1378" spans="1:19" s="1081" customFormat="1">
      <c r="A1378" s="1093"/>
      <c r="B1378" s="1085"/>
      <c r="C1378" s="1085"/>
      <c r="D1378" s="1085"/>
      <c r="E1378" s="1085"/>
      <c r="I1378" s="1083"/>
      <c r="K1378" s="1093"/>
      <c r="L1378" s="1085"/>
      <c r="M1378" s="1085"/>
      <c r="N1378" s="1085"/>
      <c r="O1378" s="1085"/>
      <c r="S1378" s="1083"/>
    </row>
    <row r="1379" spans="1:19" s="1081" customFormat="1">
      <c r="A1379" s="1093">
        <v>3</v>
      </c>
      <c r="B1379" s="1622" t="s">
        <v>54</v>
      </c>
      <c r="C1379" s="1622"/>
      <c r="D1379" s="1622"/>
      <c r="E1379" s="1095" t="s">
        <v>34</v>
      </c>
      <c r="F1379" s="1090"/>
      <c r="G1379" s="1090"/>
      <c r="H1379" s="1090"/>
      <c r="I1379" s="1083"/>
      <c r="K1379" s="1093">
        <v>3</v>
      </c>
      <c r="L1379" s="1622" t="s">
        <v>54</v>
      </c>
      <c r="M1379" s="1622"/>
      <c r="N1379" s="1622"/>
      <c r="O1379" s="1089" t="str">
        <f>E1379</f>
        <v>N/A</v>
      </c>
      <c r="P1379" s="1090"/>
      <c r="Q1379" s="1090"/>
      <c r="R1379" s="1090"/>
      <c r="S1379" s="1083"/>
    </row>
    <row r="1380" spans="1:19" s="1081" customFormat="1">
      <c r="A1380" s="1093"/>
      <c r="B1380" s="1085"/>
      <c r="C1380" s="1085"/>
      <c r="D1380" s="1085"/>
      <c r="E1380" s="1085"/>
      <c r="I1380" s="1083"/>
      <c r="K1380" s="1093"/>
      <c r="L1380" s="1085"/>
      <c r="M1380" s="1085"/>
      <c r="N1380" s="1085"/>
      <c r="O1380" s="1085"/>
      <c r="S1380" s="1083"/>
    </row>
    <row r="1381" spans="1:19" s="1081" customFormat="1">
      <c r="A1381" s="1093">
        <v>4</v>
      </c>
      <c r="B1381" s="1622" t="s">
        <v>55</v>
      </c>
      <c r="C1381" s="1622"/>
      <c r="D1381" s="1622"/>
      <c r="E1381" s="1095" t="s">
        <v>56</v>
      </c>
      <c r="F1381" s="1090"/>
      <c r="G1381" s="1090"/>
      <c r="H1381" s="1090"/>
      <c r="I1381" s="1083"/>
      <c r="K1381" s="1093">
        <v>4</v>
      </c>
      <c r="L1381" s="1622" t="s">
        <v>55</v>
      </c>
      <c r="M1381" s="1622"/>
      <c r="N1381" s="1622"/>
      <c r="O1381" s="1095" t="s">
        <v>56</v>
      </c>
      <c r="P1381" s="1090"/>
      <c r="Q1381" s="1090"/>
      <c r="R1381" s="1090"/>
      <c r="S1381" s="1083"/>
    </row>
    <row r="1382" spans="1:19" s="1081" customFormat="1">
      <c r="A1382" s="1093"/>
      <c r="B1382" s="1085"/>
      <c r="C1382" s="1085"/>
      <c r="D1382" s="1085"/>
      <c r="E1382" s="1085"/>
      <c r="I1382" s="1083"/>
      <c r="K1382" s="1093"/>
      <c r="L1382" s="1085"/>
      <c r="M1382" s="1085"/>
      <c r="N1382" s="1085"/>
      <c r="O1382" s="1085"/>
      <c r="S1382" s="1083"/>
    </row>
    <row r="1383" spans="1:19" s="1081" customFormat="1">
      <c r="A1383" s="1093">
        <v>5</v>
      </c>
      <c r="B1383" s="1622" t="s">
        <v>57</v>
      </c>
      <c r="C1383" s="1622"/>
      <c r="D1383" s="1622"/>
      <c r="E1383" s="1096">
        <f>'04-22Master'!AH45</f>
        <v>93168.808999999994</v>
      </c>
      <c r="I1383" s="1083"/>
      <c r="K1383" s="1093">
        <v>5</v>
      </c>
      <c r="L1383" s="1622" t="s">
        <v>57</v>
      </c>
      <c r="M1383" s="1622"/>
      <c r="N1383" s="1622"/>
      <c r="O1383" s="1096">
        <f>E1383</f>
        <v>93168.808999999994</v>
      </c>
      <c r="S1383" s="1083"/>
    </row>
    <row r="1384" spans="1:19" s="1081" customFormat="1">
      <c r="A1384" s="1093"/>
      <c r="B1384" s="1085"/>
      <c r="C1384" s="1085"/>
      <c r="D1384" s="1097" t="s">
        <v>58</v>
      </c>
      <c r="E1384" s="1097" t="s">
        <v>28</v>
      </c>
      <c r="F1384" s="1097" t="s">
        <v>30</v>
      </c>
      <c r="G1384" s="1097" t="s">
        <v>31</v>
      </c>
      <c r="H1384" s="1097" t="s">
        <v>383</v>
      </c>
      <c r="I1384" s="1098" t="s">
        <v>384</v>
      </c>
      <c r="K1384" s="1093"/>
      <c r="L1384" s="1085"/>
      <c r="M1384" s="1085"/>
      <c r="N1384" s="1097" t="s">
        <v>58</v>
      </c>
      <c r="O1384" s="1097" t="s">
        <v>28</v>
      </c>
      <c r="P1384" s="1097" t="s">
        <v>30</v>
      </c>
      <c r="Q1384" s="1097" t="s">
        <v>31</v>
      </c>
      <c r="R1384" s="1097" t="s">
        <v>383</v>
      </c>
      <c r="S1384" s="1098" t="s">
        <v>384</v>
      </c>
    </row>
    <row r="1385" spans="1:19" s="1081" customFormat="1">
      <c r="A1385" s="1093">
        <v>6</v>
      </c>
      <c r="B1385" s="1099" t="s">
        <v>59</v>
      </c>
      <c r="C1385" s="1099"/>
      <c r="D1385" s="1100">
        <f>'04-22Master'!AJ45</f>
        <v>0</v>
      </c>
      <c r="E1385" s="1100">
        <f>'04-22Master'!AI4467</f>
        <v>0</v>
      </c>
      <c r="F1385" s="1101">
        <f>'04-22Master'!AK45</f>
        <v>200</v>
      </c>
      <c r="G1385" s="1100">
        <f>'04-22Master'!AL45</f>
        <v>0</v>
      </c>
      <c r="H1385" s="1101">
        <f>'04-22Master'!AM45</f>
        <v>283</v>
      </c>
      <c r="I1385" s="1101">
        <f>SUM(D1385:H1385)</f>
        <v>483</v>
      </c>
      <c r="K1385" s="1093">
        <v>6</v>
      </c>
      <c r="L1385" s="1099" t="s">
        <v>59</v>
      </c>
      <c r="M1385" s="1099"/>
      <c r="N1385" s="1100">
        <f t="shared" ref="N1385" si="74">D1385</f>
        <v>0</v>
      </c>
      <c r="O1385" s="1100">
        <f t="shared" ref="O1385" si="75">E1385</f>
        <v>0</v>
      </c>
      <c r="P1385" s="1101">
        <f t="shared" ref="P1385" si="76">F1385</f>
        <v>200</v>
      </c>
      <c r="Q1385" s="1100">
        <f t="shared" ref="Q1385" si="77">G1385</f>
        <v>0</v>
      </c>
      <c r="R1385" s="1101">
        <f t="shared" ref="R1385" si="78">H1385</f>
        <v>283</v>
      </c>
      <c r="S1385" s="1101">
        <f t="shared" ref="S1385" si="79">I1385</f>
        <v>483</v>
      </c>
    </row>
    <row r="1386" spans="1:19" s="1081" customFormat="1">
      <c r="A1386" s="1093"/>
      <c r="B1386" s="1085"/>
      <c r="C1386" s="1085"/>
      <c r="D1386" s="1085"/>
      <c r="E1386" s="1085"/>
      <c r="I1386" s="1083"/>
      <c r="K1386" s="1093"/>
      <c r="L1386" s="1085"/>
      <c r="M1386" s="1085"/>
      <c r="N1386" s="1085"/>
      <c r="O1386" s="1085"/>
      <c r="S1386" s="1083"/>
    </row>
    <row r="1387" spans="1:19" s="1081" customFormat="1">
      <c r="A1387" s="1093">
        <v>7</v>
      </c>
      <c r="B1387" s="1622" t="s">
        <v>60</v>
      </c>
      <c r="C1387" s="1622"/>
      <c r="D1387" s="1622"/>
      <c r="E1387" s="1102">
        <f>E1383-I1385</f>
        <v>92685.808999999994</v>
      </c>
      <c r="F1387" s="1090"/>
      <c r="G1387" s="1090"/>
      <c r="H1387" s="1090"/>
      <c r="I1387" s="1083"/>
      <c r="K1387" s="1093">
        <v>7</v>
      </c>
      <c r="L1387" s="1622" t="s">
        <v>60</v>
      </c>
      <c r="M1387" s="1622"/>
      <c r="N1387" s="1622"/>
      <c r="O1387" s="1102">
        <f>E1387</f>
        <v>92685.808999999994</v>
      </c>
      <c r="P1387" s="1090"/>
      <c r="Q1387" s="1090"/>
      <c r="R1387" s="1090"/>
      <c r="S1387" s="1083"/>
    </row>
    <row r="1388" spans="1:19" s="1081" customFormat="1">
      <c r="A1388" s="1082"/>
      <c r="I1388" s="1083"/>
      <c r="K1388" s="1082"/>
      <c r="S1388" s="1083"/>
    </row>
    <row r="1389" spans="1:19" s="1081" customFormat="1">
      <c r="A1389" s="1082"/>
      <c r="I1389" s="1083"/>
      <c r="K1389" s="1082"/>
      <c r="S1389" s="1083"/>
    </row>
    <row r="1390" spans="1:19" s="1081" customFormat="1" ht="15.75" thickBot="1">
      <c r="A1390" s="1082"/>
      <c r="F1390" s="1103"/>
      <c r="G1390" s="1103"/>
      <c r="H1390" s="1103"/>
      <c r="I1390" s="1104"/>
      <c r="K1390" s="1082"/>
      <c r="P1390" s="1103"/>
      <c r="Q1390" s="1103"/>
      <c r="R1390" s="1103"/>
      <c r="S1390" s="1104"/>
    </row>
    <row r="1391" spans="1:19" s="1081" customFormat="1" ht="15.75" thickBot="1">
      <c r="A1391" s="1105"/>
      <c r="B1391" s="1103"/>
      <c r="C1391" s="1103"/>
      <c r="D1391" s="1103"/>
      <c r="E1391" s="1103"/>
      <c r="F1391" s="1628" t="s">
        <v>61</v>
      </c>
      <c r="G1391" s="1628"/>
      <c r="H1391" s="1628"/>
      <c r="I1391" s="1629"/>
      <c r="K1391" s="1105"/>
      <c r="L1391" s="1103"/>
      <c r="M1391" s="1103"/>
      <c r="N1391" s="1103"/>
      <c r="O1391" s="1103"/>
      <c r="P1391" s="1628" t="s">
        <v>61</v>
      </c>
      <c r="Q1391" s="1628"/>
      <c r="R1391" s="1628"/>
      <c r="S1391" s="1629"/>
    </row>
    <row r="1392" spans="1:19" s="1081" customFormat="1"/>
    <row r="1393" s="1081" customFormat="1"/>
    <row r="1394" s="1081" customFormat="1"/>
    <row r="1395" s="1081" customFormat="1"/>
    <row r="1396" s="1081" customFormat="1"/>
    <row r="1397" s="1081" customFormat="1"/>
    <row r="1398" s="1081" customFormat="1"/>
    <row r="1399" s="1081" customFormat="1"/>
    <row r="1400" s="1081" customFormat="1"/>
    <row r="1401" s="1081" customFormat="1"/>
    <row r="1402" s="1081" customFormat="1"/>
    <row r="1403" s="1081" customFormat="1"/>
    <row r="1404" s="1081" customFormat="1"/>
    <row r="1405" s="1081" customFormat="1"/>
    <row r="1406" s="1081" customFormat="1"/>
    <row r="1407" s="1081" customFormat="1"/>
    <row r="1408" s="1081" customFormat="1" ht="15.75" thickBot="1"/>
    <row r="1409" spans="1:19" s="1081" customFormat="1" ht="26.25">
      <c r="A1409" s="1612" t="s">
        <v>46</v>
      </c>
      <c r="B1409" s="1613"/>
      <c r="C1409" s="1613"/>
      <c r="D1409" s="1613"/>
      <c r="E1409" s="1613"/>
      <c r="F1409" s="1613"/>
      <c r="G1409" s="1613"/>
      <c r="H1409" s="1613"/>
      <c r="I1409" s="1614"/>
      <c r="K1409" s="1612" t="s">
        <v>46</v>
      </c>
      <c r="L1409" s="1613"/>
      <c r="M1409" s="1613"/>
      <c r="N1409" s="1613"/>
      <c r="O1409" s="1613"/>
      <c r="P1409" s="1613"/>
      <c r="Q1409" s="1613"/>
      <c r="R1409" s="1613"/>
      <c r="S1409" s="1614"/>
    </row>
    <row r="1410" spans="1:19" s="1081" customFormat="1">
      <c r="A1410" s="1615" t="s">
        <v>47</v>
      </c>
      <c r="B1410" s="1626"/>
      <c r="C1410" s="1626"/>
      <c r="D1410" s="1626"/>
      <c r="E1410" s="1626"/>
      <c r="F1410" s="1626"/>
      <c r="G1410" s="1626"/>
      <c r="H1410" s="1626"/>
      <c r="I1410" s="1617"/>
      <c r="K1410" s="1615" t="s">
        <v>47</v>
      </c>
      <c r="L1410" s="1626"/>
      <c r="M1410" s="1626"/>
      <c r="N1410" s="1626"/>
      <c r="O1410" s="1626"/>
      <c r="P1410" s="1626"/>
      <c r="Q1410" s="1626"/>
      <c r="R1410" s="1626"/>
      <c r="S1410" s="1617"/>
    </row>
    <row r="1411" spans="1:19" s="1081" customFormat="1">
      <c r="A1411" s="1082"/>
      <c r="I1411" s="1083"/>
      <c r="K1411" s="1082"/>
      <c r="S1411" s="1083"/>
    </row>
    <row r="1412" spans="1:19" s="1081" customFormat="1" ht="18.75">
      <c r="A1412" s="1084" t="s">
        <v>48</v>
      </c>
      <c r="B1412" s="1085"/>
      <c r="C1412" s="1085"/>
      <c r="D1412" s="1086" t="s">
        <v>482</v>
      </c>
      <c r="I1412" s="1083"/>
      <c r="K1412" s="1084" t="s">
        <v>48</v>
      </c>
      <c r="L1412" s="1085"/>
      <c r="M1412" s="1085"/>
      <c r="N1412" s="1087" t="str">
        <f>D1412</f>
        <v>Burgeon IT Services Pvt.Ltd.</v>
      </c>
      <c r="S1412" s="1083"/>
    </row>
    <row r="1413" spans="1:19" s="1081" customFormat="1" ht="18">
      <c r="A1413" s="1084"/>
      <c r="B1413" s="1088" t="s">
        <v>491</v>
      </c>
      <c r="C1413" s="1085"/>
      <c r="I1413" s="1083"/>
      <c r="K1413" s="1084"/>
      <c r="L1413" s="1085" t="str">
        <f>B1413</f>
        <v>Siri Mansion LIGB 436 Dr.A S Rao Nagar,Hyderabad</v>
      </c>
      <c r="M1413" s="1085"/>
      <c r="N1413" s="1085"/>
      <c r="S1413" s="1083"/>
    </row>
    <row r="1414" spans="1:19" s="1081" customFormat="1">
      <c r="A1414" s="1084"/>
      <c r="B1414" s="1085"/>
      <c r="C1414" s="1085"/>
      <c r="D1414" s="1085"/>
      <c r="E1414" s="1085"/>
      <c r="I1414" s="1083"/>
      <c r="K1414" s="1084"/>
      <c r="L1414" s="1085"/>
      <c r="M1414" s="1085"/>
      <c r="N1414" s="1085"/>
      <c r="O1414" s="1085"/>
      <c r="S1414" s="1083"/>
    </row>
    <row r="1415" spans="1:19" s="1081" customFormat="1">
      <c r="A1415" s="1618" t="s">
        <v>49</v>
      </c>
      <c r="B1415" s="1623"/>
      <c r="C1415" s="1623"/>
      <c r="D1415" s="1623"/>
      <c r="E1415" s="1085"/>
      <c r="I1415" s="1083"/>
      <c r="K1415" s="1618" t="s">
        <v>49</v>
      </c>
      <c r="L1415" s="1623"/>
      <c r="M1415" s="1623"/>
      <c r="N1415" s="1623"/>
      <c r="O1415" s="1085"/>
      <c r="S1415" s="1083"/>
    </row>
    <row r="1416" spans="1:19" s="1081" customFormat="1">
      <c r="A1416" s="1618"/>
      <c r="B1416" s="1623"/>
      <c r="C1416" s="1623"/>
      <c r="D1416" s="1623"/>
      <c r="E1416" s="1089" t="str">
        <f>'04-22Master'!B46</f>
        <v>Praveen Kumar GATTU</v>
      </c>
      <c r="F1416" s="1090"/>
      <c r="G1416" s="1090"/>
      <c r="H1416" s="1090" t="str">
        <f>'04-22Master'!E46</f>
        <v>G Muniratnam</v>
      </c>
      <c r="I1416" s="1083"/>
      <c r="K1416" s="1618"/>
      <c r="L1416" s="1623"/>
      <c r="M1416" s="1623"/>
      <c r="N1416" s="1623"/>
      <c r="O1416" s="1089" t="str">
        <f>E1416</f>
        <v>Praveen Kumar GATTU</v>
      </c>
      <c r="P1416" s="1090"/>
      <c r="Q1416" s="1090"/>
      <c r="R1416" s="1090" t="str">
        <f>H1416</f>
        <v>G Muniratnam</v>
      </c>
      <c r="S1416" s="1083"/>
    </row>
    <row r="1417" spans="1:19" s="1081" customFormat="1">
      <c r="A1417" s="1084"/>
      <c r="B1417" s="1085"/>
      <c r="C1417" s="1085"/>
      <c r="D1417" s="1085"/>
      <c r="E1417" s="1085"/>
      <c r="I1417" s="1083"/>
      <c r="K1417" s="1084"/>
      <c r="L1417" s="1085"/>
      <c r="M1417" s="1085"/>
      <c r="N1417" s="1085"/>
      <c r="O1417" s="1085"/>
      <c r="S1417" s="1083"/>
    </row>
    <row r="1418" spans="1:19" s="1081" customFormat="1">
      <c r="A1418" s="1620" t="s">
        <v>50</v>
      </c>
      <c r="B1418" s="1622"/>
      <c r="C1418" s="1622"/>
      <c r="D1418" s="1622"/>
      <c r="E1418" s="1091" t="s">
        <v>483</v>
      </c>
      <c r="F1418" s="1090"/>
      <c r="G1418" s="1090"/>
      <c r="H1418" s="1090"/>
      <c r="I1418" s="1083"/>
      <c r="K1418" s="1620" t="s">
        <v>50</v>
      </c>
      <c r="L1418" s="1622"/>
      <c r="M1418" s="1622"/>
      <c r="N1418" s="1622"/>
      <c r="O1418" s="1089" t="str">
        <f>E1418</f>
        <v>INFOSYS  LTD.IL Bangalore STP Park - I</v>
      </c>
      <c r="P1418" s="1090"/>
      <c r="Q1418" s="1090"/>
      <c r="R1418" s="1090"/>
      <c r="S1418" s="1083"/>
    </row>
    <row r="1419" spans="1:19" s="1081" customFormat="1">
      <c r="A1419" s="1084"/>
      <c r="B1419" s="1085"/>
      <c r="C1419" s="1085"/>
      <c r="D1419" s="1085"/>
      <c r="E1419" s="1085"/>
      <c r="I1419" s="1083"/>
      <c r="K1419" s="1084"/>
      <c r="L1419" s="1085"/>
      <c r="M1419" s="1085"/>
      <c r="N1419" s="1085"/>
      <c r="O1419" s="1085"/>
      <c r="S1419" s="1083"/>
    </row>
    <row r="1420" spans="1:19" s="1081" customFormat="1">
      <c r="A1420" s="1620" t="s">
        <v>51</v>
      </c>
      <c r="B1420" s="1622"/>
      <c r="C1420" s="1622"/>
      <c r="D1420" s="1622"/>
      <c r="E1420" s="1092">
        <f>'04-22Master'!D10</f>
        <v>44652</v>
      </c>
      <c r="F1420" s="1090"/>
      <c r="G1420" s="1090"/>
      <c r="H1420" s="1090"/>
      <c r="I1420" s="1083"/>
      <c r="K1420" s="1620" t="s">
        <v>51</v>
      </c>
      <c r="L1420" s="1622"/>
      <c r="M1420" s="1622"/>
      <c r="N1420" s="1622"/>
      <c r="O1420" s="1092">
        <f>E1420</f>
        <v>44652</v>
      </c>
      <c r="P1420" s="1090"/>
      <c r="Q1420" s="1090"/>
      <c r="R1420" s="1090"/>
      <c r="S1420" s="1083"/>
    </row>
    <row r="1421" spans="1:19" s="1081" customFormat="1">
      <c r="A1421" s="1084"/>
      <c r="B1421" s="1085"/>
      <c r="C1421" s="1085"/>
      <c r="D1421" s="1085"/>
      <c r="E1421" s="1085"/>
      <c r="I1421" s="1083"/>
      <c r="K1421" s="1084"/>
      <c r="L1421" s="1085"/>
      <c r="M1421" s="1085"/>
      <c r="N1421" s="1085"/>
      <c r="O1421" s="1085"/>
      <c r="S1421" s="1083"/>
    </row>
    <row r="1422" spans="1:19" s="1081" customFormat="1">
      <c r="A1422" s="1093">
        <v>1</v>
      </c>
      <c r="B1422" s="1622" t="s">
        <v>52</v>
      </c>
      <c r="C1422" s="1622"/>
      <c r="D1422" s="1622"/>
      <c r="E1422" s="1094">
        <f>'04-22Master'!R46</f>
        <v>30</v>
      </c>
      <c r="F1422" s="1090"/>
      <c r="G1422" s="1090"/>
      <c r="H1422" s="1090"/>
      <c r="I1422" s="1083"/>
      <c r="K1422" s="1093">
        <v>1</v>
      </c>
      <c r="L1422" s="1622" t="s">
        <v>52</v>
      </c>
      <c r="M1422" s="1622"/>
      <c r="N1422" s="1622"/>
      <c r="O1422" s="1094">
        <f>E1422</f>
        <v>30</v>
      </c>
      <c r="P1422" s="1090"/>
      <c r="Q1422" s="1090"/>
      <c r="R1422" s="1090"/>
      <c r="S1422" s="1083"/>
    </row>
    <row r="1423" spans="1:19" s="1081" customFormat="1">
      <c r="A1423" s="1093"/>
      <c r="B1423" s="1085"/>
      <c r="C1423" s="1085"/>
      <c r="D1423" s="1085"/>
      <c r="E1423" s="1085"/>
      <c r="I1423" s="1083"/>
      <c r="K1423" s="1093"/>
      <c r="L1423" s="1085"/>
      <c r="M1423" s="1085"/>
      <c r="N1423" s="1085"/>
      <c r="O1423" s="1085"/>
      <c r="S1423" s="1083"/>
    </row>
    <row r="1424" spans="1:19" s="1081" customFormat="1">
      <c r="A1424" s="1093">
        <v>2</v>
      </c>
      <c r="B1424" s="1623" t="s">
        <v>53</v>
      </c>
      <c r="C1424" s="1623"/>
      <c r="D1424" s="1623"/>
      <c r="E1424" s="1085"/>
      <c r="I1424" s="1083"/>
      <c r="K1424" s="1093">
        <v>2</v>
      </c>
      <c r="L1424" s="1623" t="s">
        <v>53</v>
      </c>
      <c r="M1424" s="1623"/>
      <c r="N1424" s="1623"/>
      <c r="O1424" s="1085"/>
      <c r="S1424" s="1083"/>
    </row>
    <row r="1425" spans="1:19" s="1081" customFormat="1">
      <c r="A1425" s="1093"/>
      <c r="B1425" s="1623"/>
      <c r="C1425" s="1623"/>
      <c r="D1425" s="1623"/>
      <c r="E1425" s="1095" t="s">
        <v>34</v>
      </c>
      <c r="F1425" s="1090"/>
      <c r="G1425" s="1090"/>
      <c r="H1425" s="1090"/>
      <c r="I1425" s="1083"/>
      <c r="K1425" s="1093"/>
      <c r="L1425" s="1623"/>
      <c r="M1425" s="1623"/>
      <c r="N1425" s="1623"/>
      <c r="O1425" s="1095" t="s">
        <v>34</v>
      </c>
      <c r="P1425" s="1090"/>
      <c r="Q1425" s="1090"/>
      <c r="R1425" s="1090"/>
      <c r="S1425" s="1083"/>
    </row>
    <row r="1426" spans="1:19" s="1081" customFormat="1">
      <c r="A1426" s="1093"/>
      <c r="B1426" s="1085"/>
      <c r="C1426" s="1085"/>
      <c r="D1426" s="1085"/>
      <c r="E1426" s="1085"/>
      <c r="I1426" s="1083"/>
      <c r="K1426" s="1093"/>
      <c r="L1426" s="1085"/>
      <c r="M1426" s="1085"/>
      <c r="N1426" s="1085"/>
      <c r="O1426" s="1085"/>
      <c r="S1426" s="1083"/>
    </row>
    <row r="1427" spans="1:19" s="1081" customFormat="1">
      <c r="A1427" s="1093">
        <v>3</v>
      </c>
      <c r="B1427" s="1622" t="s">
        <v>54</v>
      </c>
      <c r="C1427" s="1622"/>
      <c r="D1427" s="1622"/>
      <c r="E1427" s="1095" t="s">
        <v>34</v>
      </c>
      <c r="F1427" s="1090"/>
      <c r="G1427" s="1090"/>
      <c r="H1427" s="1090"/>
      <c r="I1427" s="1083"/>
      <c r="K1427" s="1093">
        <v>3</v>
      </c>
      <c r="L1427" s="1622" t="s">
        <v>54</v>
      </c>
      <c r="M1427" s="1622"/>
      <c r="N1427" s="1622"/>
      <c r="O1427" s="1089" t="str">
        <f>E1427</f>
        <v>N/A</v>
      </c>
      <c r="P1427" s="1090"/>
      <c r="Q1427" s="1090"/>
      <c r="R1427" s="1090"/>
      <c r="S1427" s="1083"/>
    </row>
    <row r="1428" spans="1:19" s="1081" customFormat="1">
      <c r="A1428" s="1093"/>
      <c r="B1428" s="1085"/>
      <c r="C1428" s="1085"/>
      <c r="D1428" s="1085"/>
      <c r="E1428" s="1085"/>
      <c r="I1428" s="1083"/>
      <c r="K1428" s="1093"/>
      <c r="L1428" s="1085"/>
      <c r="M1428" s="1085"/>
      <c r="N1428" s="1085"/>
      <c r="O1428" s="1085"/>
      <c r="S1428" s="1083"/>
    </row>
    <row r="1429" spans="1:19" s="1081" customFormat="1">
      <c r="A1429" s="1093">
        <v>4</v>
      </c>
      <c r="B1429" s="1622" t="s">
        <v>55</v>
      </c>
      <c r="C1429" s="1622"/>
      <c r="D1429" s="1622"/>
      <c r="E1429" s="1095" t="s">
        <v>56</v>
      </c>
      <c r="F1429" s="1090"/>
      <c r="G1429" s="1090"/>
      <c r="H1429" s="1090"/>
      <c r="I1429" s="1083"/>
      <c r="K1429" s="1093">
        <v>4</v>
      </c>
      <c r="L1429" s="1622" t="s">
        <v>55</v>
      </c>
      <c r="M1429" s="1622"/>
      <c r="N1429" s="1622"/>
      <c r="O1429" s="1095" t="s">
        <v>56</v>
      </c>
      <c r="P1429" s="1090"/>
      <c r="Q1429" s="1090"/>
      <c r="R1429" s="1090"/>
      <c r="S1429" s="1083"/>
    </row>
    <row r="1430" spans="1:19" s="1081" customFormat="1">
      <c r="A1430" s="1093"/>
      <c r="B1430" s="1085"/>
      <c r="C1430" s="1085"/>
      <c r="D1430" s="1085"/>
      <c r="E1430" s="1085"/>
      <c r="I1430" s="1083"/>
      <c r="K1430" s="1093"/>
      <c r="L1430" s="1085"/>
      <c r="M1430" s="1085"/>
      <c r="N1430" s="1085"/>
      <c r="O1430" s="1085"/>
      <c r="S1430" s="1083"/>
    </row>
    <row r="1431" spans="1:19" s="1081" customFormat="1">
      <c r="A1431" s="1093">
        <v>5</v>
      </c>
      <c r="B1431" s="1622" t="s">
        <v>57</v>
      </c>
      <c r="C1431" s="1622"/>
      <c r="D1431" s="1622"/>
      <c r="E1431" s="1096">
        <f>'04-22Master'!AH46</f>
        <v>88276.332079999993</v>
      </c>
      <c r="I1431" s="1083"/>
      <c r="K1431" s="1093">
        <v>5</v>
      </c>
      <c r="L1431" s="1622" t="s">
        <v>57</v>
      </c>
      <c r="M1431" s="1622"/>
      <c r="N1431" s="1622"/>
      <c r="O1431" s="1096">
        <f>E1431</f>
        <v>88276.332079999993</v>
      </c>
      <c r="S1431" s="1083"/>
    </row>
    <row r="1432" spans="1:19" s="1081" customFormat="1">
      <c r="A1432" s="1093"/>
      <c r="B1432" s="1085"/>
      <c r="C1432" s="1085"/>
      <c r="D1432" s="1097" t="s">
        <v>58</v>
      </c>
      <c r="E1432" s="1097" t="s">
        <v>28</v>
      </c>
      <c r="F1432" s="1097" t="s">
        <v>30</v>
      </c>
      <c r="G1432" s="1097" t="s">
        <v>31</v>
      </c>
      <c r="H1432" s="1097" t="s">
        <v>383</v>
      </c>
      <c r="I1432" s="1098" t="s">
        <v>384</v>
      </c>
      <c r="K1432" s="1093"/>
      <c r="L1432" s="1085"/>
      <c r="M1432" s="1085"/>
      <c r="N1432" s="1097" t="s">
        <v>58</v>
      </c>
      <c r="O1432" s="1097" t="s">
        <v>28</v>
      </c>
      <c r="P1432" s="1097" t="s">
        <v>30</v>
      </c>
      <c r="Q1432" s="1097" t="s">
        <v>31</v>
      </c>
      <c r="R1432" s="1097" t="s">
        <v>383</v>
      </c>
      <c r="S1432" s="1098" t="s">
        <v>384</v>
      </c>
    </row>
    <row r="1433" spans="1:19" s="1081" customFormat="1">
      <c r="A1433" s="1093">
        <v>6</v>
      </c>
      <c r="B1433" s="1099" t="s">
        <v>59</v>
      </c>
      <c r="C1433" s="1099"/>
      <c r="D1433" s="1100">
        <f>'04-22Master'!AJ46</f>
        <v>1800</v>
      </c>
      <c r="E1433" s="1100">
        <f>'04-22Master'!AI4515</f>
        <v>0</v>
      </c>
      <c r="F1433" s="1101">
        <f>'04-22Master'!AK46</f>
        <v>200</v>
      </c>
      <c r="G1433" s="1100">
        <f>'04-22Master'!AL46</f>
        <v>0</v>
      </c>
      <c r="H1433" s="1101">
        <f>'04-22Master'!AM46</f>
        <v>283</v>
      </c>
      <c r="I1433" s="1101">
        <f>SUM(D1433:H1433)</f>
        <v>2283</v>
      </c>
      <c r="K1433" s="1093">
        <v>6</v>
      </c>
      <c r="L1433" s="1099" t="s">
        <v>59</v>
      </c>
      <c r="M1433" s="1099"/>
      <c r="N1433" s="1100">
        <f t="shared" ref="N1433" si="80">D1433</f>
        <v>1800</v>
      </c>
      <c r="O1433" s="1100">
        <f t="shared" ref="O1433" si="81">E1433</f>
        <v>0</v>
      </c>
      <c r="P1433" s="1101">
        <f t="shared" ref="P1433" si="82">F1433</f>
        <v>200</v>
      </c>
      <c r="Q1433" s="1100">
        <f t="shared" ref="Q1433" si="83">G1433</f>
        <v>0</v>
      </c>
      <c r="R1433" s="1101">
        <f t="shared" ref="R1433" si="84">H1433</f>
        <v>283</v>
      </c>
      <c r="S1433" s="1101">
        <f t="shared" ref="S1433" si="85">I1433</f>
        <v>2283</v>
      </c>
    </row>
    <row r="1434" spans="1:19" s="1081" customFormat="1">
      <c r="A1434" s="1093"/>
      <c r="B1434" s="1085"/>
      <c r="C1434" s="1085"/>
      <c r="D1434" s="1085"/>
      <c r="E1434" s="1085"/>
      <c r="I1434" s="1083"/>
      <c r="K1434" s="1093"/>
      <c r="L1434" s="1085"/>
      <c r="M1434" s="1085"/>
      <c r="N1434" s="1085"/>
      <c r="O1434" s="1085"/>
      <c r="S1434" s="1083"/>
    </row>
    <row r="1435" spans="1:19" s="1081" customFormat="1">
      <c r="A1435" s="1093">
        <v>7</v>
      </c>
      <c r="B1435" s="1622" t="s">
        <v>60</v>
      </c>
      <c r="C1435" s="1622"/>
      <c r="D1435" s="1622"/>
      <c r="E1435" s="1102">
        <f>E1431-I1433</f>
        <v>85993.332079999993</v>
      </c>
      <c r="F1435" s="1090"/>
      <c r="G1435" s="1090"/>
      <c r="H1435" s="1090"/>
      <c r="I1435" s="1083"/>
      <c r="K1435" s="1093">
        <v>7</v>
      </c>
      <c r="L1435" s="1622" t="s">
        <v>60</v>
      </c>
      <c r="M1435" s="1622"/>
      <c r="N1435" s="1622"/>
      <c r="O1435" s="1102">
        <f>E1435</f>
        <v>85993.332079999993</v>
      </c>
      <c r="P1435" s="1090"/>
      <c r="Q1435" s="1090"/>
      <c r="R1435" s="1090"/>
      <c r="S1435" s="1083"/>
    </row>
    <row r="1436" spans="1:19" s="1081" customFormat="1">
      <c r="A1436" s="1082"/>
      <c r="I1436" s="1083"/>
      <c r="K1436" s="1082"/>
      <c r="S1436" s="1083"/>
    </row>
    <row r="1437" spans="1:19" s="1081" customFormat="1">
      <c r="A1437" s="1082"/>
      <c r="I1437" s="1083"/>
      <c r="K1437" s="1082"/>
      <c r="S1437" s="1083"/>
    </row>
    <row r="1438" spans="1:19" s="1081" customFormat="1" ht="15.75" thickBot="1">
      <c r="A1438" s="1082"/>
      <c r="F1438" s="1103"/>
      <c r="G1438" s="1103"/>
      <c r="H1438" s="1103"/>
      <c r="I1438" s="1104"/>
      <c r="K1438" s="1082"/>
      <c r="P1438" s="1103"/>
      <c r="Q1438" s="1103"/>
      <c r="R1438" s="1103"/>
      <c r="S1438" s="1104"/>
    </row>
    <row r="1439" spans="1:19" s="1081" customFormat="1" ht="15.75" thickBot="1">
      <c r="A1439" s="1105"/>
      <c r="B1439" s="1103"/>
      <c r="C1439" s="1103"/>
      <c r="D1439" s="1103"/>
      <c r="E1439" s="1103"/>
      <c r="F1439" s="1628" t="s">
        <v>61</v>
      </c>
      <c r="G1439" s="1628"/>
      <c r="H1439" s="1628"/>
      <c r="I1439" s="1629"/>
      <c r="K1439" s="1105"/>
      <c r="L1439" s="1103"/>
      <c r="M1439" s="1103"/>
      <c r="N1439" s="1103"/>
      <c r="O1439" s="1103"/>
      <c r="P1439" s="1628" t="s">
        <v>61</v>
      </c>
      <c r="Q1439" s="1628"/>
      <c r="R1439" s="1628"/>
      <c r="S1439" s="1629"/>
    </row>
    <row r="1440" spans="1:19" s="1081" customFormat="1"/>
    <row r="1441" spans="1:19" s="1081" customFormat="1"/>
    <row r="1442" spans="1:19" s="1081" customFormat="1"/>
    <row r="1443" spans="1:19" s="1081" customFormat="1"/>
    <row r="1444" spans="1:19" s="1081" customFormat="1"/>
    <row r="1445" spans="1:19" s="1081" customFormat="1"/>
    <row r="1446" spans="1:19" s="1081" customFormat="1"/>
    <row r="1447" spans="1:19" s="1081" customFormat="1"/>
    <row r="1448" spans="1:19" s="1081" customFormat="1"/>
    <row r="1449" spans="1:19" s="1081" customFormat="1"/>
    <row r="1450" spans="1:19" s="1081" customFormat="1"/>
    <row r="1451" spans="1:19" s="1081" customFormat="1"/>
    <row r="1452" spans="1:19" s="1081" customFormat="1"/>
    <row r="1453" spans="1:19" s="1081" customFormat="1" ht="15.75" thickBot="1"/>
    <row r="1454" spans="1:19" s="1081" customFormat="1" ht="26.25">
      <c r="A1454" s="1612" t="s">
        <v>46</v>
      </c>
      <c r="B1454" s="1613"/>
      <c r="C1454" s="1613"/>
      <c r="D1454" s="1613"/>
      <c r="E1454" s="1613"/>
      <c r="F1454" s="1613"/>
      <c r="G1454" s="1613"/>
      <c r="H1454" s="1613"/>
      <c r="I1454" s="1614"/>
      <c r="K1454" s="1612" t="s">
        <v>46</v>
      </c>
      <c r="L1454" s="1613"/>
      <c r="M1454" s="1613"/>
      <c r="N1454" s="1613"/>
      <c r="O1454" s="1613"/>
      <c r="P1454" s="1613"/>
      <c r="Q1454" s="1613"/>
      <c r="R1454" s="1613"/>
      <c r="S1454" s="1614"/>
    </row>
    <row r="1455" spans="1:19" s="1081" customFormat="1">
      <c r="A1455" s="1615" t="s">
        <v>47</v>
      </c>
      <c r="B1455" s="1626"/>
      <c r="C1455" s="1626"/>
      <c r="D1455" s="1626"/>
      <c r="E1455" s="1626"/>
      <c r="F1455" s="1626"/>
      <c r="G1455" s="1626"/>
      <c r="H1455" s="1626"/>
      <c r="I1455" s="1617"/>
      <c r="K1455" s="1615" t="s">
        <v>47</v>
      </c>
      <c r="L1455" s="1626"/>
      <c r="M1455" s="1626"/>
      <c r="N1455" s="1626"/>
      <c r="O1455" s="1626"/>
      <c r="P1455" s="1626"/>
      <c r="Q1455" s="1626"/>
      <c r="R1455" s="1626"/>
      <c r="S1455" s="1617"/>
    </row>
    <row r="1456" spans="1:19" s="1081" customFormat="1">
      <c r="A1456" s="1082"/>
      <c r="I1456" s="1083"/>
      <c r="K1456" s="1082"/>
      <c r="S1456" s="1083"/>
    </row>
    <row r="1457" spans="1:19" s="1081" customFormat="1" ht="18.75">
      <c r="A1457" s="1084" t="s">
        <v>48</v>
      </c>
      <c r="B1457" s="1085"/>
      <c r="C1457" s="1085"/>
      <c r="D1457" s="1086" t="s">
        <v>482</v>
      </c>
      <c r="I1457" s="1083"/>
      <c r="K1457" s="1084" t="s">
        <v>48</v>
      </c>
      <c r="L1457" s="1085"/>
      <c r="M1457" s="1085"/>
      <c r="N1457" s="1087" t="str">
        <f>D1457</f>
        <v>Burgeon IT Services Pvt.Ltd.</v>
      </c>
      <c r="S1457" s="1083"/>
    </row>
    <row r="1458" spans="1:19" s="1081" customFormat="1" ht="18">
      <c r="A1458" s="1084"/>
      <c r="B1458" s="1088" t="s">
        <v>491</v>
      </c>
      <c r="C1458" s="1085"/>
      <c r="I1458" s="1083"/>
      <c r="K1458" s="1084"/>
      <c r="L1458" s="1085" t="str">
        <f>B1458</f>
        <v>Siri Mansion LIGB 436 Dr.A S Rao Nagar,Hyderabad</v>
      </c>
      <c r="M1458" s="1085"/>
      <c r="N1458" s="1085"/>
      <c r="S1458" s="1083"/>
    </row>
    <row r="1459" spans="1:19" s="1081" customFormat="1">
      <c r="A1459" s="1084"/>
      <c r="B1459" s="1085"/>
      <c r="C1459" s="1085"/>
      <c r="D1459" s="1085"/>
      <c r="E1459" s="1085"/>
      <c r="I1459" s="1083"/>
      <c r="K1459" s="1084"/>
      <c r="L1459" s="1085"/>
      <c r="M1459" s="1085"/>
      <c r="N1459" s="1085"/>
      <c r="O1459" s="1085"/>
      <c r="S1459" s="1083"/>
    </row>
    <row r="1460" spans="1:19" s="1081" customFormat="1">
      <c r="A1460" s="1618" t="s">
        <v>49</v>
      </c>
      <c r="B1460" s="1623"/>
      <c r="C1460" s="1623"/>
      <c r="D1460" s="1623"/>
      <c r="E1460" s="1085"/>
      <c r="I1460" s="1083"/>
      <c r="K1460" s="1618" t="s">
        <v>49</v>
      </c>
      <c r="L1460" s="1623"/>
      <c r="M1460" s="1623"/>
      <c r="N1460" s="1623"/>
      <c r="O1460" s="1085"/>
      <c r="S1460" s="1083"/>
    </row>
    <row r="1461" spans="1:19" s="1081" customFormat="1">
      <c r="A1461" s="1618"/>
      <c r="B1461" s="1623"/>
      <c r="C1461" s="1623"/>
      <c r="D1461" s="1623"/>
      <c r="E1461" s="1089" t="str">
        <f>'04-22Master'!B47</f>
        <v xml:space="preserve">Vinoth Vairavan </v>
      </c>
      <c r="F1461" s="1090"/>
      <c r="G1461" s="1090"/>
      <c r="H1461" s="1090" t="str">
        <f>'04-22Master'!E47</f>
        <v>Vairavan</v>
      </c>
      <c r="I1461" s="1083"/>
      <c r="K1461" s="1618"/>
      <c r="L1461" s="1623"/>
      <c r="M1461" s="1623"/>
      <c r="N1461" s="1623"/>
      <c r="O1461" s="1089" t="str">
        <f>E1461</f>
        <v xml:space="preserve">Vinoth Vairavan </v>
      </c>
      <c r="P1461" s="1090"/>
      <c r="Q1461" s="1090"/>
      <c r="R1461" s="1090" t="str">
        <f>H1461</f>
        <v>Vairavan</v>
      </c>
      <c r="S1461" s="1083"/>
    </row>
    <row r="1462" spans="1:19" s="1081" customFormat="1">
      <c r="A1462" s="1084"/>
      <c r="B1462" s="1085"/>
      <c r="C1462" s="1085"/>
      <c r="D1462" s="1085"/>
      <c r="E1462" s="1085"/>
      <c r="I1462" s="1083"/>
      <c r="K1462" s="1084"/>
      <c r="L1462" s="1085"/>
      <c r="M1462" s="1085"/>
      <c r="N1462" s="1085"/>
      <c r="O1462" s="1085"/>
      <c r="S1462" s="1083"/>
    </row>
    <row r="1463" spans="1:19" s="1081" customFormat="1">
      <c r="A1463" s="1620" t="s">
        <v>50</v>
      </c>
      <c r="B1463" s="1622"/>
      <c r="C1463" s="1622"/>
      <c r="D1463" s="1622"/>
      <c r="E1463" s="1091" t="s">
        <v>483</v>
      </c>
      <c r="F1463" s="1090"/>
      <c r="G1463" s="1090"/>
      <c r="H1463" s="1090"/>
      <c r="I1463" s="1083"/>
      <c r="K1463" s="1620" t="s">
        <v>50</v>
      </c>
      <c r="L1463" s="1622"/>
      <c r="M1463" s="1622"/>
      <c r="N1463" s="1622"/>
      <c r="O1463" s="1089" t="str">
        <f>E1463</f>
        <v>INFOSYS  LTD.IL Bangalore STP Park - I</v>
      </c>
      <c r="P1463" s="1090"/>
      <c r="Q1463" s="1090"/>
      <c r="R1463" s="1090"/>
      <c r="S1463" s="1083"/>
    </row>
    <row r="1464" spans="1:19" s="1081" customFormat="1">
      <c r="A1464" s="1084"/>
      <c r="B1464" s="1085"/>
      <c r="C1464" s="1085"/>
      <c r="D1464" s="1085"/>
      <c r="E1464" s="1085"/>
      <c r="I1464" s="1083"/>
      <c r="K1464" s="1084"/>
      <c r="L1464" s="1085"/>
      <c r="M1464" s="1085"/>
      <c r="N1464" s="1085"/>
      <c r="O1464" s="1085"/>
      <c r="S1464" s="1083"/>
    </row>
    <row r="1465" spans="1:19" s="1081" customFormat="1">
      <c r="A1465" s="1620" t="s">
        <v>51</v>
      </c>
      <c r="B1465" s="1622"/>
      <c r="C1465" s="1622"/>
      <c r="D1465" s="1622"/>
      <c r="E1465" s="1092">
        <f>'04-22Master'!D10</f>
        <v>44652</v>
      </c>
      <c r="F1465" s="1090"/>
      <c r="G1465" s="1090"/>
      <c r="H1465" s="1090"/>
      <c r="I1465" s="1083"/>
      <c r="K1465" s="1620" t="s">
        <v>51</v>
      </c>
      <c r="L1465" s="1622"/>
      <c r="M1465" s="1622"/>
      <c r="N1465" s="1622"/>
      <c r="O1465" s="1092">
        <f>E1465</f>
        <v>44652</v>
      </c>
      <c r="P1465" s="1090"/>
      <c r="Q1465" s="1090"/>
      <c r="R1465" s="1090"/>
      <c r="S1465" s="1083"/>
    </row>
    <row r="1466" spans="1:19" s="1081" customFormat="1">
      <c r="A1466" s="1084"/>
      <c r="B1466" s="1085"/>
      <c r="C1466" s="1085"/>
      <c r="D1466" s="1085"/>
      <c r="E1466" s="1085"/>
      <c r="I1466" s="1083"/>
      <c r="K1466" s="1084"/>
      <c r="L1466" s="1085"/>
      <c r="M1466" s="1085"/>
      <c r="N1466" s="1085"/>
      <c r="O1466" s="1085"/>
      <c r="S1466" s="1083"/>
    </row>
    <row r="1467" spans="1:19" s="1081" customFormat="1">
      <c r="A1467" s="1093">
        <v>1</v>
      </c>
      <c r="B1467" s="1622" t="s">
        <v>52</v>
      </c>
      <c r="C1467" s="1622"/>
      <c r="D1467" s="1622"/>
      <c r="E1467" s="1094">
        <f>'04-22Master'!R47</f>
        <v>25</v>
      </c>
      <c r="F1467" s="1090"/>
      <c r="G1467" s="1090"/>
      <c r="H1467" s="1090"/>
      <c r="I1467" s="1083"/>
      <c r="K1467" s="1093">
        <v>1</v>
      </c>
      <c r="L1467" s="1622" t="s">
        <v>52</v>
      </c>
      <c r="M1467" s="1622"/>
      <c r="N1467" s="1622"/>
      <c r="O1467" s="1094">
        <f>E1467</f>
        <v>25</v>
      </c>
      <c r="P1467" s="1090"/>
      <c r="Q1467" s="1090"/>
      <c r="R1467" s="1090"/>
      <c r="S1467" s="1083"/>
    </row>
    <row r="1468" spans="1:19" s="1081" customFormat="1">
      <c r="A1468" s="1093"/>
      <c r="B1468" s="1085"/>
      <c r="C1468" s="1085"/>
      <c r="D1468" s="1085"/>
      <c r="E1468" s="1085"/>
      <c r="I1468" s="1083"/>
      <c r="K1468" s="1093"/>
      <c r="L1468" s="1085"/>
      <c r="M1468" s="1085"/>
      <c r="N1468" s="1085"/>
      <c r="O1468" s="1085"/>
      <c r="S1468" s="1083"/>
    </row>
    <row r="1469" spans="1:19" s="1081" customFormat="1">
      <c r="A1469" s="1093">
        <v>2</v>
      </c>
      <c r="B1469" s="1623" t="s">
        <v>53</v>
      </c>
      <c r="C1469" s="1623"/>
      <c r="D1469" s="1623"/>
      <c r="E1469" s="1085"/>
      <c r="I1469" s="1083"/>
      <c r="K1469" s="1093">
        <v>2</v>
      </c>
      <c r="L1469" s="1623" t="s">
        <v>53</v>
      </c>
      <c r="M1469" s="1623"/>
      <c r="N1469" s="1623"/>
      <c r="O1469" s="1085"/>
      <c r="S1469" s="1083"/>
    </row>
    <row r="1470" spans="1:19" s="1081" customFormat="1">
      <c r="A1470" s="1093"/>
      <c r="B1470" s="1623"/>
      <c r="C1470" s="1623"/>
      <c r="D1470" s="1623"/>
      <c r="E1470" s="1095" t="s">
        <v>34</v>
      </c>
      <c r="F1470" s="1090"/>
      <c r="G1470" s="1090"/>
      <c r="H1470" s="1090"/>
      <c r="I1470" s="1083"/>
      <c r="K1470" s="1093"/>
      <c r="L1470" s="1623"/>
      <c r="M1470" s="1623"/>
      <c r="N1470" s="1623"/>
      <c r="O1470" s="1095" t="s">
        <v>34</v>
      </c>
      <c r="P1470" s="1090"/>
      <c r="Q1470" s="1090"/>
      <c r="R1470" s="1090"/>
      <c r="S1470" s="1083"/>
    </row>
    <row r="1471" spans="1:19" s="1081" customFormat="1">
      <c r="A1471" s="1093"/>
      <c r="B1471" s="1085"/>
      <c r="C1471" s="1085"/>
      <c r="D1471" s="1085"/>
      <c r="E1471" s="1085"/>
      <c r="I1471" s="1083"/>
      <c r="K1471" s="1093"/>
      <c r="L1471" s="1085"/>
      <c r="M1471" s="1085"/>
      <c r="N1471" s="1085"/>
      <c r="O1471" s="1085"/>
      <c r="S1471" s="1083"/>
    </row>
    <row r="1472" spans="1:19" s="1081" customFormat="1">
      <c r="A1472" s="1093">
        <v>3</v>
      </c>
      <c r="B1472" s="1622" t="s">
        <v>54</v>
      </c>
      <c r="C1472" s="1622"/>
      <c r="D1472" s="1622"/>
      <c r="E1472" s="1095" t="s">
        <v>34</v>
      </c>
      <c r="F1472" s="1090"/>
      <c r="G1472" s="1090"/>
      <c r="H1472" s="1090"/>
      <c r="I1472" s="1083"/>
      <c r="K1472" s="1093">
        <v>3</v>
      </c>
      <c r="L1472" s="1622" t="s">
        <v>54</v>
      </c>
      <c r="M1472" s="1622"/>
      <c r="N1472" s="1622"/>
      <c r="O1472" s="1089" t="str">
        <f>E1472</f>
        <v>N/A</v>
      </c>
      <c r="P1472" s="1090"/>
      <c r="Q1472" s="1090"/>
      <c r="R1472" s="1090"/>
      <c r="S1472" s="1083"/>
    </row>
    <row r="1473" spans="1:19" s="1081" customFormat="1">
      <c r="A1473" s="1093"/>
      <c r="B1473" s="1085"/>
      <c r="C1473" s="1085"/>
      <c r="D1473" s="1085"/>
      <c r="E1473" s="1085"/>
      <c r="I1473" s="1083"/>
      <c r="K1473" s="1093"/>
      <c r="L1473" s="1085"/>
      <c r="M1473" s="1085"/>
      <c r="N1473" s="1085"/>
      <c r="O1473" s="1085"/>
      <c r="S1473" s="1083"/>
    </row>
    <row r="1474" spans="1:19" s="1081" customFormat="1">
      <c r="A1474" s="1093">
        <v>4</v>
      </c>
      <c r="B1474" s="1622" t="s">
        <v>55</v>
      </c>
      <c r="C1474" s="1622"/>
      <c r="D1474" s="1622"/>
      <c r="E1474" s="1095" t="s">
        <v>56</v>
      </c>
      <c r="F1474" s="1090"/>
      <c r="G1474" s="1090"/>
      <c r="H1474" s="1090"/>
      <c r="I1474" s="1083"/>
      <c r="K1474" s="1093">
        <v>4</v>
      </c>
      <c r="L1474" s="1622" t="s">
        <v>55</v>
      </c>
      <c r="M1474" s="1622"/>
      <c r="N1474" s="1622"/>
      <c r="O1474" s="1095" t="s">
        <v>56</v>
      </c>
      <c r="P1474" s="1090"/>
      <c r="Q1474" s="1090"/>
      <c r="R1474" s="1090"/>
      <c r="S1474" s="1083"/>
    </row>
    <row r="1475" spans="1:19" s="1081" customFormat="1">
      <c r="A1475" s="1093"/>
      <c r="B1475" s="1085"/>
      <c r="C1475" s="1085"/>
      <c r="D1475" s="1085"/>
      <c r="E1475" s="1085"/>
      <c r="I1475" s="1083"/>
      <c r="K1475" s="1093"/>
      <c r="L1475" s="1085"/>
      <c r="M1475" s="1085"/>
      <c r="N1475" s="1085"/>
      <c r="O1475" s="1085"/>
      <c r="S1475" s="1083"/>
    </row>
    <row r="1476" spans="1:19" s="1081" customFormat="1">
      <c r="A1476" s="1093">
        <v>5</v>
      </c>
      <c r="B1476" s="1622" t="s">
        <v>57</v>
      </c>
      <c r="C1476" s="1622"/>
      <c r="D1476" s="1622"/>
      <c r="E1476" s="1096">
        <f>'04-22Master'!AH47</f>
        <v>123841.31160000002</v>
      </c>
      <c r="I1476" s="1083"/>
      <c r="K1476" s="1093">
        <v>5</v>
      </c>
      <c r="L1476" s="1622" t="s">
        <v>57</v>
      </c>
      <c r="M1476" s="1622"/>
      <c r="N1476" s="1622"/>
      <c r="O1476" s="1096">
        <f>E1476</f>
        <v>123841.31160000002</v>
      </c>
      <c r="S1476" s="1083"/>
    </row>
    <row r="1477" spans="1:19" s="1081" customFormat="1">
      <c r="A1477" s="1093"/>
      <c r="B1477" s="1085"/>
      <c r="C1477" s="1085"/>
      <c r="D1477" s="1097" t="s">
        <v>58</v>
      </c>
      <c r="E1477" s="1097" t="s">
        <v>28</v>
      </c>
      <c r="F1477" s="1097" t="s">
        <v>30</v>
      </c>
      <c r="G1477" s="1097" t="s">
        <v>31</v>
      </c>
      <c r="H1477" s="1097" t="s">
        <v>383</v>
      </c>
      <c r="I1477" s="1098" t="s">
        <v>384</v>
      </c>
      <c r="K1477" s="1093"/>
      <c r="L1477" s="1085"/>
      <c r="M1477" s="1085"/>
      <c r="N1477" s="1097" t="s">
        <v>58</v>
      </c>
      <c r="O1477" s="1097" t="s">
        <v>28</v>
      </c>
      <c r="P1477" s="1097" t="s">
        <v>30</v>
      </c>
      <c r="Q1477" s="1097" t="s">
        <v>31</v>
      </c>
      <c r="R1477" s="1097" t="s">
        <v>383</v>
      </c>
      <c r="S1477" s="1098" t="s">
        <v>384</v>
      </c>
    </row>
    <row r="1478" spans="1:19" s="1081" customFormat="1">
      <c r="A1478" s="1093">
        <v>6</v>
      </c>
      <c r="B1478" s="1099" t="s">
        <v>59</v>
      </c>
      <c r="C1478" s="1099"/>
      <c r="D1478" s="1100">
        <f>'04-22Master'!AJ47</f>
        <v>1800</v>
      </c>
      <c r="E1478" s="1100">
        <f>'04-22Master'!AI4563</f>
        <v>0</v>
      </c>
      <c r="F1478" s="1101">
        <f>'04-22Master'!AK47</f>
        <v>200</v>
      </c>
      <c r="G1478" s="1100">
        <f>'04-22Master'!AL47</f>
        <v>0</v>
      </c>
      <c r="H1478" s="1101">
        <f>'04-22Master'!AM47</f>
        <v>0</v>
      </c>
      <c r="I1478" s="1101">
        <f>SUM(D1478:H1478)</f>
        <v>2000</v>
      </c>
      <c r="K1478" s="1093">
        <v>6</v>
      </c>
      <c r="L1478" s="1099" t="s">
        <v>59</v>
      </c>
      <c r="M1478" s="1099"/>
      <c r="N1478" s="1100">
        <f t="shared" ref="N1478" si="86">D1478</f>
        <v>1800</v>
      </c>
      <c r="O1478" s="1100">
        <f t="shared" ref="O1478" si="87">E1478</f>
        <v>0</v>
      </c>
      <c r="P1478" s="1101">
        <f t="shared" ref="P1478" si="88">F1478</f>
        <v>200</v>
      </c>
      <c r="Q1478" s="1100">
        <f t="shared" ref="Q1478" si="89">G1478</f>
        <v>0</v>
      </c>
      <c r="R1478" s="1101">
        <f t="shared" ref="R1478" si="90">H1478</f>
        <v>0</v>
      </c>
      <c r="S1478" s="1101">
        <f t="shared" ref="S1478" si="91">I1478</f>
        <v>2000</v>
      </c>
    </row>
    <row r="1479" spans="1:19" s="1081" customFormat="1">
      <c r="A1479" s="1093"/>
      <c r="B1479" s="1085"/>
      <c r="C1479" s="1085"/>
      <c r="D1479" s="1085"/>
      <c r="E1479" s="1085"/>
      <c r="I1479" s="1083"/>
      <c r="K1479" s="1093"/>
      <c r="L1479" s="1085"/>
      <c r="M1479" s="1085"/>
      <c r="N1479" s="1085"/>
      <c r="O1479" s="1085"/>
      <c r="S1479" s="1083"/>
    </row>
    <row r="1480" spans="1:19" s="1081" customFormat="1">
      <c r="A1480" s="1093">
        <v>7</v>
      </c>
      <c r="B1480" s="1622" t="s">
        <v>60</v>
      </c>
      <c r="C1480" s="1622"/>
      <c r="D1480" s="1622"/>
      <c r="E1480" s="1102">
        <f>E1476-I1478</f>
        <v>121841.31160000002</v>
      </c>
      <c r="F1480" s="1090"/>
      <c r="G1480" s="1090"/>
      <c r="H1480" s="1090"/>
      <c r="I1480" s="1083"/>
      <c r="K1480" s="1093">
        <v>7</v>
      </c>
      <c r="L1480" s="1622" t="s">
        <v>60</v>
      </c>
      <c r="M1480" s="1622"/>
      <c r="N1480" s="1622"/>
      <c r="O1480" s="1102">
        <f>E1480</f>
        <v>121841.31160000002</v>
      </c>
      <c r="P1480" s="1090"/>
      <c r="Q1480" s="1090"/>
      <c r="R1480" s="1090"/>
      <c r="S1480" s="1083"/>
    </row>
    <row r="1481" spans="1:19" s="1081" customFormat="1">
      <c r="A1481" s="1082"/>
      <c r="I1481" s="1083"/>
      <c r="K1481" s="1082"/>
      <c r="S1481" s="1083"/>
    </row>
    <row r="1482" spans="1:19" s="1081" customFormat="1">
      <c r="A1482" s="1082"/>
      <c r="I1482" s="1083"/>
      <c r="K1482" s="1082"/>
      <c r="S1482" s="1083"/>
    </row>
    <row r="1483" spans="1:19" s="1081" customFormat="1" ht="15.75" thickBot="1">
      <c r="A1483" s="1082"/>
      <c r="F1483" s="1103"/>
      <c r="G1483" s="1103"/>
      <c r="H1483" s="1103"/>
      <c r="I1483" s="1104"/>
      <c r="K1483" s="1082"/>
      <c r="P1483" s="1103"/>
      <c r="Q1483" s="1103"/>
      <c r="R1483" s="1103"/>
      <c r="S1483" s="1104"/>
    </row>
    <row r="1484" spans="1:19" s="1081" customFormat="1" ht="15.75" thickBot="1">
      <c r="A1484" s="1105"/>
      <c r="B1484" s="1103"/>
      <c r="C1484" s="1103"/>
      <c r="D1484" s="1103"/>
      <c r="E1484" s="1103"/>
      <c r="F1484" s="1628" t="s">
        <v>61</v>
      </c>
      <c r="G1484" s="1628"/>
      <c r="H1484" s="1628"/>
      <c r="I1484" s="1629"/>
      <c r="K1484" s="1105"/>
      <c r="L1484" s="1103"/>
      <c r="M1484" s="1103"/>
      <c r="N1484" s="1103"/>
      <c r="O1484" s="1103"/>
      <c r="P1484" s="1628" t="s">
        <v>61</v>
      </c>
      <c r="Q1484" s="1628"/>
      <c r="R1484" s="1628"/>
      <c r="S1484" s="1629"/>
    </row>
    <row r="1485" spans="1:19" s="1081" customFormat="1"/>
    <row r="1486" spans="1:19" s="1081" customFormat="1"/>
    <row r="1487" spans="1:19" s="1081" customFormat="1"/>
    <row r="1488" spans="1:19" s="1081" customFormat="1"/>
    <row r="1489" spans="1:19" s="1081" customFormat="1"/>
    <row r="1490" spans="1:19" s="1081" customFormat="1"/>
    <row r="1491" spans="1:19" s="1081" customFormat="1"/>
    <row r="1492" spans="1:19" s="1081" customFormat="1"/>
    <row r="1493" spans="1:19" s="1081" customFormat="1"/>
    <row r="1494" spans="1:19" s="1081" customFormat="1"/>
    <row r="1495" spans="1:19" s="1081" customFormat="1"/>
    <row r="1496" spans="1:19" s="1081" customFormat="1"/>
    <row r="1497" spans="1:19" s="1081" customFormat="1"/>
    <row r="1498" spans="1:19" s="1081" customFormat="1"/>
    <row r="1499" spans="1:19" s="1081" customFormat="1"/>
    <row r="1500" spans="1:19" s="1081" customFormat="1" ht="15.75" thickBot="1"/>
    <row r="1501" spans="1:19" s="1081" customFormat="1" ht="26.25">
      <c r="A1501" s="1612" t="s">
        <v>46</v>
      </c>
      <c r="B1501" s="1613"/>
      <c r="C1501" s="1613"/>
      <c r="D1501" s="1613"/>
      <c r="E1501" s="1613"/>
      <c r="F1501" s="1613"/>
      <c r="G1501" s="1613"/>
      <c r="H1501" s="1613"/>
      <c r="I1501" s="1614"/>
      <c r="K1501" s="1612" t="s">
        <v>46</v>
      </c>
      <c r="L1501" s="1613"/>
      <c r="M1501" s="1613"/>
      <c r="N1501" s="1613"/>
      <c r="O1501" s="1613"/>
      <c r="P1501" s="1613"/>
      <c r="Q1501" s="1613"/>
      <c r="R1501" s="1613"/>
      <c r="S1501" s="1614"/>
    </row>
    <row r="1502" spans="1:19" s="1081" customFormat="1">
      <c r="A1502" s="1615" t="s">
        <v>47</v>
      </c>
      <c r="B1502" s="1626"/>
      <c r="C1502" s="1626"/>
      <c r="D1502" s="1626"/>
      <c r="E1502" s="1626"/>
      <c r="F1502" s="1626"/>
      <c r="G1502" s="1626"/>
      <c r="H1502" s="1626"/>
      <c r="I1502" s="1617"/>
      <c r="K1502" s="1615" t="s">
        <v>47</v>
      </c>
      <c r="L1502" s="1626"/>
      <c r="M1502" s="1626"/>
      <c r="N1502" s="1626"/>
      <c r="O1502" s="1626"/>
      <c r="P1502" s="1626"/>
      <c r="Q1502" s="1626"/>
      <c r="R1502" s="1626"/>
      <c r="S1502" s="1617"/>
    </row>
    <row r="1503" spans="1:19" s="1081" customFormat="1">
      <c r="A1503" s="1082"/>
      <c r="I1503" s="1083"/>
      <c r="K1503" s="1082"/>
      <c r="S1503" s="1083"/>
    </row>
    <row r="1504" spans="1:19" s="1081" customFormat="1" ht="18.75">
      <c r="A1504" s="1084" t="s">
        <v>48</v>
      </c>
      <c r="B1504" s="1085"/>
      <c r="C1504" s="1085"/>
      <c r="D1504" s="1086" t="s">
        <v>482</v>
      </c>
      <c r="I1504" s="1083"/>
      <c r="K1504" s="1084" t="s">
        <v>48</v>
      </c>
      <c r="L1504" s="1085"/>
      <c r="M1504" s="1085"/>
      <c r="N1504" s="1087" t="str">
        <f>D1504</f>
        <v>Burgeon IT Services Pvt.Ltd.</v>
      </c>
      <c r="S1504" s="1083"/>
    </row>
    <row r="1505" spans="1:19" s="1081" customFormat="1" ht="18">
      <c r="A1505" s="1084"/>
      <c r="B1505" s="1088" t="s">
        <v>491</v>
      </c>
      <c r="C1505" s="1085"/>
      <c r="I1505" s="1083"/>
      <c r="K1505" s="1084"/>
      <c r="L1505" s="1085" t="str">
        <f>B1505</f>
        <v>Siri Mansion LIGB 436 Dr.A S Rao Nagar,Hyderabad</v>
      </c>
      <c r="M1505" s="1085"/>
      <c r="N1505" s="1085"/>
      <c r="S1505" s="1083"/>
    </row>
    <row r="1506" spans="1:19" s="1081" customFormat="1">
      <c r="A1506" s="1084"/>
      <c r="B1506" s="1085"/>
      <c r="C1506" s="1085"/>
      <c r="D1506" s="1085"/>
      <c r="E1506" s="1085"/>
      <c r="I1506" s="1083"/>
      <c r="K1506" s="1084"/>
      <c r="L1506" s="1085"/>
      <c r="M1506" s="1085"/>
      <c r="N1506" s="1085"/>
      <c r="O1506" s="1085"/>
      <c r="S1506" s="1083"/>
    </row>
    <row r="1507" spans="1:19" s="1081" customFormat="1">
      <c r="A1507" s="1618" t="s">
        <v>49</v>
      </c>
      <c r="B1507" s="1623"/>
      <c r="C1507" s="1623"/>
      <c r="D1507" s="1623"/>
      <c r="E1507" s="1085"/>
      <c r="I1507" s="1083"/>
      <c r="K1507" s="1618" t="s">
        <v>49</v>
      </c>
      <c r="L1507" s="1623"/>
      <c r="M1507" s="1623"/>
      <c r="N1507" s="1623"/>
      <c r="O1507" s="1085"/>
      <c r="S1507" s="1083"/>
    </row>
    <row r="1508" spans="1:19" s="1081" customFormat="1">
      <c r="A1508" s="1618"/>
      <c r="B1508" s="1623"/>
      <c r="C1508" s="1623"/>
      <c r="D1508" s="1623"/>
      <c r="E1508" s="1089" t="str">
        <f>'04-22Master'!B48</f>
        <v xml:space="preserve">Govarthanan TK </v>
      </c>
      <c r="F1508" s="1090"/>
      <c r="G1508" s="1090"/>
      <c r="H1508" s="1090" t="str">
        <f>'04-22Master'!E48</f>
        <v>Kumaraswamy papaiya</v>
      </c>
      <c r="I1508" s="1083"/>
      <c r="K1508" s="1618"/>
      <c r="L1508" s="1623"/>
      <c r="M1508" s="1623"/>
      <c r="N1508" s="1623"/>
      <c r="O1508" s="1089" t="str">
        <f>E1508</f>
        <v xml:space="preserve">Govarthanan TK </v>
      </c>
      <c r="P1508" s="1090"/>
      <c r="Q1508" s="1090"/>
      <c r="R1508" s="1090" t="str">
        <f>H1508</f>
        <v>Kumaraswamy papaiya</v>
      </c>
      <c r="S1508" s="1083"/>
    </row>
    <row r="1509" spans="1:19" s="1081" customFormat="1">
      <c r="A1509" s="1084"/>
      <c r="B1509" s="1085"/>
      <c r="C1509" s="1085"/>
      <c r="D1509" s="1085"/>
      <c r="E1509" s="1085"/>
      <c r="I1509" s="1083"/>
      <c r="K1509" s="1084"/>
      <c r="L1509" s="1085"/>
      <c r="M1509" s="1085"/>
      <c r="N1509" s="1085"/>
      <c r="O1509" s="1085"/>
      <c r="S1509" s="1083"/>
    </row>
    <row r="1510" spans="1:19" s="1081" customFormat="1">
      <c r="A1510" s="1620" t="s">
        <v>50</v>
      </c>
      <c r="B1510" s="1622"/>
      <c r="C1510" s="1622"/>
      <c r="D1510" s="1622"/>
      <c r="E1510" s="1091" t="s">
        <v>483</v>
      </c>
      <c r="F1510" s="1090"/>
      <c r="G1510" s="1090"/>
      <c r="H1510" s="1090"/>
      <c r="I1510" s="1083"/>
      <c r="K1510" s="1620" t="s">
        <v>50</v>
      </c>
      <c r="L1510" s="1622"/>
      <c r="M1510" s="1622"/>
      <c r="N1510" s="1622"/>
      <c r="O1510" s="1089" t="str">
        <f>E1510</f>
        <v>INFOSYS  LTD.IL Bangalore STP Park - I</v>
      </c>
      <c r="P1510" s="1090"/>
      <c r="Q1510" s="1090"/>
      <c r="R1510" s="1090"/>
      <c r="S1510" s="1083"/>
    </row>
    <row r="1511" spans="1:19" s="1081" customFormat="1">
      <c r="A1511" s="1084"/>
      <c r="B1511" s="1085"/>
      <c r="C1511" s="1085"/>
      <c r="D1511" s="1085"/>
      <c r="E1511" s="1085"/>
      <c r="I1511" s="1083"/>
      <c r="K1511" s="1084"/>
      <c r="L1511" s="1085"/>
      <c r="M1511" s="1085"/>
      <c r="N1511" s="1085"/>
      <c r="O1511" s="1085"/>
      <c r="S1511" s="1083"/>
    </row>
    <row r="1512" spans="1:19" s="1081" customFormat="1">
      <c r="A1512" s="1620" t="s">
        <v>51</v>
      </c>
      <c r="B1512" s="1622"/>
      <c r="C1512" s="1622"/>
      <c r="D1512" s="1622"/>
      <c r="E1512" s="1092">
        <f>'04-22Master'!D10</f>
        <v>44652</v>
      </c>
      <c r="F1512" s="1090"/>
      <c r="G1512" s="1090"/>
      <c r="H1512" s="1090"/>
      <c r="I1512" s="1083"/>
      <c r="K1512" s="1620" t="s">
        <v>51</v>
      </c>
      <c r="L1512" s="1622"/>
      <c r="M1512" s="1622"/>
      <c r="N1512" s="1622"/>
      <c r="O1512" s="1092">
        <f>E1512</f>
        <v>44652</v>
      </c>
      <c r="P1512" s="1090"/>
      <c r="Q1512" s="1090"/>
      <c r="R1512" s="1090"/>
      <c r="S1512" s="1083"/>
    </row>
    <row r="1513" spans="1:19" s="1081" customFormat="1">
      <c r="A1513" s="1084"/>
      <c r="B1513" s="1085"/>
      <c r="C1513" s="1085"/>
      <c r="D1513" s="1085"/>
      <c r="E1513" s="1085"/>
      <c r="I1513" s="1083"/>
      <c r="K1513" s="1084"/>
      <c r="L1513" s="1085"/>
      <c r="M1513" s="1085"/>
      <c r="N1513" s="1085"/>
      <c r="O1513" s="1085"/>
      <c r="S1513" s="1083"/>
    </row>
    <row r="1514" spans="1:19" s="1081" customFormat="1">
      <c r="A1514" s="1093">
        <v>1</v>
      </c>
      <c r="B1514" s="1622" t="s">
        <v>52</v>
      </c>
      <c r="C1514" s="1622"/>
      <c r="D1514" s="1622"/>
      <c r="E1514" s="1094">
        <f>'04-22Master'!R48</f>
        <v>20</v>
      </c>
      <c r="F1514" s="1090"/>
      <c r="G1514" s="1090"/>
      <c r="H1514" s="1090"/>
      <c r="I1514" s="1083"/>
      <c r="K1514" s="1093">
        <v>1</v>
      </c>
      <c r="L1514" s="1622" t="s">
        <v>52</v>
      </c>
      <c r="M1514" s="1622"/>
      <c r="N1514" s="1622"/>
      <c r="O1514" s="1094">
        <f>E1514</f>
        <v>20</v>
      </c>
      <c r="P1514" s="1090"/>
      <c r="Q1514" s="1090"/>
      <c r="R1514" s="1090"/>
      <c r="S1514" s="1083"/>
    </row>
    <row r="1515" spans="1:19" s="1081" customFormat="1">
      <c r="A1515" s="1093"/>
      <c r="B1515" s="1085"/>
      <c r="C1515" s="1085"/>
      <c r="D1515" s="1085"/>
      <c r="E1515" s="1085"/>
      <c r="I1515" s="1083"/>
      <c r="K1515" s="1093"/>
      <c r="L1515" s="1085"/>
      <c r="M1515" s="1085"/>
      <c r="N1515" s="1085"/>
      <c r="O1515" s="1085"/>
      <c r="S1515" s="1083"/>
    </row>
    <row r="1516" spans="1:19" s="1081" customFormat="1">
      <c r="A1516" s="1093">
        <v>2</v>
      </c>
      <c r="B1516" s="1623" t="s">
        <v>53</v>
      </c>
      <c r="C1516" s="1623"/>
      <c r="D1516" s="1623"/>
      <c r="E1516" s="1085"/>
      <c r="I1516" s="1083"/>
      <c r="K1516" s="1093">
        <v>2</v>
      </c>
      <c r="L1516" s="1623" t="s">
        <v>53</v>
      </c>
      <c r="M1516" s="1623"/>
      <c r="N1516" s="1623"/>
      <c r="O1516" s="1085"/>
      <c r="S1516" s="1083"/>
    </row>
    <row r="1517" spans="1:19" s="1081" customFormat="1">
      <c r="A1517" s="1093"/>
      <c r="B1517" s="1623"/>
      <c r="C1517" s="1623"/>
      <c r="D1517" s="1623"/>
      <c r="E1517" s="1095" t="s">
        <v>34</v>
      </c>
      <c r="F1517" s="1090"/>
      <c r="G1517" s="1090"/>
      <c r="H1517" s="1090"/>
      <c r="I1517" s="1083"/>
      <c r="K1517" s="1093"/>
      <c r="L1517" s="1623"/>
      <c r="M1517" s="1623"/>
      <c r="N1517" s="1623"/>
      <c r="O1517" s="1095" t="s">
        <v>34</v>
      </c>
      <c r="P1517" s="1090"/>
      <c r="Q1517" s="1090"/>
      <c r="R1517" s="1090"/>
      <c r="S1517" s="1083"/>
    </row>
    <row r="1518" spans="1:19" s="1081" customFormat="1">
      <c r="A1518" s="1093"/>
      <c r="B1518" s="1085"/>
      <c r="C1518" s="1085"/>
      <c r="D1518" s="1085"/>
      <c r="E1518" s="1085"/>
      <c r="I1518" s="1083"/>
      <c r="K1518" s="1093"/>
      <c r="L1518" s="1085"/>
      <c r="M1518" s="1085"/>
      <c r="N1518" s="1085"/>
      <c r="O1518" s="1085"/>
      <c r="S1518" s="1083"/>
    </row>
    <row r="1519" spans="1:19" s="1081" customFormat="1">
      <c r="A1519" s="1093">
        <v>3</v>
      </c>
      <c r="B1519" s="1622" t="s">
        <v>54</v>
      </c>
      <c r="C1519" s="1622"/>
      <c r="D1519" s="1622"/>
      <c r="E1519" s="1095" t="s">
        <v>34</v>
      </c>
      <c r="F1519" s="1090"/>
      <c r="G1519" s="1090"/>
      <c r="H1519" s="1090"/>
      <c r="I1519" s="1083"/>
      <c r="K1519" s="1093">
        <v>3</v>
      </c>
      <c r="L1519" s="1622" t="s">
        <v>54</v>
      </c>
      <c r="M1519" s="1622"/>
      <c r="N1519" s="1622"/>
      <c r="O1519" s="1089" t="str">
        <f>E1519</f>
        <v>N/A</v>
      </c>
      <c r="P1519" s="1090"/>
      <c r="Q1519" s="1090"/>
      <c r="R1519" s="1090"/>
      <c r="S1519" s="1083"/>
    </row>
    <row r="1520" spans="1:19" s="1081" customFormat="1">
      <c r="A1520" s="1093"/>
      <c r="B1520" s="1085"/>
      <c r="C1520" s="1085"/>
      <c r="D1520" s="1085"/>
      <c r="E1520" s="1085"/>
      <c r="I1520" s="1083"/>
      <c r="K1520" s="1093"/>
      <c r="L1520" s="1085"/>
      <c r="M1520" s="1085"/>
      <c r="N1520" s="1085"/>
      <c r="O1520" s="1085"/>
      <c r="S1520" s="1083"/>
    </row>
    <row r="1521" spans="1:19" s="1081" customFormat="1">
      <c r="A1521" s="1093">
        <v>4</v>
      </c>
      <c r="B1521" s="1622" t="s">
        <v>55</v>
      </c>
      <c r="C1521" s="1622"/>
      <c r="D1521" s="1622"/>
      <c r="E1521" s="1095" t="s">
        <v>56</v>
      </c>
      <c r="F1521" s="1090"/>
      <c r="G1521" s="1090"/>
      <c r="H1521" s="1090"/>
      <c r="I1521" s="1083"/>
      <c r="K1521" s="1093">
        <v>4</v>
      </c>
      <c r="L1521" s="1622" t="s">
        <v>55</v>
      </c>
      <c r="M1521" s="1622"/>
      <c r="N1521" s="1622"/>
      <c r="O1521" s="1095" t="s">
        <v>56</v>
      </c>
      <c r="P1521" s="1090"/>
      <c r="Q1521" s="1090"/>
      <c r="R1521" s="1090"/>
      <c r="S1521" s="1083"/>
    </row>
    <row r="1522" spans="1:19" s="1081" customFormat="1">
      <c r="A1522" s="1093"/>
      <c r="B1522" s="1085"/>
      <c r="C1522" s="1085"/>
      <c r="D1522" s="1085"/>
      <c r="E1522" s="1085"/>
      <c r="I1522" s="1083"/>
      <c r="K1522" s="1093"/>
      <c r="L1522" s="1085"/>
      <c r="M1522" s="1085"/>
      <c r="N1522" s="1085"/>
      <c r="O1522" s="1085"/>
      <c r="S1522" s="1083"/>
    </row>
    <row r="1523" spans="1:19" s="1081" customFormat="1">
      <c r="A1523" s="1093">
        <v>5</v>
      </c>
      <c r="B1523" s="1622" t="s">
        <v>57</v>
      </c>
      <c r="C1523" s="1622"/>
      <c r="D1523" s="1622"/>
      <c r="E1523" s="1096">
        <f>'04-22Master'!AH48</f>
        <v>89406.258119999984</v>
      </c>
      <c r="I1523" s="1083"/>
      <c r="K1523" s="1093">
        <v>5</v>
      </c>
      <c r="L1523" s="1622" t="s">
        <v>57</v>
      </c>
      <c r="M1523" s="1622"/>
      <c r="N1523" s="1622"/>
      <c r="O1523" s="1096">
        <f>E1523</f>
        <v>89406.258119999984</v>
      </c>
      <c r="S1523" s="1083"/>
    </row>
    <row r="1524" spans="1:19" s="1081" customFormat="1">
      <c r="A1524" s="1093"/>
      <c r="B1524" s="1085"/>
      <c r="C1524" s="1085"/>
      <c r="D1524" s="1100" t="s">
        <v>58</v>
      </c>
      <c r="E1524" s="1097" t="s">
        <v>28</v>
      </c>
      <c r="F1524" s="1097" t="s">
        <v>30</v>
      </c>
      <c r="G1524" s="1097" t="s">
        <v>31</v>
      </c>
      <c r="H1524" s="1097" t="s">
        <v>383</v>
      </c>
      <c r="I1524" s="1098" t="s">
        <v>384</v>
      </c>
      <c r="K1524" s="1093"/>
      <c r="L1524" s="1085"/>
      <c r="M1524" s="1085"/>
      <c r="N1524" s="1097" t="s">
        <v>58</v>
      </c>
      <c r="O1524" s="1097" t="s">
        <v>28</v>
      </c>
      <c r="P1524" s="1097" t="s">
        <v>30</v>
      </c>
      <c r="Q1524" s="1097" t="s">
        <v>31</v>
      </c>
      <c r="R1524" s="1097" t="s">
        <v>383</v>
      </c>
      <c r="S1524" s="1098" t="s">
        <v>384</v>
      </c>
    </row>
    <row r="1525" spans="1:19" s="1081" customFormat="1">
      <c r="A1525" s="1093">
        <v>6</v>
      </c>
      <c r="B1525" s="1099" t="s">
        <v>59</v>
      </c>
      <c r="C1525" s="1099"/>
      <c r="D1525" s="1100">
        <f>'04-22Master'!AJ48</f>
        <v>1800</v>
      </c>
      <c r="E1525" s="1100">
        <f>'04-22Master'!AI4610</f>
        <v>0</v>
      </c>
      <c r="F1525" s="1101">
        <f>'04-22Master'!AK48</f>
        <v>200</v>
      </c>
      <c r="G1525" s="1100">
        <f>'04-22Master'!AL48</f>
        <v>0</v>
      </c>
      <c r="H1525" s="1101">
        <f>'04-22Master'!AL48</f>
        <v>0</v>
      </c>
      <c r="I1525" s="1101">
        <f>SUM(D1525:H1525)</f>
        <v>2000</v>
      </c>
      <c r="K1525" s="1093">
        <v>6</v>
      </c>
      <c r="L1525" s="1099" t="s">
        <v>59</v>
      </c>
      <c r="M1525" s="1099"/>
      <c r="N1525" s="1100">
        <f t="shared" ref="N1525" si="92">D1525</f>
        <v>1800</v>
      </c>
      <c r="O1525" s="1100">
        <f t="shared" ref="O1525" si="93">E1525</f>
        <v>0</v>
      </c>
      <c r="P1525" s="1101">
        <f t="shared" ref="P1525" si="94">F1525</f>
        <v>200</v>
      </c>
      <c r="Q1525" s="1100">
        <f t="shared" ref="Q1525" si="95">G1525</f>
        <v>0</v>
      </c>
      <c r="R1525" s="1101">
        <f t="shared" ref="R1525" si="96">H1525</f>
        <v>0</v>
      </c>
      <c r="S1525" s="1101">
        <f t="shared" ref="S1525" si="97">I1525</f>
        <v>2000</v>
      </c>
    </row>
    <row r="1526" spans="1:19" s="1081" customFormat="1">
      <c r="A1526" s="1093"/>
      <c r="B1526" s="1085"/>
      <c r="C1526" s="1085"/>
      <c r="D1526" s="1085"/>
      <c r="E1526" s="1085"/>
      <c r="I1526" s="1083"/>
      <c r="K1526" s="1093"/>
      <c r="L1526" s="1085"/>
      <c r="M1526" s="1085"/>
      <c r="N1526" s="1085"/>
      <c r="O1526" s="1085"/>
      <c r="S1526" s="1083"/>
    </row>
    <row r="1527" spans="1:19" s="1081" customFormat="1">
      <c r="A1527" s="1093">
        <v>7</v>
      </c>
      <c r="B1527" s="1622" t="s">
        <v>60</v>
      </c>
      <c r="C1527" s="1622"/>
      <c r="D1527" s="1622"/>
      <c r="E1527" s="1102">
        <f>E1523-I1525</f>
        <v>87406.258119999984</v>
      </c>
      <c r="F1527" s="1090"/>
      <c r="G1527" s="1090"/>
      <c r="H1527" s="1090"/>
      <c r="I1527" s="1083"/>
      <c r="K1527" s="1093">
        <v>7</v>
      </c>
      <c r="L1527" s="1622" t="s">
        <v>60</v>
      </c>
      <c r="M1527" s="1622"/>
      <c r="N1527" s="1622"/>
      <c r="O1527" s="1102">
        <f>E1527</f>
        <v>87406.258119999984</v>
      </c>
      <c r="P1527" s="1090"/>
      <c r="Q1527" s="1090"/>
      <c r="R1527" s="1090"/>
      <c r="S1527" s="1083"/>
    </row>
    <row r="1528" spans="1:19" s="1081" customFormat="1">
      <c r="A1528" s="1082"/>
      <c r="I1528" s="1083"/>
      <c r="K1528" s="1082"/>
      <c r="S1528" s="1083"/>
    </row>
    <row r="1529" spans="1:19" s="1081" customFormat="1">
      <c r="A1529" s="1082"/>
      <c r="I1529" s="1083"/>
      <c r="K1529" s="1082"/>
      <c r="S1529" s="1083"/>
    </row>
    <row r="1530" spans="1:19" s="1081" customFormat="1" ht="15.75" thickBot="1">
      <c r="A1530" s="1082"/>
      <c r="F1530" s="1103"/>
      <c r="G1530" s="1103"/>
      <c r="H1530" s="1103"/>
      <c r="I1530" s="1104"/>
      <c r="K1530" s="1082"/>
      <c r="P1530" s="1103"/>
      <c r="Q1530" s="1103"/>
      <c r="R1530" s="1103"/>
      <c r="S1530" s="1104"/>
    </row>
    <row r="1531" spans="1:19" s="1081" customFormat="1" ht="15.75" thickBot="1">
      <c r="A1531" s="1105"/>
      <c r="B1531" s="1103"/>
      <c r="C1531" s="1103"/>
      <c r="D1531" s="1103"/>
      <c r="E1531" s="1103"/>
      <c r="F1531" s="1628" t="s">
        <v>61</v>
      </c>
      <c r="G1531" s="1628"/>
      <c r="H1531" s="1628"/>
      <c r="I1531" s="1629"/>
      <c r="K1531" s="1105"/>
      <c r="L1531" s="1103"/>
      <c r="M1531" s="1103"/>
      <c r="N1531" s="1103"/>
      <c r="O1531" s="1103"/>
      <c r="P1531" s="1628" t="s">
        <v>61</v>
      </c>
      <c r="Q1531" s="1628"/>
      <c r="R1531" s="1628"/>
      <c r="S1531" s="1629"/>
    </row>
    <row r="1532" spans="1:19" s="1081" customFormat="1"/>
    <row r="1533" spans="1:19" s="1081" customFormat="1"/>
    <row r="1534" spans="1:19" s="1081" customFormat="1"/>
    <row r="1535" spans="1:19" s="1081" customFormat="1"/>
    <row r="1536" spans="1:19" s="1081" customFormat="1"/>
    <row r="1537" spans="1:19" s="1081" customFormat="1"/>
    <row r="1538" spans="1:19" s="1081" customFormat="1"/>
    <row r="1539" spans="1:19" s="1081" customFormat="1"/>
    <row r="1540" spans="1:19" s="1081" customFormat="1"/>
    <row r="1541" spans="1:19" s="1081" customFormat="1"/>
    <row r="1542" spans="1:19" s="1081" customFormat="1"/>
    <row r="1543" spans="1:19" s="1081" customFormat="1"/>
    <row r="1544" spans="1:19" s="1081" customFormat="1"/>
    <row r="1545" spans="1:19" s="1081" customFormat="1"/>
    <row r="1546" spans="1:19" s="1081" customFormat="1"/>
    <row r="1547" spans="1:19" s="1081" customFormat="1" ht="15.75" thickBot="1"/>
    <row r="1548" spans="1:19" s="1081" customFormat="1" ht="26.25">
      <c r="A1548" s="1612" t="s">
        <v>46</v>
      </c>
      <c r="B1548" s="1613"/>
      <c r="C1548" s="1613"/>
      <c r="D1548" s="1613"/>
      <c r="E1548" s="1613"/>
      <c r="F1548" s="1613"/>
      <c r="G1548" s="1613"/>
      <c r="H1548" s="1613"/>
      <c r="I1548" s="1614"/>
      <c r="K1548" s="1612" t="s">
        <v>46</v>
      </c>
      <c r="L1548" s="1613"/>
      <c r="M1548" s="1613"/>
      <c r="N1548" s="1613"/>
      <c r="O1548" s="1613"/>
      <c r="P1548" s="1613"/>
      <c r="Q1548" s="1613"/>
      <c r="R1548" s="1613"/>
      <c r="S1548" s="1614"/>
    </row>
    <row r="1549" spans="1:19" s="1081" customFormat="1">
      <c r="A1549" s="1615" t="s">
        <v>47</v>
      </c>
      <c r="B1549" s="1626"/>
      <c r="C1549" s="1626"/>
      <c r="D1549" s="1626"/>
      <c r="E1549" s="1626"/>
      <c r="F1549" s="1626"/>
      <c r="G1549" s="1626"/>
      <c r="H1549" s="1626"/>
      <c r="I1549" s="1617"/>
      <c r="K1549" s="1615" t="s">
        <v>47</v>
      </c>
      <c r="L1549" s="1626"/>
      <c r="M1549" s="1626"/>
      <c r="N1549" s="1626"/>
      <c r="O1549" s="1626"/>
      <c r="P1549" s="1626"/>
      <c r="Q1549" s="1626"/>
      <c r="R1549" s="1626"/>
      <c r="S1549" s="1617"/>
    </row>
    <row r="1550" spans="1:19" s="1081" customFormat="1">
      <c r="A1550" s="1082"/>
      <c r="I1550" s="1083"/>
      <c r="K1550" s="1082"/>
      <c r="S1550" s="1083"/>
    </row>
    <row r="1551" spans="1:19" s="1081" customFormat="1" ht="18.75">
      <c r="A1551" s="1084" t="s">
        <v>48</v>
      </c>
      <c r="B1551" s="1085"/>
      <c r="C1551" s="1085"/>
      <c r="D1551" s="1086" t="s">
        <v>482</v>
      </c>
      <c r="I1551" s="1083"/>
      <c r="K1551" s="1084" t="s">
        <v>48</v>
      </c>
      <c r="L1551" s="1085"/>
      <c r="M1551" s="1085"/>
      <c r="N1551" s="1087" t="str">
        <f>D1551</f>
        <v>Burgeon IT Services Pvt.Ltd.</v>
      </c>
      <c r="S1551" s="1083"/>
    </row>
    <row r="1552" spans="1:19" s="1081" customFormat="1" ht="18">
      <c r="A1552" s="1084"/>
      <c r="B1552" s="1088" t="s">
        <v>491</v>
      </c>
      <c r="C1552" s="1085"/>
      <c r="I1552" s="1083"/>
      <c r="K1552" s="1084"/>
      <c r="L1552" s="1085" t="str">
        <f>B1552</f>
        <v>Siri Mansion LIGB 436 Dr.A S Rao Nagar,Hyderabad</v>
      </c>
      <c r="M1552" s="1085"/>
      <c r="N1552" s="1085"/>
      <c r="S1552" s="1083"/>
    </row>
    <row r="1553" spans="1:19" s="1081" customFormat="1">
      <c r="A1553" s="1084"/>
      <c r="B1553" s="1085"/>
      <c r="C1553" s="1085"/>
      <c r="D1553" s="1085"/>
      <c r="E1553" s="1085"/>
      <c r="I1553" s="1083"/>
      <c r="K1553" s="1084"/>
      <c r="L1553" s="1085"/>
      <c r="M1553" s="1085"/>
      <c r="N1553" s="1085"/>
      <c r="O1553" s="1085"/>
      <c r="S1553" s="1083"/>
    </row>
    <row r="1554" spans="1:19" s="1081" customFormat="1">
      <c r="A1554" s="1618" t="s">
        <v>49</v>
      </c>
      <c r="B1554" s="1623"/>
      <c r="C1554" s="1623"/>
      <c r="D1554" s="1623"/>
      <c r="E1554" s="1085"/>
      <c r="I1554" s="1083"/>
      <c r="K1554" s="1618" t="s">
        <v>49</v>
      </c>
      <c r="L1554" s="1623"/>
      <c r="M1554" s="1623"/>
      <c r="N1554" s="1623"/>
      <c r="O1554" s="1085"/>
      <c r="S1554" s="1083"/>
    </row>
    <row r="1555" spans="1:19" s="1081" customFormat="1">
      <c r="A1555" s="1618"/>
      <c r="B1555" s="1623"/>
      <c r="C1555" s="1623"/>
      <c r="D1555" s="1623"/>
      <c r="E1555" s="1102" t="str">
        <f>'04-22Master'!B49</f>
        <v xml:space="preserve">Laxmi Soujanya Mudunuri </v>
      </c>
      <c r="F1555" s="1090"/>
      <c r="G1555" s="1090"/>
      <c r="H1555" s="1090" t="str">
        <f>'04-22Master'!E49</f>
        <v>Venkata Satya narayana Raju</v>
      </c>
      <c r="I1555" s="1083"/>
      <c r="K1555" s="1618"/>
      <c r="L1555" s="1623"/>
      <c r="M1555" s="1623"/>
      <c r="N1555" s="1623"/>
      <c r="O1555" s="1089" t="str">
        <f>E1555</f>
        <v xml:space="preserve">Laxmi Soujanya Mudunuri </v>
      </c>
      <c r="P1555" s="1090"/>
      <c r="Q1555" s="1090"/>
      <c r="R1555" s="1090" t="str">
        <f>H1555</f>
        <v>Venkata Satya narayana Raju</v>
      </c>
      <c r="S1555" s="1083"/>
    </row>
    <row r="1556" spans="1:19" s="1081" customFormat="1">
      <c r="A1556" s="1084"/>
      <c r="B1556" s="1085"/>
      <c r="C1556" s="1085"/>
      <c r="D1556" s="1085"/>
      <c r="E1556" s="1085"/>
      <c r="I1556" s="1083"/>
      <c r="K1556" s="1084"/>
      <c r="L1556" s="1085"/>
      <c r="M1556" s="1085"/>
      <c r="N1556" s="1085"/>
      <c r="O1556" s="1085"/>
      <c r="S1556" s="1083"/>
    </row>
    <row r="1557" spans="1:19" s="1081" customFormat="1">
      <c r="A1557" s="1620" t="s">
        <v>50</v>
      </c>
      <c r="B1557" s="1622"/>
      <c r="C1557" s="1622"/>
      <c r="D1557" s="1622"/>
      <c r="E1557" s="1091" t="s">
        <v>483</v>
      </c>
      <c r="F1557" s="1090"/>
      <c r="G1557" s="1090"/>
      <c r="H1557" s="1090"/>
      <c r="I1557" s="1083"/>
      <c r="K1557" s="1620" t="s">
        <v>50</v>
      </c>
      <c r="L1557" s="1622"/>
      <c r="M1557" s="1622"/>
      <c r="N1557" s="1622"/>
      <c r="O1557" s="1089" t="str">
        <f>E1557</f>
        <v>INFOSYS  LTD.IL Bangalore STP Park - I</v>
      </c>
      <c r="P1557" s="1090"/>
      <c r="Q1557" s="1090"/>
      <c r="R1557" s="1090"/>
      <c r="S1557" s="1083"/>
    </row>
    <row r="1558" spans="1:19" s="1081" customFormat="1">
      <c r="A1558" s="1084"/>
      <c r="B1558" s="1085"/>
      <c r="C1558" s="1085"/>
      <c r="D1558" s="1085"/>
      <c r="E1558" s="1085"/>
      <c r="I1558" s="1083"/>
      <c r="K1558" s="1084"/>
      <c r="L1558" s="1085"/>
      <c r="M1558" s="1085"/>
      <c r="N1558" s="1085"/>
      <c r="O1558" s="1085"/>
      <c r="S1558" s="1083"/>
    </row>
    <row r="1559" spans="1:19" s="1081" customFormat="1">
      <c r="A1559" s="1620" t="s">
        <v>51</v>
      </c>
      <c r="B1559" s="1622"/>
      <c r="C1559" s="1622"/>
      <c r="D1559" s="1622"/>
      <c r="E1559" s="1092">
        <f>'04-22Master'!D10</f>
        <v>44652</v>
      </c>
      <c r="F1559" s="1090"/>
      <c r="G1559" s="1090"/>
      <c r="H1559" s="1090"/>
      <c r="I1559" s="1083"/>
      <c r="K1559" s="1620" t="s">
        <v>51</v>
      </c>
      <c r="L1559" s="1622"/>
      <c r="M1559" s="1622"/>
      <c r="N1559" s="1622"/>
      <c r="O1559" s="1092">
        <f>E1559</f>
        <v>44652</v>
      </c>
      <c r="P1559" s="1090"/>
      <c r="Q1559" s="1090"/>
      <c r="R1559" s="1090"/>
      <c r="S1559" s="1083"/>
    </row>
    <row r="1560" spans="1:19" s="1081" customFormat="1">
      <c r="A1560" s="1084"/>
      <c r="B1560" s="1085"/>
      <c r="C1560" s="1085"/>
      <c r="D1560" s="1085"/>
      <c r="E1560" s="1085"/>
      <c r="I1560" s="1083"/>
      <c r="K1560" s="1084"/>
      <c r="L1560" s="1085"/>
      <c r="M1560" s="1085"/>
      <c r="N1560" s="1085"/>
      <c r="O1560" s="1085"/>
      <c r="S1560" s="1083"/>
    </row>
    <row r="1561" spans="1:19" s="1081" customFormat="1">
      <c r="A1561" s="1093">
        <v>1</v>
      </c>
      <c r="B1561" s="1622" t="s">
        <v>52</v>
      </c>
      <c r="C1561" s="1622"/>
      <c r="D1561" s="1622"/>
      <c r="E1561" s="1094">
        <f>'04-22Master'!R49</f>
        <v>11</v>
      </c>
      <c r="F1561" s="1090"/>
      <c r="G1561" s="1090"/>
      <c r="H1561" s="1090"/>
      <c r="I1561" s="1083"/>
      <c r="K1561" s="1093">
        <v>1</v>
      </c>
      <c r="L1561" s="1622" t="s">
        <v>52</v>
      </c>
      <c r="M1561" s="1622"/>
      <c r="N1561" s="1622"/>
      <c r="O1561" s="1094">
        <f>E1561</f>
        <v>11</v>
      </c>
      <c r="P1561" s="1090"/>
      <c r="Q1561" s="1090"/>
      <c r="R1561" s="1090"/>
      <c r="S1561" s="1083"/>
    </row>
    <row r="1562" spans="1:19" s="1081" customFormat="1">
      <c r="A1562" s="1093"/>
      <c r="B1562" s="1085"/>
      <c r="C1562" s="1085"/>
      <c r="D1562" s="1085"/>
      <c r="E1562" s="1085"/>
      <c r="I1562" s="1083"/>
      <c r="K1562" s="1093"/>
      <c r="L1562" s="1085"/>
      <c r="M1562" s="1085"/>
      <c r="N1562" s="1085"/>
      <c r="O1562" s="1085"/>
      <c r="S1562" s="1083"/>
    </row>
    <row r="1563" spans="1:19" s="1081" customFormat="1">
      <c r="A1563" s="1093">
        <v>2</v>
      </c>
      <c r="B1563" s="1623" t="s">
        <v>53</v>
      </c>
      <c r="C1563" s="1623"/>
      <c r="D1563" s="1623"/>
      <c r="E1563" s="1085"/>
      <c r="I1563" s="1083"/>
      <c r="K1563" s="1093">
        <v>2</v>
      </c>
      <c r="L1563" s="1623" t="s">
        <v>53</v>
      </c>
      <c r="M1563" s="1623"/>
      <c r="N1563" s="1623"/>
      <c r="O1563" s="1085"/>
      <c r="S1563" s="1083"/>
    </row>
    <row r="1564" spans="1:19" s="1081" customFormat="1">
      <c r="A1564" s="1093"/>
      <c r="B1564" s="1623"/>
      <c r="C1564" s="1623"/>
      <c r="D1564" s="1623"/>
      <c r="E1564" s="1095" t="s">
        <v>34</v>
      </c>
      <c r="F1564" s="1090"/>
      <c r="G1564" s="1090"/>
      <c r="H1564" s="1090"/>
      <c r="I1564" s="1083"/>
      <c r="K1564" s="1093"/>
      <c r="L1564" s="1623"/>
      <c r="M1564" s="1623"/>
      <c r="N1564" s="1623"/>
      <c r="O1564" s="1095" t="s">
        <v>34</v>
      </c>
      <c r="P1564" s="1090"/>
      <c r="Q1564" s="1090"/>
      <c r="R1564" s="1090"/>
      <c r="S1564" s="1083"/>
    </row>
    <row r="1565" spans="1:19" s="1081" customFormat="1">
      <c r="A1565" s="1093"/>
      <c r="B1565" s="1085"/>
      <c r="C1565" s="1085"/>
      <c r="D1565" s="1085"/>
      <c r="E1565" s="1085"/>
      <c r="I1565" s="1083"/>
      <c r="K1565" s="1093"/>
      <c r="L1565" s="1085"/>
      <c r="M1565" s="1085"/>
      <c r="N1565" s="1085"/>
      <c r="O1565" s="1085"/>
      <c r="S1565" s="1083"/>
    </row>
    <row r="1566" spans="1:19" s="1081" customFormat="1">
      <c r="A1566" s="1093">
        <v>3</v>
      </c>
      <c r="B1566" s="1622" t="s">
        <v>54</v>
      </c>
      <c r="C1566" s="1622"/>
      <c r="D1566" s="1622"/>
      <c r="E1566" s="1095" t="s">
        <v>34</v>
      </c>
      <c r="F1566" s="1090"/>
      <c r="G1566" s="1090"/>
      <c r="H1566" s="1090"/>
      <c r="I1566" s="1083"/>
      <c r="K1566" s="1093">
        <v>3</v>
      </c>
      <c r="L1566" s="1622" t="s">
        <v>54</v>
      </c>
      <c r="M1566" s="1622"/>
      <c r="N1566" s="1622"/>
      <c r="O1566" s="1089" t="str">
        <f>E1566</f>
        <v>N/A</v>
      </c>
      <c r="P1566" s="1090"/>
      <c r="Q1566" s="1090"/>
      <c r="R1566" s="1090"/>
      <c r="S1566" s="1083"/>
    </row>
    <row r="1567" spans="1:19" s="1081" customFormat="1">
      <c r="A1567" s="1093"/>
      <c r="B1567" s="1085"/>
      <c r="C1567" s="1085"/>
      <c r="D1567" s="1085"/>
      <c r="E1567" s="1085"/>
      <c r="I1567" s="1083"/>
      <c r="K1567" s="1093"/>
      <c r="L1567" s="1085"/>
      <c r="M1567" s="1085"/>
      <c r="N1567" s="1085"/>
      <c r="O1567" s="1085"/>
      <c r="S1567" s="1083"/>
    </row>
    <row r="1568" spans="1:19" s="1081" customFormat="1">
      <c r="A1568" s="1093">
        <v>4</v>
      </c>
      <c r="B1568" s="1622" t="s">
        <v>55</v>
      </c>
      <c r="C1568" s="1622"/>
      <c r="D1568" s="1622"/>
      <c r="E1568" s="1095" t="s">
        <v>56</v>
      </c>
      <c r="F1568" s="1090"/>
      <c r="G1568" s="1090"/>
      <c r="H1568" s="1090"/>
      <c r="I1568" s="1083"/>
      <c r="K1568" s="1093">
        <v>4</v>
      </c>
      <c r="L1568" s="1622" t="s">
        <v>55</v>
      </c>
      <c r="M1568" s="1622"/>
      <c r="N1568" s="1622"/>
      <c r="O1568" s="1095" t="s">
        <v>56</v>
      </c>
      <c r="P1568" s="1090"/>
      <c r="Q1568" s="1090"/>
      <c r="R1568" s="1090"/>
      <c r="S1568" s="1083"/>
    </row>
    <row r="1569" spans="1:19" s="1081" customFormat="1">
      <c r="A1569" s="1093"/>
      <c r="B1569" s="1085"/>
      <c r="C1569" s="1085"/>
      <c r="D1569" s="1085"/>
      <c r="E1569" s="1085"/>
      <c r="I1569" s="1083"/>
      <c r="K1569" s="1093"/>
      <c r="L1569" s="1085"/>
      <c r="M1569" s="1085"/>
      <c r="N1569" s="1085"/>
      <c r="O1569" s="1085"/>
      <c r="S1569" s="1083"/>
    </row>
    <row r="1570" spans="1:19" s="1081" customFormat="1">
      <c r="A1570" s="1093">
        <v>5</v>
      </c>
      <c r="B1570" s="1622" t="s">
        <v>57</v>
      </c>
      <c r="C1570" s="1622"/>
      <c r="D1570" s="1622"/>
      <c r="E1570" s="1096">
        <f>'04-22Master'!AH49</f>
        <v>64590.859830000001</v>
      </c>
      <c r="I1570" s="1083"/>
      <c r="K1570" s="1093">
        <v>5</v>
      </c>
      <c r="L1570" s="1622" t="s">
        <v>57</v>
      </c>
      <c r="M1570" s="1622"/>
      <c r="N1570" s="1622"/>
      <c r="O1570" s="1096">
        <f>E1570</f>
        <v>64590.859830000001</v>
      </c>
      <c r="S1570" s="1083"/>
    </row>
    <row r="1571" spans="1:19" s="1081" customFormat="1">
      <c r="A1571" s="1093"/>
      <c r="B1571" s="1085"/>
      <c r="C1571" s="1085"/>
      <c r="D1571" s="1097" t="s">
        <v>58</v>
      </c>
      <c r="E1571" s="1097" t="s">
        <v>28</v>
      </c>
      <c r="F1571" s="1097" t="s">
        <v>30</v>
      </c>
      <c r="G1571" s="1097" t="s">
        <v>31</v>
      </c>
      <c r="H1571" s="1097" t="s">
        <v>383</v>
      </c>
      <c r="I1571" s="1098" t="s">
        <v>384</v>
      </c>
      <c r="K1571" s="1093"/>
      <c r="L1571" s="1085"/>
      <c r="M1571" s="1085"/>
      <c r="N1571" s="1097" t="s">
        <v>58</v>
      </c>
      <c r="O1571" s="1097" t="s">
        <v>28</v>
      </c>
      <c r="P1571" s="1097" t="s">
        <v>30</v>
      </c>
      <c r="Q1571" s="1097" t="s">
        <v>31</v>
      </c>
      <c r="R1571" s="1097" t="s">
        <v>383</v>
      </c>
      <c r="S1571" s="1098" t="s">
        <v>384</v>
      </c>
    </row>
    <row r="1572" spans="1:19" s="1081" customFormat="1">
      <c r="A1572" s="1093">
        <v>6</v>
      </c>
      <c r="B1572" s="1099" t="s">
        <v>59</v>
      </c>
      <c r="C1572" s="1099"/>
      <c r="D1572" s="1100">
        <f>'04-22Master'!AJ49</f>
        <v>1800</v>
      </c>
      <c r="E1572" s="1100">
        <f>'04-22Master'!AI4657</f>
        <v>0</v>
      </c>
      <c r="F1572" s="1101">
        <f>'04-22Master'!AK49</f>
        <v>200</v>
      </c>
      <c r="G1572" s="1100">
        <f>'04-22Master'!AL49</f>
        <v>0</v>
      </c>
      <c r="H1572" s="1101">
        <f>'04-22Master'!AM49</f>
        <v>0</v>
      </c>
      <c r="I1572" s="1101">
        <f>SUM(D1572:H1572)</f>
        <v>2000</v>
      </c>
      <c r="K1572" s="1093">
        <v>6</v>
      </c>
      <c r="L1572" s="1099" t="s">
        <v>59</v>
      </c>
      <c r="M1572" s="1099"/>
      <c r="N1572" s="1100">
        <f t="shared" ref="N1572" si="98">D1572</f>
        <v>1800</v>
      </c>
      <c r="O1572" s="1100">
        <f t="shared" ref="O1572" si="99">E1572</f>
        <v>0</v>
      </c>
      <c r="P1572" s="1101">
        <f t="shared" ref="P1572" si="100">F1572</f>
        <v>200</v>
      </c>
      <c r="Q1572" s="1100">
        <f t="shared" ref="Q1572" si="101">G1572</f>
        <v>0</v>
      </c>
      <c r="R1572" s="1101">
        <f t="shared" ref="R1572" si="102">H1572</f>
        <v>0</v>
      </c>
      <c r="S1572" s="1101">
        <f t="shared" ref="S1572" si="103">I1572</f>
        <v>2000</v>
      </c>
    </row>
    <row r="1573" spans="1:19" s="1081" customFormat="1">
      <c r="A1573" s="1093"/>
      <c r="B1573" s="1085"/>
      <c r="C1573" s="1085"/>
      <c r="D1573" s="1085"/>
      <c r="E1573" s="1085"/>
      <c r="I1573" s="1083"/>
      <c r="K1573" s="1093"/>
      <c r="L1573" s="1085"/>
      <c r="M1573" s="1085"/>
      <c r="N1573" s="1085"/>
      <c r="O1573" s="1085"/>
      <c r="S1573" s="1083"/>
    </row>
    <row r="1574" spans="1:19" s="1081" customFormat="1">
      <c r="A1574" s="1093">
        <v>7</v>
      </c>
      <c r="B1574" s="1622" t="s">
        <v>60</v>
      </c>
      <c r="C1574" s="1622"/>
      <c r="D1574" s="1622"/>
      <c r="E1574" s="1102">
        <f>E1570-I1572</f>
        <v>62590.859830000001</v>
      </c>
      <c r="F1574" s="1090"/>
      <c r="G1574" s="1090"/>
      <c r="H1574" s="1090"/>
      <c r="I1574" s="1083"/>
      <c r="K1574" s="1093">
        <v>7</v>
      </c>
      <c r="L1574" s="1622" t="s">
        <v>60</v>
      </c>
      <c r="M1574" s="1622"/>
      <c r="N1574" s="1622"/>
      <c r="O1574" s="1102">
        <f>E1574</f>
        <v>62590.859830000001</v>
      </c>
      <c r="P1574" s="1090"/>
      <c r="Q1574" s="1090"/>
      <c r="R1574" s="1090"/>
      <c r="S1574" s="1083"/>
    </row>
    <row r="1575" spans="1:19" s="1081" customFormat="1">
      <c r="A1575" s="1082"/>
      <c r="I1575" s="1083"/>
      <c r="K1575" s="1082"/>
      <c r="S1575" s="1083"/>
    </row>
    <row r="1576" spans="1:19" s="1081" customFormat="1">
      <c r="A1576" s="1082"/>
      <c r="I1576" s="1083"/>
      <c r="K1576" s="1082"/>
      <c r="S1576" s="1083"/>
    </row>
    <row r="1577" spans="1:19" s="1081" customFormat="1" ht="15.75" thickBot="1">
      <c r="A1577" s="1082"/>
      <c r="F1577" s="1103"/>
      <c r="G1577" s="1103"/>
      <c r="H1577" s="1103"/>
      <c r="I1577" s="1104"/>
      <c r="K1577" s="1082"/>
      <c r="P1577" s="1103"/>
      <c r="Q1577" s="1103"/>
      <c r="R1577" s="1103"/>
      <c r="S1577" s="1104"/>
    </row>
    <row r="1578" spans="1:19" s="1081" customFormat="1" ht="15.75" thickBot="1">
      <c r="A1578" s="1105"/>
      <c r="B1578" s="1103"/>
      <c r="C1578" s="1103"/>
      <c r="D1578" s="1103"/>
      <c r="E1578" s="1103"/>
      <c r="F1578" s="1628" t="s">
        <v>61</v>
      </c>
      <c r="G1578" s="1628"/>
      <c r="H1578" s="1628"/>
      <c r="I1578" s="1629"/>
      <c r="K1578" s="1105"/>
      <c r="L1578" s="1103"/>
      <c r="M1578" s="1103"/>
      <c r="N1578" s="1103"/>
      <c r="O1578" s="1103"/>
      <c r="P1578" s="1628" t="s">
        <v>61</v>
      </c>
      <c r="Q1578" s="1628"/>
      <c r="R1578" s="1628"/>
      <c r="S1578" s="1629"/>
    </row>
    <row r="1579" spans="1:19" s="1081" customFormat="1"/>
    <row r="1580" spans="1:19" s="1081" customFormat="1"/>
    <row r="1581" spans="1:19" s="1081" customFormat="1"/>
    <row r="1582" spans="1:19" s="1081" customFormat="1"/>
    <row r="1583" spans="1:19" s="1081" customFormat="1"/>
    <row r="1584" spans="1:19" s="1081" customFormat="1"/>
    <row r="1585" spans="1:19" s="1081" customFormat="1"/>
    <row r="1586" spans="1:19" s="1081" customFormat="1"/>
    <row r="1587" spans="1:19" s="1081" customFormat="1"/>
    <row r="1588" spans="1:19" s="1081" customFormat="1"/>
    <row r="1589" spans="1:19" s="1081" customFormat="1"/>
    <row r="1590" spans="1:19" s="1081" customFormat="1"/>
    <row r="1591" spans="1:19" s="1081" customFormat="1"/>
    <row r="1592" spans="1:19" s="1081" customFormat="1"/>
    <row r="1593" spans="1:19" s="1081" customFormat="1"/>
    <row r="1594" spans="1:19" s="1081" customFormat="1" ht="15.75" thickBot="1"/>
    <row r="1595" spans="1:19" s="1081" customFormat="1" ht="26.25">
      <c r="A1595" s="1612" t="s">
        <v>46</v>
      </c>
      <c r="B1595" s="1613"/>
      <c r="C1595" s="1613"/>
      <c r="D1595" s="1613"/>
      <c r="E1595" s="1613"/>
      <c r="F1595" s="1613"/>
      <c r="G1595" s="1613"/>
      <c r="H1595" s="1613"/>
      <c r="I1595" s="1614"/>
      <c r="K1595" s="1612" t="s">
        <v>46</v>
      </c>
      <c r="L1595" s="1613"/>
      <c r="M1595" s="1613"/>
      <c r="N1595" s="1613"/>
      <c r="O1595" s="1613"/>
      <c r="P1595" s="1613"/>
      <c r="Q1595" s="1613"/>
      <c r="R1595" s="1613"/>
      <c r="S1595" s="1614"/>
    </row>
    <row r="1596" spans="1:19" s="1081" customFormat="1">
      <c r="A1596" s="1615" t="s">
        <v>47</v>
      </c>
      <c r="B1596" s="1626"/>
      <c r="C1596" s="1626"/>
      <c r="D1596" s="1626"/>
      <c r="E1596" s="1626"/>
      <c r="F1596" s="1626"/>
      <c r="G1596" s="1626"/>
      <c r="H1596" s="1626"/>
      <c r="I1596" s="1617"/>
      <c r="K1596" s="1615" t="s">
        <v>47</v>
      </c>
      <c r="L1596" s="1626"/>
      <c r="M1596" s="1626"/>
      <c r="N1596" s="1626"/>
      <c r="O1596" s="1626"/>
      <c r="P1596" s="1626"/>
      <c r="Q1596" s="1626"/>
      <c r="R1596" s="1626"/>
      <c r="S1596" s="1617"/>
    </row>
    <row r="1597" spans="1:19" s="1081" customFormat="1">
      <c r="A1597" s="1082"/>
      <c r="I1597" s="1083"/>
      <c r="K1597" s="1082"/>
      <c r="S1597" s="1083"/>
    </row>
    <row r="1598" spans="1:19" s="1081" customFormat="1" ht="18.75">
      <c r="A1598" s="1084" t="s">
        <v>48</v>
      </c>
      <c r="B1598" s="1085"/>
      <c r="C1598" s="1085"/>
      <c r="D1598" s="1086" t="s">
        <v>482</v>
      </c>
      <c r="I1598" s="1083"/>
      <c r="K1598" s="1084" t="s">
        <v>48</v>
      </c>
      <c r="L1598" s="1085"/>
      <c r="M1598" s="1085"/>
      <c r="N1598" s="1087" t="str">
        <f>D1598</f>
        <v>Burgeon IT Services Pvt.Ltd.</v>
      </c>
      <c r="S1598" s="1083"/>
    </row>
    <row r="1599" spans="1:19" s="1081" customFormat="1" ht="18">
      <c r="A1599" s="1084"/>
      <c r="B1599" s="1088" t="s">
        <v>491</v>
      </c>
      <c r="C1599" s="1085"/>
      <c r="I1599" s="1083"/>
      <c r="K1599" s="1084"/>
      <c r="L1599" s="1085" t="str">
        <f>B1599</f>
        <v>Siri Mansion LIGB 436 Dr.A S Rao Nagar,Hyderabad</v>
      </c>
      <c r="M1599" s="1085"/>
      <c r="N1599" s="1085"/>
      <c r="S1599" s="1083"/>
    </row>
    <row r="1600" spans="1:19" s="1081" customFormat="1">
      <c r="A1600" s="1084"/>
      <c r="B1600" s="1085"/>
      <c r="C1600" s="1085"/>
      <c r="D1600" s="1085"/>
      <c r="E1600" s="1085"/>
      <c r="I1600" s="1083"/>
      <c r="K1600" s="1084"/>
      <c r="L1600" s="1085"/>
      <c r="M1600" s="1085"/>
      <c r="N1600" s="1085"/>
      <c r="O1600" s="1085"/>
      <c r="S1600" s="1083"/>
    </row>
    <row r="1601" spans="1:19" s="1081" customFormat="1">
      <c r="A1601" s="1618" t="s">
        <v>49</v>
      </c>
      <c r="B1601" s="1623"/>
      <c r="C1601" s="1623"/>
      <c r="D1601" s="1623"/>
      <c r="E1601" s="1085"/>
      <c r="I1601" s="1083"/>
      <c r="K1601" s="1618" t="s">
        <v>49</v>
      </c>
      <c r="L1601" s="1623"/>
      <c r="M1601" s="1623"/>
      <c r="N1601" s="1623"/>
      <c r="O1601" s="1085"/>
      <c r="S1601" s="1083"/>
    </row>
    <row r="1602" spans="1:19" s="1081" customFormat="1">
      <c r="A1602" s="1618"/>
      <c r="B1602" s="1623"/>
      <c r="C1602" s="1623"/>
      <c r="D1602" s="1623"/>
      <c r="E1602" s="1089">
        <f>'04-22Master'!B3747</f>
        <v>0</v>
      </c>
      <c r="F1602" s="1090"/>
      <c r="G1602" s="1090"/>
      <c r="H1602" s="1090">
        <f>'04-22Master'!E3747</f>
        <v>0</v>
      </c>
      <c r="I1602" s="1083"/>
      <c r="K1602" s="1618"/>
      <c r="L1602" s="1623"/>
      <c r="M1602" s="1623"/>
      <c r="N1602" s="1623"/>
      <c r="O1602" s="1089">
        <f>E1602</f>
        <v>0</v>
      </c>
      <c r="P1602" s="1090"/>
      <c r="Q1602" s="1090"/>
      <c r="R1602" s="1090"/>
      <c r="S1602" s="1083"/>
    </row>
    <row r="1603" spans="1:19" s="1081" customFormat="1">
      <c r="A1603" s="1084"/>
      <c r="B1603" s="1085"/>
      <c r="C1603" s="1085"/>
      <c r="D1603" s="1085"/>
      <c r="E1603" s="1085"/>
      <c r="I1603" s="1083"/>
      <c r="K1603" s="1084"/>
      <c r="L1603" s="1085"/>
      <c r="M1603" s="1085"/>
      <c r="N1603" s="1085"/>
      <c r="O1603" s="1085"/>
      <c r="S1603" s="1083"/>
    </row>
    <row r="1604" spans="1:19" s="1081" customFormat="1">
      <c r="A1604" s="1620" t="s">
        <v>50</v>
      </c>
      <c r="B1604" s="1622"/>
      <c r="C1604" s="1622"/>
      <c r="D1604" s="1622"/>
      <c r="E1604" s="1091" t="s">
        <v>483</v>
      </c>
      <c r="F1604" s="1090"/>
      <c r="G1604" s="1090"/>
      <c r="H1604" s="1090"/>
      <c r="I1604" s="1083"/>
      <c r="K1604" s="1620" t="s">
        <v>50</v>
      </c>
      <c r="L1604" s="1622"/>
      <c r="M1604" s="1622"/>
      <c r="N1604" s="1622"/>
      <c r="O1604" s="1089" t="str">
        <f>E1604</f>
        <v>INFOSYS  LTD.IL Bangalore STP Park - I</v>
      </c>
      <c r="P1604" s="1090"/>
      <c r="Q1604" s="1090"/>
      <c r="R1604" s="1090"/>
      <c r="S1604" s="1083"/>
    </row>
    <row r="1605" spans="1:19" s="1081" customFormat="1">
      <c r="A1605" s="1084"/>
      <c r="B1605" s="1085"/>
      <c r="C1605" s="1085"/>
      <c r="D1605" s="1085"/>
      <c r="E1605" s="1085"/>
      <c r="I1605" s="1083"/>
      <c r="K1605" s="1084"/>
      <c r="L1605" s="1085"/>
      <c r="M1605" s="1085"/>
      <c r="N1605" s="1085"/>
      <c r="O1605" s="1085"/>
      <c r="S1605" s="1083"/>
    </row>
    <row r="1606" spans="1:19" s="1081" customFormat="1">
      <c r="A1606" s="1620" t="s">
        <v>51</v>
      </c>
      <c r="B1606" s="1622"/>
      <c r="C1606" s="1622"/>
      <c r="D1606" s="1622"/>
      <c r="E1606" s="1092">
        <f>'04-22Master'!D3713</f>
        <v>0</v>
      </c>
      <c r="F1606" s="1090"/>
      <c r="G1606" s="1090"/>
      <c r="H1606" s="1090"/>
      <c r="I1606" s="1083"/>
      <c r="K1606" s="1620" t="s">
        <v>51</v>
      </c>
      <c r="L1606" s="1622"/>
      <c r="M1606" s="1622"/>
      <c r="N1606" s="1622"/>
      <c r="O1606" s="1092">
        <f>E1606</f>
        <v>0</v>
      </c>
      <c r="P1606" s="1090"/>
      <c r="Q1606" s="1090"/>
      <c r="R1606" s="1090"/>
      <c r="S1606" s="1083"/>
    </row>
    <row r="1607" spans="1:19" s="1081" customFormat="1">
      <c r="A1607" s="1084"/>
      <c r="B1607" s="1085"/>
      <c r="C1607" s="1085"/>
      <c r="D1607" s="1085"/>
      <c r="E1607" s="1085"/>
      <c r="I1607" s="1083"/>
      <c r="K1607" s="1084"/>
      <c r="L1607" s="1085"/>
      <c r="M1607" s="1085"/>
      <c r="N1607" s="1085"/>
      <c r="O1607" s="1085"/>
      <c r="S1607" s="1083"/>
    </row>
    <row r="1608" spans="1:19" s="1081" customFormat="1">
      <c r="A1608" s="1093">
        <v>1</v>
      </c>
      <c r="B1608" s="1622" t="s">
        <v>52</v>
      </c>
      <c r="C1608" s="1622"/>
      <c r="D1608" s="1622"/>
      <c r="E1608" s="1094">
        <f>'04-22Master'!R3747</f>
        <v>0</v>
      </c>
      <c r="F1608" s="1090"/>
      <c r="G1608" s="1090"/>
      <c r="H1608" s="1090"/>
      <c r="I1608" s="1083"/>
      <c r="K1608" s="1093">
        <v>1</v>
      </c>
      <c r="L1608" s="1622" t="s">
        <v>52</v>
      </c>
      <c r="M1608" s="1622"/>
      <c r="N1608" s="1622"/>
      <c r="O1608" s="1094">
        <f>E1608</f>
        <v>0</v>
      </c>
      <c r="P1608" s="1090"/>
      <c r="Q1608" s="1090"/>
      <c r="R1608" s="1090"/>
      <c r="S1608" s="1083"/>
    </row>
    <row r="1609" spans="1:19" s="1081" customFormat="1">
      <c r="A1609" s="1093"/>
      <c r="B1609" s="1085"/>
      <c r="C1609" s="1085"/>
      <c r="D1609" s="1085"/>
      <c r="E1609" s="1085"/>
      <c r="I1609" s="1083"/>
      <c r="K1609" s="1093"/>
      <c r="L1609" s="1085"/>
      <c r="M1609" s="1085"/>
      <c r="N1609" s="1085"/>
      <c r="O1609" s="1085"/>
      <c r="S1609" s="1083"/>
    </row>
    <row r="1610" spans="1:19" s="1081" customFormat="1">
      <c r="A1610" s="1093">
        <v>2</v>
      </c>
      <c r="B1610" s="1623" t="s">
        <v>53</v>
      </c>
      <c r="C1610" s="1623"/>
      <c r="D1610" s="1623"/>
      <c r="E1610" s="1085"/>
      <c r="I1610" s="1083"/>
      <c r="K1610" s="1093">
        <v>2</v>
      </c>
      <c r="L1610" s="1623" t="s">
        <v>53</v>
      </c>
      <c r="M1610" s="1623"/>
      <c r="N1610" s="1623"/>
      <c r="O1610" s="1085"/>
      <c r="S1610" s="1083"/>
    </row>
    <row r="1611" spans="1:19" s="1081" customFormat="1">
      <c r="A1611" s="1093"/>
      <c r="B1611" s="1623"/>
      <c r="C1611" s="1623"/>
      <c r="D1611" s="1623"/>
      <c r="E1611" s="1095" t="s">
        <v>34</v>
      </c>
      <c r="F1611" s="1090"/>
      <c r="G1611" s="1090"/>
      <c r="H1611" s="1090"/>
      <c r="I1611" s="1083"/>
      <c r="K1611" s="1093"/>
      <c r="L1611" s="1623"/>
      <c r="M1611" s="1623"/>
      <c r="N1611" s="1623"/>
      <c r="O1611" s="1095" t="s">
        <v>34</v>
      </c>
      <c r="P1611" s="1090"/>
      <c r="Q1611" s="1090"/>
      <c r="R1611" s="1090"/>
      <c r="S1611" s="1083"/>
    </row>
    <row r="1612" spans="1:19" s="1081" customFormat="1">
      <c r="A1612" s="1093"/>
      <c r="B1612" s="1085"/>
      <c r="C1612" s="1085"/>
      <c r="D1612" s="1085"/>
      <c r="E1612" s="1085"/>
      <c r="I1612" s="1083"/>
      <c r="K1612" s="1093"/>
      <c r="L1612" s="1085"/>
      <c r="M1612" s="1085"/>
      <c r="N1612" s="1085"/>
      <c r="O1612" s="1085"/>
      <c r="S1612" s="1083"/>
    </row>
    <row r="1613" spans="1:19" s="1081" customFormat="1">
      <c r="A1613" s="1093">
        <v>3</v>
      </c>
      <c r="B1613" s="1622" t="s">
        <v>54</v>
      </c>
      <c r="C1613" s="1622"/>
      <c r="D1613" s="1622"/>
      <c r="E1613" s="1095" t="s">
        <v>34</v>
      </c>
      <c r="F1613" s="1090"/>
      <c r="G1613" s="1090"/>
      <c r="H1613" s="1090"/>
      <c r="I1613" s="1083"/>
      <c r="K1613" s="1093">
        <v>3</v>
      </c>
      <c r="L1613" s="1622" t="s">
        <v>54</v>
      </c>
      <c r="M1613" s="1622"/>
      <c r="N1613" s="1622"/>
      <c r="O1613" s="1089" t="str">
        <f>E1613</f>
        <v>N/A</v>
      </c>
      <c r="P1613" s="1090"/>
      <c r="Q1613" s="1090"/>
      <c r="R1613" s="1090"/>
      <c r="S1613" s="1083"/>
    </row>
    <row r="1614" spans="1:19" s="1081" customFormat="1">
      <c r="A1614" s="1093"/>
      <c r="B1614" s="1085"/>
      <c r="C1614" s="1085"/>
      <c r="D1614" s="1085"/>
      <c r="E1614" s="1085"/>
      <c r="I1614" s="1083"/>
      <c r="K1614" s="1093"/>
      <c r="L1614" s="1085"/>
      <c r="M1614" s="1085"/>
      <c r="N1614" s="1085"/>
      <c r="O1614" s="1085"/>
      <c r="S1614" s="1083"/>
    </row>
    <row r="1615" spans="1:19" s="1081" customFormat="1">
      <c r="A1615" s="1093">
        <v>4</v>
      </c>
      <c r="B1615" s="1622" t="s">
        <v>55</v>
      </c>
      <c r="C1615" s="1622"/>
      <c r="D1615" s="1622"/>
      <c r="E1615" s="1095" t="s">
        <v>56</v>
      </c>
      <c r="F1615" s="1090"/>
      <c r="G1615" s="1090"/>
      <c r="H1615" s="1090"/>
      <c r="I1615" s="1083"/>
      <c r="K1615" s="1093">
        <v>4</v>
      </c>
      <c r="L1615" s="1622" t="s">
        <v>55</v>
      </c>
      <c r="M1615" s="1622"/>
      <c r="N1615" s="1622"/>
      <c r="O1615" s="1095" t="s">
        <v>56</v>
      </c>
      <c r="P1615" s="1090"/>
      <c r="Q1615" s="1090"/>
      <c r="R1615" s="1090"/>
      <c r="S1615" s="1083"/>
    </row>
    <row r="1616" spans="1:19" s="1081" customFormat="1">
      <c r="A1616" s="1093"/>
      <c r="B1616" s="1085"/>
      <c r="C1616" s="1085"/>
      <c r="D1616" s="1085"/>
      <c r="E1616" s="1085"/>
      <c r="I1616" s="1083"/>
      <c r="K1616" s="1093"/>
      <c r="L1616" s="1085"/>
      <c r="M1616" s="1085"/>
      <c r="N1616" s="1085"/>
      <c r="O1616" s="1085"/>
      <c r="S1616" s="1083"/>
    </row>
    <row r="1617" spans="1:19" s="1081" customFormat="1">
      <c r="A1617" s="1093">
        <v>5</v>
      </c>
      <c r="B1617" s="1622" t="s">
        <v>57</v>
      </c>
      <c r="C1617" s="1622"/>
      <c r="D1617" s="1622"/>
      <c r="E1617" s="1096">
        <f>'04-22Master'!AH3747</f>
        <v>0</v>
      </c>
      <c r="I1617" s="1083"/>
      <c r="K1617" s="1093">
        <v>5</v>
      </c>
      <c r="L1617" s="1622" t="s">
        <v>57</v>
      </c>
      <c r="M1617" s="1622"/>
      <c r="N1617" s="1622"/>
      <c r="O1617" s="1096">
        <f>E1617</f>
        <v>0</v>
      </c>
      <c r="S1617" s="1083"/>
    </row>
    <row r="1618" spans="1:19" s="1081" customFormat="1">
      <c r="A1618" s="1093"/>
      <c r="B1618" s="1085"/>
      <c r="C1618" s="1085"/>
      <c r="D1618" s="1097" t="s">
        <v>58</v>
      </c>
      <c r="E1618" s="1097" t="s">
        <v>28</v>
      </c>
      <c r="F1618" s="1097" t="s">
        <v>30</v>
      </c>
      <c r="G1618" s="1097" t="s">
        <v>31</v>
      </c>
      <c r="H1618" s="1097" t="s">
        <v>383</v>
      </c>
      <c r="I1618" s="1098" t="s">
        <v>384</v>
      </c>
      <c r="K1618" s="1093"/>
      <c r="L1618" s="1085"/>
      <c r="M1618" s="1085"/>
      <c r="N1618" s="1097" t="s">
        <v>58</v>
      </c>
      <c r="O1618" s="1097" t="s">
        <v>28</v>
      </c>
      <c r="P1618" s="1097" t="s">
        <v>30</v>
      </c>
      <c r="Q1618" s="1097" t="s">
        <v>31</v>
      </c>
      <c r="R1618" s="1097" t="s">
        <v>383</v>
      </c>
      <c r="S1618" s="1098" t="s">
        <v>384</v>
      </c>
    </row>
    <row r="1619" spans="1:19" s="1081" customFormat="1">
      <c r="A1619" s="1093">
        <v>6</v>
      </c>
      <c r="B1619" s="1099" t="s">
        <v>59</v>
      </c>
      <c r="C1619" s="1099"/>
      <c r="D1619" s="1100">
        <f>'04-22Master'!AJ3747</f>
        <v>0</v>
      </c>
      <c r="E1619" s="1100">
        <f>'04-22Master'!AI4704</f>
        <v>0</v>
      </c>
      <c r="F1619" s="1101">
        <f>'04-22Master'!AK3795</f>
        <v>0</v>
      </c>
      <c r="G1619" s="1100">
        <f>'04-22Master'!AL4704</f>
        <v>0</v>
      </c>
      <c r="H1619" s="1101">
        <f>'04-22Master'!AM4704</f>
        <v>0</v>
      </c>
      <c r="I1619" s="1101">
        <f>SUM(D1619:H1619)</f>
        <v>0</v>
      </c>
      <c r="K1619" s="1093">
        <v>6</v>
      </c>
      <c r="L1619" s="1099" t="s">
        <v>59</v>
      </c>
      <c r="M1619" s="1099"/>
      <c r="N1619" s="1100">
        <f t="shared" ref="N1619" si="104">D1619</f>
        <v>0</v>
      </c>
      <c r="O1619" s="1100">
        <f t="shared" ref="O1619" si="105">E1619</f>
        <v>0</v>
      </c>
      <c r="P1619" s="1101">
        <f t="shared" ref="P1619" si="106">F1619</f>
        <v>0</v>
      </c>
      <c r="Q1619" s="1100">
        <f t="shared" ref="Q1619" si="107">G1619</f>
        <v>0</v>
      </c>
      <c r="R1619" s="1101">
        <f t="shared" ref="R1619" si="108">H1619</f>
        <v>0</v>
      </c>
      <c r="S1619" s="1101">
        <f t="shared" ref="S1619" si="109">I1619</f>
        <v>0</v>
      </c>
    </row>
    <row r="1620" spans="1:19" s="1081" customFormat="1">
      <c r="A1620" s="1093"/>
      <c r="B1620" s="1085"/>
      <c r="C1620" s="1085"/>
      <c r="D1620" s="1085"/>
      <c r="E1620" s="1085"/>
      <c r="I1620" s="1083"/>
      <c r="K1620" s="1093"/>
      <c r="L1620" s="1085"/>
      <c r="M1620" s="1085"/>
      <c r="N1620" s="1085"/>
      <c r="O1620" s="1085"/>
      <c r="S1620" s="1083"/>
    </row>
    <row r="1621" spans="1:19" s="1081" customFormat="1">
      <c r="A1621" s="1093">
        <v>7</v>
      </c>
      <c r="B1621" s="1622" t="s">
        <v>60</v>
      </c>
      <c r="C1621" s="1622"/>
      <c r="D1621" s="1622"/>
      <c r="E1621" s="1102">
        <f>E1617-I1619</f>
        <v>0</v>
      </c>
      <c r="F1621" s="1090"/>
      <c r="G1621" s="1090"/>
      <c r="H1621" s="1090"/>
      <c r="I1621" s="1083"/>
      <c r="K1621" s="1093">
        <v>7</v>
      </c>
      <c r="L1621" s="1622" t="s">
        <v>60</v>
      </c>
      <c r="M1621" s="1622"/>
      <c r="N1621" s="1622"/>
      <c r="O1621" s="1102">
        <f>E1621</f>
        <v>0</v>
      </c>
      <c r="P1621" s="1090"/>
      <c r="Q1621" s="1090"/>
      <c r="R1621" s="1090"/>
      <c r="S1621" s="1083"/>
    </row>
    <row r="1622" spans="1:19" s="1081" customFormat="1">
      <c r="A1622" s="1082"/>
      <c r="I1622" s="1083"/>
      <c r="K1622" s="1082"/>
      <c r="S1622" s="1083"/>
    </row>
    <row r="1623" spans="1:19" s="1081" customFormat="1">
      <c r="A1623" s="1082"/>
      <c r="I1623" s="1083"/>
      <c r="K1623" s="1082"/>
      <c r="S1623" s="1083"/>
    </row>
    <row r="1624" spans="1:19" s="1081" customFormat="1" ht="15.75" thickBot="1">
      <c r="A1624" s="1082"/>
      <c r="F1624" s="1103"/>
      <c r="G1624" s="1103"/>
      <c r="H1624" s="1103"/>
      <c r="I1624" s="1104"/>
      <c r="K1624" s="1082"/>
      <c r="P1624" s="1103"/>
      <c r="Q1624" s="1103"/>
      <c r="R1624" s="1103"/>
      <c r="S1624" s="1104"/>
    </row>
    <row r="1625" spans="1:19" s="1081" customFormat="1" ht="15.75" thickBot="1">
      <c r="A1625" s="1105"/>
      <c r="B1625" s="1103"/>
      <c r="C1625" s="1103"/>
      <c r="D1625" s="1103"/>
      <c r="E1625" s="1103"/>
      <c r="F1625" s="1628" t="s">
        <v>61</v>
      </c>
      <c r="G1625" s="1628"/>
      <c r="H1625" s="1628"/>
      <c r="I1625" s="1629"/>
      <c r="K1625" s="1105"/>
      <c r="L1625" s="1103"/>
      <c r="M1625" s="1103"/>
      <c r="N1625" s="1103"/>
      <c r="O1625" s="1103"/>
      <c r="P1625" s="1628" t="s">
        <v>61</v>
      </c>
      <c r="Q1625" s="1628"/>
      <c r="R1625" s="1628"/>
      <c r="S1625" s="1629"/>
    </row>
    <row r="1626" spans="1:19" s="1081" customFormat="1"/>
    <row r="1627" spans="1:19" s="1081" customFormat="1"/>
    <row r="1628" spans="1:19" s="1081" customFormat="1"/>
    <row r="1629" spans="1:19" s="1081" customFormat="1"/>
    <row r="1630" spans="1:19" s="1081" customFormat="1"/>
    <row r="1631" spans="1:19" s="1081" customFormat="1"/>
    <row r="1632" spans="1:19" s="1081" customFormat="1"/>
    <row r="1633" spans="1:19" s="1081" customFormat="1"/>
    <row r="1634" spans="1:19" s="1081" customFormat="1"/>
    <row r="1635" spans="1:19" s="1081" customFormat="1"/>
    <row r="1636" spans="1:19" s="1081" customFormat="1"/>
    <row r="1637" spans="1:19" s="1081" customFormat="1"/>
    <row r="1638" spans="1:19" s="1081" customFormat="1"/>
    <row r="1639" spans="1:19" s="1081" customFormat="1"/>
    <row r="1640" spans="1:19" s="1081" customFormat="1"/>
    <row r="1641" spans="1:19" s="1081" customFormat="1" ht="15.75" thickBot="1"/>
    <row r="1642" spans="1:19" s="1081" customFormat="1" ht="26.25">
      <c r="A1642" s="1612" t="s">
        <v>46</v>
      </c>
      <c r="B1642" s="1613"/>
      <c r="C1642" s="1613"/>
      <c r="D1642" s="1613"/>
      <c r="E1642" s="1613"/>
      <c r="F1642" s="1613"/>
      <c r="G1642" s="1613"/>
      <c r="H1642" s="1613"/>
      <c r="I1642" s="1614"/>
      <c r="K1642" s="1612" t="s">
        <v>46</v>
      </c>
      <c r="L1642" s="1613"/>
      <c r="M1642" s="1613"/>
      <c r="N1642" s="1613"/>
      <c r="O1642" s="1613"/>
      <c r="P1642" s="1613"/>
      <c r="Q1642" s="1613"/>
      <c r="R1642" s="1613"/>
      <c r="S1642" s="1614"/>
    </row>
    <row r="1643" spans="1:19" s="1081" customFormat="1">
      <c r="A1643" s="1615" t="s">
        <v>47</v>
      </c>
      <c r="B1643" s="1626"/>
      <c r="C1643" s="1626"/>
      <c r="D1643" s="1626"/>
      <c r="E1643" s="1626"/>
      <c r="F1643" s="1626"/>
      <c r="G1643" s="1626"/>
      <c r="H1643" s="1626"/>
      <c r="I1643" s="1617"/>
      <c r="K1643" s="1615" t="s">
        <v>47</v>
      </c>
      <c r="L1643" s="1626"/>
      <c r="M1643" s="1626"/>
      <c r="N1643" s="1626"/>
      <c r="O1643" s="1626"/>
      <c r="P1643" s="1626"/>
      <c r="Q1643" s="1626"/>
      <c r="R1643" s="1626"/>
      <c r="S1643" s="1617"/>
    </row>
    <row r="1644" spans="1:19" s="1081" customFormat="1">
      <c r="A1644" s="1082"/>
      <c r="I1644" s="1083"/>
      <c r="K1644" s="1082"/>
      <c r="S1644" s="1083"/>
    </row>
    <row r="1645" spans="1:19" s="1081" customFormat="1" ht="18.75">
      <c r="A1645" s="1084" t="s">
        <v>48</v>
      </c>
      <c r="B1645" s="1085"/>
      <c r="C1645" s="1085"/>
      <c r="D1645" s="1086" t="s">
        <v>482</v>
      </c>
      <c r="I1645" s="1083"/>
      <c r="K1645" s="1084" t="s">
        <v>48</v>
      </c>
      <c r="L1645" s="1085"/>
      <c r="M1645" s="1085"/>
      <c r="N1645" s="1087" t="str">
        <f>D1645</f>
        <v>Burgeon IT Services Pvt.Ltd.</v>
      </c>
      <c r="S1645" s="1083"/>
    </row>
    <row r="1646" spans="1:19" s="1081" customFormat="1" ht="18">
      <c r="A1646" s="1084"/>
      <c r="B1646" s="1088" t="s">
        <v>491</v>
      </c>
      <c r="C1646" s="1085"/>
      <c r="I1646" s="1083"/>
      <c r="K1646" s="1084"/>
      <c r="L1646" s="1085" t="str">
        <f>B1646</f>
        <v>Siri Mansion LIGB 436 Dr.A S Rao Nagar,Hyderabad</v>
      </c>
      <c r="M1646" s="1085"/>
      <c r="N1646" s="1085"/>
      <c r="S1646" s="1083"/>
    </row>
    <row r="1647" spans="1:19" s="1081" customFormat="1">
      <c r="A1647" s="1084"/>
      <c r="B1647" s="1085"/>
      <c r="C1647" s="1085"/>
      <c r="D1647" s="1085"/>
      <c r="E1647" s="1085"/>
      <c r="I1647" s="1083"/>
      <c r="K1647" s="1084"/>
      <c r="L1647" s="1085"/>
      <c r="M1647" s="1085"/>
      <c r="N1647" s="1085"/>
      <c r="O1647" s="1085"/>
      <c r="S1647" s="1083"/>
    </row>
    <row r="1648" spans="1:19" s="1081" customFormat="1">
      <c r="A1648" s="1618" t="s">
        <v>49</v>
      </c>
      <c r="B1648" s="1623"/>
      <c r="C1648" s="1623"/>
      <c r="D1648" s="1623"/>
      <c r="E1648" s="1085"/>
      <c r="I1648" s="1083"/>
      <c r="K1648" s="1618" t="s">
        <v>49</v>
      </c>
      <c r="L1648" s="1623"/>
      <c r="M1648" s="1623"/>
      <c r="N1648" s="1623"/>
      <c r="O1648" s="1085"/>
      <c r="S1648" s="1083"/>
    </row>
    <row r="1649" spans="1:19" s="1081" customFormat="1">
      <c r="A1649" s="1618"/>
      <c r="B1649" s="1623"/>
      <c r="C1649" s="1623"/>
      <c r="D1649" s="1623"/>
      <c r="E1649" s="1089">
        <f>'04-22Master'!B3794</f>
        <v>0</v>
      </c>
      <c r="F1649" s="1090"/>
      <c r="G1649" s="1090"/>
      <c r="H1649" s="1090">
        <f>'04-22Master'!E3794</f>
        <v>0</v>
      </c>
      <c r="I1649" s="1083"/>
      <c r="K1649" s="1618"/>
      <c r="L1649" s="1623"/>
      <c r="M1649" s="1623"/>
      <c r="N1649" s="1623"/>
      <c r="O1649" s="1089">
        <f>E1649</f>
        <v>0</v>
      </c>
      <c r="P1649" s="1090"/>
      <c r="Q1649" s="1090"/>
      <c r="R1649" s="1090"/>
      <c r="S1649" s="1083"/>
    </row>
    <row r="1650" spans="1:19" s="1081" customFormat="1">
      <c r="A1650" s="1084"/>
      <c r="B1650" s="1085"/>
      <c r="C1650" s="1085"/>
      <c r="D1650" s="1085"/>
      <c r="E1650" s="1085"/>
      <c r="I1650" s="1083"/>
      <c r="K1650" s="1084"/>
      <c r="L1650" s="1085"/>
      <c r="M1650" s="1085"/>
      <c r="N1650" s="1085"/>
      <c r="O1650" s="1085"/>
      <c r="S1650" s="1083"/>
    </row>
    <row r="1651" spans="1:19" s="1081" customFormat="1">
      <c r="A1651" s="1620" t="s">
        <v>50</v>
      </c>
      <c r="B1651" s="1622"/>
      <c r="C1651" s="1622"/>
      <c r="D1651" s="1622"/>
      <c r="E1651" s="1091" t="s">
        <v>483</v>
      </c>
      <c r="F1651" s="1090"/>
      <c r="G1651" s="1090"/>
      <c r="H1651" s="1090"/>
      <c r="I1651" s="1083"/>
      <c r="K1651" s="1620" t="s">
        <v>50</v>
      </c>
      <c r="L1651" s="1622"/>
      <c r="M1651" s="1622"/>
      <c r="N1651" s="1622"/>
      <c r="O1651" s="1089" t="str">
        <f>E1651</f>
        <v>INFOSYS  LTD.IL Bangalore STP Park - I</v>
      </c>
      <c r="P1651" s="1090"/>
      <c r="Q1651" s="1090"/>
      <c r="R1651" s="1090"/>
      <c r="S1651" s="1083"/>
    </row>
    <row r="1652" spans="1:19" s="1081" customFormat="1">
      <c r="A1652" s="1084"/>
      <c r="B1652" s="1085"/>
      <c r="C1652" s="1085"/>
      <c r="D1652" s="1085"/>
      <c r="E1652" s="1085"/>
      <c r="I1652" s="1083"/>
      <c r="K1652" s="1084"/>
      <c r="L1652" s="1085"/>
      <c r="M1652" s="1085"/>
      <c r="N1652" s="1085"/>
      <c r="O1652" s="1085"/>
      <c r="S1652" s="1083"/>
    </row>
    <row r="1653" spans="1:19" s="1081" customFormat="1">
      <c r="A1653" s="1620" t="s">
        <v>51</v>
      </c>
      <c r="B1653" s="1622"/>
      <c r="C1653" s="1622"/>
      <c r="D1653" s="1622"/>
      <c r="E1653" s="1092">
        <f>'04-22Master'!D3760</f>
        <v>0</v>
      </c>
      <c r="F1653" s="1090"/>
      <c r="G1653" s="1090"/>
      <c r="H1653" s="1090"/>
      <c r="I1653" s="1083"/>
      <c r="K1653" s="1620" t="s">
        <v>51</v>
      </c>
      <c r="L1653" s="1622"/>
      <c r="M1653" s="1622"/>
      <c r="N1653" s="1622"/>
      <c r="O1653" s="1092">
        <f>E1653</f>
        <v>0</v>
      </c>
      <c r="P1653" s="1090"/>
      <c r="Q1653" s="1090"/>
      <c r="R1653" s="1090"/>
      <c r="S1653" s="1083"/>
    </row>
    <row r="1654" spans="1:19" s="1081" customFormat="1">
      <c r="A1654" s="1084"/>
      <c r="B1654" s="1085"/>
      <c r="C1654" s="1085"/>
      <c r="D1654" s="1085"/>
      <c r="E1654" s="1085"/>
      <c r="I1654" s="1083"/>
      <c r="K1654" s="1084"/>
      <c r="L1654" s="1085"/>
      <c r="M1654" s="1085"/>
      <c r="N1654" s="1085"/>
      <c r="O1654" s="1085"/>
      <c r="S1654" s="1083"/>
    </row>
    <row r="1655" spans="1:19" s="1081" customFormat="1">
      <c r="A1655" s="1093">
        <v>1</v>
      </c>
      <c r="B1655" s="1622" t="s">
        <v>52</v>
      </c>
      <c r="C1655" s="1622"/>
      <c r="D1655" s="1622"/>
      <c r="E1655" s="1094">
        <f>'04-22Master'!R3794</f>
        <v>0</v>
      </c>
      <c r="F1655" s="1090"/>
      <c r="G1655" s="1090"/>
      <c r="H1655" s="1090"/>
      <c r="I1655" s="1083"/>
      <c r="K1655" s="1093">
        <v>1</v>
      </c>
      <c r="L1655" s="1622" t="s">
        <v>52</v>
      </c>
      <c r="M1655" s="1622"/>
      <c r="N1655" s="1622"/>
      <c r="O1655" s="1094">
        <f>E1655</f>
        <v>0</v>
      </c>
      <c r="P1655" s="1090"/>
      <c r="Q1655" s="1090"/>
      <c r="R1655" s="1090"/>
      <c r="S1655" s="1083"/>
    </row>
    <row r="1656" spans="1:19" s="1081" customFormat="1">
      <c r="A1656" s="1093"/>
      <c r="B1656" s="1085"/>
      <c r="C1656" s="1085"/>
      <c r="D1656" s="1085"/>
      <c r="E1656" s="1085"/>
      <c r="I1656" s="1083"/>
      <c r="K1656" s="1093"/>
      <c r="L1656" s="1085"/>
      <c r="M1656" s="1085"/>
      <c r="N1656" s="1085"/>
      <c r="O1656" s="1085"/>
      <c r="S1656" s="1083"/>
    </row>
    <row r="1657" spans="1:19" s="1081" customFormat="1">
      <c r="A1657" s="1093">
        <v>2</v>
      </c>
      <c r="B1657" s="1623" t="s">
        <v>53</v>
      </c>
      <c r="C1657" s="1623"/>
      <c r="D1657" s="1623"/>
      <c r="E1657" s="1085"/>
      <c r="I1657" s="1083"/>
      <c r="K1657" s="1093">
        <v>2</v>
      </c>
      <c r="L1657" s="1623" t="s">
        <v>53</v>
      </c>
      <c r="M1657" s="1623"/>
      <c r="N1657" s="1623"/>
      <c r="O1657" s="1085"/>
      <c r="S1657" s="1083"/>
    </row>
    <row r="1658" spans="1:19" s="1081" customFormat="1">
      <c r="A1658" s="1093"/>
      <c r="B1658" s="1623"/>
      <c r="C1658" s="1623"/>
      <c r="D1658" s="1623"/>
      <c r="E1658" s="1095" t="s">
        <v>34</v>
      </c>
      <c r="F1658" s="1090"/>
      <c r="G1658" s="1090"/>
      <c r="H1658" s="1090"/>
      <c r="I1658" s="1083"/>
      <c r="K1658" s="1093"/>
      <c r="L1658" s="1623"/>
      <c r="M1658" s="1623"/>
      <c r="N1658" s="1623"/>
      <c r="O1658" s="1095" t="s">
        <v>34</v>
      </c>
      <c r="P1658" s="1090"/>
      <c r="Q1658" s="1090"/>
      <c r="R1658" s="1090"/>
      <c r="S1658" s="1083"/>
    </row>
    <row r="1659" spans="1:19" s="1081" customFormat="1">
      <c r="A1659" s="1093"/>
      <c r="B1659" s="1085"/>
      <c r="C1659" s="1085"/>
      <c r="D1659" s="1085"/>
      <c r="E1659" s="1085"/>
      <c r="I1659" s="1083"/>
      <c r="K1659" s="1093"/>
      <c r="L1659" s="1085"/>
      <c r="M1659" s="1085"/>
      <c r="N1659" s="1085"/>
      <c r="O1659" s="1085"/>
      <c r="S1659" s="1083"/>
    </row>
    <row r="1660" spans="1:19" s="1081" customFormat="1">
      <c r="A1660" s="1093">
        <v>3</v>
      </c>
      <c r="B1660" s="1622" t="s">
        <v>54</v>
      </c>
      <c r="C1660" s="1622"/>
      <c r="D1660" s="1622"/>
      <c r="E1660" s="1095" t="s">
        <v>34</v>
      </c>
      <c r="F1660" s="1090"/>
      <c r="G1660" s="1090"/>
      <c r="H1660" s="1090"/>
      <c r="I1660" s="1083"/>
      <c r="K1660" s="1093">
        <v>3</v>
      </c>
      <c r="L1660" s="1622" t="s">
        <v>54</v>
      </c>
      <c r="M1660" s="1622"/>
      <c r="N1660" s="1622"/>
      <c r="O1660" s="1089" t="str">
        <f>E1660</f>
        <v>N/A</v>
      </c>
      <c r="P1660" s="1090"/>
      <c r="Q1660" s="1090"/>
      <c r="R1660" s="1090"/>
      <c r="S1660" s="1083"/>
    </row>
    <row r="1661" spans="1:19" s="1081" customFormat="1">
      <c r="A1661" s="1093"/>
      <c r="B1661" s="1085"/>
      <c r="C1661" s="1085"/>
      <c r="D1661" s="1085"/>
      <c r="E1661" s="1085"/>
      <c r="I1661" s="1083"/>
      <c r="K1661" s="1093"/>
      <c r="L1661" s="1085"/>
      <c r="M1661" s="1085"/>
      <c r="N1661" s="1085"/>
      <c r="O1661" s="1085"/>
      <c r="S1661" s="1083"/>
    </row>
    <row r="1662" spans="1:19" s="1081" customFormat="1">
      <c r="A1662" s="1093">
        <v>4</v>
      </c>
      <c r="B1662" s="1622" t="s">
        <v>55</v>
      </c>
      <c r="C1662" s="1622"/>
      <c r="D1662" s="1622"/>
      <c r="E1662" s="1095" t="s">
        <v>56</v>
      </c>
      <c r="F1662" s="1090"/>
      <c r="G1662" s="1090"/>
      <c r="H1662" s="1090"/>
      <c r="I1662" s="1083"/>
      <c r="K1662" s="1093">
        <v>4</v>
      </c>
      <c r="L1662" s="1622" t="s">
        <v>55</v>
      </c>
      <c r="M1662" s="1622"/>
      <c r="N1662" s="1622"/>
      <c r="O1662" s="1095" t="s">
        <v>56</v>
      </c>
      <c r="P1662" s="1090"/>
      <c r="Q1662" s="1090"/>
      <c r="R1662" s="1090"/>
      <c r="S1662" s="1083"/>
    </row>
    <row r="1663" spans="1:19" s="1081" customFormat="1">
      <c r="A1663" s="1093"/>
      <c r="B1663" s="1085"/>
      <c r="C1663" s="1085"/>
      <c r="D1663" s="1085"/>
      <c r="E1663" s="1085"/>
      <c r="I1663" s="1083"/>
      <c r="K1663" s="1093"/>
      <c r="L1663" s="1085"/>
      <c r="M1663" s="1085"/>
      <c r="N1663" s="1085"/>
      <c r="O1663" s="1085"/>
      <c r="S1663" s="1083"/>
    </row>
    <row r="1664" spans="1:19" s="1081" customFormat="1">
      <c r="A1664" s="1093">
        <v>5</v>
      </c>
      <c r="B1664" s="1622" t="s">
        <v>57</v>
      </c>
      <c r="C1664" s="1622"/>
      <c r="D1664" s="1622"/>
      <c r="E1664" s="1096">
        <f>'04-22Master'!AH3794</f>
        <v>0</v>
      </c>
      <c r="I1664" s="1083"/>
      <c r="K1664" s="1093">
        <v>5</v>
      </c>
      <c r="L1664" s="1622" t="s">
        <v>57</v>
      </c>
      <c r="M1664" s="1622"/>
      <c r="N1664" s="1622"/>
      <c r="O1664" s="1096">
        <f>E1664</f>
        <v>0</v>
      </c>
      <c r="S1664" s="1083"/>
    </row>
    <row r="1665" spans="1:19" s="1081" customFormat="1">
      <c r="A1665" s="1093"/>
      <c r="B1665" s="1085"/>
      <c r="C1665" s="1085"/>
      <c r="D1665" s="1097" t="s">
        <v>58</v>
      </c>
      <c r="E1665" s="1097" t="s">
        <v>28</v>
      </c>
      <c r="F1665" s="1097" t="s">
        <v>30</v>
      </c>
      <c r="G1665" s="1097" t="s">
        <v>31</v>
      </c>
      <c r="H1665" s="1097" t="s">
        <v>383</v>
      </c>
      <c r="I1665" s="1098" t="s">
        <v>384</v>
      </c>
      <c r="K1665" s="1093"/>
      <c r="L1665" s="1085"/>
      <c r="M1665" s="1085"/>
      <c r="N1665" s="1097" t="s">
        <v>58</v>
      </c>
      <c r="O1665" s="1097" t="s">
        <v>28</v>
      </c>
      <c r="P1665" s="1097" t="s">
        <v>30</v>
      </c>
      <c r="Q1665" s="1097" t="s">
        <v>31</v>
      </c>
      <c r="R1665" s="1097" t="s">
        <v>383</v>
      </c>
      <c r="S1665" s="1098" t="s">
        <v>384</v>
      </c>
    </row>
    <row r="1666" spans="1:19" s="1081" customFormat="1">
      <c r="A1666" s="1093">
        <v>6</v>
      </c>
      <c r="B1666" s="1099" t="s">
        <v>59</v>
      </c>
      <c r="C1666" s="1099"/>
      <c r="D1666" s="1100">
        <f>'04-22Master'!AJ3794</f>
        <v>0</v>
      </c>
      <c r="E1666" s="1100">
        <f>'04-22Master'!AI4751</f>
        <v>0</v>
      </c>
      <c r="F1666" s="1101">
        <f>'04-22Master'!AK3842</f>
        <v>0</v>
      </c>
      <c r="G1666" s="1100">
        <f>'04-22Master'!AL4751</f>
        <v>0</v>
      </c>
      <c r="H1666" s="1101">
        <f>'04-22Master'!AM4751</f>
        <v>0</v>
      </c>
      <c r="I1666" s="1101">
        <f>SUM(D1666:H1666)</f>
        <v>0</v>
      </c>
      <c r="K1666" s="1093">
        <v>6</v>
      </c>
      <c r="L1666" s="1099" t="s">
        <v>59</v>
      </c>
      <c r="M1666" s="1099"/>
      <c r="N1666" s="1100">
        <f t="shared" ref="N1666" si="110">D1666</f>
        <v>0</v>
      </c>
      <c r="O1666" s="1100">
        <f t="shared" ref="O1666" si="111">E1666</f>
        <v>0</v>
      </c>
      <c r="P1666" s="1101">
        <f t="shared" ref="P1666" si="112">F1666</f>
        <v>0</v>
      </c>
      <c r="Q1666" s="1100">
        <f t="shared" ref="Q1666" si="113">G1666</f>
        <v>0</v>
      </c>
      <c r="R1666" s="1101">
        <f t="shared" ref="R1666" si="114">H1666</f>
        <v>0</v>
      </c>
      <c r="S1666" s="1101">
        <f t="shared" ref="S1666" si="115">I1666</f>
        <v>0</v>
      </c>
    </row>
    <row r="1667" spans="1:19" s="1081" customFormat="1">
      <c r="A1667" s="1093"/>
      <c r="B1667" s="1085"/>
      <c r="C1667" s="1085"/>
      <c r="D1667" s="1085"/>
      <c r="E1667" s="1085"/>
      <c r="I1667" s="1083"/>
      <c r="K1667" s="1093"/>
      <c r="L1667" s="1085"/>
      <c r="M1667" s="1085"/>
      <c r="N1667" s="1085"/>
      <c r="O1667" s="1085"/>
      <c r="S1667" s="1083"/>
    </row>
    <row r="1668" spans="1:19" s="1081" customFormat="1">
      <c r="A1668" s="1093">
        <v>7</v>
      </c>
      <c r="B1668" s="1622" t="s">
        <v>60</v>
      </c>
      <c r="C1668" s="1622"/>
      <c r="D1668" s="1622"/>
      <c r="E1668" s="1102">
        <f>E1664-I1666</f>
        <v>0</v>
      </c>
      <c r="F1668" s="1090"/>
      <c r="G1668" s="1090"/>
      <c r="H1668" s="1090"/>
      <c r="I1668" s="1083"/>
      <c r="K1668" s="1093">
        <v>7</v>
      </c>
      <c r="L1668" s="1622" t="s">
        <v>60</v>
      </c>
      <c r="M1668" s="1622"/>
      <c r="N1668" s="1622"/>
      <c r="O1668" s="1102">
        <f>E1668</f>
        <v>0</v>
      </c>
      <c r="P1668" s="1090"/>
      <c r="Q1668" s="1090"/>
      <c r="R1668" s="1090"/>
      <c r="S1668" s="1083"/>
    </row>
    <row r="1669" spans="1:19" s="1081" customFormat="1">
      <c r="A1669" s="1082"/>
      <c r="I1669" s="1083"/>
      <c r="K1669" s="1082"/>
      <c r="S1669" s="1083"/>
    </row>
    <row r="1670" spans="1:19" s="1081" customFormat="1">
      <c r="A1670" s="1082"/>
      <c r="I1670" s="1083"/>
      <c r="K1670" s="1082"/>
      <c r="S1670" s="1083"/>
    </row>
    <row r="1671" spans="1:19" s="1081" customFormat="1" ht="15.75" thickBot="1">
      <c r="A1671" s="1082"/>
      <c r="F1671" s="1103"/>
      <c r="G1671" s="1103"/>
      <c r="H1671" s="1103"/>
      <c r="I1671" s="1104"/>
      <c r="K1671" s="1082"/>
      <c r="P1671" s="1103"/>
      <c r="Q1671" s="1103"/>
      <c r="R1671" s="1103"/>
      <c r="S1671" s="1104"/>
    </row>
    <row r="1672" spans="1:19" s="1081" customFormat="1" ht="15.75" thickBot="1">
      <c r="A1672" s="1105"/>
      <c r="B1672" s="1103"/>
      <c r="C1672" s="1103"/>
      <c r="D1672" s="1103"/>
      <c r="E1672" s="1103"/>
      <c r="F1672" s="1628" t="s">
        <v>61</v>
      </c>
      <c r="G1672" s="1628"/>
      <c r="H1672" s="1628"/>
      <c r="I1672" s="1629"/>
      <c r="K1672" s="1105"/>
      <c r="L1672" s="1103"/>
      <c r="M1672" s="1103"/>
      <c r="N1672" s="1103"/>
      <c r="O1672" s="1103"/>
      <c r="P1672" s="1628" t="s">
        <v>61</v>
      </c>
      <c r="Q1672" s="1628"/>
      <c r="R1672" s="1628"/>
      <c r="S1672" s="1629"/>
    </row>
    <row r="1673" spans="1:19" s="1081" customFormat="1"/>
    <row r="1674" spans="1:19" s="1081" customFormat="1"/>
    <row r="1675" spans="1:19" s="1081" customFormat="1"/>
    <row r="1676" spans="1:19" s="1081" customFormat="1"/>
    <row r="1677" spans="1:19" s="1081" customFormat="1"/>
    <row r="1678" spans="1:19" s="1081" customFormat="1"/>
    <row r="1679" spans="1:19" s="1081" customFormat="1"/>
    <row r="1680" spans="1:19" s="1081" customFormat="1"/>
    <row r="1681" spans="1:19" s="1081" customFormat="1"/>
    <row r="1682" spans="1:19" s="1081" customFormat="1"/>
    <row r="1683" spans="1:19" s="1081" customFormat="1"/>
    <row r="1684" spans="1:19" s="1081" customFormat="1"/>
    <row r="1685" spans="1:19" s="1081" customFormat="1"/>
    <row r="1686" spans="1:19" s="1081" customFormat="1"/>
    <row r="1687" spans="1:19" s="1081" customFormat="1"/>
    <row r="1688" spans="1:19" s="1081" customFormat="1" ht="15.75" thickBot="1"/>
    <row r="1689" spans="1:19" s="1081" customFormat="1" ht="26.25">
      <c r="A1689" s="1612" t="s">
        <v>46</v>
      </c>
      <c r="B1689" s="1613"/>
      <c r="C1689" s="1613"/>
      <c r="D1689" s="1613"/>
      <c r="E1689" s="1613"/>
      <c r="F1689" s="1613"/>
      <c r="G1689" s="1613"/>
      <c r="H1689" s="1613"/>
      <c r="I1689" s="1614"/>
      <c r="K1689" s="1612" t="s">
        <v>46</v>
      </c>
      <c r="L1689" s="1613"/>
      <c r="M1689" s="1613"/>
      <c r="N1689" s="1613"/>
      <c r="O1689" s="1613"/>
      <c r="P1689" s="1613"/>
      <c r="Q1689" s="1613"/>
      <c r="R1689" s="1613"/>
      <c r="S1689" s="1614"/>
    </row>
    <row r="1690" spans="1:19" s="1081" customFormat="1">
      <c r="A1690" s="1615" t="s">
        <v>47</v>
      </c>
      <c r="B1690" s="1626"/>
      <c r="C1690" s="1626"/>
      <c r="D1690" s="1626"/>
      <c r="E1690" s="1626"/>
      <c r="F1690" s="1626"/>
      <c r="G1690" s="1626"/>
      <c r="H1690" s="1626"/>
      <c r="I1690" s="1617"/>
      <c r="K1690" s="1615" t="s">
        <v>47</v>
      </c>
      <c r="L1690" s="1626"/>
      <c r="M1690" s="1626"/>
      <c r="N1690" s="1626"/>
      <c r="O1690" s="1626"/>
      <c r="P1690" s="1626"/>
      <c r="Q1690" s="1626"/>
      <c r="R1690" s="1626"/>
      <c r="S1690" s="1617"/>
    </row>
    <row r="1691" spans="1:19" s="1081" customFormat="1">
      <c r="A1691" s="1082"/>
      <c r="I1691" s="1083"/>
      <c r="K1691" s="1082"/>
      <c r="S1691" s="1083"/>
    </row>
    <row r="1692" spans="1:19" s="1081" customFormat="1" ht="18.75">
      <c r="A1692" s="1084" t="s">
        <v>48</v>
      </c>
      <c r="B1692" s="1085"/>
      <c r="C1692" s="1085"/>
      <c r="D1692" s="1086" t="s">
        <v>482</v>
      </c>
      <c r="I1692" s="1083"/>
      <c r="K1692" s="1084" t="s">
        <v>48</v>
      </c>
      <c r="L1692" s="1085"/>
      <c r="M1692" s="1085"/>
      <c r="N1692" s="1087" t="str">
        <f>D1692</f>
        <v>Burgeon IT Services Pvt.Ltd.</v>
      </c>
      <c r="S1692" s="1083"/>
    </row>
    <row r="1693" spans="1:19" s="1081" customFormat="1" ht="18">
      <c r="A1693" s="1084"/>
      <c r="B1693" s="1088" t="s">
        <v>491</v>
      </c>
      <c r="C1693" s="1085"/>
      <c r="I1693" s="1083"/>
      <c r="K1693" s="1084"/>
      <c r="L1693" s="1085" t="str">
        <f>B1693</f>
        <v>Siri Mansion LIGB 436 Dr.A S Rao Nagar,Hyderabad</v>
      </c>
      <c r="M1693" s="1085"/>
      <c r="N1693" s="1085"/>
      <c r="S1693" s="1083"/>
    </row>
    <row r="1694" spans="1:19" s="1081" customFormat="1">
      <c r="A1694" s="1084"/>
      <c r="B1694" s="1085"/>
      <c r="C1694" s="1085"/>
      <c r="D1694" s="1085"/>
      <c r="E1694" s="1085"/>
      <c r="I1694" s="1083"/>
      <c r="K1694" s="1084"/>
      <c r="L1694" s="1085"/>
      <c r="M1694" s="1085"/>
      <c r="N1694" s="1085"/>
      <c r="O1694" s="1085"/>
      <c r="S1694" s="1083"/>
    </row>
    <row r="1695" spans="1:19" s="1081" customFormat="1">
      <c r="A1695" s="1618" t="s">
        <v>49</v>
      </c>
      <c r="B1695" s="1623"/>
      <c r="C1695" s="1623"/>
      <c r="D1695" s="1623"/>
      <c r="E1695" s="1085"/>
      <c r="I1695" s="1083"/>
      <c r="K1695" s="1618" t="s">
        <v>49</v>
      </c>
      <c r="L1695" s="1623"/>
      <c r="M1695" s="1623"/>
      <c r="N1695" s="1623"/>
      <c r="O1695" s="1085"/>
      <c r="S1695" s="1083"/>
    </row>
    <row r="1696" spans="1:19" s="1081" customFormat="1">
      <c r="A1696" s="1618"/>
      <c r="B1696" s="1623"/>
      <c r="C1696" s="1623"/>
      <c r="D1696" s="1623"/>
      <c r="E1696" s="1089">
        <f>'04-22Master'!B3841</f>
        <v>0</v>
      </c>
      <c r="F1696" s="1090"/>
      <c r="G1696" s="1090"/>
      <c r="H1696" s="1090">
        <f>'04-22Master'!E3841</f>
        <v>0</v>
      </c>
      <c r="I1696" s="1083"/>
      <c r="K1696" s="1618"/>
      <c r="L1696" s="1623"/>
      <c r="M1696" s="1623"/>
      <c r="N1696" s="1623"/>
      <c r="O1696" s="1089">
        <f>E1696</f>
        <v>0</v>
      </c>
      <c r="P1696" s="1090"/>
      <c r="Q1696" s="1090"/>
      <c r="R1696" s="1090"/>
      <c r="S1696" s="1083"/>
    </row>
    <row r="1697" spans="1:19" s="1081" customFormat="1">
      <c r="A1697" s="1084"/>
      <c r="B1697" s="1085"/>
      <c r="C1697" s="1085"/>
      <c r="D1697" s="1085"/>
      <c r="E1697" s="1085"/>
      <c r="I1697" s="1083"/>
      <c r="K1697" s="1084"/>
      <c r="L1697" s="1085"/>
      <c r="M1697" s="1085"/>
      <c r="N1697" s="1085"/>
      <c r="O1697" s="1085"/>
      <c r="S1697" s="1083"/>
    </row>
    <row r="1698" spans="1:19" s="1081" customFormat="1">
      <c r="A1698" s="1620" t="s">
        <v>50</v>
      </c>
      <c r="B1698" s="1622"/>
      <c r="C1698" s="1622"/>
      <c r="D1698" s="1622"/>
      <c r="E1698" s="1091" t="s">
        <v>483</v>
      </c>
      <c r="F1698" s="1090"/>
      <c r="G1698" s="1090"/>
      <c r="H1698" s="1090"/>
      <c r="I1698" s="1083"/>
      <c r="K1698" s="1620" t="s">
        <v>50</v>
      </c>
      <c r="L1698" s="1622"/>
      <c r="M1698" s="1622"/>
      <c r="N1698" s="1622"/>
      <c r="O1698" s="1089" t="str">
        <f>E1698</f>
        <v>INFOSYS  LTD.IL Bangalore STP Park - I</v>
      </c>
      <c r="P1698" s="1090"/>
      <c r="Q1698" s="1090"/>
      <c r="R1698" s="1090"/>
      <c r="S1698" s="1083"/>
    </row>
    <row r="1699" spans="1:19" s="1081" customFormat="1">
      <c r="A1699" s="1084"/>
      <c r="B1699" s="1085"/>
      <c r="C1699" s="1085"/>
      <c r="D1699" s="1085"/>
      <c r="E1699" s="1085"/>
      <c r="I1699" s="1083"/>
      <c r="K1699" s="1084"/>
      <c r="L1699" s="1085"/>
      <c r="M1699" s="1085"/>
      <c r="N1699" s="1085"/>
      <c r="O1699" s="1085"/>
      <c r="S1699" s="1083"/>
    </row>
    <row r="1700" spans="1:19" s="1081" customFormat="1">
      <c r="A1700" s="1620" t="s">
        <v>51</v>
      </c>
      <c r="B1700" s="1622"/>
      <c r="C1700" s="1622"/>
      <c r="D1700" s="1622"/>
      <c r="E1700" s="1092">
        <f>'04-22Master'!D3807</f>
        <v>0</v>
      </c>
      <c r="F1700" s="1090"/>
      <c r="G1700" s="1090"/>
      <c r="H1700" s="1090"/>
      <c r="I1700" s="1083"/>
      <c r="K1700" s="1620" t="s">
        <v>51</v>
      </c>
      <c r="L1700" s="1622"/>
      <c r="M1700" s="1622"/>
      <c r="N1700" s="1622"/>
      <c r="O1700" s="1092">
        <f>E1700</f>
        <v>0</v>
      </c>
      <c r="P1700" s="1090"/>
      <c r="Q1700" s="1090"/>
      <c r="R1700" s="1090"/>
      <c r="S1700" s="1083"/>
    </row>
    <row r="1701" spans="1:19" s="1081" customFormat="1">
      <c r="A1701" s="1084"/>
      <c r="B1701" s="1085"/>
      <c r="C1701" s="1085"/>
      <c r="D1701" s="1085"/>
      <c r="E1701" s="1085"/>
      <c r="I1701" s="1083"/>
      <c r="K1701" s="1084"/>
      <c r="L1701" s="1085"/>
      <c r="M1701" s="1085"/>
      <c r="N1701" s="1085"/>
      <c r="O1701" s="1085"/>
      <c r="S1701" s="1083"/>
    </row>
    <row r="1702" spans="1:19" s="1081" customFormat="1">
      <c r="A1702" s="1093">
        <v>1</v>
      </c>
      <c r="B1702" s="1622" t="s">
        <v>52</v>
      </c>
      <c r="C1702" s="1622"/>
      <c r="D1702" s="1622"/>
      <c r="E1702" s="1094">
        <f>'04-22Master'!R3841</f>
        <v>0</v>
      </c>
      <c r="F1702" s="1090"/>
      <c r="G1702" s="1090"/>
      <c r="H1702" s="1090"/>
      <c r="I1702" s="1083"/>
      <c r="K1702" s="1093">
        <v>1</v>
      </c>
      <c r="L1702" s="1622" t="s">
        <v>52</v>
      </c>
      <c r="M1702" s="1622"/>
      <c r="N1702" s="1622"/>
      <c r="O1702" s="1094">
        <f>E1702</f>
        <v>0</v>
      </c>
      <c r="P1702" s="1090"/>
      <c r="Q1702" s="1090"/>
      <c r="R1702" s="1090"/>
      <c r="S1702" s="1083"/>
    </row>
    <row r="1703" spans="1:19" s="1081" customFormat="1">
      <c r="A1703" s="1093"/>
      <c r="B1703" s="1085"/>
      <c r="C1703" s="1085"/>
      <c r="D1703" s="1085"/>
      <c r="E1703" s="1085"/>
      <c r="I1703" s="1083"/>
      <c r="K1703" s="1093"/>
      <c r="L1703" s="1085"/>
      <c r="M1703" s="1085"/>
      <c r="N1703" s="1085"/>
      <c r="O1703" s="1085"/>
      <c r="S1703" s="1083"/>
    </row>
    <row r="1704" spans="1:19" s="1081" customFormat="1">
      <c r="A1704" s="1093">
        <v>2</v>
      </c>
      <c r="B1704" s="1623" t="s">
        <v>53</v>
      </c>
      <c r="C1704" s="1623"/>
      <c r="D1704" s="1623"/>
      <c r="E1704" s="1085"/>
      <c r="I1704" s="1083"/>
      <c r="K1704" s="1093">
        <v>2</v>
      </c>
      <c r="L1704" s="1623" t="s">
        <v>53</v>
      </c>
      <c r="M1704" s="1623"/>
      <c r="N1704" s="1623"/>
      <c r="O1704" s="1085"/>
      <c r="S1704" s="1083"/>
    </row>
    <row r="1705" spans="1:19" s="1081" customFormat="1">
      <c r="A1705" s="1093"/>
      <c r="B1705" s="1623"/>
      <c r="C1705" s="1623"/>
      <c r="D1705" s="1623"/>
      <c r="E1705" s="1095" t="s">
        <v>34</v>
      </c>
      <c r="F1705" s="1090"/>
      <c r="G1705" s="1090"/>
      <c r="H1705" s="1090"/>
      <c r="I1705" s="1083"/>
      <c r="K1705" s="1093"/>
      <c r="L1705" s="1623"/>
      <c r="M1705" s="1623"/>
      <c r="N1705" s="1623"/>
      <c r="O1705" s="1095" t="s">
        <v>34</v>
      </c>
      <c r="P1705" s="1090"/>
      <c r="Q1705" s="1090"/>
      <c r="R1705" s="1090"/>
      <c r="S1705" s="1083"/>
    </row>
    <row r="1706" spans="1:19" s="1081" customFormat="1">
      <c r="A1706" s="1093"/>
      <c r="B1706" s="1085"/>
      <c r="C1706" s="1085"/>
      <c r="D1706" s="1085"/>
      <c r="E1706" s="1085"/>
      <c r="I1706" s="1083"/>
      <c r="K1706" s="1093"/>
      <c r="L1706" s="1085"/>
      <c r="M1706" s="1085"/>
      <c r="N1706" s="1085"/>
      <c r="O1706" s="1085"/>
      <c r="S1706" s="1083"/>
    </row>
    <row r="1707" spans="1:19" s="1081" customFormat="1">
      <c r="A1707" s="1093">
        <v>3</v>
      </c>
      <c r="B1707" s="1622" t="s">
        <v>54</v>
      </c>
      <c r="C1707" s="1622"/>
      <c r="D1707" s="1622"/>
      <c r="E1707" s="1095" t="s">
        <v>34</v>
      </c>
      <c r="F1707" s="1090"/>
      <c r="G1707" s="1090"/>
      <c r="H1707" s="1090"/>
      <c r="I1707" s="1083"/>
      <c r="K1707" s="1093">
        <v>3</v>
      </c>
      <c r="L1707" s="1622" t="s">
        <v>54</v>
      </c>
      <c r="M1707" s="1622"/>
      <c r="N1707" s="1622"/>
      <c r="O1707" s="1089" t="str">
        <f>E1707</f>
        <v>N/A</v>
      </c>
      <c r="P1707" s="1090"/>
      <c r="Q1707" s="1090"/>
      <c r="R1707" s="1090"/>
      <c r="S1707" s="1083"/>
    </row>
    <row r="1708" spans="1:19" s="1081" customFormat="1">
      <c r="A1708" s="1093"/>
      <c r="B1708" s="1085"/>
      <c r="C1708" s="1085"/>
      <c r="D1708" s="1085"/>
      <c r="E1708" s="1085"/>
      <c r="I1708" s="1083"/>
      <c r="K1708" s="1093"/>
      <c r="L1708" s="1085"/>
      <c r="M1708" s="1085"/>
      <c r="N1708" s="1085"/>
      <c r="O1708" s="1085"/>
      <c r="S1708" s="1083"/>
    </row>
    <row r="1709" spans="1:19" s="1081" customFormat="1">
      <c r="A1709" s="1093">
        <v>4</v>
      </c>
      <c r="B1709" s="1622" t="s">
        <v>55</v>
      </c>
      <c r="C1709" s="1622"/>
      <c r="D1709" s="1622"/>
      <c r="E1709" s="1095" t="s">
        <v>56</v>
      </c>
      <c r="F1709" s="1090"/>
      <c r="G1709" s="1090"/>
      <c r="H1709" s="1090"/>
      <c r="I1709" s="1083"/>
      <c r="K1709" s="1093">
        <v>4</v>
      </c>
      <c r="L1709" s="1622" t="s">
        <v>55</v>
      </c>
      <c r="M1709" s="1622"/>
      <c r="N1709" s="1622"/>
      <c r="O1709" s="1095" t="s">
        <v>56</v>
      </c>
      <c r="P1709" s="1090"/>
      <c r="Q1709" s="1090"/>
      <c r="R1709" s="1090"/>
      <c r="S1709" s="1083"/>
    </row>
    <row r="1710" spans="1:19" s="1081" customFormat="1">
      <c r="A1710" s="1093"/>
      <c r="B1710" s="1085"/>
      <c r="C1710" s="1085"/>
      <c r="D1710" s="1085"/>
      <c r="E1710" s="1085"/>
      <c r="I1710" s="1083"/>
      <c r="K1710" s="1093"/>
      <c r="L1710" s="1085"/>
      <c r="M1710" s="1085"/>
      <c r="N1710" s="1085"/>
      <c r="O1710" s="1085"/>
      <c r="S1710" s="1083"/>
    </row>
    <row r="1711" spans="1:19" s="1081" customFormat="1">
      <c r="A1711" s="1093">
        <v>5</v>
      </c>
      <c r="B1711" s="1622" t="s">
        <v>57</v>
      </c>
      <c r="C1711" s="1622"/>
      <c r="D1711" s="1622"/>
      <c r="E1711" s="1096">
        <f>'04-22Master'!AH3841</f>
        <v>0</v>
      </c>
      <c r="I1711" s="1083"/>
      <c r="K1711" s="1093">
        <v>5</v>
      </c>
      <c r="L1711" s="1622" t="s">
        <v>57</v>
      </c>
      <c r="M1711" s="1622"/>
      <c r="N1711" s="1622"/>
      <c r="O1711" s="1096">
        <f>E1711</f>
        <v>0</v>
      </c>
      <c r="S1711" s="1083"/>
    </row>
    <row r="1712" spans="1:19" s="1081" customFormat="1">
      <c r="A1712" s="1093"/>
      <c r="B1712" s="1085"/>
      <c r="C1712" s="1085"/>
      <c r="D1712" s="1097" t="s">
        <v>58</v>
      </c>
      <c r="E1712" s="1097" t="s">
        <v>28</v>
      </c>
      <c r="F1712" s="1097" t="s">
        <v>30</v>
      </c>
      <c r="G1712" s="1097" t="s">
        <v>31</v>
      </c>
      <c r="H1712" s="1097" t="s">
        <v>383</v>
      </c>
      <c r="I1712" s="1098" t="s">
        <v>384</v>
      </c>
      <c r="K1712" s="1093"/>
      <c r="L1712" s="1085"/>
      <c r="M1712" s="1085"/>
      <c r="N1712" s="1097" t="s">
        <v>58</v>
      </c>
      <c r="O1712" s="1097" t="s">
        <v>28</v>
      </c>
      <c r="P1712" s="1097" t="s">
        <v>30</v>
      </c>
      <c r="Q1712" s="1097" t="s">
        <v>31</v>
      </c>
      <c r="R1712" s="1097" t="s">
        <v>383</v>
      </c>
      <c r="S1712" s="1098" t="s">
        <v>384</v>
      </c>
    </row>
    <row r="1713" spans="1:19" s="1081" customFormat="1">
      <c r="A1713" s="1093">
        <v>6</v>
      </c>
      <c r="B1713" s="1099" t="s">
        <v>59</v>
      </c>
      <c r="C1713" s="1099"/>
      <c r="D1713" s="1100">
        <f>'04-22Master'!AJ3841</f>
        <v>0</v>
      </c>
      <c r="E1713" s="1100">
        <f>'04-22Master'!AI4798</f>
        <v>0</v>
      </c>
      <c r="F1713" s="1101">
        <f>'04-22Master'!AK3889</f>
        <v>0</v>
      </c>
      <c r="G1713" s="1100">
        <f>'04-22Master'!AL4798</f>
        <v>0</v>
      </c>
      <c r="H1713" s="1101">
        <f>'04-22Master'!AM4798</f>
        <v>0</v>
      </c>
      <c r="I1713" s="1101">
        <f>SUM(D1713:H1713)</f>
        <v>0</v>
      </c>
      <c r="K1713" s="1093">
        <v>6</v>
      </c>
      <c r="L1713" s="1099" t="s">
        <v>59</v>
      </c>
      <c r="M1713" s="1099"/>
      <c r="N1713" s="1100">
        <f t="shared" ref="N1713" si="116">D1713</f>
        <v>0</v>
      </c>
      <c r="O1713" s="1100">
        <f t="shared" ref="O1713" si="117">E1713</f>
        <v>0</v>
      </c>
      <c r="P1713" s="1101">
        <f t="shared" ref="P1713" si="118">F1713</f>
        <v>0</v>
      </c>
      <c r="Q1713" s="1100">
        <f t="shared" ref="Q1713" si="119">G1713</f>
        <v>0</v>
      </c>
      <c r="R1713" s="1101">
        <f t="shared" ref="R1713" si="120">H1713</f>
        <v>0</v>
      </c>
      <c r="S1713" s="1101">
        <f t="shared" ref="S1713" si="121">I1713</f>
        <v>0</v>
      </c>
    </row>
    <row r="1714" spans="1:19" s="1081" customFormat="1">
      <c r="A1714" s="1093"/>
      <c r="B1714" s="1085"/>
      <c r="C1714" s="1085"/>
      <c r="D1714" s="1085"/>
      <c r="E1714" s="1085"/>
      <c r="I1714" s="1083"/>
      <c r="K1714" s="1093"/>
      <c r="L1714" s="1085"/>
      <c r="M1714" s="1085"/>
      <c r="N1714" s="1085"/>
      <c r="O1714" s="1085"/>
      <c r="S1714" s="1083"/>
    </row>
    <row r="1715" spans="1:19" s="1081" customFormat="1">
      <c r="A1715" s="1093">
        <v>7</v>
      </c>
      <c r="B1715" s="1622" t="s">
        <v>60</v>
      </c>
      <c r="C1715" s="1622"/>
      <c r="D1715" s="1622"/>
      <c r="E1715" s="1102">
        <f>E1711-I1713</f>
        <v>0</v>
      </c>
      <c r="F1715" s="1090"/>
      <c r="G1715" s="1090"/>
      <c r="H1715" s="1090"/>
      <c r="I1715" s="1083"/>
      <c r="K1715" s="1093">
        <v>7</v>
      </c>
      <c r="L1715" s="1622" t="s">
        <v>60</v>
      </c>
      <c r="M1715" s="1622"/>
      <c r="N1715" s="1622"/>
      <c r="O1715" s="1102">
        <f>E1715</f>
        <v>0</v>
      </c>
      <c r="P1715" s="1090"/>
      <c r="Q1715" s="1090"/>
      <c r="R1715" s="1090"/>
      <c r="S1715" s="1083"/>
    </row>
    <row r="1716" spans="1:19" s="1081" customFormat="1">
      <c r="A1716" s="1082"/>
      <c r="I1716" s="1083"/>
      <c r="K1716" s="1082"/>
      <c r="S1716" s="1083"/>
    </row>
    <row r="1717" spans="1:19" s="1081" customFormat="1">
      <c r="A1717" s="1082"/>
      <c r="I1717" s="1083"/>
      <c r="K1717" s="1082"/>
      <c r="S1717" s="1083"/>
    </row>
    <row r="1718" spans="1:19" s="1081" customFormat="1" ht="15.75" thickBot="1">
      <c r="A1718" s="1082"/>
      <c r="F1718" s="1103"/>
      <c r="G1718" s="1103"/>
      <c r="H1718" s="1103"/>
      <c r="I1718" s="1104"/>
      <c r="K1718" s="1082"/>
      <c r="P1718" s="1103"/>
      <c r="Q1718" s="1103"/>
      <c r="R1718" s="1103"/>
      <c r="S1718" s="1104"/>
    </row>
    <row r="1719" spans="1:19" s="1081" customFormat="1" ht="15.75" thickBot="1">
      <c r="A1719" s="1105"/>
      <c r="B1719" s="1103"/>
      <c r="C1719" s="1103"/>
      <c r="D1719" s="1103"/>
      <c r="E1719" s="1103"/>
      <c r="F1719" s="1628" t="s">
        <v>61</v>
      </c>
      <c r="G1719" s="1628"/>
      <c r="H1719" s="1628"/>
      <c r="I1719" s="1629"/>
      <c r="K1719" s="1105"/>
      <c r="L1719" s="1103"/>
      <c r="M1719" s="1103"/>
      <c r="N1719" s="1103"/>
      <c r="O1719" s="1103"/>
      <c r="P1719" s="1628" t="s">
        <v>61</v>
      </c>
      <c r="Q1719" s="1628"/>
      <c r="R1719" s="1628"/>
      <c r="S1719" s="1629"/>
    </row>
    <row r="1720" spans="1:19" s="1081" customFormat="1"/>
    <row r="1721" spans="1:19" s="1081" customFormat="1"/>
    <row r="1722" spans="1:19" s="1081" customFormat="1"/>
    <row r="1723" spans="1:19" s="1081" customFormat="1"/>
    <row r="1724" spans="1:19" s="1081" customFormat="1"/>
    <row r="1725" spans="1:19" s="1081" customFormat="1"/>
    <row r="1726" spans="1:19" s="1081" customFormat="1"/>
    <row r="1727" spans="1:19" s="1081" customFormat="1"/>
    <row r="1728" spans="1:19" s="1081" customFormat="1"/>
    <row r="1729" spans="1:19" s="1081" customFormat="1"/>
    <row r="1730" spans="1:19" s="1081" customFormat="1"/>
    <row r="1731" spans="1:19" s="1081" customFormat="1"/>
    <row r="1732" spans="1:19" s="1081" customFormat="1"/>
    <row r="1733" spans="1:19" s="1081" customFormat="1"/>
    <row r="1734" spans="1:19" s="1081" customFormat="1"/>
    <row r="1735" spans="1:19" s="1081" customFormat="1"/>
    <row r="1736" spans="1:19" s="1081" customFormat="1"/>
    <row r="1737" spans="1:19" s="1081" customFormat="1"/>
    <row r="1738" spans="1:19" s="1081" customFormat="1" ht="15.75" thickBot="1"/>
    <row r="1739" spans="1:19" s="1081" customFormat="1" ht="26.25">
      <c r="A1739" s="1612" t="s">
        <v>46</v>
      </c>
      <c r="B1739" s="1613"/>
      <c r="C1739" s="1613"/>
      <c r="D1739" s="1613"/>
      <c r="E1739" s="1613"/>
      <c r="F1739" s="1613"/>
      <c r="G1739" s="1613"/>
      <c r="H1739" s="1613"/>
      <c r="I1739" s="1614"/>
      <c r="K1739" s="1612" t="s">
        <v>46</v>
      </c>
      <c r="L1739" s="1613"/>
      <c r="M1739" s="1613"/>
      <c r="N1739" s="1613"/>
      <c r="O1739" s="1613"/>
      <c r="P1739" s="1613"/>
      <c r="Q1739" s="1613"/>
      <c r="R1739" s="1613"/>
      <c r="S1739" s="1614"/>
    </row>
    <row r="1740" spans="1:19" s="1081" customFormat="1">
      <c r="A1740" s="1615" t="s">
        <v>47</v>
      </c>
      <c r="B1740" s="1626"/>
      <c r="C1740" s="1626"/>
      <c r="D1740" s="1626"/>
      <c r="E1740" s="1626"/>
      <c r="F1740" s="1626"/>
      <c r="G1740" s="1626"/>
      <c r="H1740" s="1626"/>
      <c r="I1740" s="1617"/>
      <c r="K1740" s="1615" t="s">
        <v>47</v>
      </c>
      <c r="L1740" s="1626"/>
      <c r="M1740" s="1626"/>
      <c r="N1740" s="1626"/>
      <c r="O1740" s="1626"/>
      <c r="P1740" s="1626"/>
      <c r="Q1740" s="1626"/>
      <c r="R1740" s="1626"/>
      <c r="S1740" s="1617"/>
    </row>
    <row r="1741" spans="1:19" s="1081" customFormat="1">
      <c r="A1741" s="1082"/>
      <c r="I1741" s="1083"/>
      <c r="K1741" s="1082"/>
      <c r="S1741" s="1083"/>
    </row>
    <row r="1742" spans="1:19" s="1081" customFormat="1" ht="18.75">
      <c r="A1742" s="1084" t="s">
        <v>48</v>
      </c>
      <c r="B1742" s="1085"/>
      <c r="C1742" s="1085"/>
      <c r="D1742" s="1086" t="s">
        <v>482</v>
      </c>
      <c r="I1742" s="1083"/>
      <c r="K1742" s="1084" t="s">
        <v>48</v>
      </c>
      <c r="L1742" s="1085"/>
      <c r="M1742" s="1085"/>
      <c r="N1742" s="1087" t="str">
        <f>D1742</f>
        <v>Burgeon IT Services Pvt.Ltd.</v>
      </c>
      <c r="S1742" s="1083"/>
    </row>
    <row r="1743" spans="1:19" s="1081" customFormat="1" ht="18">
      <c r="A1743" s="1084"/>
      <c r="B1743" s="1088" t="s">
        <v>491</v>
      </c>
      <c r="C1743" s="1085"/>
      <c r="I1743" s="1083"/>
      <c r="K1743" s="1084"/>
      <c r="L1743" s="1085" t="str">
        <f>B1743</f>
        <v>Siri Mansion LIGB 436 Dr.A S Rao Nagar,Hyderabad</v>
      </c>
      <c r="M1743" s="1085"/>
      <c r="N1743" s="1085"/>
      <c r="S1743" s="1083"/>
    </row>
    <row r="1744" spans="1:19" s="1081" customFormat="1">
      <c r="A1744" s="1084"/>
      <c r="B1744" s="1085"/>
      <c r="C1744" s="1085"/>
      <c r="D1744" s="1085"/>
      <c r="E1744" s="1085"/>
      <c r="I1744" s="1083"/>
      <c r="K1744" s="1084"/>
      <c r="L1744" s="1085"/>
      <c r="M1744" s="1085"/>
      <c r="N1744" s="1085"/>
      <c r="O1744" s="1085"/>
      <c r="S1744" s="1083"/>
    </row>
    <row r="1745" spans="1:19" s="1081" customFormat="1">
      <c r="A1745" s="1618" t="s">
        <v>49</v>
      </c>
      <c r="B1745" s="1623"/>
      <c r="C1745" s="1623"/>
      <c r="D1745" s="1623"/>
      <c r="E1745" s="1085"/>
      <c r="I1745" s="1083"/>
      <c r="K1745" s="1618" t="s">
        <v>49</v>
      </c>
      <c r="L1745" s="1623"/>
      <c r="M1745" s="1623"/>
      <c r="N1745" s="1623"/>
      <c r="O1745" s="1085"/>
      <c r="S1745" s="1083"/>
    </row>
    <row r="1746" spans="1:19" s="1081" customFormat="1">
      <c r="A1746" s="1618"/>
      <c r="B1746" s="1623"/>
      <c r="C1746" s="1623"/>
      <c r="D1746" s="1623"/>
      <c r="E1746" s="1089">
        <f>'04-22Master'!B3891</f>
        <v>0</v>
      </c>
      <c r="F1746" s="1090"/>
      <c r="G1746" s="1090"/>
      <c r="H1746" s="1090">
        <f>'04-22Master'!E3891</f>
        <v>0</v>
      </c>
      <c r="I1746" s="1083"/>
      <c r="K1746" s="1618"/>
      <c r="L1746" s="1623"/>
      <c r="M1746" s="1623"/>
      <c r="N1746" s="1623"/>
      <c r="O1746" s="1089">
        <f>E1746</f>
        <v>0</v>
      </c>
      <c r="P1746" s="1090"/>
      <c r="Q1746" s="1090"/>
      <c r="R1746" s="1090"/>
      <c r="S1746" s="1083"/>
    </row>
    <row r="1747" spans="1:19" s="1081" customFormat="1">
      <c r="A1747" s="1084"/>
      <c r="B1747" s="1085"/>
      <c r="C1747" s="1085"/>
      <c r="D1747" s="1085"/>
      <c r="E1747" s="1085"/>
      <c r="I1747" s="1083"/>
      <c r="K1747" s="1084"/>
      <c r="L1747" s="1085"/>
      <c r="M1747" s="1085"/>
      <c r="N1747" s="1085"/>
      <c r="O1747" s="1085"/>
      <c r="S1747" s="1083"/>
    </row>
    <row r="1748" spans="1:19" s="1081" customFormat="1">
      <c r="A1748" s="1620" t="s">
        <v>50</v>
      </c>
      <c r="B1748" s="1622"/>
      <c r="C1748" s="1622"/>
      <c r="D1748" s="1622"/>
      <c r="E1748" s="1091" t="s">
        <v>483</v>
      </c>
      <c r="F1748" s="1090"/>
      <c r="G1748" s="1090"/>
      <c r="H1748" s="1090"/>
      <c r="I1748" s="1083"/>
      <c r="K1748" s="1620" t="s">
        <v>50</v>
      </c>
      <c r="L1748" s="1622"/>
      <c r="M1748" s="1622"/>
      <c r="N1748" s="1622"/>
      <c r="O1748" s="1089" t="str">
        <f>E1748</f>
        <v>INFOSYS  LTD.IL Bangalore STP Park - I</v>
      </c>
      <c r="P1748" s="1090"/>
      <c r="Q1748" s="1090"/>
      <c r="R1748" s="1090"/>
      <c r="S1748" s="1083"/>
    </row>
    <row r="1749" spans="1:19" s="1081" customFormat="1">
      <c r="A1749" s="1084"/>
      <c r="B1749" s="1085"/>
      <c r="C1749" s="1085"/>
      <c r="D1749" s="1085"/>
      <c r="E1749" s="1085"/>
      <c r="I1749" s="1083"/>
      <c r="K1749" s="1084"/>
      <c r="L1749" s="1085"/>
      <c r="M1749" s="1085"/>
      <c r="N1749" s="1085"/>
      <c r="O1749" s="1085"/>
      <c r="S1749" s="1083"/>
    </row>
    <row r="1750" spans="1:19" s="1081" customFormat="1">
      <c r="A1750" s="1620" t="s">
        <v>51</v>
      </c>
      <c r="B1750" s="1622"/>
      <c r="C1750" s="1622"/>
      <c r="D1750" s="1622"/>
      <c r="E1750" s="1092">
        <f>'04-22Master'!D3857</f>
        <v>0</v>
      </c>
      <c r="F1750" s="1090"/>
      <c r="G1750" s="1090"/>
      <c r="H1750" s="1090"/>
      <c r="I1750" s="1083"/>
      <c r="K1750" s="1620" t="s">
        <v>51</v>
      </c>
      <c r="L1750" s="1622"/>
      <c r="M1750" s="1622"/>
      <c r="N1750" s="1622"/>
      <c r="O1750" s="1092">
        <f>E1750</f>
        <v>0</v>
      </c>
      <c r="P1750" s="1090"/>
      <c r="Q1750" s="1090"/>
      <c r="R1750" s="1090"/>
      <c r="S1750" s="1083"/>
    </row>
    <row r="1751" spans="1:19" s="1081" customFormat="1">
      <c r="A1751" s="1084"/>
      <c r="B1751" s="1085"/>
      <c r="C1751" s="1085"/>
      <c r="D1751" s="1085"/>
      <c r="E1751" s="1085"/>
      <c r="I1751" s="1083"/>
      <c r="K1751" s="1084"/>
      <c r="L1751" s="1085"/>
      <c r="M1751" s="1085"/>
      <c r="N1751" s="1085"/>
      <c r="O1751" s="1085"/>
      <c r="S1751" s="1083"/>
    </row>
    <row r="1752" spans="1:19" s="1081" customFormat="1">
      <c r="A1752" s="1093">
        <v>1</v>
      </c>
      <c r="B1752" s="1622" t="s">
        <v>52</v>
      </c>
      <c r="C1752" s="1622"/>
      <c r="D1752" s="1622"/>
      <c r="E1752" s="1094">
        <f>'04-22Master'!R3891</f>
        <v>0</v>
      </c>
      <c r="F1752" s="1090"/>
      <c r="G1752" s="1090"/>
      <c r="H1752" s="1090"/>
      <c r="I1752" s="1083"/>
      <c r="K1752" s="1093">
        <v>1</v>
      </c>
      <c r="L1752" s="1622" t="s">
        <v>52</v>
      </c>
      <c r="M1752" s="1622"/>
      <c r="N1752" s="1622"/>
      <c r="O1752" s="1094">
        <f>E1752</f>
        <v>0</v>
      </c>
      <c r="P1752" s="1090"/>
      <c r="Q1752" s="1090"/>
      <c r="R1752" s="1090"/>
      <c r="S1752" s="1083"/>
    </row>
    <row r="1753" spans="1:19" s="1081" customFormat="1">
      <c r="A1753" s="1093"/>
      <c r="B1753" s="1085"/>
      <c r="C1753" s="1085"/>
      <c r="D1753" s="1085"/>
      <c r="E1753" s="1085"/>
      <c r="I1753" s="1083"/>
      <c r="K1753" s="1093"/>
      <c r="L1753" s="1085"/>
      <c r="M1753" s="1085"/>
      <c r="N1753" s="1085"/>
      <c r="O1753" s="1085"/>
      <c r="S1753" s="1083"/>
    </row>
    <row r="1754" spans="1:19" s="1081" customFormat="1">
      <c r="A1754" s="1093">
        <v>2</v>
      </c>
      <c r="B1754" s="1623" t="s">
        <v>53</v>
      </c>
      <c r="C1754" s="1623"/>
      <c r="D1754" s="1623"/>
      <c r="E1754" s="1085"/>
      <c r="I1754" s="1083"/>
      <c r="K1754" s="1093">
        <v>2</v>
      </c>
      <c r="L1754" s="1623" t="s">
        <v>53</v>
      </c>
      <c r="M1754" s="1623"/>
      <c r="N1754" s="1623"/>
      <c r="O1754" s="1085"/>
      <c r="S1754" s="1083"/>
    </row>
    <row r="1755" spans="1:19" s="1081" customFormat="1">
      <c r="A1755" s="1093"/>
      <c r="B1755" s="1623"/>
      <c r="C1755" s="1623"/>
      <c r="D1755" s="1623"/>
      <c r="E1755" s="1095" t="s">
        <v>34</v>
      </c>
      <c r="F1755" s="1090"/>
      <c r="G1755" s="1090"/>
      <c r="H1755" s="1090"/>
      <c r="I1755" s="1083"/>
      <c r="K1755" s="1093"/>
      <c r="L1755" s="1623"/>
      <c r="M1755" s="1623"/>
      <c r="N1755" s="1623"/>
      <c r="O1755" s="1095" t="s">
        <v>34</v>
      </c>
      <c r="P1755" s="1090"/>
      <c r="Q1755" s="1090"/>
      <c r="R1755" s="1090"/>
      <c r="S1755" s="1083"/>
    </row>
    <row r="1756" spans="1:19" s="1081" customFormat="1">
      <c r="A1756" s="1093"/>
      <c r="B1756" s="1085"/>
      <c r="C1756" s="1085"/>
      <c r="D1756" s="1085"/>
      <c r="E1756" s="1085"/>
      <c r="I1756" s="1083"/>
      <c r="K1756" s="1093"/>
      <c r="L1756" s="1085"/>
      <c r="M1756" s="1085"/>
      <c r="N1756" s="1085"/>
      <c r="O1756" s="1085"/>
      <c r="S1756" s="1083"/>
    </row>
    <row r="1757" spans="1:19" s="1081" customFormat="1">
      <c r="A1757" s="1093">
        <v>3</v>
      </c>
      <c r="B1757" s="1622" t="s">
        <v>54</v>
      </c>
      <c r="C1757" s="1622"/>
      <c r="D1757" s="1622"/>
      <c r="E1757" s="1095" t="s">
        <v>34</v>
      </c>
      <c r="F1757" s="1090"/>
      <c r="G1757" s="1090"/>
      <c r="H1757" s="1090"/>
      <c r="I1757" s="1083"/>
      <c r="K1757" s="1093">
        <v>3</v>
      </c>
      <c r="L1757" s="1622" t="s">
        <v>54</v>
      </c>
      <c r="M1757" s="1622"/>
      <c r="N1757" s="1622"/>
      <c r="O1757" s="1089" t="str">
        <f>E1757</f>
        <v>N/A</v>
      </c>
      <c r="P1757" s="1090"/>
      <c r="Q1757" s="1090"/>
      <c r="R1757" s="1090"/>
      <c r="S1757" s="1083"/>
    </row>
    <row r="1758" spans="1:19" s="1081" customFormat="1">
      <c r="A1758" s="1093"/>
      <c r="B1758" s="1085"/>
      <c r="C1758" s="1085"/>
      <c r="D1758" s="1085"/>
      <c r="E1758" s="1085"/>
      <c r="I1758" s="1083"/>
      <c r="K1758" s="1093"/>
      <c r="L1758" s="1085"/>
      <c r="M1758" s="1085"/>
      <c r="N1758" s="1085"/>
      <c r="O1758" s="1085"/>
      <c r="S1758" s="1083"/>
    </row>
    <row r="1759" spans="1:19" s="1081" customFormat="1">
      <c r="A1759" s="1093">
        <v>4</v>
      </c>
      <c r="B1759" s="1622" t="s">
        <v>55</v>
      </c>
      <c r="C1759" s="1622"/>
      <c r="D1759" s="1622"/>
      <c r="E1759" s="1095" t="s">
        <v>56</v>
      </c>
      <c r="F1759" s="1090"/>
      <c r="G1759" s="1090"/>
      <c r="H1759" s="1090"/>
      <c r="I1759" s="1083"/>
      <c r="K1759" s="1093">
        <v>4</v>
      </c>
      <c r="L1759" s="1622" t="s">
        <v>55</v>
      </c>
      <c r="M1759" s="1622"/>
      <c r="N1759" s="1622"/>
      <c r="O1759" s="1095" t="s">
        <v>56</v>
      </c>
      <c r="P1759" s="1090"/>
      <c r="Q1759" s="1090"/>
      <c r="R1759" s="1090"/>
      <c r="S1759" s="1083"/>
    </row>
    <row r="1760" spans="1:19" s="1081" customFormat="1">
      <c r="A1760" s="1093"/>
      <c r="B1760" s="1085"/>
      <c r="C1760" s="1085"/>
      <c r="D1760" s="1085"/>
      <c r="E1760" s="1085"/>
      <c r="I1760" s="1083"/>
      <c r="K1760" s="1093"/>
      <c r="L1760" s="1085"/>
      <c r="M1760" s="1085"/>
      <c r="N1760" s="1085"/>
      <c r="O1760" s="1085"/>
      <c r="S1760" s="1083"/>
    </row>
    <row r="1761" spans="1:19" s="1081" customFormat="1">
      <c r="A1761" s="1093">
        <v>5</v>
      </c>
      <c r="B1761" s="1622" t="s">
        <v>57</v>
      </c>
      <c r="C1761" s="1622"/>
      <c r="D1761" s="1622"/>
      <c r="E1761" s="1096">
        <f>'04-22Master'!AH3891</f>
        <v>0</v>
      </c>
      <c r="I1761" s="1083"/>
      <c r="K1761" s="1093">
        <v>5</v>
      </c>
      <c r="L1761" s="1622" t="s">
        <v>57</v>
      </c>
      <c r="M1761" s="1622"/>
      <c r="N1761" s="1622"/>
      <c r="O1761" s="1096">
        <f>E1761</f>
        <v>0</v>
      </c>
      <c r="S1761" s="1083"/>
    </row>
    <row r="1762" spans="1:19" s="1081" customFormat="1">
      <c r="A1762" s="1093"/>
      <c r="B1762" s="1085"/>
      <c r="C1762" s="1085"/>
      <c r="D1762" s="1097" t="s">
        <v>58</v>
      </c>
      <c r="E1762" s="1097" t="s">
        <v>28</v>
      </c>
      <c r="F1762" s="1097" t="s">
        <v>30</v>
      </c>
      <c r="G1762" s="1097" t="s">
        <v>31</v>
      </c>
      <c r="H1762" s="1097" t="s">
        <v>383</v>
      </c>
      <c r="I1762" s="1098" t="s">
        <v>384</v>
      </c>
      <c r="K1762" s="1093"/>
      <c r="L1762" s="1085"/>
      <c r="M1762" s="1085"/>
      <c r="N1762" s="1097" t="s">
        <v>58</v>
      </c>
      <c r="O1762" s="1097" t="s">
        <v>28</v>
      </c>
      <c r="P1762" s="1097" t="s">
        <v>30</v>
      </c>
      <c r="Q1762" s="1097" t="s">
        <v>31</v>
      </c>
      <c r="R1762" s="1097" t="s">
        <v>383</v>
      </c>
      <c r="S1762" s="1098" t="s">
        <v>384</v>
      </c>
    </row>
    <row r="1763" spans="1:19" s="1081" customFormat="1">
      <c r="A1763" s="1093">
        <v>6</v>
      </c>
      <c r="B1763" s="1099" t="s">
        <v>59</v>
      </c>
      <c r="C1763" s="1099"/>
      <c r="D1763" s="1100">
        <f>'04-22Master'!AJ3891</f>
        <v>0</v>
      </c>
      <c r="E1763" s="1100">
        <f>'04-22Master'!AI4848</f>
        <v>0</v>
      </c>
      <c r="F1763" s="1101">
        <f>'04-22Master'!AK3939</f>
        <v>0</v>
      </c>
      <c r="G1763" s="1100">
        <f>'04-22Master'!AL4848</f>
        <v>0</v>
      </c>
      <c r="H1763" s="1101">
        <f>'04-22Master'!AM4848</f>
        <v>0</v>
      </c>
      <c r="I1763" s="1101">
        <f>SUM(D1763:H1763)</f>
        <v>0</v>
      </c>
      <c r="K1763" s="1093">
        <v>6</v>
      </c>
      <c r="L1763" s="1099" t="s">
        <v>59</v>
      </c>
      <c r="M1763" s="1099"/>
      <c r="N1763" s="1100">
        <f t="shared" ref="N1763" si="122">D1763</f>
        <v>0</v>
      </c>
      <c r="O1763" s="1100">
        <f t="shared" ref="O1763" si="123">E1763</f>
        <v>0</v>
      </c>
      <c r="P1763" s="1101">
        <f t="shared" ref="P1763" si="124">F1763</f>
        <v>0</v>
      </c>
      <c r="Q1763" s="1100">
        <f t="shared" ref="Q1763" si="125">G1763</f>
        <v>0</v>
      </c>
      <c r="R1763" s="1101">
        <f t="shared" ref="R1763" si="126">H1763</f>
        <v>0</v>
      </c>
      <c r="S1763" s="1101">
        <f t="shared" ref="S1763" si="127">I1763</f>
        <v>0</v>
      </c>
    </row>
    <row r="1764" spans="1:19" s="1081" customFormat="1">
      <c r="A1764" s="1093"/>
      <c r="B1764" s="1085"/>
      <c r="C1764" s="1085"/>
      <c r="D1764" s="1085"/>
      <c r="E1764" s="1085"/>
      <c r="I1764" s="1083"/>
      <c r="K1764" s="1093"/>
      <c r="L1764" s="1085"/>
      <c r="M1764" s="1085"/>
      <c r="N1764" s="1085"/>
      <c r="O1764" s="1085"/>
      <c r="S1764" s="1083"/>
    </row>
    <row r="1765" spans="1:19" s="1081" customFormat="1">
      <c r="A1765" s="1093">
        <v>7</v>
      </c>
      <c r="B1765" s="1622" t="s">
        <v>60</v>
      </c>
      <c r="C1765" s="1622"/>
      <c r="D1765" s="1622"/>
      <c r="E1765" s="1102">
        <f>E1761-I1763</f>
        <v>0</v>
      </c>
      <c r="F1765" s="1090"/>
      <c r="G1765" s="1090"/>
      <c r="H1765" s="1090"/>
      <c r="I1765" s="1083"/>
      <c r="K1765" s="1093">
        <v>7</v>
      </c>
      <c r="L1765" s="1622" t="s">
        <v>60</v>
      </c>
      <c r="M1765" s="1622"/>
      <c r="N1765" s="1622"/>
      <c r="O1765" s="1102">
        <f>E1765</f>
        <v>0</v>
      </c>
      <c r="P1765" s="1090"/>
      <c r="Q1765" s="1090"/>
      <c r="R1765" s="1090"/>
      <c r="S1765" s="1083"/>
    </row>
    <row r="1766" spans="1:19" s="1081" customFormat="1">
      <c r="A1766" s="1082"/>
      <c r="I1766" s="1083"/>
      <c r="K1766" s="1082"/>
      <c r="S1766" s="1083"/>
    </row>
    <row r="1767" spans="1:19" s="1081" customFormat="1">
      <c r="A1767" s="1082"/>
      <c r="I1767" s="1083"/>
      <c r="K1767" s="1082"/>
      <c r="S1767" s="1083"/>
    </row>
    <row r="1768" spans="1:19" s="1081" customFormat="1" ht="15.75" thickBot="1">
      <c r="A1768" s="1082"/>
      <c r="F1768" s="1103"/>
      <c r="G1768" s="1103"/>
      <c r="H1768" s="1103"/>
      <c r="I1768" s="1104"/>
      <c r="K1768" s="1082"/>
      <c r="P1768" s="1103"/>
      <c r="Q1768" s="1103"/>
      <c r="R1768" s="1103"/>
      <c r="S1768" s="1104"/>
    </row>
    <row r="1769" spans="1:19" s="1081" customFormat="1" ht="15.75" thickBot="1">
      <c r="A1769" s="1105"/>
      <c r="B1769" s="1103"/>
      <c r="C1769" s="1103"/>
      <c r="D1769" s="1103"/>
      <c r="E1769" s="1103"/>
      <c r="F1769" s="1628" t="s">
        <v>61</v>
      </c>
      <c r="G1769" s="1628"/>
      <c r="H1769" s="1628"/>
      <c r="I1769" s="1629"/>
      <c r="K1769" s="1105"/>
      <c r="L1769" s="1103"/>
      <c r="M1769" s="1103"/>
      <c r="N1769" s="1103"/>
      <c r="O1769" s="1103"/>
      <c r="P1769" s="1628" t="s">
        <v>61</v>
      </c>
      <c r="Q1769" s="1628"/>
      <c r="R1769" s="1628"/>
      <c r="S1769" s="1629"/>
    </row>
    <row r="1770" spans="1:19" s="1081" customFormat="1"/>
    <row r="1771" spans="1:19" s="1081" customFormat="1"/>
    <row r="1772" spans="1:19" s="1081" customFormat="1"/>
    <row r="1773" spans="1:19" s="1081" customFormat="1"/>
    <row r="1774" spans="1:19" s="1081" customFormat="1"/>
    <row r="1775" spans="1:19" s="1081" customFormat="1"/>
    <row r="1776" spans="1:19" s="1081" customFormat="1"/>
    <row r="1777" spans="1:19" s="1081" customFormat="1"/>
    <row r="1778" spans="1:19" s="1081" customFormat="1"/>
    <row r="1779" spans="1:19" s="1081" customFormat="1"/>
    <row r="1780" spans="1:19" s="1081" customFormat="1"/>
    <row r="1781" spans="1:19" s="1081" customFormat="1"/>
    <row r="1782" spans="1:19" s="1081" customFormat="1"/>
    <row r="1783" spans="1:19" s="1081" customFormat="1"/>
    <row r="1784" spans="1:19" s="1081" customFormat="1"/>
    <row r="1785" spans="1:19" s="1081" customFormat="1" ht="15.75" thickBot="1"/>
    <row r="1786" spans="1:19" s="1081" customFormat="1" ht="26.25">
      <c r="A1786" s="1612" t="s">
        <v>46</v>
      </c>
      <c r="B1786" s="1613"/>
      <c r="C1786" s="1613"/>
      <c r="D1786" s="1613"/>
      <c r="E1786" s="1613"/>
      <c r="F1786" s="1613"/>
      <c r="G1786" s="1613"/>
      <c r="H1786" s="1613"/>
      <c r="I1786" s="1614"/>
      <c r="K1786" s="1612" t="s">
        <v>46</v>
      </c>
      <c r="L1786" s="1613"/>
      <c r="M1786" s="1613"/>
      <c r="N1786" s="1613"/>
      <c r="O1786" s="1613"/>
      <c r="P1786" s="1613"/>
      <c r="Q1786" s="1613"/>
      <c r="R1786" s="1613"/>
      <c r="S1786" s="1614"/>
    </row>
    <row r="1787" spans="1:19" s="1081" customFormat="1">
      <c r="A1787" s="1615" t="s">
        <v>47</v>
      </c>
      <c r="B1787" s="1626"/>
      <c r="C1787" s="1626"/>
      <c r="D1787" s="1626"/>
      <c r="E1787" s="1626"/>
      <c r="F1787" s="1626"/>
      <c r="G1787" s="1626"/>
      <c r="H1787" s="1626"/>
      <c r="I1787" s="1617"/>
      <c r="K1787" s="1615" t="s">
        <v>47</v>
      </c>
      <c r="L1787" s="1626"/>
      <c r="M1787" s="1626"/>
      <c r="N1787" s="1626"/>
      <c r="O1787" s="1626"/>
      <c r="P1787" s="1626"/>
      <c r="Q1787" s="1626"/>
      <c r="R1787" s="1626"/>
      <c r="S1787" s="1617"/>
    </row>
    <row r="1788" spans="1:19" s="1081" customFormat="1">
      <c r="A1788" s="1082"/>
      <c r="I1788" s="1083"/>
      <c r="K1788" s="1082"/>
      <c r="S1788" s="1083"/>
    </row>
    <row r="1789" spans="1:19" s="1081" customFormat="1" ht="18.75">
      <c r="A1789" s="1084" t="s">
        <v>48</v>
      </c>
      <c r="B1789" s="1085"/>
      <c r="C1789" s="1085"/>
      <c r="D1789" s="1086" t="s">
        <v>482</v>
      </c>
      <c r="I1789" s="1083"/>
      <c r="K1789" s="1084" t="s">
        <v>48</v>
      </c>
      <c r="L1789" s="1085"/>
      <c r="M1789" s="1085"/>
      <c r="N1789" s="1087" t="str">
        <f>D1789</f>
        <v>Burgeon IT Services Pvt.Ltd.</v>
      </c>
      <c r="S1789" s="1083"/>
    </row>
    <row r="1790" spans="1:19" s="1081" customFormat="1" ht="18">
      <c r="A1790" s="1084"/>
      <c r="B1790" s="1088" t="s">
        <v>491</v>
      </c>
      <c r="C1790" s="1085"/>
      <c r="I1790" s="1083"/>
      <c r="K1790" s="1084"/>
      <c r="L1790" s="1085" t="str">
        <f>B1790</f>
        <v>Siri Mansion LIGB 436 Dr.A S Rao Nagar,Hyderabad</v>
      </c>
      <c r="M1790" s="1085"/>
      <c r="N1790" s="1085"/>
      <c r="S1790" s="1083"/>
    </row>
    <row r="1791" spans="1:19" s="1081" customFormat="1">
      <c r="A1791" s="1084"/>
      <c r="B1791" s="1085"/>
      <c r="C1791" s="1085"/>
      <c r="D1791" s="1085"/>
      <c r="E1791" s="1085"/>
      <c r="I1791" s="1083"/>
      <c r="K1791" s="1084"/>
      <c r="L1791" s="1085"/>
      <c r="M1791" s="1085"/>
      <c r="N1791" s="1085"/>
      <c r="O1791" s="1085"/>
      <c r="S1791" s="1083"/>
    </row>
    <row r="1792" spans="1:19" s="1081" customFormat="1">
      <c r="A1792" s="1618" t="s">
        <v>49</v>
      </c>
      <c r="B1792" s="1623"/>
      <c r="C1792" s="1623"/>
      <c r="D1792" s="1623"/>
      <c r="E1792" s="1085"/>
      <c r="I1792" s="1083"/>
      <c r="K1792" s="1618" t="s">
        <v>49</v>
      </c>
      <c r="L1792" s="1623"/>
      <c r="M1792" s="1623"/>
      <c r="N1792" s="1623"/>
      <c r="O1792" s="1085"/>
      <c r="S1792" s="1083"/>
    </row>
    <row r="1793" spans="1:19" s="1081" customFormat="1">
      <c r="A1793" s="1618"/>
      <c r="B1793" s="1623"/>
      <c r="C1793" s="1623"/>
      <c r="D1793" s="1623"/>
      <c r="E1793" s="1089">
        <f>'04-22Master'!B3938</f>
        <v>0</v>
      </c>
      <c r="F1793" s="1090"/>
      <c r="G1793" s="1090"/>
      <c r="H1793" s="1090">
        <f>'04-22Master'!E3938</f>
        <v>0</v>
      </c>
      <c r="I1793" s="1083"/>
      <c r="K1793" s="1618"/>
      <c r="L1793" s="1623"/>
      <c r="M1793" s="1623"/>
      <c r="N1793" s="1623"/>
      <c r="O1793" s="1089">
        <f>E1793</f>
        <v>0</v>
      </c>
      <c r="P1793" s="1090"/>
      <c r="Q1793" s="1090"/>
      <c r="R1793" s="1090"/>
      <c r="S1793" s="1083"/>
    </row>
    <row r="1794" spans="1:19" s="1081" customFormat="1">
      <c r="A1794" s="1084"/>
      <c r="B1794" s="1085"/>
      <c r="C1794" s="1085"/>
      <c r="D1794" s="1085"/>
      <c r="E1794" s="1085"/>
      <c r="I1794" s="1083"/>
      <c r="K1794" s="1084"/>
      <c r="L1794" s="1085"/>
      <c r="M1794" s="1085"/>
      <c r="N1794" s="1085"/>
      <c r="O1794" s="1085"/>
      <c r="S1794" s="1083"/>
    </row>
    <row r="1795" spans="1:19" s="1081" customFormat="1">
      <c r="A1795" s="1620" t="s">
        <v>50</v>
      </c>
      <c r="B1795" s="1622"/>
      <c r="C1795" s="1622"/>
      <c r="D1795" s="1622"/>
      <c r="E1795" s="1091" t="s">
        <v>483</v>
      </c>
      <c r="F1795" s="1090"/>
      <c r="G1795" s="1090"/>
      <c r="H1795" s="1090"/>
      <c r="I1795" s="1083"/>
      <c r="K1795" s="1620" t="s">
        <v>50</v>
      </c>
      <c r="L1795" s="1622"/>
      <c r="M1795" s="1622"/>
      <c r="N1795" s="1622"/>
      <c r="O1795" s="1089" t="str">
        <f>E1795</f>
        <v>INFOSYS  LTD.IL Bangalore STP Park - I</v>
      </c>
      <c r="P1795" s="1090"/>
      <c r="Q1795" s="1090"/>
      <c r="R1795" s="1090"/>
      <c r="S1795" s="1083"/>
    </row>
    <row r="1796" spans="1:19" s="1081" customFormat="1">
      <c r="A1796" s="1084"/>
      <c r="B1796" s="1085"/>
      <c r="C1796" s="1085"/>
      <c r="D1796" s="1085"/>
      <c r="E1796" s="1085"/>
      <c r="I1796" s="1083"/>
      <c r="K1796" s="1084"/>
      <c r="L1796" s="1085"/>
      <c r="M1796" s="1085"/>
      <c r="N1796" s="1085"/>
      <c r="O1796" s="1085"/>
      <c r="S1796" s="1083"/>
    </row>
    <row r="1797" spans="1:19" s="1081" customFormat="1">
      <c r="A1797" s="1620" t="s">
        <v>51</v>
      </c>
      <c r="B1797" s="1622"/>
      <c r="C1797" s="1622"/>
      <c r="D1797" s="1622"/>
      <c r="E1797" s="1092">
        <f>'04-22Master'!D3904</f>
        <v>0</v>
      </c>
      <c r="F1797" s="1090"/>
      <c r="G1797" s="1090"/>
      <c r="H1797" s="1090"/>
      <c r="I1797" s="1083"/>
      <c r="K1797" s="1620" t="s">
        <v>51</v>
      </c>
      <c r="L1797" s="1622"/>
      <c r="M1797" s="1622"/>
      <c r="N1797" s="1622"/>
      <c r="O1797" s="1092">
        <f>E1797</f>
        <v>0</v>
      </c>
      <c r="P1797" s="1090"/>
      <c r="Q1797" s="1090"/>
      <c r="R1797" s="1090"/>
      <c r="S1797" s="1083"/>
    </row>
    <row r="1798" spans="1:19" s="1081" customFormat="1">
      <c r="A1798" s="1084"/>
      <c r="B1798" s="1085"/>
      <c r="C1798" s="1085"/>
      <c r="D1798" s="1085"/>
      <c r="E1798" s="1085"/>
      <c r="I1798" s="1083"/>
      <c r="K1798" s="1084"/>
      <c r="L1798" s="1085"/>
      <c r="M1798" s="1085"/>
      <c r="N1798" s="1085"/>
      <c r="O1798" s="1085"/>
      <c r="S1798" s="1083"/>
    </row>
    <row r="1799" spans="1:19" s="1081" customFormat="1">
      <c r="A1799" s="1093">
        <v>1</v>
      </c>
      <c r="B1799" s="1622" t="s">
        <v>52</v>
      </c>
      <c r="C1799" s="1622"/>
      <c r="D1799" s="1622"/>
      <c r="E1799" s="1094">
        <f>'04-22Master'!R3938</f>
        <v>0</v>
      </c>
      <c r="F1799" s="1090"/>
      <c r="G1799" s="1090"/>
      <c r="H1799" s="1090"/>
      <c r="I1799" s="1083"/>
      <c r="K1799" s="1093">
        <v>1</v>
      </c>
      <c r="L1799" s="1622" t="s">
        <v>52</v>
      </c>
      <c r="M1799" s="1622"/>
      <c r="N1799" s="1622"/>
      <c r="O1799" s="1094">
        <f>E1799</f>
        <v>0</v>
      </c>
      <c r="P1799" s="1090"/>
      <c r="Q1799" s="1090"/>
      <c r="R1799" s="1090"/>
      <c r="S1799" s="1083"/>
    </row>
    <row r="1800" spans="1:19" s="1081" customFormat="1">
      <c r="A1800" s="1093"/>
      <c r="B1800" s="1085"/>
      <c r="C1800" s="1085"/>
      <c r="D1800" s="1085"/>
      <c r="E1800" s="1085"/>
      <c r="I1800" s="1083"/>
      <c r="K1800" s="1093"/>
      <c r="L1800" s="1085"/>
      <c r="M1800" s="1085"/>
      <c r="N1800" s="1085"/>
      <c r="O1800" s="1085"/>
      <c r="S1800" s="1083"/>
    </row>
    <row r="1801" spans="1:19" s="1081" customFormat="1">
      <c r="A1801" s="1093">
        <v>2</v>
      </c>
      <c r="B1801" s="1623" t="s">
        <v>53</v>
      </c>
      <c r="C1801" s="1623"/>
      <c r="D1801" s="1623"/>
      <c r="E1801" s="1085"/>
      <c r="I1801" s="1083"/>
      <c r="K1801" s="1093">
        <v>2</v>
      </c>
      <c r="L1801" s="1623" t="s">
        <v>53</v>
      </c>
      <c r="M1801" s="1623"/>
      <c r="N1801" s="1623"/>
      <c r="O1801" s="1085"/>
      <c r="S1801" s="1083"/>
    </row>
    <row r="1802" spans="1:19" s="1081" customFormat="1">
      <c r="A1802" s="1093"/>
      <c r="B1802" s="1623"/>
      <c r="C1802" s="1623"/>
      <c r="D1802" s="1623"/>
      <c r="E1802" s="1095" t="s">
        <v>34</v>
      </c>
      <c r="F1802" s="1090"/>
      <c r="G1802" s="1090"/>
      <c r="H1802" s="1090"/>
      <c r="I1802" s="1083"/>
      <c r="K1802" s="1093"/>
      <c r="L1802" s="1623"/>
      <c r="M1802" s="1623"/>
      <c r="N1802" s="1623"/>
      <c r="O1802" s="1095" t="s">
        <v>34</v>
      </c>
      <c r="P1802" s="1090"/>
      <c r="Q1802" s="1090"/>
      <c r="R1802" s="1090"/>
      <c r="S1802" s="1083"/>
    </row>
    <row r="1803" spans="1:19" s="1081" customFormat="1">
      <c r="A1803" s="1093"/>
      <c r="B1803" s="1085"/>
      <c r="C1803" s="1085"/>
      <c r="D1803" s="1085"/>
      <c r="E1803" s="1085"/>
      <c r="I1803" s="1083"/>
      <c r="K1803" s="1093"/>
      <c r="L1803" s="1085"/>
      <c r="M1803" s="1085"/>
      <c r="N1803" s="1085"/>
      <c r="O1803" s="1085"/>
      <c r="S1803" s="1083"/>
    </row>
    <row r="1804" spans="1:19" s="1081" customFormat="1">
      <c r="A1804" s="1093">
        <v>3</v>
      </c>
      <c r="B1804" s="1622" t="s">
        <v>54</v>
      </c>
      <c r="C1804" s="1622"/>
      <c r="D1804" s="1622"/>
      <c r="E1804" s="1095" t="s">
        <v>34</v>
      </c>
      <c r="F1804" s="1090"/>
      <c r="G1804" s="1090"/>
      <c r="H1804" s="1090"/>
      <c r="I1804" s="1083"/>
      <c r="K1804" s="1093">
        <v>3</v>
      </c>
      <c r="L1804" s="1622" t="s">
        <v>54</v>
      </c>
      <c r="M1804" s="1622"/>
      <c r="N1804" s="1622"/>
      <c r="O1804" s="1089" t="str">
        <f>E1804</f>
        <v>N/A</v>
      </c>
      <c r="P1804" s="1090"/>
      <c r="Q1804" s="1090"/>
      <c r="R1804" s="1090"/>
      <c r="S1804" s="1083"/>
    </row>
    <row r="1805" spans="1:19" s="1081" customFormat="1">
      <c r="A1805" s="1093"/>
      <c r="B1805" s="1085"/>
      <c r="C1805" s="1085"/>
      <c r="D1805" s="1085"/>
      <c r="E1805" s="1085"/>
      <c r="I1805" s="1083"/>
      <c r="K1805" s="1093"/>
      <c r="L1805" s="1085"/>
      <c r="M1805" s="1085"/>
      <c r="N1805" s="1085"/>
      <c r="O1805" s="1085"/>
      <c r="S1805" s="1083"/>
    </row>
    <row r="1806" spans="1:19" s="1081" customFormat="1">
      <c r="A1806" s="1093">
        <v>4</v>
      </c>
      <c r="B1806" s="1622" t="s">
        <v>55</v>
      </c>
      <c r="C1806" s="1622"/>
      <c r="D1806" s="1622"/>
      <c r="E1806" s="1095" t="s">
        <v>56</v>
      </c>
      <c r="F1806" s="1090"/>
      <c r="G1806" s="1090"/>
      <c r="H1806" s="1090"/>
      <c r="I1806" s="1083"/>
      <c r="K1806" s="1093">
        <v>4</v>
      </c>
      <c r="L1806" s="1622" t="s">
        <v>55</v>
      </c>
      <c r="M1806" s="1622"/>
      <c r="N1806" s="1622"/>
      <c r="O1806" s="1095" t="s">
        <v>56</v>
      </c>
      <c r="P1806" s="1090"/>
      <c r="Q1806" s="1090"/>
      <c r="R1806" s="1090"/>
      <c r="S1806" s="1083"/>
    </row>
    <row r="1807" spans="1:19" s="1081" customFormat="1">
      <c r="A1807" s="1093"/>
      <c r="B1807" s="1085"/>
      <c r="C1807" s="1085"/>
      <c r="D1807" s="1085"/>
      <c r="E1807" s="1085"/>
      <c r="I1807" s="1083"/>
      <c r="K1807" s="1093"/>
      <c r="L1807" s="1085"/>
      <c r="M1807" s="1085"/>
      <c r="N1807" s="1085"/>
      <c r="O1807" s="1085"/>
      <c r="S1807" s="1083"/>
    </row>
    <row r="1808" spans="1:19" s="1081" customFormat="1">
      <c r="A1808" s="1093">
        <v>5</v>
      </c>
      <c r="B1808" s="1622" t="s">
        <v>57</v>
      </c>
      <c r="C1808" s="1622"/>
      <c r="D1808" s="1622"/>
      <c r="E1808" s="1096">
        <f>'04-22Master'!AH3938</f>
        <v>0</v>
      </c>
      <c r="I1808" s="1083"/>
      <c r="K1808" s="1093">
        <v>5</v>
      </c>
      <c r="L1808" s="1622" t="s">
        <v>57</v>
      </c>
      <c r="M1808" s="1622"/>
      <c r="N1808" s="1622"/>
      <c r="O1808" s="1096">
        <f>E1808</f>
        <v>0</v>
      </c>
      <c r="S1808" s="1083"/>
    </row>
    <row r="1809" spans="1:19" s="1081" customFormat="1">
      <c r="A1809" s="1093"/>
      <c r="B1809" s="1085"/>
      <c r="C1809" s="1085"/>
      <c r="D1809" s="1097" t="s">
        <v>58</v>
      </c>
      <c r="E1809" s="1097" t="s">
        <v>28</v>
      </c>
      <c r="F1809" s="1097" t="s">
        <v>30</v>
      </c>
      <c r="G1809" s="1097" t="s">
        <v>31</v>
      </c>
      <c r="H1809" s="1097" t="s">
        <v>383</v>
      </c>
      <c r="I1809" s="1098" t="s">
        <v>384</v>
      </c>
      <c r="K1809" s="1093"/>
      <c r="L1809" s="1085"/>
      <c r="M1809" s="1085"/>
      <c r="N1809" s="1097" t="s">
        <v>58</v>
      </c>
      <c r="O1809" s="1097" t="s">
        <v>28</v>
      </c>
      <c r="P1809" s="1097" t="s">
        <v>30</v>
      </c>
      <c r="Q1809" s="1097" t="s">
        <v>31</v>
      </c>
      <c r="R1809" s="1097" t="s">
        <v>383</v>
      </c>
      <c r="S1809" s="1098" t="s">
        <v>384</v>
      </c>
    </row>
    <row r="1810" spans="1:19" s="1081" customFormat="1">
      <c r="A1810" s="1093">
        <v>6</v>
      </c>
      <c r="B1810" s="1198" t="s">
        <v>59</v>
      </c>
      <c r="C1810" s="1198"/>
      <c r="D1810" s="1100">
        <f>'04-22Master'!AJ3938</f>
        <v>0</v>
      </c>
      <c r="E1810" s="1100">
        <f>'04-22Master'!AI4895</f>
        <v>0</v>
      </c>
      <c r="F1810" s="1101">
        <f>'04-22Master'!AK3986</f>
        <v>0</v>
      </c>
      <c r="G1810" s="1100">
        <f>'04-22Master'!AL4895</f>
        <v>0</v>
      </c>
      <c r="H1810" s="1101">
        <f>'04-22Master'!AM4895</f>
        <v>0</v>
      </c>
      <c r="I1810" s="1101">
        <f>SUM(D1810:H1810)</f>
        <v>0</v>
      </c>
      <c r="K1810" s="1093">
        <v>6</v>
      </c>
      <c r="L1810" s="1198" t="s">
        <v>59</v>
      </c>
      <c r="M1810" s="1198"/>
      <c r="N1810" s="1100">
        <f t="shared" ref="N1810" si="128">D1810</f>
        <v>0</v>
      </c>
      <c r="O1810" s="1100">
        <f t="shared" ref="O1810" si="129">E1810</f>
        <v>0</v>
      </c>
      <c r="P1810" s="1101">
        <f t="shared" ref="P1810" si="130">F1810</f>
        <v>0</v>
      </c>
      <c r="Q1810" s="1100">
        <f t="shared" ref="Q1810" si="131">G1810</f>
        <v>0</v>
      </c>
      <c r="R1810" s="1101">
        <f t="shared" ref="R1810" si="132">H1810</f>
        <v>0</v>
      </c>
      <c r="S1810" s="1101">
        <f t="shared" ref="S1810" si="133">I1810</f>
        <v>0</v>
      </c>
    </row>
    <row r="1811" spans="1:19" s="1081" customFormat="1">
      <c r="A1811" s="1093"/>
      <c r="B1811" s="1085"/>
      <c r="C1811" s="1085"/>
      <c r="D1811" s="1085"/>
      <c r="E1811" s="1085"/>
      <c r="I1811" s="1083"/>
      <c r="K1811" s="1093"/>
      <c r="L1811" s="1085"/>
      <c r="M1811" s="1085"/>
      <c r="N1811" s="1085"/>
      <c r="O1811" s="1085"/>
      <c r="S1811" s="1083"/>
    </row>
    <row r="1812" spans="1:19" s="1081" customFormat="1">
      <c r="A1812" s="1093">
        <v>7</v>
      </c>
      <c r="B1812" s="1622" t="s">
        <v>60</v>
      </c>
      <c r="C1812" s="1622"/>
      <c r="D1812" s="1622"/>
      <c r="E1812" s="1102">
        <f>E1808-I1810</f>
        <v>0</v>
      </c>
      <c r="F1812" s="1090"/>
      <c r="G1812" s="1090"/>
      <c r="H1812" s="1090"/>
      <c r="I1812" s="1083"/>
      <c r="K1812" s="1093">
        <v>7</v>
      </c>
      <c r="L1812" s="1622" t="s">
        <v>60</v>
      </c>
      <c r="M1812" s="1622"/>
      <c r="N1812" s="1622"/>
      <c r="O1812" s="1102">
        <f>E1812</f>
        <v>0</v>
      </c>
      <c r="P1812" s="1090"/>
      <c r="Q1812" s="1090"/>
      <c r="R1812" s="1090"/>
      <c r="S1812" s="1083"/>
    </row>
    <row r="1813" spans="1:19" s="1081" customFormat="1">
      <c r="A1813" s="1082"/>
      <c r="I1813" s="1083"/>
      <c r="K1813" s="1082"/>
      <c r="S1813" s="1083"/>
    </row>
    <row r="1814" spans="1:19" s="1081" customFormat="1">
      <c r="A1814" s="1082"/>
      <c r="I1814" s="1083"/>
      <c r="K1814" s="1082"/>
      <c r="S1814" s="1083"/>
    </row>
    <row r="1815" spans="1:19" s="1081" customFormat="1" ht="15.75" thickBot="1">
      <c r="A1815" s="1082"/>
      <c r="F1815" s="1103"/>
      <c r="G1815" s="1103"/>
      <c r="H1815" s="1103"/>
      <c r="I1815" s="1104"/>
      <c r="K1815" s="1082"/>
      <c r="P1815" s="1103"/>
      <c r="Q1815" s="1103"/>
      <c r="R1815" s="1103"/>
      <c r="S1815" s="1104"/>
    </row>
    <row r="1816" spans="1:19" s="1081" customFormat="1" ht="15.75" thickBot="1">
      <c r="A1816" s="1105"/>
      <c r="B1816" s="1103"/>
      <c r="C1816" s="1103"/>
      <c r="D1816" s="1103"/>
      <c r="E1816" s="1103"/>
      <c r="F1816" s="1628" t="s">
        <v>61</v>
      </c>
      <c r="G1816" s="1628"/>
      <c r="H1816" s="1628"/>
      <c r="I1816" s="1629"/>
      <c r="K1816" s="1105"/>
      <c r="L1816" s="1103"/>
      <c r="M1816" s="1103"/>
      <c r="N1816" s="1103"/>
      <c r="O1816" s="1103"/>
      <c r="P1816" s="1628" t="s">
        <v>61</v>
      </c>
      <c r="Q1816" s="1628"/>
      <c r="R1816" s="1628"/>
      <c r="S1816" s="1629"/>
    </row>
    <row r="1817" spans="1:19" s="1081" customFormat="1"/>
    <row r="1818" spans="1:19" s="1081" customFormat="1"/>
    <row r="1819" spans="1:19" s="1081" customFormat="1"/>
    <row r="1820" spans="1:19" s="1081" customFormat="1"/>
    <row r="1821" spans="1:19" s="1081" customFormat="1"/>
    <row r="1822" spans="1:19" s="1081" customFormat="1"/>
    <row r="1823" spans="1:19" s="1081" customFormat="1"/>
    <row r="1824" spans="1:19" s="1081" customFormat="1"/>
    <row r="1825" spans="1:19" s="1081" customFormat="1"/>
    <row r="1826" spans="1:19" s="1081" customFormat="1"/>
    <row r="1827" spans="1:19" s="1081" customFormat="1"/>
    <row r="1828" spans="1:19" s="1081" customFormat="1"/>
    <row r="1829" spans="1:19" s="1081" customFormat="1"/>
    <row r="1830" spans="1:19" s="1081" customFormat="1"/>
    <row r="1831" spans="1:19" s="1081" customFormat="1"/>
    <row r="1832" spans="1:19" s="1081" customFormat="1"/>
    <row r="1833" spans="1:19" s="1081" customFormat="1"/>
    <row r="1834" spans="1:19" s="1081" customFormat="1"/>
    <row r="1835" spans="1:19" s="1081" customFormat="1" ht="15.75" thickBot="1"/>
    <row r="1836" spans="1:19" s="1081" customFormat="1" ht="26.25">
      <c r="A1836" s="1612" t="s">
        <v>46</v>
      </c>
      <c r="B1836" s="1613"/>
      <c r="C1836" s="1613"/>
      <c r="D1836" s="1613"/>
      <c r="E1836" s="1613"/>
      <c r="F1836" s="1613"/>
      <c r="G1836" s="1613"/>
      <c r="H1836" s="1613"/>
      <c r="I1836" s="1614"/>
      <c r="K1836" s="1612" t="s">
        <v>46</v>
      </c>
      <c r="L1836" s="1613"/>
      <c r="M1836" s="1613"/>
      <c r="N1836" s="1613"/>
      <c r="O1836" s="1613"/>
      <c r="P1836" s="1613"/>
      <c r="Q1836" s="1613"/>
      <c r="R1836" s="1613"/>
      <c r="S1836" s="1614"/>
    </row>
    <row r="1837" spans="1:19" s="1081" customFormat="1">
      <c r="A1837" s="1615" t="s">
        <v>47</v>
      </c>
      <c r="B1837" s="1626"/>
      <c r="C1837" s="1626"/>
      <c r="D1837" s="1626"/>
      <c r="E1837" s="1626"/>
      <c r="F1837" s="1626"/>
      <c r="G1837" s="1626"/>
      <c r="H1837" s="1626"/>
      <c r="I1837" s="1617"/>
      <c r="K1837" s="1615" t="s">
        <v>47</v>
      </c>
      <c r="L1837" s="1626"/>
      <c r="M1837" s="1626"/>
      <c r="N1837" s="1626"/>
      <c r="O1837" s="1626"/>
      <c r="P1837" s="1626"/>
      <c r="Q1837" s="1626"/>
      <c r="R1837" s="1626"/>
      <c r="S1837" s="1617"/>
    </row>
    <row r="1838" spans="1:19" s="1081" customFormat="1">
      <c r="A1838" s="1082"/>
      <c r="I1838" s="1083"/>
      <c r="K1838" s="1082"/>
      <c r="S1838" s="1083"/>
    </row>
    <row r="1839" spans="1:19" s="1081" customFormat="1" ht="18.75">
      <c r="A1839" s="1084" t="s">
        <v>48</v>
      </c>
      <c r="B1839" s="1085"/>
      <c r="C1839" s="1085"/>
      <c r="D1839" s="1086" t="s">
        <v>482</v>
      </c>
      <c r="I1839" s="1083"/>
      <c r="K1839" s="1084" t="s">
        <v>48</v>
      </c>
      <c r="L1839" s="1085"/>
      <c r="M1839" s="1085"/>
      <c r="N1839" s="1087" t="str">
        <f>D1839</f>
        <v>Burgeon IT Services Pvt.Ltd.</v>
      </c>
      <c r="S1839" s="1083"/>
    </row>
    <row r="1840" spans="1:19" s="1081" customFormat="1" ht="18">
      <c r="A1840" s="1084"/>
      <c r="B1840" s="1088" t="s">
        <v>491</v>
      </c>
      <c r="C1840" s="1085"/>
      <c r="I1840" s="1083"/>
      <c r="K1840" s="1084"/>
      <c r="L1840" s="1085" t="str">
        <f>B1840</f>
        <v>Siri Mansion LIGB 436 Dr.A S Rao Nagar,Hyderabad</v>
      </c>
      <c r="M1840" s="1085"/>
      <c r="N1840" s="1085"/>
      <c r="S1840" s="1083"/>
    </row>
    <row r="1841" spans="1:19" s="1081" customFormat="1">
      <c r="A1841" s="1084"/>
      <c r="B1841" s="1085"/>
      <c r="C1841" s="1085"/>
      <c r="D1841" s="1085"/>
      <c r="E1841" s="1085"/>
      <c r="I1841" s="1083"/>
      <c r="K1841" s="1084"/>
      <c r="L1841" s="1085"/>
      <c r="M1841" s="1085"/>
      <c r="N1841" s="1085"/>
      <c r="O1841" s="1085"/>
      <c r="S1841" s="1083"/>
    </row>
    <row r="1842" spans="1:19" s="1081" customFormat="1">
      <c r="A1842" s="1618" t="s">
        <v>49</v>
      </c>
      <c r="B1842" s="1623"/>
      <c r="C1842" s="1623"/>
      <c r="D1842" s="1623"/>
      <c r="E1842" s="1085"/>
      <c r="I1842" s="1083"/>
      <c r="K1842" s="1618" t="s">
        <v>49</v>
      </c>
      <c r="L1842" s="1623"/>
      <c r="M1842" s="1623"/>
      <c r="N1842" s="1623"/>
      <c r="O1842" s="1085"/>
      <c r="S1842" s="1083"/>
    </row>
    <row r="1843" spans="1:19" s="1081" customFormat="1">
      <c r="A1843" s="1618"/>
      <c r="B1843" s="1623"/>
      <c r="C1843" s="1623"/>
      <c r="D1843" s="1623"/>
      <c r="E1843" s="1089">
        <f>'04-22Master'!B3988</f>
        <v>0</v>
      </c>
      <c r="F1843" s="1090"/>
      <c r="G1843" s="1090"/>
      <c r="H1843" s="1090">
        <f>'04-22Master'!E3988</f>
        <v>0</v>
      </c>
      <c r="I1843" s="1083"/>
      <c r="K1843" s="1618"/>
      <c r="L1843" s="1623"/>
      <c r="M1843" s="1623"/>
      <c r="N1843" s="1623"/>
      <c r="O1843" s="1089">
        <f>E1843</f>
        <v>0</v>
      </c>
      <c r="P1843" s="1090"/>
      <c r="Q1843" s="1090"/>
      <c r="R1843" s="1090"/>
      <c r="S1843" s="1083"/>
    </row>
    <row r="1844" spans="1:19" s="1081" customFormat="1">
      <c r="A1844" s="1084"/>
      <c r="B1844" s="1085"/>
      <c r="C1844" s="1085"/>
      <c r="D1844" s="1085"/>
      <c r="E1844" s="1085"/>
      <c r="I1844" s="1083"/>
      <c r="K1844" s="1084"/>
      <c r="L1844" s="1085"/>
      <c r="M1844" s="1085"/>
      <c r="N1844" s="1085"/>
      <c r="O1844" s="1085"/>
      <c r="S1844" s="1083"/>
    </row>
    <row r="1845" spans="1:19" s="1081" customFormat="1">
      <c r="A1845" s="1620" t="s">
        <v>50</v>
      </c>
      <c r="B1845" s="1622"/>
      <c r="C1845" s="1622"/>
      <c r="D1845" s="1622"/>
      <c r="E1845" s="1091" t="s">
        <v>483</v>
      </c>
      <c r="F1845" s="1090"/>
      <c r="G1845" s="1090"/>
      <c r="H1845" s="1090"/>
      <c r="I1845" s="1083"/>
      <c r="K1845" s="1620" t="s">
        <v>50</v>
      </c>
      <c r="L1845" s="1622"/>
      <c r="M1845" s="1622"/>
      <c r="N1845" s="1622"/>
      <c r="O1845" s="1089" t="str">
        <f>E1845</f>
        <v>INFOSYS  LTD.IL Bangalore STP Park - I</v>
      </c>
      <c r="P1845" s="1090"/>
      <c r="Q1845" s="1090"/>
      <c r="R1845" s="1090"/>
      <c r="S1845" s="1083"/>
    </row>
    <row r="1846" spans="1:19" s="1081" customFormat="1">
      <c r="A1846" s="1084"/>
      <c r="B1846" s="1085"/>
      <c r="C1846" s="1085"/>
      <c r="D1846" s="1085"/>
      <c r="E1846" s="1085"/>
      <c r="I1846" s="1083"/>
      <c r="K1846" s="1084"/>
      <c r="L1846" s="1085"/>
      <c r="M1846" s="1085"/>
      <c r="N1846" s="1085"/>
      <c r="O1846" s="1085"/>
      <c r="S1846" s="1083"/>
    </row>
    <row r="1847" spans="1:19" s="1081" customFormat="1">
      <c r="A1847" s="1620" t="s">
        <v>51</v>
      </c>
      <c r="B1847" s="1622"/>
      <c r="C1847" s="1622"/>
      <c r="D1847" s="1622"/>
      <c r="E1847" s="1092">
        <f>'04-22Master'!D3954</f>
        <v>0</v>
      </c>
      <c r="F1847" s="1090"/>
      <c r="G1847" s="1090"/>
      <c r="H1847" s="1090"/>
      <c r="I1847" s="1083"/>
      <c r="K1847" s="1620" t="s">
        <v>51</v>
      </c>
      <c r="L1847" s="1622"/>
      <c r="M1847" s="1622"/>
      <c r="N1847" s="1622"/>
      <c r="O1847" s="1092">
        <f>E1847</f>
        <v>0</v>
      </c>
      <c r="P1847" s="1090"/>
      <c r="Q1847" s="1090"/>
      <c r="R1847" s="1090"/>
      <c r="S1847" s="1083"/>
    </row>
    <row r="1848" spans="1:19" s="1081" customFormat="1">
      <c r="A1848" s="1084"/>
      <c r="B1848" s="1085"/>
      <c r="C1848" s="1085"/>
      <c r="D1848" s="1085"/>
      <c r="E1848" s="1085"/>
      <c r="I1848" s="1083"/>
      <c r="K1848" s="1084"/>
      <c r="L1848" s="1085"/>
      <c r="M1848" s="1085"/>
      <c r="N1848" s="1085"/>
      <c r="O1848" s="1085"/>
      <c r="S1848" s="1083"/>
    </row>
    <row r="1849" spans="1:19" s="1081" customFormat="1">
      <c r="A1849" s="1093">
        <v>1</v>
      </c>
      <c r="B1849" s="1622" t="s">
        <v>52</v>
      </c>
      <c r="C1849" s="1622"/>
      <c r="D1849" s="1622"/>
      <c r="E1849" s="1094">
        <f>'04-22Master'!R3988</f>
        <v>0</v>
      </c>
      <c r="F1849" s="1090"/>
      <c r="G1849" s="1090"/>
      <c r="H1849" s="1090"/>
      <c r="I1849" s="1083"/>
      <c r="K1849" s="1093">
        <v>1</v>
      </c>
      <c r="L1849" s="1622" t="s">
        <v>52</v>
      </c>
      <c r="M1849" s="1622"/>
      <c r="N1849" s="1622"/>
      <c r="O1849" s="1094">
        <f>E1849</f>
        <v>0</v>
      </c>
      <c r="P1849" s="1090"/>
      <c r="Q1849" s="1090"/>
      <c r="R1849" s="1090"/>
      <c r="S1849" s="1083"/>
    </row>
    <row r="1850" spans="1:19" s="1081" customFormat="1">
      <c r="A1850" s="1093"/>
      <c r="B1850" s="1085"/>
      <c r="C1850" s="1085"/>
      <c r="D1850" s="1085"/>
      <c r="E1850" s="1085"/>
      <c r="I1850" s="1083"/>
      <c r="K1850" s="1093"/>
      <c r="L1850" s="1085"/>
      <c r="M1850" s="1085"/>
      <c r="N1850" s="1085"/>
      <c r="O1850" s="1085"/>
      <c r="S1850" s="1083"/>
    </row>
    <row r="1851" spans="1:19" s="1081" customFormat="1">
      <c r="A1851" s="1093">
        <v>2</v>
      </c>
      <c r="B1851" s="1623" t="s">
        <v>53</v>
      </c>
      <c r="C1851" s="1623"/>
      <c r="D1851" s="1623"/>
      <c r="E1851" s="1085"/>
      <c r="I1851" s="1083"/>
      <c r="K1851" s="1093">
        <v>2</v>
      </c>
      <c r="L1851" s="1623" t="s">
        <v>53</v>
      </c>
      <c r="M1851" s="1623"/>
      <c r="N1851" s="1623"/>
      <c r="O1851" s="1085"/>
      <c r="S1851" s="1083"/>
    </row>
    <row r="1852" spans="1:19" s="1081" customFormat="1">
      <c r="A1852" s="1093"/>
      <c r="B1852" s="1623"/>
      <c r="C1852" s="1623"/>
      <c r="D1852" s="1623"/>
      <c r="E1852" s="1095" t="s">
        <v>34</v>
      </c>
      <c r="F1852" s="1090"/>
      <c r="G1852" s="1090"/>
      <c r="H1852" s="1090"/>
      <c r="I1852" s="1083"/>
      <c r="K1852" s="1093"/>
      <c r="L1852" s="1623"/>
      <c r="M1852" s="1623"/>
      <c r="N1852" s="1623"/>
      <c r="O1852" s="1095" t="s">
        <v>34</v>
      </c>
      <c r="P1852" s="1090"/>
      <c r="Q1852" s="1090"/>
      <c r="R1852" s="1090"/>
      <c r="S1852" s="1083"/>
    </row>
    <row r="1853" spans="1:19" s="1081" customFormat="1">
      <c r="A1853" s="1093"/>
      <c r="B1853" s="1085"/>
      <c r="C1853" s="1085"/>
      <c r="D1853" s="1085"/>
      <c r="E1853" s="1085"/>
      <c r="I1853" s="1083"/>
      <c r="K1853" s="1093"/>
      <c r="L1853" s="1085"/>
      <c r="M1853" s="1085"/>
      <c r="N1853" s="1085"/>
      <c r="O1853" s="1085"/>
      <c r="S1853" s="1083"/>
    </row>
    <row r="1854" spans="1:19" s="1081" customFormat="1">
      <c r="A1854" s="1093">
        <v>3</v>
      </c>
      <c r="B1854" s="1622" t="s">
        <v>54</v>
      </c>
      <c r="C1854" s="1622"/>
      <c r="D1854" s="1622"/>
      <c r="E1854" s="1095" t="s">
        <v>34</v>
      </c>
      <c r="F1854" s="1090"/>
      <c r="G1854" s="1090"/>
      <c r="H1854" s="1090"/>
      <c r="I1854" s="1083"/>
      <c r="K1854" s="1093">
        <v>3</v>
      </c>
      <c r="L1854" s="1622" t="s">
        <v>54</v>
      </c>
      <c r="M1854" s="1622"/>
      <c r="N1854" s="1622"/>
      <c r="O1854" s="1089" t="str">
        <f>E1854</f>
        <v>N/A</v>
      </c>
      <c r="P1854" s="1090"/>
      <c r="Q1854" s="1090"/>
      <c r="R1854" s="1090"/>
      <c r="S1854" s="1083"/>
    </row>
    <row r="1855" spans="1:19" s="1081" customFormat="1">
      <c r="A1855" s="1093"/>
      <c r="B1855" s="1085"/>
      <c r="C1855" s="1085"/>
      <c r="D1855" s="1085"/>
      <c r="E1855" s="1085"/>
      <c r="I1855" s="1083"/>
      <c r="K1855" s="1093"/>
      <c r="L1855" s="1085"/>
      <c r="M1855" s="1085"/>
      <c r="N1855" s="1085"/>
      <c r="O1855" s="1085"/>
      <c r="S1855" s="1083"/>
    </row>
    <row r="1856" spans="1:19" s="1081" customFormat="1">
      <c r="A1856" s="1093">
        <v>4</v>
      </c>
      <c r="B1856" s="1622" t="s">
        <v>55</v>
      </c>
      <c r="C1856" s="1622"/>
      <c r="D1856" s="1622"/>
      <c r="E1856" s="1095" t="s">
        <v>56</v>
      </c>
      <c r="F1856" s="1090"/>
      <c r="G1856" s="1090"/>
      <c r="H1856" s="1090"/>
      <c r="I1856" s="1083"/>
      <c r="K1856" s="1093">
        <v>4</v>
      </c>
      <c r="L1856" s="1622" t="s">
        <v>55</v>
      </c>
      <c r="M1856" s="1622"/>
      <c r="N1856" s="1622"/>
      <c r="O1856" s="1095" t="s">
        <v>56</v>
      </c>
      <c r="P1856" s="1090"/>
      <c r="Q1856" s="1090"/>
      <c r="R1856" s="1090"/>
      <c r="S1856" s="1083"/>
    </row>
    <row r="1857" spans="1:19" s="1081" customFormat="1">
      <c r="A1857" s="1093"/>
      <c r="B1857" s="1085"/>
      <c r="C1857" s="1085"/>
      <c r="D1857" s="1085"/>
      <c r="E1857" s="1085"/>
      <c r="I1857" s="1083"/>
      <c r="K1857" s="1093"/>
      <c r="L1857" s="1085"/>
      <c r="M1857" s="1085"/>
      <c r="N1857" s="1085"/>
      <c r="O1857" s="1085"/>
      <c r="S1857" s="1083"/>
    </row>
    <row r="1858" spans="1:19" s="1081" customFormat="1">
      <c r="A1858" s="1093">
        <v>5</v>
      </c>
      <c r="B1858" s="1622" t="s">
        <v>57</v>
      </c>
      <c r="C1858" s="1622"/>
      <c r="D1858" s="1622"/>
      <c r="E1858" s="1096">
        <f>'04-22Master'!AH3988</f>
        <v>0</v>
      </c>
      <c r="I1858" s="1083"/>
      <c r="K1858" s="1093">
        <v>5</v>
      </c>
      <c r="L1858" s="1622" t="s">
        <v>57</v>
      </c>
      <c r="M1858" s="1622"/>
      <c r="N1858" s="1622"/>
      <c r="O1858" s="1096">
        <f>E1858</f>
        <v>0</v>
      </c>
      <c r="S1858" s="1083"/>
    </row>
    <row r="1859" spans="1:19" s="1081" customFormat="1">
      <c r="A1859" s="1093"/>
      <c r="B1859" s="1085"/>
      <c r="C1859" s="1085"/>
      <c r="D1859" s="1097" t="s">
        <v>58</v>
      </c>
      <c r="E1859" s="1097" t="s">
        <v>28</v>
      </c>
      <c r="F1859" s="1097" t="s">
        <v>30</v>
      </c>
      <c r="G1859" s="1097" t="s">
        <v>31</v>
      </c>
      <c r="H1859" s="1097" t="s">
        <v>383</v>
      </c>
      <c r="I1859" s="1098" t="s">
        <v>384</v>
      </c>
      <c r="K1859" s="1093"/>
      <c r="L1859" s="1085"/>
      <c r="M1859" s="1085"/>
      <c r="N1859" s="1097" t="s">
        <v>58</v>
      </c>
      <c r="O1859" s="1097" t="s">
        <v>28</v>
      </c>
      <c r="P1859" s="1097" t="s">
        <v>30</v>
      </c>
      <c r="Q1859" s="1097" t="s">
        <v>31</v>
      </c>
      <c r="R1859" s="1097" t="s">
        <v>383</v>
      </c>
      <c r="S1859" s="1098" t="s">
        <v>384</v>
      </c>
    </row>
    <row r="1860" spans="1:19" s="1081" customFormat="1">
      <c r="A1860" s="1093">
        <v>6</v>
      </c>
      <c r="B1860" s="1198" t="s">
        <v>59</v>
      </c>
      <c r="C1860" s="1198"/>
      <c r="D1860" s="1100">
        <f>'04-22Master'!AJ3988</f>
        <v>0</v>
      </c>
      <c r="E1860" s="1100">
        <f>'04-22Master'!AI4945</f>
        <v>0</v>
      </c>
      <c r="F1860" s="1101">
        <f>'04-22Master'!AK4036</f>
        <v>0</v>
      </c>
      <c r="G1860" s="1100">
        <f>'04-22Master'!AL4945</f>
        <v>0</v>
      </c>
      <c r="H1860" s="1101">
        <f>'04-22Master'!AM4945</f>
        <v>0</v>
      </c>
      <c r="I1860" s="1101">
        <f>SUM(D1860:H1860)</f>
        <v>0</v>
      </c>
      <c r="K1860" s="1093">
        <v>6</v>
      </c>
      <c r="L1860" s="1198" t="s">
        <v>59</v>
      </c>
      <c r="M1860" s="1198"/>
      <c r="N1860" s="1100">
        <f t="shared" ref="N1860" si="134">D1860</f>
        <v>0</v>
      </c>
      <c r="O1860" s="1100">
        <f t="shared" ref="O1860" si="135">E1860</f>
        <v>0</v>
      </c>
      <c r="P1860" s="1101">
        <f t="shared" ref="P1860" si="136">F1860</f>
        <v>0</v>
      </c>
      <c r="Q1860" s="1100">
        <f t="shared" ref="Q1860" si="137">G1860</f>
        <v>0</v>
      </c>
      <c r="R1860" s="1101">
        <f t="shared" ref="R1860" si="138">H1860</f>
        <v>0</v>
      </c>
      <c r="S1860" s="1101">
        <f t="shared" ref="S1860" si="139">I1860</f>
        <v>0</v>
      </c>
    </row>
    <row r="1861" spans="1:19" s="1081" customFormat="1">
      <c r="A1861" s="1093"/>
      <c r="B1861" s="1085"/>
      <c r="C1861" s="1085"/>
      <c r="D1861" s="1085"/>
      <c r="E1861" s="1085"/>
      <c r="I1861" s="1083"/>
      <c r="K1861" s="1093"/>
      <c r="L1861" s="1085"/>
      <c r="M1861" s="1085"/>
      <c r="N1861" s="1085"/>
      <c r="O1861" s="1085"/>
      <c r="S1861" s="1083"/>
    </row>
    <row r="1862" spans="1:19" s="1081" customFormat="1">
      <c r="A1862" s="1093">
        <v>7</v>
      </c>
      <c r="B1862" s="1622" t="s">
        <v>60</v>
      </c>
      <c r="C1862" s="1622"/>
      <c r="D1862" s="1622"/>
      <c r="E1862" s="1102">
        <f>E1858-I1860</f>
        <v>0</v>
      </c>
      <c r="F1862" s="1090"/>
      <c r="G1862" s="1090"/>
      <c r="H1862" s="1090"/>
      <c r="I1862" s="1083"/>
      <c r="K1862" s="1093">
        <v>7</v>
      </c>
      <c r="L1862" s="1622" t="s">
        <v>60</v>
      </c>
      <c r="M1862" s="1622"/>
      <c r="N1862" s="1622"/>
      <c r="O1862" s="1102">
        <f>E1862</f>
        <v>0</v>
      </c>
      <c r="P1862" s="1090"/>
      <c r="Q1862" s="1090"/>
      <c r="R1862" s="1090"/>
      <c r="S1862" s="1083"/>
    </row>
    <row r="1863" spans="1:19" s="1081" customFormat="1">
      <c r="A1863" s="1082"/>
      <c r="I1863" s="1083"/>
      <c r="K1863" s="1082"/>
      <c r="S1863" s="1083"/>
    </row>
    <row r="1864" spans="1:19" s="1081" customFormat="1">
      <c r="A1864" s="1082"/>
      <c r="I1864" s="1083"/>
      <c r="K1864" s="1082"/>
      <c r="S1864" s="1083"/>
    </row>
    <row r="1865" spans="1:19" s="1081" customFormat="1" ht="15.75" thickBot="1">
      <c r="A1865" s="1082"/>
      <c r="F1865" s="1103"/>
      <c r="G1865" s="1103"/>
      <c r="H1865" s="1103"/>
      <c r="I1865" s="1104"/>
      <c r="K1865" s="1082"/>
      <c r="P1865" s="1103"/>
      <c r="Q1865" s="1103"/>
      <c r="R1865" s="1103"/>
      <c r="S1865" s="1104"/>
    </row>
    <row r="1866" spans="1:19" s="1081" customFormat="1" ht="15.75" thickBot="1">
      <c r="A1866" s="1105"/>
      <c r="B1866" s="1103"/>
      <c r="C1866" s="1103"/>
      <c r="D1866" s="1103"/>
      <c r="E1866" s="1103"/>
      <c r="F1866" s="1628" t="s">
        <v>61</v>
      </c>
      <c r="G1866" s="1628"/>
      <c r="H1866" s="1628"/>
      <c r="I1866" s="1629"/>
      <c r="K1866" s="1105"/>
      <c r="L1866" s="1103"/>
      <c r="M1866" s="1103"/>
      <c r="N1866" s="1103"/>
      <c r="O1866" s="1103"/>
      <c r="P1866" s="1628" t="s">
        <v>61</v>
      </c>
      <c r="Q1866" s="1628"/>
      <c r="R1866" s="1628"/>
      <c r="S1866" s="1629"/>
    </row>
    <row r="1867" spans="1:19" s="1081" customFormat="1"/>
    <row r="1868" spans="1:19" s="1081" customFormat="1"/>
    <row r="1869" spans="1:19" s="1081" customFormat="1"/>
    <row r="1870" spans="1:19" s="1081" customFormat="1"/>
    <row r="1871" spans="1:19" s="1081" customFormat="1"/>
    <row r="1872" spans="1:19" s="1081" customFormat="1"/>
    <row r="1873" spans="1:19" s="1081" customFormat="1"/>
    <row r="1874" spans="1:19" s="1081" customFormat="1"/>
    <row r="1875" spans="1:19" s="1081" customFormat="1"/>
    <row r="1876" spans="1:19" s="1081" customFormat="1"/>
    <row r="1877" spans="1:19" s="1081" customFormat="1"/>
    <row r="1878" spans="1:19" s="1081" customFormat="1"/>
    <row r="1879" spans="1:19" s="1081" customFormat="1"/>
    <row r="1880" spans="1:19" s="1081" customFormat="1"/>
    <row r="1881" spans="1:19" s="1081" customFormat="1"/>
    <row r="1882" spans="1:19" s="1081" customFormat="1"/>
    <row r="1883" spans="1:19" s="1081" customFormat="1"/>
    <row r="1884" spans="1:19" s="1081" customFormat="1" ht="15.75" thickBot="1"/>
    <row r="1885" spans="1:19" s="1081" customFormat="1" ht="26.25">
      <c r="A1885" s="1612" t="s">
        <v>46</v>
      </c>
      <c r="B1885" s="1613"/>
      <c r="C1885" s="1613"/>
      <c r="D1885" s="1613"/>
      <c r="E1885" s="1613"/>
      <c r="F1885" s="1613"/>
      <c r="G1885" s="1613"/>
      <c r="H1885" s="1613"/>
      <c r="I1885" s="1614"/>
      <c r="K1885" s="1612" t="s">
        <v>46</v>
      </c>
      <c r="L1885" s="1613"/>
      <c r="M1885" s="1613"/>
      <c r="N1885" s="1613"/>
      <c r="O1885" s="1613"/>
      <c r="P1885" s="1613"/>
      <c r="Q1885" s="1613"/>
      <c r="R1885" s="1613"/>
      <c r="S1885" s="1614"/>
    </row>
    <row r="1886" spans="1:19" s="1081" customFormat="1">
      <c r="A1886" s="1615" t="s">
        <v>47</v>
      </c>
      <c r="B1886" s="1626"/>
      <c r="C1886" s="1626"/>
      <c r="D1886" s="1626"/>
      <c r="E1886" s="1626"/>
      <c r="F1886" s="1626"/>
      <c r="G1886" s="1626"/>
      <c r="H1886" s="1626"/>
      <c r="I1886" s="1617"/>
      <c r="K1886" s="1615" t="s">
        <v>47</v>
      </c>
      <c r="L1886" s="1626"/>
      <c r="M1886" s="1626"/>
      <c r="N1886" s="1626"/>
      <c r="O1886" s="1626"/>
      <c r="P1886" s="1626"/>
      <c r="Q1886" s="1626"/>
      <c r="R1886" s="1626"/>
      <c r="S1886" s="1617"/>
    </row>
    <row r="1887" spans="1:19" s="1081" customFormat="1">
      <c r="A1887" s="1082"/>
      <c r="I1887" s="1083"/>
      <c r="K1887" s="1082"/>
      <c r="S1887" s="1083"/>
    </row>
    <row r="1888" spans="1:19" s="1081" customFormat="1" ht="18.75">
      <c r="A1888" s="1084" t="s">
        <v>48</v>
      </c>
      <c r="B1888" s="1085"/>
      <c r="C1888" s="1085"/>
      <c r="D1888" s="1086" t="s">
        <v>482</v>
      </c>
      <c r="I1888" s="1083"/>
      <c r="K1888" s="1084" t="s">
        <v>48</v>
      </c>
      <c r="L1888" s="1085"/>
      <c r="M1888" s="1085"/>
      <c r="N1888" s="1087" t="str">
        <f>D1888</f>
        <v>Burgeon IT Services Pvt.Ltd.</v>
      </c>
      <c r="S1888" s="1083"/>
    </row>
    <row r="1889" spans="1:19" s="1081" customFormat="1" ht="18">
      <c r="A1889" s="1084"/>
      <c r="B1889" s="1088" t="s">
        <v>491</v>
      </c>
      <c r="C1889" s="1085"/>
      <c r="I1889" s="1083"/>
      <c r="K1889" s="1084"/>
      <c r="L1889" s="1085" t="str">
        <f>B1889</f>
        <v>Siri Mansion LIGB 436 Dr.A S Rao Nagar,Hyderabad</v>
      </c>
      <c r="M1889" s="1085"/>
      <c r="N1889" s="1085"/>
      <c r="S1889" s="1083"/>
    </row>
    <row r="1890" spans="1:19" s="1081" customFormat="1">
      <c r="A1890" s="1084"/>
      <c r="B1890" s="1085"/>
      <c r="C1890" s="1085"/>
      <c r="D1890" s="1085"/>
      <c r="E1890" s="1085"/>
      <c r="I1890" s="1083"/>
      <c r="K1890" s="1084"/>
      <c r="L1890" s="1085"/>
      <c r="M1890" s="1085"/>
      <c r="N1890" s="1085"/>
      <c r="O1890" s="1085"/>
      <c r="S1890" s="1083"/>
    </row>
    <row r="1891" spans="1:19" s="1081" customFormat="1">
      <c r="A1891" s="1618" t="s">
        <v>49</v>
      </c>
      <c r="B1891" s="1623"/>
      <c r="C1891" s="1623"/>
      <c r="D1891" s="1623"/>
      <c r="E1891" s="1085"/>
      <c r="I1891" s="1083"/>
      <c r="K1891" s="1618" t="s">
        <v>49</v>
      </c>
      <c r="L1891" s="1623"/>
      <c r="M1891" s="1623"/>
      <c r="N1891" s="1623"/>
      <c r="O1891" s="1085"/>
      <c r="S1891" s="1083"/>
    </row>
    <row r="1892" spans="1:19" s="1081" customFormat="1">
      <c r="A1892" s="1618"/>
      <c r="B1892" s="1623"/>
      <c r="C1892" s="1623"/>
      <c r="D1892" s="1623"/>
      <c r="E1892" s="1089">
        <f>'04-22Master'!B4037</f>
        <v>0</v>
      </c>
      <c r="F1892" s="1090"/>
      <c r="G1892" s="1090"/>
      <c r="H1892" s="1090">
        <f>'04-22Master'!E4037</f>
        <v>0</v>
      </c>
      <c r="I1892" s="1083"/>
      <c r="K1892" s="1618"/>
      <c r="L1892" s="1623"/>
      <c r="M1892" s="1623"/>
      <c r="N1892" s="1623"/>
      <c r="O1892" s="1089">
        <f>E1892</f>
        <v>0</v>
      </c>
      <c r="P1892" s="1090"/>
      <c r="Q1892" s="1090"/>
      <c r="R1892" s="1090"/>
      <c r="S1892" s="1083"/>
    </row>
    <row r="1893" spans="1:19" s="1081" customFormat="1">
      <c r="A1893" s="1084"/>
      <c r="B1893" s="1085"/>
      <c r="C1893" s="1085"/>
      <c r="D1893" s="1085"/>
      <c r="E1893" s="1085"/>
      <c r="I1893" s="1083"/>
      <c r="K1893" s="1084"/>
      <c r="L1893" s="1085"/>
      <c r="M1893" s="1085"/>
      <c r="N1893" s="1085"/>
      <c r="O1893" s="1085"/>
      <c r="S1893" s="1083"/>
    </row>
    <row r="1894" spans="1:19" s="1081" customFormat="1">
      <c r="A1894" s="1620" t="s">
        <v>50</v>
      </c>
      <c r="B1894" s="1622"/>
      <c r="C1894" s="1622"/>
      <c r="D1894" s="1622"/>
      <c r="E1894" s="1091" t="s">
        <v>483</v>
      </c>
      <c r="F1894" s="1090"/>
      <c r="G1894" s="1090"/>
      <c r="H1894" s="1090"/>
      <c r="I1894" s="1083"/>
      <c r="K1894" s="1620" t="s">
        <v>50</v>
      </c>
      <c r="L1894" s="1622"/>
      <c r="M1894" s="1622"/>
      <c r="N1894" s="1622"/>
      <c r="O1894" s="1089" t="str">
        <f>E1894</f>
        <v>INFOSYS  LTD.IL Bangalore STP Park - I</v>
      </c>
      <c r="P1894" s="1090"/>
      <c r="Q1894" s="1090"/>
      <c r="R1894" s="1090"/>
      <c r="S1894" s="1083"/>
    </row>
    <row r="1895" spans="1:19" s="1081" customFormat="1">
      <c r="A1895" s="1084"/>
      <c r="B1895" s="1085"/>
      <c r="C1895" s="1085"/>
      <c r="D1895" s="1085"/>
      <c r="E1895" s="1085"/>
      <c r="I1895" s="1083"/>
      <c r="K1895" s="1084"/>
      <c r="L1895" s="1085"/>
      <c r="M1895" s="1085"/>
      <c r="N1895" s="1085"/>
      <c r="O1895" s="1085"/>
      <c r="S1895" s="1083"/>
    </row>
    <row r="1896" spans="1:19" s="1081" customFormat="1">
      <c r="A1896" s="1620" t="s">
        <v>51</v>
      </c>
      <c r="B1896" s="1622"/>
      <c r="C1896" s="1622"/>
      <c r="D1896" s="1622"/>
      <c r="E1896" s="1092">
        <f>'04-22Master'!D4003</f>
        <v>0</v>
      </c>
      <c r="F1896" s="1090"/>
      <c r="G1896" s="1090"/>
      <c r="H1896" s="1090"/>
      <c r="I1896" s="1083"/>
      <c r="K1896" s="1620" t="s">
        <v>51</v>
      </c>
      <c r="L1896" s="1622"/>
      <c r="M1896" s="1622"/>
      <c r="N1896" s="1622"/>
      <c r="O1896" s="1092">
        <f>E1896</f>
        <v>0</v>
      </c>
      <c r="P1896" s="1090"/>
      <c r="Q1896" s="1090"/>
      <c r="R1896" s="1090"/>
      <c r="S1896" s="1083"/>
    </row>
    <row r="1897" spans="1:19" s="1081" customFormat="1">
      <c r="A1897" s="1084"/>
      <c r="B1897" s="1085"/>
      <c r="C1897" s="1085"/>
      <c r="D1897" s="1085"/>
      <c r="E1897" s="1085"/>
      <c r="I1897" s="1083"/>
      <c r="K1897" s="1084"/>
      <c r="L1897" s="1085"/>
      <c r="M1897" s="1085"/>
      <c r="N1897" s="1085"/>
      <c r="O1897" s="1085"/>
      <c r="S1897" s="1083"/>
    </row>
    <row r="1898" spans="1:19" s="1081" customFormat="1">
      <c r="A1898" s="1093">
        <v>1</v>
      </c>
      <c r="B1898" s="1622" t="s">
        <v>52</v>
      </c>
      <c r="C1898" s="1622"/>
      <c r="D1898" s="1622"/>
      <c r="E1898" s="1094">
        <f>'04-22Master'!R4037</f>
        <v>0</v>
      </c>
      <c r="F1898" s="1090"/>
      <c r="G1898" s="1090"/>
      <c r="H1898" s="1090"/>
      <c r="I1898" s="1083"/>
      <c r="K1898" s="1093">
        <v>1</v>
      </c>
      <c r="L1898" s="1622" t="s">
        <v>52</v>
      </c>
      <c r="M1898" s="1622"/>
      <c r="N1898" s="1622"/>
      <c r="O1898" s="1094">
        <f>E1898</f>
        <v>0</v>
      </c>
      <c r="P1898" s="1090"/>
      <c r="Q1898" s="1090"/>
      <c r="R1898" s="1090"/>
      <c r="S1898" s="1083"/>
    </row>
    <row r="1899" spans="1:19" s="1081" customFormat="1">
      <c r="A1899" s="1093"/>
      <c r="B1899" s="1085"/>
      <c r="C1899" s="1085"/>
      <c r="D1899" s="1085"/>
      <c r="E1899" s="1085"/>
      <c r="I1899" s="1083"/>
      <c r="K1899" s="1093"/>
      <c r="L1899" s="1085"/>
      <c r="M1899" s="1085"/>
      <c r="N1899" s="1085"/>
      <c r="O1899" s="1085"/>
      <c r="S1899" s="1083"/>
    </row>
    <row r="1900" spans="1:19" s="1081" customFormat="1">
      <c r="A1900" s="1093">
        <v>2</v>
      </c>
      <c r="B1900" s="1623" t="s">
        <v>53</v>
      </c>
      <c r="C1900" s="1623"/>
      <c r="D1900" s="1623"/>
      <c r="E1900" s="1085"/>
      <c r="I1900" s="1083"/>
      <c r="K1900" s="1093">
        <v>2</v>
      </c>
      <c r="L1900" s="1623" t="s">
        <v>53</v>
      </c>
      <c r="M1900" s="1623"/>
      <c r="N1900" s="1623"/>
      <c r="O1900" s="1085"/>
      <c r="S1900" s="1083"/>
    </row>
    <row r="1901" spans="1:19" s="1081" customFormat="1">
      <c r="A1901" s="1093"/>
      <c r="B1901" s="1623"/>
      <c r="C1901" s="1623"/>
      <c r="D1901" s="1623"/>
      <c r="E1901" s="1095" t="s">
        <v>34</v>
      </c>
      <c r="F1901" s="1090"/>
      <c r="G1901" s="1090"/>
      <c r="H1901" s="1090"/>
      <c r="I1901" s="1083"/>
      <c r="K1901" s="1093"/>
      <c r="L1901" s="1623"/>
      <c r="M1901" s="1623"/>
      <c r="N1901" s="1623"/>
      <c r="O1901" s="1095" t="s">
        <v>34</v>
      </c>
      <c r="P1901" s="1090"/>
      <c r="Q1901" s="1090"/>
      <c r="R1901" s="1090"/>
      <c r="S1901" s="1083"/>
    </row>
    <row r="1902" spans="1:19" s="1081" customFormat="1">
      <c r="A1902" s="1093"/>
      <c r="B1902" s="1085"/>
      <c r="C1902" s="1085"/>
      <c r="D1902" s="1085"/>
      <c r="E1902" s="1085"/>
      <c r="I1902" s="1083"/>
      <c r="K1902" s="1093"/>
      <c r="L1902" s="1085"/>
      <c r="M1902" s="1085"/>
      <c r="N1902" s="1085"/>
      <c r="O1902" s="1085"/>
      <c r="S1902" s="1083"/>
    </row>
    <row r="1903" spans="1:19" s="1081" customFormat="1">
      <c r="A1903" s="1093">
        <v>3</v>
      </c>
      <c r="B1903" s="1622" t="s">
        <v>54</v>
      </c>
      <c r="C1903" s="1622"/>
      <c r="D1903" s="1622"/>
      <c r="E1903" s="1095" t="s">
        <v>34</v>
      </c>
      <c r="F1903" s="1090"/>
      <c r="G1903" s="1090"/>
      <c r="H1903" s="1090"/>
      <c r="I1903" s="1083"/>
      <c r="K1903" s="1093">
        <v>3</v>
      </c>
      <c r="L1903" s="1622" t="s">
        <v>54</v>
      </c>
      <c r="M1903" s="1622"/>
      <c r="N1903" s="1622"/>
      <c r="O1903" s="1089" t="str">
        <f>E1903</f>
        <v>N/A</v>
      </c>
      <c r="P1903" s="1090"/>
      <c r="Q1903" s="1090"/>
      <c r="R1903" s="1090"/>
      <c r="S1903" s="1083"/>
    </row>
    <row r="1904" spans="1:19" s="1081" customFormat="1">
      <c r="A1904" s="1093"/>
      <c r="B1904" s="1085"/>
      <c r="C1904" s="1085"/>
      <c r="D1904" s="1085"/>
      <c r="E1904" s="1085"/>
      <c r="I1904" s="1083"/>
      <c r="K1904" s="1093"/>
      <c r="L1904" s="1085"/>
      <c r="M1904" s="1085"/>
      <c r="N1904" s="1085"/>
      <c r="O1904" s="1085"/>
      <c r="S1904" s="1083"/>
    </row>
    <row r="1905" spans="1:19" s="1081" customFormat="1">
      <c r="A1905" s="1093">
        <v>4</v>
      </c>
      <c r="B1905" s="1622" t="s">
        <v>55</v>
      </c>
      <c r="C1905" s="1622"/>
      <c r="D1905" s="1622"/>
      <c r="E1905" s="1095" t="s">
        <v>56</v>
      </c>
      <c r="F1905" s="1090"/>
      <c r="G1905" s="1090"/>
      <c r="H1905" s="1090"/>
      <c r="I1905" s="1083"/>
      <c r="K1905" s="1093">
        <v>4</v>
      </c>
      <c r="L1905" s="1622" t="s">
        <v>55</v>
      </c>
      <c r="M1905" s="1622"/>
      <c r="N1905" s="1622"/>
      <c r="O1905" s="1095" t="s">
        <v>56</v>
      </c>
      <c r="P1905" s="1090"/>
      <c r="Q1905" s="1090"/>
      <c r="R1905" s="1090"/>
      <c r="S1905" s="1083"/>
    </row>
    <row r="1906" spans="1:19" s="1081" customFormat="1">
      <c r="A1906" s="1093"/>
      <c r="B1906" s="1085"/>
      <c r="C1906" s="1085"/>
      <c r="D1906" s="1085"/>
      <c r="E1906" s="1085"/>
      <c r="I1906" s="1083"/>
      <c r="K1906" s="1093"/>
      <c r="L1906" s="1085"/>
      <c r="M1906" s="1085"/>
      <c r="N1906" s="1085"/>
      <c r="O1906" s="1085"/>
      <c r="S1906" s="1083"/>
    </row>
    <row r="1907" spans="1:19" s="1081" customFormat="1">
      <c r="A1907" s="1093">
        <v>5</v>
      </c>
      <c r="B1907" s="1622" t="s">
        <v>57</v>
      </c>
      <c r="C1907" s="1622"/>
      <c r="D1907" s="1622"/>
      <c r="E1907" s="1096">
        <f>'04-22Master'!AH4037</f>
        <v>0</v>
      </c>
      <c r="I1907" s="1083"/>
      <c r="K1907" s="1093">
        <v>5</v>
      </c>
      <c r="L1907" s="1622" t="s">
        <v>57</v>
      </c>
      <c r="M1907" s="1622"/>
      <c r="N1907" s="1622"/>
      <c r="O1907" s="1096">
        <f>E1907</f>
        <v>0</v>
      </c>
      <c r="S1907" s="1083"/>
    </row>
    <row r="1908" spans="1:19" s="1081" customFormat="1">
      <c r="A1908" s="1093"/>
      <c r="B1908" s="1085"/>
      <c r="C1908" s="1085"/>
      <c r="D1908" s="1097" t="s">
        <v>58</v>
      </c>
      <c r="E1908" s="1097" t="s">
        <v>28</v>
      </c>
      <c r="F1908" s="1097" t="s">
        <v>30</v>
      </c>
      <c r="G1908" s="1097" t="s">
        <v>31</v>
      </c>
      <c r="H1908" s="1097" t="s">
        <v>383</v>
      </c>
      <c r="I1908" s="1098" t="s">
        <v>384</v>
      </c>
      <c r="K1908" s="1093"/>
      <c r="L1908" s="1085"/>
      <c r="M1908" s="1085"/>
      <c r="N1908" s="1097" t="s">
        <v>58</v>
      </c>
      <c r="O1908" s="1097" t="s">
        <v>28</v>
      </c>
      <c r="P1908" s="1097" t="s">
        <v>30</v>
      </c>
      <c r="Q1908" s="1097" t="s">
        <v>31</v>
      </c>
      <c r="R1908" s="1097" t="s">
        <v>383</v>
      </c>
      <c r="S1908" s="1098" t="s">
        <v>384</v>
      </c>
    </row>
    <row r="1909" spans="1:19" s="1081" customFormat="1">
      <c r="A1909" s="1093">
        <v>6</v>
      </c>
      <c r="B1909" s="1198" t="s">
        <v>59</v>
      </c>
      <c r="C1909" s="1198"/>
      <c r="D1909" s="1100">
        <f>'04-22Master'!AJ4037</f>
        <v>0</v>
      </c>
      <c r="E1909" s="1100">
        <f>'04-22Master'!AI4994</f>
        <v>0</v>
      </c>
      <c r="F1909" s="1101">
        <f>'04-22Master'!AK4085</f>
        <v>0</v>
      </c>
      <c r="G1909" s="1100">
        <f>'04-22Master'!AL4994</f>
        <v>0</v>
      </c>
      <c r="H1909" s="1101">
        <f>'04-22Master'!AM4994</f>
        <v>0</v>
      </c>
      <c r="I1909" s="1101">
        <f>SUM(D1909:H1909)</f>
        <v>0</v>
      </c>
      <c r="K1909" s="1093">
        <v>6</v>
      </c>
      <c r="L1909" s="1198" t="s">
        <v>59</v>
      </c>
      <c r="M1909" s="1198"/>
      <c r="N1909" s="1100">
        <f t="shared" ref="N1909" si="140">D1909</f>
        <v>0</v>
      </c>
      <c r="O1909" s="1100">
        <f t="shared" ref="O1909" si="141">E1909</f>
        <v>0</v>
      </c>
      <c r="P1909" s="1101">
        <f t="shared" ref="P1909" si="142">F1909</f>
        <v>0</v>
      </c>
      <c r="Q1909" s="1100">
        <f t="shared" ref="Q1909" si="143">G1909</f>
        <v>0</v>
      </c>
      <c r="R1909" s="1101">
        <f t="shared" ref="R1909" si="144">H1909</f>
        <v>0</v>
      </c>
      <c r="S1909" s="1101">
        <f t="shared" ref="S1909" si="145">I1909</f>
        <v>0</v>
      </c>
    </row>
    <row r="1910" spans="1:19" s="1081" customFormat="1">
      <c r="A1910" s="1093"/>
      <c r="B1910" s="1085"/>
      <c r="C1910" s="1085"/>
      <c r="D1910" s="1085"/>
      <c r="E1910" s="1085"/>
      <c r="I1910" s="1083"/>
      <c r="K1910" s="1093"/>
      <c r="L1910" s="1085"/>
      <c r="M1910" s="1085"/>
      <c r="N1910" s="1085"/>
      <c r="O1910" s="1085"/>
      <c r="S1910" s="1083"/>
    </row>
    <row r="1911" spans="1:19" s="1081" customFormat="1">
      <c r="A1911" s="1093">
        <v>7</v>
      </c>
      <c r="B1911" s="1622" t="s">
        <v>60</v>
      </c>
      <c r="C1911" s="1622"/>
      <c r="D1911" s="1622"/>
      <c r="E1911" s="1102">
        <f>E1907-I1909</f>
        <v>0</v>
      </c>
      <c r="F1911" s="1090"/>
      <c r="G1911" s="1090"/>
      <c r="H1911" s="1090"/>
      <c r="I1911" s="1083"/>
      <c r="K1911" s="1093">
        <v>7</v>
      </c>
      <c r="L1911" s="1622" t="s">
        <v>60</v>
      </c>
      <c r="M1911" s="1622"/>
      <c r="N1911" s="1622"/>
      <c r="O1911" s="1102">
        <f>E1911</f>
        <v>0</v>
      </c>
      <c r="P1911" s="1090"/>
      <c r="Q1911" s="1090"/>
      <c r="R1911" s="1090"/>
      <c r="S1911" s="1083"/>
    </row>
    <row r="1912" spans="1:19" s="1081" customFormat="1">
      <c r="A1912" s="1082"/>
      <c r="I1912" s="1083"/>
      <c r="K1912" s="1082"/>
      <c r="S1912" s="1083"/>
    </row>
    <row r="1913" spans="1:19" s="1081" customFormat="1">
      <c r="A1913" s="1082"/>
      <c r="I1913" s="1083"/>
      <c r="K1913" s="1082"/>
      <c r="S1913" s="1083"/>
    </row>
    <row r="1914" spans="1:19" s="1081" customFormat="1" ht="15.75" thickBot="1">
      <c r="A1914" s="1082"/>
      <c r="F1914" s="1103"/>
      <c r="G1914" s="1103"/>
      <c r="H1914" s="1103"/>
      <c r="I1914" s="1104"/>
      <c r="K1914" s="1082"/>
      <c r="P1914" s="1103"/>
      <c r="Q1914" s="1103"/>
      <c r="R1914" s="1103"/>
      <c r="S1914" s="1104"/>
    </row>
    <row r="1915" spans="1:19" s="1081" customFormat="1" ht="15.75" thickBot="1">
      <c r="A1915" s="1105"/>
      <c r="B1915" s="1103"/>
      <c r="C1915" s="1103"/>
      <c r="D1915" s="1103"/>
      <c r="E1915" s="1103"/>
      <c r="F1915" s="1628" t="s">
        <v>61</v>
      </c>
      <c r="G1915" s="1628"/>
      <c r="H1915" s="1628"/>
      <c r="I1915" s="1629"/>
      <c r="K1915" s="1105"/>
      <c r="L1915" s="1103"/>
      <c r="M1915" s="1103"/>
      <c r="N1915" s="1103"/>
      <c r="O1915" s="1103"/>
      <c r="P1915" s="1628" t="s">
        <v>61</v>
      </c>
      <c r="Q1915" s="1628"/>
      <c r="R1915" s="1628"/>
      <c r="S1915" s="1629"/>
    </row>
    <row r="1916" spans="1:19" s="1081" customFormat="1"/>
    <row r="1917" spans="1:19" s="1081" customFormat="1"/>
    <row r="1918" spans="1:19" s="1081" customFormat="1"/>
    <row r="1919" spans="1:19" s="1081" customFormat="1"/>
    <row r="1920" spans="1:19" s="1081" customFormat="1"/>
    <row r="1921" spans="1:19" s="1081" customFormat="1"/>
    <row r="1922" spans="1:19" s="1081" customFormat="1"/>
    <row r="1923" spans="1:19" s="1081" customFormat="1"/>
    <row r="1924" spans="1:19" s="1081" customFormat="1"/>
    <row r="1925" spans="1:19" s="1081" customFormat="1"/>
    <row r="1926" spans="1:19" s="1081" customFormat="1"/>
    <row r="1927" spans="1:19" s="1081" customFormat="1"/>
    <row r="1928" spans="1:19" s="1081" customFormat="1"/>
    <row r="1929" spans="1:19" s="1081" customFormat="1"/>
    <row r="1930" spans="1:19" s="1081" customFormat="1"/>
    <row r="1931" spans="1:19" s="1081" customFormat="1"/>
    <row r="1932" spans="1:19" s="1081" customFormat="1" ht="15.75" thickBot="1"/>
    <row r="1933" spans="1:19" s="1081" customFormat="1" ht="26.25">
      <c r="A1933" s="1612" t="s">
        <v>46</v>
      </c>
      <c r="B1933" s="1613"/>
      <c r="C1933" s="1613"/>
      <c r="D1933" s="1613"/>
      <c r="E1933" s="1613"/>
      <c r="F1933" s="1613"/>
      <c r="G1933" s="1613"/>
      <c r="H1933" s="1613"/>
      <c r="I1933" s="1614"/>
      <c r="K1933" s="1612" t="s">
        <v>46</v>
      </c>
      <c r="L1933" s="1613"/>
      <c r="M1933" s="1613"/>
      <c r="N1933" s="1613"/>
      <c r="O1933" s="1613"/>
      <c r="P1933" s="1613"/>
      <c r="Q1933" s="1613"/>
      <c r="R1933" s="1613"/>
      <c r="S1933" s="1614"/>
    </row>
    <row r="1934" spans="1:19" s="1081" customFormat="1">
      <c r="A1934" s="1615" t="s">
        <v>47</v>
      </c>
      <c r="B1934" s="1626"/>
      <c r="C1934" s="1626"/>
      <c r="D1934" s="1626"/>
      <c r="E1934" s="1626"/>
      <c r="F1934" s="1626"/>
      <c r="G1934" s="1626"/>
      <c r="H1934" s="1626"/>
      <c r="I1934" s="1617"/>
      <c r="K1934" s="1615" t="s">
        <v>47</v>
      </c>
      <c r="L1934" s="1626"/>
      <c r="M1934" s="1626"/>
      <c r="N1934" s="1626"/>
      <c r="O1934" s="1626"/>
      <c r="P1934" s="1626"/>
      <c r="Q1934" s="1626"/>
      <c r="R1934" s="1626"/>
      <c r="S1934" s="1617"/>
    </row>
    <row r="1935" spans="1:19" s="1081" customFormat="1">
      <c r="A1935" s="1082"/>
      <c r="I1935" s="1083"/>
      <c r="K1935" s="1082"/>
      <c r="S1935" s="1083"/>
    </row>
    <row r="1936" spans="1:19" s="1081" customFormat="1" ht="18.75">
      <c r="A1936" s="1084" t="s">
        <v>48</v>
      </c>
      <c r="B1936" s="1085"/>
      <c r="C1936" s="1085"/>
      <c r="D1936" s="1086" t="s">
        <v>482</v>
      </c>
      <c r="I1936" s="1083"/>
      <c r="K1936" s="1084" t="s">
        <v>48</v>
      </c>
      <c r="L1936" s="1085"/>
      <c r="M1936" s="1085"/>
      <c r="N1936" s="1087" t="str">
        <f>D1936</f>
        <v>Burgeon IT Services Pvt.Ltd.</v>
      </c>
      <c r="S1936" s="1083"/>
    </row>
    <row r="1937" spans="1:19" s="1081" customFormat="1" ht="18">
      <c r="A1937" s="1084"/>
      <c r="B1937" s="1088" t="s">
        <v>491</v>
      </c>
      <c r="C1937" s="1085"/>
      <c r="I1937" s="1083"/>
      <c r="K1937" s="1084"/>
      <c r="L1937" s="1085" t="str">
        <f>B1937</f>
        <v>Siri Mansion LIGB 436 Dr.A S Rao Nagar,Hyderabad</v>
      </c>
      <c r="M1937" s="1085"/>
      <c r="N1937" s="1085"/>
      <c r="S1937" s="1083"/>
    </row>
    <row r="1938" spans="1:19" s="1081" customFormat="1">
      <c r="A1938" s="1084"/>
      <c r="B1938" s="1085"/>
      <c r="C1938" s="1085"/>
      <c r="D1938" s="1085"/>
      <c r="E1938" s="1085"/>
      <c r="I1938" s="1083"/>
      <c r="K1938" s="1084"/>
      <c r="L1938" s="1085"/>
      <c r="M1938" s="1085"/>
      <c r="N1938" s="1085"/>
      <c r="O1938" s="1085"/>
      <c r="S1938" s="1083"/>
    </row>
    <row r="1939" spans="1:19" s="1081" customFormat="1">
      <c r="A1939" s="1618" t="s">
        <v>49</v>
      </c>
      <c r="B1939" s="1623"/>
      <c r="C1939" s="1623"/>
      <c r="D1939" s="1623"/>
      <c r="E1939" s="1085"/>
      <c r="I1939" s="1083"/>
      <c r="K1939" s="1618" t="s">
        <v>49</v>
      </c>
      <c r="L1939" s="1623"/>
      <c r="M1939" s="1623"/>
      <c r="N1939" s="1623"/>
      <c r="O1939" s="1085"/>
      <c r="S1939" s="1083"/>
    </row>
    <row r="1940" spans="1:19" s="1081" customFormat="1">
      <c r="A1940" s="1618"/>
      <c r="B1940" s="1623"/>
      <c r="C1940" s="1623"/>
      <c r="D1940" s="1623"/>
      <c r="E1940" s="1089">
        <f>'04-22Master'!B4085</f>
        <v>0</v>
      </c>
      <c r="F1940" s="1090"/>
      <c r="G1940" s="1090"/>
      <c r="H1940" s="1090">
        <f>'04-22Master'!E4085</f>
        <v>0</v>
      </c>
      <c r="I1940" s="1083"/>
      <c r="K1940" s="1618"/>
      <c r="L1940" s="1623"/>
      <c r="M1940" s="1623"/>
      <c r="N1940" s="1623"/>
      <c r="O1940" s="1089">
        <f>E1940</f>
        <v>0</v>
      </c>
      <c r="P1940" s="1090"/>
      <c r="Q1940" s="1090"/>
      <c r="R1940" s="1090"/>
      <c r="S1940" s="1083"/>
    </row>
    <row r="1941" spans="1:19" s="1081" customFormat="1">
      <c r="A1941" s="1084"/>
      <c r="B1941" s="1085"/>
      <c r="C1941" s="1085"/>
      <c r="D1941" s="1085"/>
      <c r="E1941" s="1085"/>
      <c r="I1941" s="1083"/>
      <c r="K1941" s="1084"/>
      <c r="L1941" s="1085"/>
      <c r="M1941" s="1085"/>
      <c r="N1941" s="1085"/>
      <c r="O1941" s="1085"/>
      <c r="S1941" s="1083"/>
    </row>
    <row r="1942" spans="1:19" s="1081" customFormat="1">
      <c r="A1942" s="1620" t="s">
        <v>50</v>
      </c>
      <c r="B1942" s="1622"/>
      <c r="C1942" s="1622"/>
      <c r="D1942" s="1622"/>
      <c r="E1942" s="1091" t="s">
        <v>483</v>
      </c>
      <c r="F1942" s="1090"/>
      <c r="G1942" s="1090"/>
      <c r="H1942" s="1090"/>
      <c r="I1942" s="1083"/>
      <c r="K1942" s="1620" t="s">
        <v>50</v>
      </c>
      <c r="L1942" s="1622"/>
      <c r="M1942" s="1622"/>
      <c r="N1942" s="1622"/>
      <c r="O1942" s="1089" t="str">
        <f>E1942</f>
        <v>INFOSYS  LTD.IL Bangalore STP Park - I</v>
      </c>
      <c r="P1942" s="1090"/>
      <c r="Q1942" s="1090"/>
      <c r="R1942" s="1090"/>
      <c r="S1942" s="1083"/>
    </row>
    <row r="1943" spans="1:19" s="1081" customFormat="1">
      <c r="A1943" s="1084"/>
      <c r="B1943" s="1085"/>
      <c r="C1943" s="1085"/>
      <c r="D1943" s="1085"/>
      <c r="E1943" s="1085"/>
      <c r="I1943" s="1083"/>
      <c r="K1943" s="1084"/>
      <c r="L1943" s="1085"/>
      <c r="M1943" s="1085"/>
      <c r="N1943" s="1085"/>
      <c r="O1943" s="1085"/>
      <c r="S1943" s="1083"/>
    </row>
    <row r="1944" spans="1:19" s="1081" customFormat="1">
      <c r="A1944" s="1620" t="s">
        <v>51</v>
      </c>
      <c r="B1944" s="1622"/>
      <c r="C1944" s="1622"/>
      <c r="D1944" s="1622"/>
      <c r="E1944" s="1092">
        <f>'04-22Master'!D4051</f>
        <v>0</v>
      </c>
      <c r="F1944" s="1090"/>
      <c r="G1944" s="1090"/>
      <c r="H1944" s="1090"/>
      <c r="I1944" s="1083"/>
      <c r="K1944" s="1620" t="s">
        <v>51</v>
      </c>
      <c r="L1944" s="1622"/>
      <c r="M1944" s="1622"/>
      <c r="N1944" s="1622"/>
      <c r="O1944" s="1092">
        <f>E1944</f>
        <v>0</v>
      </c>
      <c r="P1944" s="1090"/>
      <c r="Q1944" s="1090"/>
      <c r="R1944" s="1090"/>
      <c r="S1944" s="1083"/>
    </row>
    <row r="1945" spans="1:19" s="1081" customFormat="1">
      <c r="A1945" s="1084"/>
      <c r="B1945" s="1085"/>
      <c r="C1945" s="1085"/>
      <c r="D1945" s="1085"/>
      <c r="E1945" s="1085"/>
      <c r="I1945" s="1083"/>
      <c r="K1945" s="1084"/>
      <c r="L1945" s="1085"/>
      <c r="M1945" s="1085"/>
      <c r="N1945" s="1085"/>
      <c r="O1945" s="1085"/>
      <c r="S1945" s="1083"/>
    </row>
    <row r="1946" spans="1:19" s="1081" customFormat="1">
      <c r="A1946" s="1093">
        <v>1</v>
      </c>
      <c r="B1946" s="1622" t="s">
        <v>52</v>
      </c>
      <c r="C1946" s="1622"/>
      <c r="D1946" s="1622"/>
      <c r="E1946" s="1094">
        <f>'04-22Master'!R4085</f>
        <v>0</v>
      </c>
      <c r="F1946" s="1090"/>
      <c r="G1946" s="1090"/>
      <c r="H1946" s="1090"/>
      <c r="I1946" s="1083"/>
      <c r="K1946" s="1093">
        <v>1</v>
      </c>
      <c r="L1946" s="1622" t="s">
        <v>52</v>
      </c>
      <c r="M1946" s="1622"/>
      <c r="N1946" s="1622"/>
      <c r="O1946" s="1094">
        <f>E1946</f>
        <v>0</v>
      </c>
      <c r="P1946" s="1090"/>
      <c r="Q1946" s="1090"/>
      <c r="R1946" s="1090"/>
      <c r="S1946" s="1083"/>
    </row>
    <row r="1947" spans="1:19" s="1081" customFormat="1">
      <c r="A1947" s="1093"/>
      <c r="B1947" s="1085"/>
      <c r="C1947" s="1085"/>
      <c r="D1947" s="1085"/>
      <c r="E1947" s="1085"/>
      <c r="I1947" s="1083"/>
      <c r="K1947" s="1093"/>
      <c r="L1947" s="1085"/>
      <c r="M1947" s="1085"/>
      <c r="N1947" s="1085"/>
      <c r="O1947" s="1085"/>
      <c r="S1947" s="1083"/>
    </row>
    <row r="1948" spans="1:19" s="1081" customFormat="1">
      <c r="A1948" s="1093">
        <v>2</v>
      </c>
      <c r="B1948" s="1623" t="s">
        <v>53</v>
      </c>
      <c r="C1948" s="1623"/>
      <c r="D1948" s="1623"/>
      <c r="E1948" s="1085"/>
      <c r="I1948" s="1083"/>
      <c r="K1948" s="1093">
        <v>2</v>
      </c>
      <c r="L1948" s="1623" t="s">
        <v>53</v>
      </c>
      <c r="M1948" s="1623"/>
      <c r="N1948" s="1623"/>
      <c r="O1948" s="1085"/>
      <c r="S1948" s="1083"/>
    </row>
    <row r="1949" spans="1:19" s="1081" customFormat="1">
      <c r="A1949" s="1093"/>
      <c r="B1949" s="1623"/>
      <c r="C1949" s="1623"/>
      <c r="D1949" s="1623"/>
      <c r="E1949" s="1095" t="s">
        <v>34</v>
      </c>
      <c r="F1949" s="1090"/>
      <c r="G1949" s="1090"/>
      <c r="H1949" s="1090"/>
      <c r="I1949" s="1083"/>
      <c r="K1949" s="1093"/>
      <c r="L1949" s="1623"/>
      <c r="M1949" s="1623"/>
      <c r="N1949" s="1623"/>
      <c r="O1949" s="1095" t="s">
        <v>34</v>
      </c>
      <c r="P1949" s="1090"/>
      <c r="Q1949" s="1090"/>
      <c r="R1949" s="1090"/>
      <c r="S1949" s="1083"/>
    </row>
    <row r="1950" spans="1:19" s="1081" customFormat="1">
      <c r="A1950" s="1093"/>
      <c r="B1950" s="1085"/>
      <c r="C1950" s="1085"/>
      <c r="D1950" s="1085"/>
      <c r="E1950" s="1085"/>
      <c r="I1950" s="1083"/>
      <c r="K1950" s="1093"/>
      <c r="L1950" s="1085"/>
      <c r="M1950" s="1085"/>
      <c r="N1950" s="1085"/>
      <c r="O1950" s="1085"/>
      <c r="S1950" s="1083"/>
    </row>
    <row r="1951" spans="1:19" s="1081" customFormat="1">
      <c r="A1951" s="1093">
        <v>3</v>
      </c>
      <c r="B1951" s="1622" t="s">
        <v>54</v>
      </c>
      <c r="C1951" s="1622"/>
      <c r="D1951" s="1622"/>
      <c r="E1951" s="1095" t="s">
        <v>34</v>
      </c>
      <c r="F1951" s="1090"/>
      <c r="G1951" s="1090"/>
      <c r="H1951" s="1090"/>
      <c r="I1951" s="1083"/>
      <c r="K1951" s="1093">
        <v>3</v>
      </c>
      <c r="L1951" s="1622" t="s">
        <v>54</v>
      </c>
      <c r="M1951" s="1622"/>
      <c r="N1951" s="1622"/>
      <c r="O1951" s="1089" t="str">
        <f>E1951</f>
        <v>N/A</v>
      </c>
      <c r="P1951" s="1090"/>
      <c r="Q1951" s="1090"/>
      <c r="R1951" s="1090"/>
      <c r="S1951" s="1083"/>
    </row>
    <row r="1952" spans="1:19" s="1081" customFormat="1">
      <c r="A1952" s="1093"/>
      <c r="B1952" s="1085"/>
      <c r="C1952" s="1085"/>
      <c r="D1952" s="1085"/>
      <c r="E1952" s="1085"/>
      <c r="I1952" s="1083"/>
      <c r="K1952" s="1093"/>
      <c r="L1952" s="1085"/>
      <c r="M1952" s="1085"/>
      <c r="N1952" s="1085"/>
      <c r="O1952" s="1085"/>
      <c r="S1952" s="1083"/>
    </row>
    <row r="1953" spans="1:19" s="1081" customFormat="1">
      <c r="A1953" s="1093">
        <v>4</v>
      </c>
      <c r="B1953" s="1622" t="s">
        <v>55</v>
      </c>
      <c r="C1953" s="1622"/>
      <c r="D1953" s="1622"/>
      <c r="E1953" s="1095" t="s">
        <v>56</v>
      </c>
      <c r="F1953" s="1090"/>
      <c r="G1953" s="1090"/>
      <c r="H1953" s="1090"/>
      <c r="I1953" s="1083"/>
      <c r="K1953" s="1093">
        <v>4</v>
      </c>
      <c r="L1953" s="1622" t="s">
        <v>55</v>
      </c>
      <c r="M1953" s="1622"/>
      <c r="N1953" s="1622"/>
      <c r="O1953" s="1095" t="s">
        <v>56</v>
      </c>
      <c r="P1953" s="1090"/>
      <c r="Q1953" s="1090"/>
      <c r="R1953" s="1090"/>
      <c r="S1953" s="1083"/>
    </row>
    <row r="1954" spans="1:19" s="1081" customFormat="1">
      <c r="A1954" s="1093"/>
      <c r="B1954" s="1085"/>
      <c r="C1954" s="1085"/>
      <c r="D1954" s="1085"/>
      <c r="E1954" s="1085"/>
      <c r="I1954" s="1083"/>
      <c r="K1954" s="1093"/>
      <c r="L1954" s="1085"/>
      <c r="M1954" s="1085"/>
      <c r="N1954" s="1085"/>
      <c r="O1954" s="1085"/>
      <c r="S1954" s="1083"/>
    </row>
    <row r="1955" spans="1:19" s="1081" customFormat="1">
      <c r="A1955" s="1093">
        <v>5</v>
      </c>
      <c r="B1955" s="1622" t="s">
        <v>57</v>
      </c>
      <c r="C1955" s="1622"/>
      <c r="D1955" s="1622"/>
      <c r="E1955" s="1096">
        <f>'04-22Master'!AH4085</f>
        <v>0</v>
      </c>
      <c r="I1955" s="1083"/>
      <c r="K1955" s="1093">
        <v>5</v>
      </c>
      <c r="L1955" s="1622" t="s">
        <v>57</v>
      </c>
      <c r="M1955" s="1622"/>
      <c r="N1955" s="1622"/>
      <c r="O1955" s="1096">
        <f>E1955</f>
        <v>0</v>
      </c>
      <c r="S1955" s="1083"/>
    </row>
    <row r="1956" spans="1:19" s="1081" customFormat="1">
      <c r="A1956" s="1093"/>
      <c r="B1956" s="1085"/>
      <c r="C1956" s="1085"/>
      <c r="D1956" s="1097" t="s">
        <v>58</v>
      </c>
      <c r="E1956" s="1097" t="s">
        <v>28</v>
      </c>
      <c r="F1956" s="1097" t="s">
        <v>30</v>
      </c>
      <c r="G1956" s="1097" t="s">
        <v>31</v>
      </c>
      <c r="H1956" s="1097" t="s">
        <v>383</v>
      </c>
      <c r="I1956" s="1098" t="s">
        <v>384</v>
      </c>
      <c r="K1956" s="1093"/>
      <c r="L1956" s="1085"/>
      <c r="M1956" s="1085"/>
      <c r="N1956" s="1097" t="s">
        <v>58</v>
      </c>
      <c r="O1956" s="1097" t="s">
        <v>28</v>
      </c>
      <c r="P1956" s="1097" t="s">
        <v>30</v>
      </c>
      <c r="Q1956" s="1097" t="s">
        <v>31</v>
      </c>
      <c r="R1956" s="1097" t="s">
        <v>383</v>
      </c>
      <c r="S1956" s="1098" t="s">
        <v>384</v>
      </c>
    </row>
    <row r="1957" spans="1:19" s="1081" customFormat="1">
      <c r="A1957" s="1093">
        <v>6</v>
      </c>
      <c r="B1957" s="1198" t="s">
        <v>59</v>
      </c>
      <c r="C1957" s="1198"/>
      <c r="D1957" s="1100">
        <f>'04-22Master'!AJ4085</f>
        <v>0</v>
      </c>
      <c r="E1957" s="1100">
        <f>'04-22Master'!AI5042</f>
        <v>0</v>
      </c>
      <c r="F1957" s="1101">
        <f>'04-22Master'!AK4133</f>
        <v>0</v>
      </c>
      <c r="G1957" s="1100">
        <f>'04-22Master'!AL5042</f>
        <v>0</v>
      </c>
      <c r="H1957" s="1101">
        <f>'04-22Master'!AM5042</f>
        <v>0</v>
      </c>
      <c r="I1957" s="1101">
        <f>SUM(D1957:H1957)</f>
        <v>0</v>
      </c>
      <c r="K1957" s="1093">
        <v>6</v>
      </c>
      <c r="L1957" s="1198" t="s">
        <v>59</v>
      </c>
      <c r="M1957" s="1198"/>
      <c r="N1957" s="1100">
        <f t="shared" ref="N1957" si="146">D1957</f>
        <v>0</v>
      </c>
      <c r="O1957" s="1100">
        <f t="shared" ref="O1957" si="147">E1957</f>
        <v>0</v>
      </c>
      <c r="P1957" s="1101">
        <f t="shared" ref="P1957" si="148">F1957</f>
        <v>0</v>
      </c>
      <c r="Q1957" s="1100">
        <f t="shared" ref="Q1957" si="149">G1957</f>
        <v>0</v>
      </c>
      <c r="R1957" s="1101">
        <f t="shared" ref="R1957" si="150">H1957</f>
        <v>0</v>
      </c>
      <c r="S1957" s="1101">
        <f t="shared" ref="S1957" si="151">I1957</f>
        <v>0</v>
      </c>
    </row>
    <row r="1958" spans="1:19" s="1081" customFormat="1">
      <c r="A1958" s="1093"/>
      <c r="B1958" s="1085"/>
      <c r="C1958" s="1085"/>
      <c r="D1958" s="1085"/>
      <c r="E1958" s="1085"/>
      <c r="I1958" s="1083"/>
      <c r="K1958" s="1093"/>
      <c r="L1958" s="1085"/>
      <c r="M1958" s="1085"/>
      <c r="N1958" s="1085"/>
      <c r="O1958" s="1085"/>
      <c r="S1958" s="1083"/>
    </row>
    <row r="1959" spans="1:19" s="1081" customFormat="1">
      <c r="A1959" s="1093">
        <v>7</v>
      </c>
      <c r="B1959" s="1622" t="s">
        <v>60</v>
      </c>
      <c r="C1959" s="1622"/>
      <c r="D1959" s="1622"/>
      <c r="E1959" s="1102">
        <f>E1955-I1957</f>
        <v>0</v>
      </c>
      <c r="F1959" s="1090"/>
      <c r="G1959" s="1090"/>
      <c r="H1959" s="1090"/>
      <c r="I1959" s="1083"/>
      <c r="K1959" s="1093">
        <v>7</v>
      </c>
      <c r="L1959" s="1622" t="s">
        <v>60</v>
      </c>
      <c r="M1959" s="1622"/>
      <c r="N1959" s="1622"/>
      <c r="O1959" s="1102">
        <f>E1959</f>
        <v>0</v>
      </c>
      <c r="P1959" s="1090"/>
      <c r="Q1959" s="1090"/>
      <c r="R1959" s="1090"/>
      <c r="S1959" s="1083"/>
    </row>
    <row r="1960" spans="1:19" s="1081" customFormat="1">
      <c r="A1960" s="1082"/>
      <c r="I1960" s="1083"/>
      <c r="K1960" s="1082"/>
      <c r="S1960" s="1083"/>
    </row>
    <row r="1961" spans="1:19" s="1081" customFormat="1">
      <c r="A1961" s="1082"/>
      <c r="I1961" s="1083"/>
      <c r="K1961" s="1082"/>
      <c r="S1961" s="1083"/>
    </row>
    <row r="1962" spans="1:19" s="1081" customFormat="1" ht="15.75" thickBot="1">
      <c r="A1962" s="1082"/>
      <c r="F1962" s="1103"/>
      <c r="G1962" s="1103"/>
      <c r="H1962" s="1103"/>
      <c r="I1962" s="1104"/>
      <c r="K1962" s="1082"/>
      <c r="P1962" s="1103"/>
      <c r="Q1962" s="1103"/>
      <c r="R1962" s="1103"/>
      <c r="S1962" s="1104"/>
    </row>
    <row r="1963" spans="1:19" s="1081" customFormat="1" ht="15.75" thickBot="1">
      <c r="A1963" s="1105"/>
      <c r="B1963" s="1103"/>
      <c r="C1963" s="1103"/>
      <c r="D1963" s="1103"/>
      <c r="E1963" s="1103"/>
      <c r="F1963" s="1628" t="s">
        <v>61</v>
      </c>
      <c r="G1963" s="1628"/>
      <c r="H1963" s="1628"/>
      <c r="I1963" s="1629"/>
      <c r="K1963" s="1105"/>
      <c r="L1963" s="1103"/>
      <c r="M1963" s="1103"/>
      <c r="N1963" s="1103"/>
      <c r="O1963" s="1103"/>
      <c r="P1963" s="1628" t="s">
        <v>61</v>
      </c>
      <c r="Q1963" s="1628"/>
      <c r="R1963" s="1628"/>
      <c r="S1963" s="1629"/>
    </row>
    <row r="1964" spans="1:19" s="1081" customFormat="1"/>
    <row r="1965" spans="1:19" s="1081" customFormat="1"/>
    <row r="1966" spans="1:19" s="1081" customFormat="1"/>
    <row r="1967" spans="1:19" s="1081" customFormat="1"/>
    <row r="1968" spans="1:19" s="1081" customFormat="1"/>
    <row r="1969" spans="1:19" s="1081" customFormat="1"/>
    <row r="1970" spans="1:19" s="1081" customFormat="1"/>
    <row r="1971" spans="1:19" s="1081" customFormat="1"/>
    <row r="1972" spans="1:19" s="1081" customFormat="1"/>
    <row r="1973" spans="1:19" s="1081" customFormat="1"/>
    <row r="1974" spans="1:19" s="1081" customFormat="1"/>
    <row r="1975" spans="1:19" s="1081" customFormat="1"/>
    <row r="1976" spans="1:19" s="1081" customFormat="1"/>
    <row r="1977" spans="1:19" s="1081" customFormat="1"/>
    <row r="1978" spans="1:19" s="1081" customFormat="1"/>
    <row r="1979" spans="1:19" s="1081" customFormat="1"/>
    <row r="1980" spans="1:19" s="1081" customFormat="1" ht="15.75" thickBot="1"/>
    <row r="1981" spans="1:19" s="1081" customFormat="1" ht="26.25">
      <c r="A1981" s="1612" t="s">
        <v>46</v>
      </c>
      <c r="B1981" s="1613"/>
      <c r="C1981" s="1613"/>
      <c r="D1981" s="1613"/>
      <c r="E1981" s="1613"/>
      <c r="F1981" s="1613"/>
      <c r="G1981" s="1613"/>
      <c r="H1981" s="1613"/>
      <c r="I1981" s="1614"/>
      <c r="K1981" s="1612" t="s">
        <v>46</v>
      </c>
      <c r="L1981" s="1613"/>
      <c r="M1981" s="1613"/>
      <c r="N1981" s="1613"/>
      <c r="O1981" s="1613"/>
      <c r="P1981" s="1613"/>
      <c r="Q1981" s="1613"/>
      <c r="R1981" s="1613"/>
      <c r="S1981" s="1614"/>
    </row>
    <row r="1982" spans="1:19" s="1081" customFormat="1">
      <c r="A1982" s="1615" t="s">
        <v>47</v>
      </c>
      <c r="B1982" s="1626"/>
      <c r="C1982" s="1626"/>
      <c r="D1982" s="1626"/>
      <c r="E1982" s="1626"/>
      <c r="F1982" s="1626"/>
      <c r="G1982" s="1626"/>
      <c r="H1982" s="1626"/>
      <c r="I1982" s="1617"/>
      <c r="K1982" s="1615" t="s">
        <v>47</v>
      </c>
      <c r="L1982" s="1626"/>
      <c r="M1982" s="1626"/>
      <c r="N1982" s="1626"/>
      <c r="O1982" s="1626"/>
      <c r="P1982" s="1626"/>
      <c r="Q1982" s="1626"/>
      <c r="R1982" s="1626"/>
      <c r="S1982" s="1617"/>
    </row>
    <row r="1983" spans="1:19" s="1081" customFormat="1">
      <c r="A1983" s="1082"/>
      <c r="I1983" s="1083"/>
      <c r="K1983" s="1082"/>
      <c r="S1983" s="1083"/>
    </row>
    <row r="1984" spans="1:19" s="1081" customFormat="1" ht="18.75">
      <c r="A1984" s="1084" t="s">
        <v>48</v>
      </c>
      <c r="B1984" s="1085"/>
      <c r="C1984" s="1085"/>
      <c r="D1984" s="1086" t="s">
        <v>482</v>
      </c>
      <c r="I1984" s="1083"/>
      <c r="K1984" s="1084" t="s">
        <v>48</v>
      </c>
      <c r="L1984" s="1085"/>
      <c r="M1984" s="1085"/>
      <c r="N1984" s="1087" t="str">
        <f>D1984</f>
        <v>Burgeon IT Services Pvt.Ltd.</v>
      </c>
      <c r="S1984" s="1083"/>
    </row>
    <row r="1985" spans="1:19" s="1081" customFormat="1" ht="18">
      <c r="A1985" s="1084"/>
      <c r="B1985" s="1088" t="s">
        <v>491</v>
      </c>
      <c r="C1985" s="1085"/>
      <c r="I1985" s="1083"/>
      <c r="K1985" s="1084"/>
      <c r="L1985" s="1085" t="str">
        <f>B1985</f>
        <v>Siri Mansion LIGB 436 Dr.A S Rao Nagar,Hyderabad</v>
      </c>
      <c r="M1985" s="1085"/>
      <c r="N1985" s="1085"/>
      <c r="S1985" s="1083"/>
    </row>
    <row r="1986" spans="1:19" s="1081" customFormat="1">
      <c r="A1986" s="1084"/>
      <c r="B1986" s="1085"/>
      <c r="C1986" s="1085"/>
      <c r="D1986" s="1085"/>
      <c r="E1986" s="1085"/>
      <c r="I1986" s="1083"/>
      <c r="K1986" s="1084"/>
      <c r="L1986" s="1085"/>
      <c r="M1986" s="1085"/>
      <c r="N1986" s="1085"/>
      <c r="O1986" s="1085"/>
      <c r="S1986" s="1083"/>
    </row>
    <row r="1987" spans="1:19" s="1081" customFormat="1">
      <c r="A1987" s="1618" t="s">
        <v>49</v>
      </c>
      <c r="B1987" s="1623"/>
      <c r="C1987" s="1623"/>
      <c r="D1987" s="1623"/>
      <c r="E1987" s="1085"/>
      <c r="I1987" s="1083"/>
      <c r="K1987" s="1618" t="s">
        <v>49</v>
      </c>
      <c r="L1987" s="1623"/>
      <c r="M1987" s="1623"/>
      <c r="N1987" s="1623"/>
      <c r="O1987" s="1085"/>
      <c r="S1987" s="1083"/>
    </row>
    <row r="1988" spans="1:19" s="1081" customFormat="1">
      <c r="A1988" s="1618"/>
      <c r="B1988" s="1623"/>
      <c r="C1988" s="1623"/>
      <c r="D1988" s="1623"/>
      <c r="E1988" s="1089">
        <f>'04-22Master'!B4133</f>
        <v>0</v>
      </c>
      <c r="F1988" s="1090"/>
      <c r="G1988" s="1090"/>
      <c r="H1988" s="1090">
        <f>'04-22Master'!E4133</f>
        <v>0</v>
      </c>
      <c r="I1988" s="1083"/>
      <c r="K1988" s="1618"/>
      <c r="L1988" s="1623"/>
      <c r="M1988" s="1623"/>
      <c r="N1988" s="1623"/>
      <c r="O1988" s="1089">
        <f>E1988</f>
        <v>0</v>
      </c>
      <c r="P1988" s="1090"/>
      <c r="Q1988" s="1090"/>
      <c r="R1988" s="1090"/>
      <c r="S1988" s="1083"/>
    </row>
    <row r="1989" spans="1:19" s="1081" customFormat="1">
      <c r="A1989" s="1084"/>
      <c r="B1989" s="1085"/>
      <c r="C1989" s="1085"/>
      <c r="D1989" s="1085"/>
      <c r="E1989" s="1085"/>
      <c r="I1989" s="1083"/>
      <c r="K1989" s="1084"/>
      <c r="L1989" s="1085"/>
      <c r="M1989" s="1085"/>
      <c r="N1989" s="1085"/>
      <c r="O1989" s="1085"/>
      <c r="S1989" s="1083"/>
    </row>
    <row r="1990" spans="1:19" s="1081" customFormat="1">
      <c r="A1990" s="1620" t="s">
        <v>50</v>
      </c>
      <c r="B1990" s="1622"/>
      <c r="C1990" s="1622"/>
      <c r="D1990" s="1622"/>
      <c r="E1990" s="1091" t="s">
        <v>483</v>
      </c>
      <c r="F1990" s="1090"/>
      <c r="G1990" s="1090"/>
      <c r="H1990" s="1090"/>
      <c r="I1990" s="1083"/>
      <c r="K1990" s="1620" t="s">
        <v>50</v>
      </c>
      <c r="L1990" s="1622"/>
      <c r="M1990" s="1622"/>
      <c r="N1990" s="1622"/>
      <c r="O1990" s="1089" t="str">
        <f>E1990</f>
        <v>INFOSYS  LTD.IL Bangalore STP Park - I</v>
      </c>
      <c r="P1990" s="1090"/>
      <c r="Q1990" s="1090"/>
      <c r="R1990" s="1090"/>
      <c r="S1990" s="1083"/>
    </row>
    <row r="1991" spans="1:19" s="1081" customFormat="1">
      <c r="A1991" s="1084"/>
      <c r="B1991" s="1085"/>
      <c r="C1991" s="1085"/>
      <c r="D1991" s="1085"/>
      <c r="E1991" s="1085"/>
      <c r="I1991" s="1083"/>
      <c r="K1991" s="1084"/>
      <c r="L1991" s="1085"/>
      <c r="M1991" s="1085"/>
      <c r="N1991" s="1085"/>
      <c r="O1991" s="1085"/>
      <c r="S1991" s="1083"/>
    </row>
    <row r="1992" spans="1:19" s="1081" customFormat="1">
      <c r="A1992" s="1620" t="s">
        <v>51</v>
      </c>
      <c r="B1992" s="1622"/>
      <c r="C1992" s="1622"/>
      <c r="D1992" s="1622"/>
      <c r="E1992" s="1092">
        <f>'04-22Master'!D4099</f>
        <v>0</v>
      </c>
      <c r="F1992" s="1090"/>
      <c r="G1992" s="1090"/>
      <c r="H1992" s="1090"/>
      <c r="I1992" s="1083"/>
      <c r="K1992" s="1620" t="s">
        <v>51</v>
      </c>
      <c r="L1992" s="1622"/>
      <c r="M1992" s="1622"/>
      <c r="N1992" s="1622"/>
      <c r="O1992" s="1092">
        <f>E1992</f>
        <v>0</v>
      </c>
      <c r="P1992" s="1090"/>
      <c r="Q1992" s="1090"/>
      <c r="R1992" s="1090"/>
      <c r="S1992" s="1083"/>
    </row>
    <row r="1993" spans="1:19" s="1081" customFormat="1">
      <c r="A1993" s="1084"/>
      <c r="B1993" s="1085"/>
      <c r="C1993" s="1085"/>
      <c r="D1993" s="1085"/>
      <c r="E1993" s="1085"/>
      <c r="I1993" s="1083"/>
      <c r="K1993" s="1084"/>
      <c r="L1993" s="1085"/>
      <c r="M1993" s="1085"/>
      <c r="N1993" s="1085"/>
      <c r="O1993" s="1085"/>
      <c r="S1993" s="1083"/>
    </row>
    <row r="1994" spans="1:19" s="1081" customFormat="1">
      <c r="A1994" s="1093">
        <v>1</v>
      </c>
      <c r="B1994" s="1622" t="s">
        <v>52</v>
      </c>
      <c r="C1994" s="1622"/>
      <c r="D1994" s="1622"/>
      <c r="E1994" s="1094">
        <f>'04-22Master'!R4133</f>
        <v>0</v>
      </c>
      <c r="F1994" s="1090"/>
      <c r="G1994" s="1090"/>
      <c r="H1994" s="1090"/>
      <c r="I1994" s="1083"/>
      <c r="K1994" s="1093">
        <v>1</v>
      </c>
      <c r="L1994" s="1622" t="s">
        <v>52</v>
      </c>
      <c r="M1994" s="1622"/>
      <c r="N1994" s="1622"/>
      <c r="O1994" s="1094">
        <f>E1994</f>
        <v>0</v>
      </c>
      <c r="P1994" s="1090"/>
      <c r="Q1994" s="1090"/>
      <c r="R1994" s="1090"/>
      <c r="S1994" s="1083"/>
    </row>
    <row r="1995" spans="1:19" s="1081" customFormat="1">
      <c r="A1995" s="1093"/>
      <c r="B1995" s="1085"/>
      <c r="C1995" s="1085"/>
      <c r="D1995" s="1085"/>
      <c r="E1995" s="1085"/>
      <c r="I1995" s="1083"/>
      <c r="K1995" s="1093"/>
      <c r="L1995" s="1085"/>
      <c r="M1995" s="1085"/>
      <c r="N1995" s="1085"/>
      <c r="O1995" s="1085"/>
      <c r="S1995" s="1083"/>
    </row>
    <row r="1996" spans="1:19" s="1081" customFormat="1">
      <c r="A1996" s="1093">
        <v>2</v>
      </c>
      <c r="B1996" s="1623" t="s">
        <v>53</v>
      </c>
      <c r="C1996" s="1623"/>
      <c r="D1996" s="1623"/>
      <c r="E1996" s="1085"/>
      <c r="I1996" s="1083"/>
      <c r="K1996" s="1093">
        <v>2</v>
      </c>
      <c r="L1996" s="1623" t="s">
        <v>53</v>
      </c>
      <c r="M1996" s="1623"/>
      <c r="N1996" s="1623"/>
      <c r="O1996" s="1085"/>
      <c r="S1996" s="1083"/>
    </row>
    <row r="1997" spans="1:19" s="1081" customFormat="1">
      <c r="A1997" s="1093"/>
      <c r="B1997" s="1623"/>
      <c r="C1997" s="1623"/>
      <c r="D1997" s="1623"/>
      <c r="E1997" s="1095" t="s">
        <v>34</v>
      </c>
      <c r="F1997" s="1090"/>
      <c r="G1997" s="1090"/>
      <c r="H1997" s="1090"/>
      <c r="I1997" s="1083"/>
      <c r="K1997" s="1093"/>
      <c r="L1997" s="1623"/>
      <c r="M1997" s="1623"/>
      <c r="N1997" s="1623"/>
      <c r="O1997" s="1095" t="s">
        <v>34</v>
      </c>
      <c r="P1997" s="1090"/>
      <c r="Q1997" s="1090"/>
      <c r="R1997" s="1090"/>
      <c r="S1997" s="1083"/>
    </row>
    <row r="1998" spans="1:19" s="1081" customFormat="1">
      <c r="A1998" s="1093"/>
      <c r="B1998" s="1085"/>
      <c r="C1998" s="1085"/>
      <c r="D1998" s="1085"/>
      <c r="E1998" s="1085"/>
      <c r="I1998" s="1083"/>
      <c r="K1998" s="1093"/>
      <c r="L1998" s="1085"/>
      <c r="M1998" s="1085"/>
      <c r="N1998" s="1085"/>
      <c r="O1998" s="1085"/>
      <c r="S1998" s="1083"/>
    </row>
    <row r="1999" spans="1:19" s="1081" customFormat="1">
      <c r="A1999" s="1093">
        <v>3</v>
      </c>
      <c r="B1999" s="1622" t="s">
        <v>54</v>
      </c>
      <c r="C1999" s="1622"/>
      <c r="D1999" s="1622"/>
      <c r="E1999" s="1095" t="s">
        <v>34</v>
      </c>
      <c r="F1999" s="1090"/>
      <c r="G1999" s="1090"/>
      <c r="H1999" s="1090"/>
      <c r="I1999" s="1083"/>
      <c r="K1999" s="1093">
        <v>3</v>
      </c>
      <c r="L1999" s="1622" t="s">
        <v>54</v>
      </c>
      <c r="M1999" s="1622"/>
      <c r="N1999" s="1622"/>
      <c r="O1999" s="1089" t="str">
        <f>E1999</f>
        <v>N/A</v>
      </c>
      <c r="P1999" s="1090"/>
      <c r="Q1999" s="1090"/>
      <c r="R1999" s="1090"/>
      <c r="S1999" s="1083"/>
    </row>
    <row r="2000" spans="1:19" s="1081" customFormat="1">
      <c r="A2000" s="1093"/>
      <c r="B2000" s="1085"/>
      <c r="C2000" s="1085"/>
      <c r="D2000" s="1085"/>
      <c r="E2000" s="1085"/>
      <c r="I2000" s="1083"/>
      <c r="K2000" s="1093"/>
      <c r="L2000" s="1085"/>
      <c r="M2000" s="1085"/>
      <c r="N2000" s="1085"/>
      <c r="O2000" s="1085"/>
      <c r="S2000" s="1083"/>
    </row>
    <row r="2001" spans="1:19" s="1081" customFormat="1">
      <c r="A2001" s="1093">
        <v>4</v>
      </c>
      <c r="B2001" s="1622" t="s">
        <v>55</v>
      </c>
      <c r="C2001" s="1622"/>
      <c r="D2001" s="1622"/>
      <c r="E2001" s="1095" t="s">
        <v>56</v>
      </c>
      <c r="F2001" s="1090"/>
      <c r="G2001" s="1090"/>
      <c r="H2001" s="1090"/>
      <c r="I2001" s="1083"/>
      <c r="K2001" s="1093">
        <v>4</v>
      </c>
      <c r="L2001" s="1622" t="s">
        <v>55</v>
      </c>
      <c r="M2001" s="1622"/>
      <c r="N2001" s="1622"/>
      <c r="O2001" s="1095" t="s">
        <v>56</v>
      </c>
      <c r="P2001" s="1090"/>
      <c r="Q2001" s="1090"/>
      <c r="R2001" s="1090"/>
      <c r="S2001" s="1083"/>
    </row>
    <row r="2002" spans="1:19" s="1081" customFormat="1">
      <c r="A2002" s="1093"/>
      <c r="B2002" s="1085"/>
      <c r="C2002" s="1085"/>
      <c r="D2002" s="1085"/>
      <c r="E2002" s="1085"/>
      <c r="I2002" s="1083"/>
      <c r="K2002" s="1093"/>
      <c r="L2002" s="1085"/>
      <c r="M2002" s="1085"/>
      <c r="N2002" s="1085"/>
      <c r="O2002" s="1085"/>
      <c r="S2002" s="1083"/>
    </row>
    <row r="2003" spans="1:19" s="1081" customFormat="1">
      <c r="A2003" s="1093">
        <v>5</v>
      </c>
      <c r="B2003" s="1622" t="s">
        <v>57</v>
      </c>
      <c r="C2003" s="1622"/>
      <c r="D2003" s="1622"/>
      <c r="E2003" s="1096">
        <f>'04-22Master'!AH4133</f>
        <v>0</v>
      </c>
      <c r="I2003" s="1083"/>
      <c r="K2003" s="1093">
        <v>5</v>
      </c>
      <c r="L2003" s="1622" t="s">
        <v>57</v>
      </c>
      <c r="M2003" s="1622"/>
      <c r="N2003" s="1622"/>
      <c r="O2003" s="1096">
        <f>E2003</f>
        <v>0</v>
      </c>
      <c r="S2003" s="1083"/>
    </row>
    <row r="2004" spans="1:19" s="1081" customFormat="1">
      <c r="A2004" s="1093"/>
      <c r="B2004" s="1085"/>
      <c r="C2004" s="1085"/>
      <c r="D2004" s="1097" t="s">
        <v>58</v>
      </c>
      <c r="E2004" s="1097" t="s">
        <v>28</v>
      </c>
      <c r="F2004" s="1097" t="s">
        <v>30</v>
      </c>
      <c r="G2004" s="1097" t="s">
        <v>31</v>
      </c>
      <c r="H2004" s="1097" t="s">
        <v>383</v>
      </c>
      <c r="I2004" s="1098" t="s">
        <v>384</v>
      </c>
      <c r="K2004" s="1093"/>
      <c r="L2004" s="1085"/>
      <c r="M2004" s="1085"/>
      <c r="N2004" s="1097" t="s">
        <v>58</v>
      </c>
      <c r="O2004" s="1097" t="s">
        <v>28</v>
      </c>
      <c r="P2004" s="1097" t="s">
        <v>30</v>
      </c>
      <c r="Q2004" s="1097" t="s">
        <v>31</v>
      </c>
      <c r="R2004" s="1097" t="s">
        <v>383</v>
      </c>
      <c r="S2004" s="1098" t="s">
        <v>384</v>
      </c>
    </row>
    <row r="2005" spans="1:19" s="1081" customFormat="1">
      <c r="A2005" s="1093">
        <v>6</v>
      </c>
      <c r="B2005" s="1198" t="s">
        <v>59</v>
      </c>
      <c r="C2005" s="1198"/>
      <c r="D2005" s="1100">
        <f>'04-22Master'!AJ4133</f>
        <v>0</v>
      </c>
      <c r="E2005" s="1100">
        <f>'04-22Master'!AI5090</f>
        <v>0</v>
      </c>
      <c r="F2005" s="1101">
        <f>'04-22Master'!AK4181</f>
        <v>0</v>
      </c>
      <c r="G2005" s="1100">
        <f>'04-22Master'!AL5090</f>
        <v>0</v>
      </c>
      <c r="H2005" s="1101">
        <f>'04-22Master'!AM5090</f>
        <v>0</v>
      </c>
      <c r="I2005" s="1101">
        <f>SUM(D2005:H2005)</f>
        <v>0</v>
      </c>
      <c r="K2005" s="1093">
        <v>6</v>
      </c>
      <c r="L2005" s="1198" t="s">
        <v>59</v>
      </c>
      <c r="M2005" s="1198"/>
      <c r="N2005" s="1100">
        <f t="shared" ref="N2005" si="152">D2005</f>
        <v>0</v>
      </c>
      <c r="O2005" s="1100">
        <f t="shared" ref="O2005" si="153">E2005</f>
        <v>0</v>
      </c>
      <c r="P2005" s="1101">
        <f t="shared" ref="P2005" si="154">F2005</f>
        <v>0</v>
      </c>
      <c r="Q2005" s="1100">
        <f t="shared" ref="Q2005" si="155">G2005</f>
        <v>0</v>
      </c>
      <c r="R2005" s="1101">
        <f t="shared" ref="R2005" si="156">H2005</f>
        <v>0</v>
      </c>
      <c r="S2005" s="1101">
        <f t="shared" ref="S2005" si="157">I2005</f>
        <v>0</v>
      </c>
    </row>
    <row r="2006" spans="1:19" s="1081" customFormat="1">
      <c r="A2006" s="1093"/>
      <c r="B2006" s="1085"/>
      <c r="C2006" s="1085"/>
      <c r="D2006" s="1085"/>
      <c r="E2006" s="1085"/>
      <c r="I2006" s="1083"/>
      <c r="K2006" s="1093"/>
      <c r="L2006" s="1085"/>
      <c r="M2006" s="1085"/>
      <c r="N2006" s="1085"/>
      <c r="O2006" s="1085"/>
      <c r="S2006" s="1083"/>
    </row>
    <row r="2007" spans="1:19" s="1081" customFormat="1">
      <c r="A2007" s="1093">
        <v>7</v>
      </c>
      <c r="B2007" s="1622" t="s">
        <v>60</v>
      </c>
      <c r="C2007" s="1622"/>
      <c r="D2007" s="1622"/>
      <c r="E2007" s="1102">
        <f>E2003-I2005</f>
        <v>0</v>
      </c>
      <c r="F2007" s="1090"/>
      <c r="G2007" s="1090"/>
      <c r="H2007" s="1090"/>
      <c r="I2007" s="1083"/>
      <c r="K2007" s="1093">
        <v>7</v>
      </c>
      <c r="L2007" s="1622" t="s">
        <v>60</v>
      </c>
      <c r="M2007" s="1622"/>
      <c r="N2007" s="1622"/>
      <c r="O2007" s="1102">
        <f>E2007</f>
        <v>0</v>
      </c>
      <c r="P2007" s="1090"/>
      <c r="Q2007" s="1090"/>
      <c r="R2007" s="1090"/>
      <c r="S2007" s="1083"/>
    </row>
    <row r="2008" spans="1:19" s="1081" customFormat="1">
      <c r="A2008" s="1082"/>
      <c r="I2008" s="1083"/>
      <c r="K2008" s="1082"/>
      <c r="S2008" s="1083"/>
    </row>
    <row r="2009" spans="1:19" s="1081" customFormat="1">
      <c r="A2009" s="1082"/>
      <c r="I2009" s="1083"/>
      <c r="K2009" s="1082"/>
      <c r="S2009" s="1083"/>
    </row>
    <row r="2010" spans="1:19" s="1081" customFormat="1" ht="15.75" thickBot="1">
      <c r="A2010" s="1082"/>
      <c r="F2010" s="1103"/>
      <c r="G2010" s="1103"/>
      <c r="H2010" s="1103"/>
      <c r="I2010" s="1104"/>
      <c r="K2010" s="1082"/>
      <c r="P2010" s="1103"/>
      <c r="Q2010" s="1103"/>
      <c r="R2010" s="1103"/>
      <c r="S2010" s="1104"/>
    </row>
    <row r="2011" spans="1:19" s="1081" customFormat="1" ht="15.75" thickBot="1">
      <c r="A2011" s="1105"/>
      <c r="B2011" s="1103"/>
      <c r="C2011" s="1103"/>
      <c r="D2011" s="1103"/>
      <c r="E2011" s="1103"/>
      <c r="F2011" s="1628" t="s">
        <v>61</v>
      </c>
      <c r="G2011" s="1628"/>
      <c r="H2011" s="1628"/>
      <c r="I2011" s="1629"/>
      <c r="K2011" s="1105"/>
      <c r="L2011" s="1103"/>
      <c r="M2011" s="1103"/>
      <c r="N2011" s="1103"/>
      <c r="O2011" s="1103"/>
      <c r="P2011" s="1628" t="s">
        <v>61</v>
      </c>
      <c r="Q2011" s="1628"/>
      <c r="R2011" s="1628"/>
      <c r="S2011" s="1629"/>
    </row>
    <row r="2012" spans="1:19" s="1081" customFormat="1"/>
    <row r="2013" spans="1:19" s="1081" customFormat="1"/>
    <row r="2014" spans="1:19" s="1081" customFormat="1"/>
    <row r="2015" spans="1:19" s="1081" customFormat="1"/>
    <row r="2016" spans="1:19" s="1081" customFormat="1"/>
    <row r="2017" spans="1:19" s="1081" customFormat="1"/>
    <row r="2018" spans="1:19" s="1081" customFormat="1"/>
    <row r="2019" spans="1:19" s="1081" customFormat="1"/>
    <row r="2020" spans="1:19" s="1081" customFormat="1"/>
    <row r="2021" spans="1:19" s="1081" customFormat="1"/>
    <row r="2022" spans="1:19" s="1081" customFormat="1"/>
    <row r="2023" spans="1:19" s="1081" customFormat="1"/>
    <row r="2024" spans="1:19" s="1081" customFormat="1"/>
    <row r="2025" spans="1:19" s="1081" customFormat="1"/>
    <row r="2026" spans="1:19" s="1081" customFormat="1"/>
    <row r="2027" spans="1:19" s="1081" customFormat="1" ht="15.75" thickBot="1"/>
    <row r="2028" spans="1:19" s="1081" customFormat="1" ht="26.25">
      <c r="A2028" s="1612" t="s">
        <v>46</v>
      </c>
      <c r="B2028" s="1613"/>
      <c r="C2028" s="1613"/>
      <c r="D2028" s="1613"/>
      <c r="E2028" s="1613"/>
      <c r="F2028" s="1613"/>
      <c r="G2028" s="1613"/>
      <c r="H2028" s="1613"/>
      <c r="I2028" s="1614"/>
      <c r="K2028" s="1612" t="s">
        <v>46</v>
      </c>
      <c r="L2028" s="1613"/>
      <c r="M2028" s="1613"/>
      <c r="N2028" s="1613"/>
      <c r="O2028" s="1613"/>
      <c r="P2028" s="1613"/>
      <c r="Q2028" s="1613"/>
      <c r="R2028" s="1613"/>
      <c r="S2028" s="1614"/>
    </row>
    <row r="2029" spans="1:19" s="1081" customFormat="1">
      <c r="A2029" s="1615" t="s">
        <v>47</v>
      </c>
      <c r="B2029" s="1626"/>
      <c r="C2029" s="1626"/>
      <c r="D2029" s="1626"/>
      <c r="E2029" s="1626"/>
      <c r="F2029" s="1626"/>
      <c r="G2029" s="1626"/>
      <c r="H2029" s="1626"/>
      <c r="I2029" s="1617"/>
      <c r="K2029" s="1615" t="s">
        <v>47</v>
      </c>
      <c r="L2029" s="1626"/>
      <c r="M2029" s="1626"/>
      <c r="N2029" s="1626"/>
      <c r="O2029" s="1626"/>
      <c r="P2029" s="1626"/>
      <c r="Q2029" s="1626"/>
      <c r="R2029" s="1626"/>
      <c r="S2029" s="1617"/>
    </row>
    <row r="2030" spans="1:19" s="1081" customFormat="1">
      <c r="A2030" s="1082"/>
      <c r="I2030" s="1083"/>
      <c r="K2030" s="1082"/>
      <c r="S2030" s="1083"/>
    </row>
    <row r="2031" spans="1:19" s="1081" customFormat="1" ht="18.75">
      <c r="A2031" s="1084" t="s">
        <v>48</v>
      </c>
      <c r="B2031" s="1085"/>
      <c r="C2031" s="1085"/>
      <c r="D2031" s="1086" t="s">
        <v>482</v>
      </c>
      <c r="I2031" s="1083"/>
      <c r="K2031" s="1084" t="s">
        <v>48</v>
      </c>
      <c r="L2031" s="1085"/>
      <c r="M2031" s="1085"/>
      <c r="N2031" s="1087" t="str">
        <f>D2031</f>
        <v>Burgeon IT Services Pvt.Ltd.</v>
      </c>
      <c r="S2031" s="1083"/>
    </row>
    <row r="2032" spans="1:19" s="1081" customFormat="1" ht="18">
      <c r="A2032" s="1084"/>
      <c r="B2032" s="1088" t="s">
        <v>491</v>
      </c>
      <c r="C2032" s="1085"/>
      <c r="I2032" s="1083"/>
      <c r="K2032" s="1084"/>
      <c r="L2032" s="1085" t="str">
        <f>B2032</f>
        <v>Siri Mansion LIGB 436 Dr.A S Rao Nagar,Hyderabad</v>
      </c>
      <c r="M2032" s="1085"/>
      <c r="N2032" s="1085"/>
      <c r="S2032" s="1083"/>
    </row>
    <row r="2033" spans="1:19" s="1081" customFormat="1">
      <c r="A2033" s="1084"/>
      <c r="B2033" s="1085"/>
      <c r="C2033" s="1085"/>
      <c r="D2033" s="1085"/>
      <c r="E2033" s="1085"/>
      <c r="I2033" s="1083"/>
      <c r="K2033" s="1084"/>
      <c r="L2033" s="1085"/>
      <c r="M2033" s="1085"/>
      <c r="N2033" s="1085"/>
      <c r="O2033" s="1085"/>
      <c r="S2033" s="1083"/>
    </row>
    <row r="2034" spans="1:19" s="1081" customFormat="1">
      <c r="A2034" s="1618" t="s">
        <v>49</v>
      </c>
      <c r="B2034" s="1623"/>
      <c r="C2034" s="1623"/>
      <c r="D2034" s="1623"/>
      <c r="E2034" s="1085"/>
      <c r="I2034" s="1083"/>
      <c r="K2034" s="1618" t="s">
        <v>49</v>
      </c>
      <c r="L2034" s="1623"/>
      <c r="M2034" s="1623"/>
      <c r="N2034" s="1623"/>
      <c r="O2034" s="1085"/>
      <c r="S2034" s="1083"/>
    </row>
    <row r="2035" spans="1:19" s="1081" customFormat="1">
      <c r="A2035" s="1618"/>
      <c r="B2035" s="1623"/>
      <c r="C2035" s="1623"/>
      <c r="D2035" s="1623"/>
      <c r="E2035" s="1089">
        <f>'04-22Master'!B4180</f>
        <v>0</v>
      </c>
      <c r="F2035" s="1090"/>
      <c r="G2035" s="1090"/>
      <c r="H2035" s="1090">
        <f>'04-22Master'!E4180</f>
        <v>0</v>
      </c>
      <c r="I2035" s="1083"/>
      <c r="K2035" s="1618"/>
      <c r="L2035" s="1623"/>
      <c r="M2035" s="1623"/>
      <c r="N2035" s="1623"/>
      <c r="O2035" s="1089">
        <f>E2035</f>
        <v>0</v>
      </c>
      <c r="P2035" s="1090"/>
      <c r="Q2035" s="1090"/>
      <c r="R2035" s="1090"/>
      <c r="S2035" s="1083"/>
    </row>
    <row r="2036" spans="1:19" s="1081" customFormat="1">
      <c r="A2036" s="1084"/>
      <c r="B2036" s="1085"/>
      <c r="C2036" s="1085"/>
      <c r="D2036" s="1085"/>
      <c r="E2036" s="1085"/>
      <c r="I2036" s="1083"/>
      <c r="K2036" s="1084"/>
      <c r="L2036" s="1085"/>
      <c r="M2036" s="1085"/>
      <c r="N2036" s="1085"/>
      <c r="O2036" s="1085"/>
      <c r="S2036" s="1083"/>
    </row>
    <row r="2037" spans="1:19" s="1081" customFormat="1">
      <c r="A2037" s="1620" t="s">
        <v>50</v>
      </c>
      <c r="B2037" s="1622"/>
      <c r="C2037" s="1622"/>
      <c r="D2037" s="1622"/>
      <c r="E2037" s="1091" t="s">
        <v>483</v>
      </c>
      <c r="F2037" s="1090"/>
      <c r="G2037" s="1090"/>
      <c r="H2037" s="1090"/>
      <c r="I2037" s="1083"/>
      <c r="K2037" s="1620" t="s">
        <v>50</v>
      </c>
      <c r="L2037" s="1622"/>
      <c r="M2037" s="1622"/>
      <c r="N2037" s="1622"/>
      <c r="O2037" s="1089" t="str">
        <f>E2037</f>
        <v>INFOSYS  LTD.IL Bangalore STP Park - I</v>
      </c>
      <c r="P2037" s="1090"/>
      <c r="Q2037" s="1090"/>
      <c r="R2037" s="1090"/>
      <c r="S2037" s="1083"/>
    </row>
    <row r="2038" spans="1:19" s="1081" customFormat="1">
      <c r="A2038" s="1084"/>
      <c r="B2038" s="1085"/>
      <c r="C2038" s="1085"/>
      <c r="D2038" s="1085"/>
      <c r="E2038" s="1085"/>
      <c r="I2038" s="1083"/>
      <c r="K2038" s="1084"/>
      <c r="L2038" s="1085"/>
      <c r="M2038" s="1085"/>
      <c r="N2038" s="1085"/>
      <c r="O2038" s="1085"/>
      <c r="S2038" s="1083"/>
    </row>
    <row r="2039" spans="1:19" s="1081" customFormat="1">
      <c r="A2039" s="1620" t="s">
        <v>51</v>
      </c>
      <c r="B2039" s="1622"/>
      <c r="C2039" s="1622"/>
      <c r="D2039" s="1622"/>
      <c r="E2039" s="1092">
        <f>'04-22Master'!D4146</f>
        <v>0</v>
      </c>
      <c r="F2039" s="1090"/>
      <c r="G2039" s="1090"/>
      <c r="H2039" s="1090"/>
      <c r="I2039" s="1083"/>
      <c r="K2039" s="1620" t="s">
        <v>51</v>
      </c>
      <c r="L2039" s="1622"/>
      <c r="M2039" s="1622"/>
      <c r="N2039" s="1622"/>
      <c r="O2039" s="1092">
        <f>E2039</f>
        <v>0</v>
      </c>
      <c r="P2039" s="1090"/>
      <c r="Q2039" s="1090"/>
      <c r="R2039" s="1090"/>
      <c r="S2039" s="1083"/>
    </row>
    <row r="2040" spans="1:19" s="1081" customFormat="1">
      <c r="A2040" s="1084"/>
      <c r="B2040" s="1085"/>
      <c r="C2040" s="1085"/>
      <c r="D2040" s="1085"/>
      <c r="E2040" s="1085"/>
      <c r="I2040" s="1083"/>
      <c r="K2040" s="1084"/>
      <c r="L2040" s="1085"/>
      <c r="M2040" s="1085"/>
      <c r="N2040" s="1085"/>
      <c r="O2040" s="1085"/>
      <c r="S2040" s="1083"/>
    </row>
    <row r="2041" spans="1:19" s="1081" customFormat="1">
      <c r="A2041" s="1093">
        <v>1</v>
      </c>
      <c r="B2041" s="1622" t="s">
        <v>52</v>
      </c>
      <c r="C2041" s="1622"/>
      <c r="D2041" s="1622"/>
      <c r="E2041" s="1094">
        <f>'04-22Master'!R4180</f>
        <v>0</v>
      </c>
      <c r="F2041" s="1090"/>
      <c r="G2041" s="1090"/>
      <c r="H2041" s="1090"/>
      <c r="I2041" s="1083"/>
      <c r="K2041" s="1093">
        <v>1</v>
      </c>
      <c r="L2041" s="1622" t="s">
        <v>52</v>
      </c>
      <c r="M2041" s="1622"/>
      <c r="N2041" s="1622"/>
      <c r="O2041" s="1094">
        <f>E2041</f>
        <v>0</v>
      </c>
      <c r="P2041" s="1090"/>
      <c r="Q2041" s="1090"/>
      <c r="R2041" s="1090"/>
      <c r="S2041" s="1083"/>
    </row>
    <row r="2042" spans="1:19" s="1081" customFormat="1">
      <c r="A2042" s="1093"/>
      <c r="B2042" s="1085"/>
      <c r="C2042" s="1085"/>
      <c r="D2042" s="1085"/>
      <c r="E2042" s="1085"/>
      <c r="I2042" s="1083"/>
      <c r="K2042" s="1093"/>
      <c r="L2042" s="1085"/>
      <c r="M2042" s="1085"/>
      <c r="N2042" s="1085"/>
      <c r="O2042" s="1085"/>
      <c r="S2042" s="1083"/>
    </row>
    <row r="2043" spans="1:19" s="1081" customFormat="1">
      <c r="A2043" s="1093">
        <v>2</v>
      </c>
      <c r="B2043" s="1623" t="s">
        <v>53</v>
      </c>
      <c r="C2043" s="1623"/>
      <c r="D2043" s="1623"/>
      <c r="E2043" s="1085"/>
      <c r="I2043" s="1083"/>
      <c r="K2043" s="1093">
        <v>2</v>
      </c>
      <c r="L2043" s="1623" t="s">
        <v>53</v>
      </c>
      <c r="M2043" s="1623"/>
      <c r="N2043" s="1623"/>
      <c r="O2043" s="1085"/>
      <c r="S2043" s="1083"/>
    </row>
    <row r="2044" spans="1:19" s="1081" customFormat="1">
      <c r="A2044" s="1093"/>
      <c r="B2044" s="1623"/>
      <c r="C2044" s="1623"/>
      <c r="D2044" s="1623"/>
      <c r="E2044" s="1095" t="s">
        <v>34</v>
      </c>
      <c r="F2044" s="1090"/>
      <c r="G2044" s="1090"/>
      <c r="H2044" s="1090"/>
      <c r="I2044" s="1083"/>
      <c r="K2044" s="1093"/>
      <c r="L2044" s="1623"/>
      <c r="M2044" s="1623"/>
      <c r="N2044" s="1623"/>
      <c r="O2044" s="1095" t="s">
        <v>34</v>
      </c>
      <c r="P2044" s="1090"/>
      <c r="Q2044" s="1090"/>
      <c r="R2044" s="1090"/>
      <c r="S2044" s="1083"/>
    </row>
    <row r="2045" spans="1:19" s="1081" customFormat="1">
      <c r="A2045" s="1093"/>
      <c r="B2045" s="1085"/>
      <c r="C2045" s="1085"/>
      <c r="D2045" s="1085"/>
      <c r="E2045" s="1085"/>
      <c r="I2045" s="1083"/>
      <c r="K2045" s="1093"/>
      <c r="L2045" s="1085"/>
      <c r="M2045" s="1085"/>
      <c r="N2045" s="1085"/>
      <c r="O2045" s="1085"/>
      <c r="S2045" s="1083"/>
    </row>
    <row r="2046" spans="1:19" s="1081" customFormat="1">
      <c r="A2046" s="1093">
        <v>3</v>
      </c>
      <c r="B2046" s="1622" t="s">
        <v>54</v>
      </c>
      <c r="C2046" s="1622"/>
      <c r="D2046" s="1622"/>
      <c r="E2046" s="1095" t="s">
        <v>34</v>
      </c>
      <c r="F2046" s="1090"/>
      <c r="G2046" s="1090"/>
      <c r="H2046" s="1090"/>
      <c r="I2046" s="1083"/>
      <c r="K2046" s="1093">
        <v>3</v>
      </c>
      <c r="L2046" s="1622" t="s">
        <v>54</v>
      </c>
      <c r="M2046" s="1622"/>
      <c r="N2046" s="1622"/>
      <c r="O2046" s="1089" t="str">
        <f>E2046</f>
        <v>N/A</v>
      </c>
      <c r="P2046" s="1090"/>
      <c r="Q2046" s="1090"/>
      <c r="R2046" s="1090"/>
      <c r="S2046" s="1083"/>
    </row>
    <row r="2047" spans="1:19" s="1081" customFormat="1">
      <c r="A2047" s="1093"/>
      <c r="B2047" s="1085"/>
      <c r="C2047" s="1085"/>
      <c r="D2047" s="1085"/>
      <c r="E2047" s="1085"/>
      <c r="I2047" s="1083"/>
      <c r="K2047" s="1093"/>
      <c r="L2047" s="1085"/>
      <c r="M2047" s="1085"/>
      <c r="N2047" s="1085"/>
      <c r="O2047" s="1085"/>
      <c r="S2047" s="1083"/>
    </row>
    <row r="2048" spans="1:19" s="1081" customFormat="1">
      <c r="A2048" s="1093">
        <v>4</v>
      </c>
      <c r="B2048" s="1622" t="s">
        <v>55</v>
      </c>
      <c r="C2048" s="1622"/>
      <c r="D2048" s="1622"/>
      <c r="E2048" s="1095" t="s">
        <v>56</v>
      </c>
      <c r="F2048" s="1090"/>
      <c r="G2048" s="1090"/>
      <c r="H2048" s="1090"/>
      <c r="I2048" s="1083"/>
      <c r="K2048" s="1093">
        <v>4</v>
      </c>
      <c r="L2048" s="1622" t="s">
        <v>55</v>
      </c>
      <c r="M2048" s="1622"/>
      <c r="N2048" s="1622"/>
      <c r="O2048" s="1095" t="s">
        <v>56</v>
      </c>
      <c r="P2048" s="1090"/>
      <c r="Q2048" s="1090"/>
      <c r="R2048" s="1090"/>
      <c r="S2048" s="1083"/>
    </row>
    <row r="2049" spans="1:19" s="1081" customFormat="1">
      <c r="A2049" s="1093"/>
      <c r="B2049" s="1085"/>
      <c r="C2049" s="1085"/>
      <c r="D2049" s="1085"/>
      <c r="E2049" s="1085"/>
      <c r="I2049" s="1083"/>
      <c r="K2049" s="1093"/>
      <c r="L2049" s="1085"/>
      <c r="M2049" s="1085"/>
      <c r="N2049" s="1085"/>
      <c r="O2049" s="1085"/>
      <c r="S2049" s="1083"/>
    </row>
    <row r="2050" spans="1:19" s="1081" customFormat="1">
      <c r="A2050" s="1093">
        <v>5</v>
      </c>
      <c r="B2050" s="1622" t="s">
        <v>57</v>
      </c>
      <c r="C2050" s="1622"/>
      <c r="D2050" s="1622"/>
      <c r="E2050" s="1096">
        <f>'04-22Master'!AH4180</f>
        <v>0</v>
      </c>
      <c r="I2050" s="1083"/>
      <c r="K2050" s="1093">
        <v>5</v>
      </c>
      <c r="L2050" s="1622" t="s">
        <v>57</v>
      </c>
      <c r="M2050" s="1622"/>
      <c r="N2050" s="1622"/>
      <c r="O2050" s="1096">
        <f>E2050</f>
        <v>0</v>
      </c>
      <c r="S2050" s="1083"/>
    </row>
    <row r="2051" spans="1:19" s="1081" customFormat="1">
      <c r="A2051" s="1093"/>
      <c r="B2051" s="1085"/>
      <c r="C2051" s="1085"/>
      <c r="D2051" s="1097" t="s">
        <v>58</v>
      </c>
      <c r="E2051" s="1097" t="s">
        <v>28</v>
      </c>
      <c r="F2051" s="1097" t="s">
        <v>30</v>
      </c>
      <c r="G2051" s="1097" t="s">
        <v>31</v>
      </c>
      <c r="H2051" s="1097" t="s">
        <v>383</v>
      </c>
      <c r="I2051" s="1098" t="s">
        <v>384</v>
      </c>
      <c r="K2051" s="1093"/>
      <c r="L2051" s="1085"/>
      <c r="M2051" s="1085"/>
      <c r="N2051" s="1097" t="s">
        <v>58</v>
      </c>
      <c r="O2051" s="1097" t="s">
        <v>28</v>
      </c>
      <c r="P2051" s="1097" t="s">
        <v>30</v>
      </c>
      <c r="Q2051" s="1097" t="s">
        <v>31</v>
      </c>
      <c r="R2051" s="1097" t="s">
        <v>383</v>
      </c>
      <c r="S2051" s="1098" t="s">
        <v>384</v>
      </c>
    </row>
    <row r="2052" spans="1:19" s="1081" customFormat="1">
      <c r="A2052" s="1093">
        <v>6</v>
      </c>
      <c r="B2052" s="1198" t="s">
        <v>59</v>
      </c>
      <c r="C2052" s="1198"/>
      <c r="D2052" s="1100">
        <f>'04-22Master'!AJ4180</f>
        <v>0</v>
      </c>
      <c r="E2052" s="1100">
        <f>'04-22Master'!AI5137</f>
        <v>0</v>
      </c>
      <c r="F2052" s="1101">
        <f>'04-22Master'!AK4228</f>
        <v>0</v>
      </c>
      <c r="G2052" s="1100">
        <f>'04-22Master'!AL5137</f>
        <v>0</v>
      </c>
      <c r="H2052" s="1101">
        <f>'04-22Master'!AM5137</f>
        <v>0</v>
      </c>
      <c r="I2052" s="1101">
        <f>SUM(D2052:H2052)</f>
        <v>0</v>
      </c>
      <c r="K2052" s="1093">
        <v>6</v>
      </c>
      <c r="L2052" s="1198" t="s">
        <v>59</v>
      </c>
      <c r="M2052" s="1198"/>
      <c r="N2052" s="1100">
        <f t="shared" ref="N2052" si="158">D2052</f>
        <v>0</v>
      </c>
      <c r="O2052" s="1100">
        <f t="shared" ref="O2052" si="159">E2052</f>
        <v>0</v>
      </c>
      <c r="P2052" s="1101">
        <f t="shared" ref="P2052" si="160">F2052</f>
        <v>0</v>
      </c>
      <c r="Q2052" s="1100">
        <f t="shared" ref="Q2052" si="161">G2052</f>
        <v>0</v>
      </c>
      <c r="R2052" s="1101">
        <f t="shared" ref="R2052" si="162">H2052</f>
        <v>0</v>
      </c>
      <c r="S2052" s="1101">
        <f t="shared" ref="S2052" si="163">I2052</f>
        <v>0</v>
      </c>
    </row>
    <row r="2053" spans="1:19" s="1081" customFormat="1">
      <c r="A2053" s="1093"/>
      <c r="B2053" s="1085"/>
      <c r="C2053" s="1085"/>
      <c r="D2053" s="1085"/>
      <c r="E2053" s="1085"/>
      <c r="I2053" s="1083"/>
      <c r="K2053" s="1093"/>
      <c r="L2053" s="1085"/>
      <c r="M2053" s="1085"/>
      <c r="N2053" s="1085"/>
      <c r="O2053" s="1085"/>
      <c r="S2053" s="1083"/>
    </row>
    <row r="2054" spans="1:19" s="1081" customFormat="1">
      <c r="A2054" s="1093">
        <v>7</v>
      </c>
      <c r="B2054" s="1622" t="s">
        <v>60</v>
      </c>
      <c r="C2054" s="1622"/>
      <c r="D2054" s="1622"/>
      <c r="E2054" s="1102">
        <f>E2050-I2052</f>
        <v>0</v>
      </c>
      <c r="F2054" s="1090"/>
      <c r="G2054" s="1090"/>
      <c r="H2054" s="1090"/>
      <c r="I2054" s="1083"/>
      <c r="K2054" s="1093">
        <v>7</v>
      </c>
      <c r="L2054" s="1622" t="s">
        <v>60</v>
      </c>
      <c r="M2054" s="1622"/>
      <c r="N2054" s="1622"/>
      <c r="O2054" s="1102">
        <f>E2054</f>
        <v>0</v>
      </c>
      <c r="P2054" s="1090"/>
      <c r="Q2054" s="1090"/>
      <c r="R2054" s="1090"/>
      <c r="S2054" s="1083"/>
    </row>
    <row r="2055" spans="1:19" s="1081" customFormat="1">
      <c r="A2055" s="1082"/>
      <c r="I2055" s="1083"/>
      <c r="K2055" s="1082"/>
      <c r="S2055" s="1083"/>
    </row>
    <row r="2056" spans="1:19" s="1081" customFormat="1">
      <c r="A2056" s="1082"/>
      <c r="I2056" s="1083"/>
      <c r="K2056" s="1082"/>
      <c r="S2056" s="1083"/>
    </row>
    <row r="2057" spans="1:19" s="1081" customFormat="1" ht="15.75" thickBot="1">
      <c r="A2057" s="1082"/>
      <c r="F2057" s="1103"/>
      <c r="G2057" s="1103"/>
      <c r="H2057" s="1103"/>
      <c r="I2057" s="1104"/>
      <c r="K2057" s="1082"/>
      <c r="P2057" s="1103"/>
      <c r="Q2057" s="1103"/>
      <c r="R2057" s="1103"/>
      <c r="S2057" s="1104"/>
    </row>
    <row r="2058" spans="1:19" s="1081" customFormat="1" ht="15.75" thickBot="1">
      <c r="A2058" s="1105"/>
      <c r="B2058" s="1103"/>
      <c r="C2058" s="1103"/>
      <c r="D2058" s="1103"/>
      <c r="E2058" s="1103"/>
      <c r="F2058" s="1628" t="s">
        <v>61</v>
      </c>
      <c r="G2058" s="1628"/>
      <c r="H2058" s="1628"/>
      <c r="I2058" s="1629"/>
      <c r="K2058" s="1105"/>
      <c r="L2058" s="1103"/>
      <c r="M2058" s="1103"/>
      <c r="N2058" s="1103"/>
      <c r="O2058" s="1103"/>
      <c r="P2058" s="1628" t="s">
        <v>61</v>
      </c>
      <c r="Q2058" s="1628"/>
      <c r="R2058" s="1628"/>
      <c r="S2058" s="1629"/>
    </row>
    <row r="2059" spans="1:19" s="1081" customFormat="1"/>
    <row r="2060" spans="1:19" s="1081" customFormat="1"/>
    <row r="2061" spans="1:19" s="1081" customFormat="1"/>
    <row r="2062" spans="1:19" s="1081" customFormat="1"/>
    <row r="2063" spans="1:19" s="1081" customFormat="1"/>
    <row r="2064" spans="1:19" s="1081" customFormat="1"/>
    <row r="2065" spans="1:19" s="1081" customFormat="1"/>
    <row r="2066" spans="1:19" s="1081" customFormat="1"/>
    <row r="2067" spans="1:19" s="1081" customFormat="1"/>
    <row r="2068" spans="1:19" s="1081" customFormat="1"/>
    <row r="2069" spans="1:19" s="1081" customFormat="1"/>
    <row r="2070" spans="1:19" s="1081" customFormat="1"/>
    <row r="2071" spans="1:19" s="1081" customFormat="1"/>
    <row r="2072" spans="1:19" s="1081" customFormat="1"/>
    <row r="2073" spans="1:19" s="1081" customFormat="1"/>
    <row r="2074" spans="1:19" s="1081" customFormat="1" ht="15.75" thickBot="1"/>
    <row r="2075" spans="1:19" s="1081" customFormat="1" ht="26.25">
      <c r="A2075" s="1612" t="s">
        <v>46</v>
      </c>
      <c r="B2075" s="1613"/>
      <c r="C2075" s="1613"/>
      <c r="D2075" s="1613"/>
      <c r="E2075" s="1613"/>
      <c r="F2075" s="1613"/>
      <c r="G2075" s="1613"/>
      <c r="H2075" s="1613"/>
      <c r="I2075" s="1614"/>
      <c r="K2075" s="1612" t="s">
        <v>46</v>
      </c>
      <c r="L2075" s="1613"/>
      <c r="M2075" s="1613"/>
      <c r="N2075" s="1613"/>
      <c r="O2075" s="1613"/>
      <c r="P2075" s="1613"/>
      <c r="Q2075" s="1613"/>
      <c r="R2075" s="1613"/>
      <c r="S2075" s="1614"/>
    </row>
    <row r="2076" spans="1:19" s="1081" customFormat="1">
      <c r="A2076" s="1615" t="s">
        <v>47</v>
      </c>
      <c r="B2076" s="1626"/>
      <c r="C2076" s="1626"/>
      <c r="D2076" s="1626"/>
      <c r="E2076" s="1626"/>
      <c r="F2076" s="1626"/>
      <c r="G2076" s="1626"/>
      <c r="H2076" s="1626"/>
      <c r="I2076" s="1617"/>
      <c r="K2076" s="1615" t="s">
        <v>47</v>
      </c>
      <c r="L2076" s="1626"/>
      <c r="M2076" s="1626"/>
      <c r="N2076" s="1626"/>
      <c r="O2076" s="1626"/>
      <c r="P2076" s="1626"/>
      <c r="Q2076" s="1626"/>
      <c r="R2076" s="1626"/>
      <c r="S2076" s="1617"/>
    </row>
    <row r="2077" spans="1:19" s="1081" customFormat="1">
      <c r="A2077" s="1082"/>
      <c r="I2077" s="1083"/>
      <c r="K2077" s="1082"/>
      <c r="S2077" s="1083"/>
    </row>
    <row r="2078" spans="1:19" s="1081" customFormat="1" ht="18.75">
      <c r="A2078" s="1084" t="s">
        <v>48</v>
      </c>
      <c r="B2078" s="1085"/>
      <c r="C2078" s="1085"/>
      <c r="D2078" s="1086" t="s">
        <v>482</v>
      </c>
      <c r="I2078" s="1083"/>
      <c r="K2078" s="1084" t="s">
        <v>48</v>
      </c>
      <c r="L2078" s="1085"/>
      <c r="M2078" s="1085"/>
      <c r="N2078" s="1087" t="str">
        <f>D2078</f>
        <v>Burgeon IT Services Pvt.Ltd.</v>
      </c>
      <c r="S2078" s="1083"/>
    </row>
    <row r="2079" spans="1:19" s="1081" customFormat="1" ht="18">
      <c r="A2079" s="1084"/>
      <c r="B2079" s="1088" t="s">
        <v>491</v>
      </c>
      <c r="C2079" s="1085"/>
      <c r="I2079" s="1083"/>
      <c r="K2079" s="1084"/>
      <c r="L2079" s="1085" t="str">
        <f>B2079</f>
        <v>Siri Mansion LIGB 436 Dr.A S Rao Nagar,Hyderabad</v>
      </c>
      <c r="M2079" s="1085"/>
      <c r="N2079" s="1085"/>
      <c r="S2079" s="1083"/>
    </row>
    <row r="2080" spans="1:19" s="1081" customFormat="1">
      <c r="A2080" s="1084"/>
      <c r="B2080" s="1085"/>
      <c r="C2080" s="1085"/>
      <c r="D2080" s="1085"/>
      <c r="E2080" s="1085"/>
      <c r="I2080" s="1083"/>
      <c r="K2080" s="1084"/>
      <c r="L2080" s="1085"/>
      <c r="M2080" s="1085"/>
      <c r="N2080" s="1085"/>
      <c r="O2080" s="1085"/>
      <c r="S2080" s="1083"/>
    </row>
    <row r="2081" spans="1:19" s="1081" customFormat="1">
      <c r="A2081" s="1618" t="s">
        <v>49</v>
      </c>
      <c r="B2081" s="1623"/>
      <c r="C2081" s="1623"/>
      <c r="D2081" s="1623"/>
      <c r="E2081" s="1085"/>
      <c r="I2081" s="1083"/>
      <c r="K2081" s="1618" t="s">
        <v>49</v>
      </c>
      <c r="L2081" s="1623"/>
      <c r="M2081" s="1623"/>
      <c r="N2081" s="1623"/>
      <c r="O2081" s="1085"/>
      <c r="S2081" s="1083"/>
    </row>
    <row r="2082" spans="1:19" s="1081" customFormat="1">
      <c r="A2082" s="1618"/>
      <c r="B2082" s="1623"/>
      <c r="C2082" s="1623"/>
      <c r="D2082" s="1623"/>
      <c r="E2082" s="1089">
        <f>'04-22Master'!B4227</f>
        <v>0</v>
      </c>
      <c r="F2082" s="1090"/>
      <c r="G2082" s="1090"/>
      <c r="H2082" s="1090">
        <f>'04-22Master'!E4227</f>
        <v>0</v>
      </c>
      <c r="I2082" s="1083"/>
      <c r="K2082" s="1618"/>
      <c r="L2082" s="1623"/>
      <c r="M2082" s="1623"/>
      <c r="N2082" s="1623"/>
      <c r="O2082" s="1089">
        <f>E2082</f>
        <v>0</v>
      </c>
      <c r="P2082" s="1090"/>
      <c r="Q2082" s="1090"/>
      <c r="R2082" s="1090"/>
      <c r="S2082" s="1083"/>
    </row>
    <row r="2083" spans="1:19" s="1081" customFormat="1">
      <c r="A2083" s="1084"/>
      <c r="B2083" s="1085"/>
      <c r="C2083" s="1085"/>
      <c r="D2083" s="1085"/>
      <c r="E2083" s="1085"/>
      <c r="I2083" s="1083"/>
      <c r="K2083" s="1084"/>
      <c r="L2083" s="1085"/>
      <c r="M2083" s="1085"/>
      <c r="N2083" s="1085"/>
      <c r="O2083" s="1085"/>
      <c r="S2083" s="1083"/>
    </row>
    <row r="2084" spans="1:19" s="1081" customFormat="1">
      <c r="A2084" s="1620" t="s">
        <v>50</v>
      </c>
      <c r="B2084" s="1622"/>
      <c r="C2084" s="1622"/>
      <c r="D2084" s="1622"/>
      <c r="E2084" s="1091" t="s">
        <v>483</v>
      </c>
      <c r="F2084" s="1090"/>
      <c r="G2084" s="1090"/>
      <c r="H2084" s="1090"/>
      <c r="I2084" s="1083"/>
      <c r="K2084" s="1620" t="s">
        <v>50</v>
      </c>
      <c r="L2084" s="1622"/>
      <c r="M2084" s="1622"/>
      <c r="N2084" s="1622"/>
      <c r="O2084" s="1089" t="str">
        <f>E2084</f>
        <v>INFOSYS  LTD.IL Bangalore STP Park - I</v>
      </c>
      <c r="P2084" s="1090"/>
      <c r="Q2084" s="1090"/>
      <c r="R2084" s="1090"/>
      <c r="S2084" s="1083"/>
    </row>
    <row r="2085" spans="1:19" s="1081" customFormat="1">
      <c r="A2085" s="1084"/>
      <c r="B2085" s="1085"/>
      <c r="C2085" s="1085"/>
      <c r="D2085" s="1085"/>
      <c r="E2085" s="1085"/>
      <c r="I2085" s="1083"/>
      <c r="K2085" s="1084"/>
      <c r="L2085" s="1085"/>
      <c r="M2085" s="1085"/>
      <c r="N2085" s="1085"/>
      <c r="O2085" s="1085"/>
      <c r="S2085" s="1083"/>
    </row>
    <row r="2086" spans="1:19" s="1081" customFormat="1">
      <c r="A2086" s="1620" t="s">
        <v>51</v>
      </c>
      <c r="B2086" s="1622"/>
      <c r="C2086" s="1622"/>
      <c r="D2086" s="1622"/>
      <c r="E2086" s="1092">
        <f>'04-22Master'!D4193</f>
        <v>0</v>
      </c>
      <c r="F2086" s="1090"/>
      <c r="G2086" s="1090"/>
      <c r="H2086" s="1090"/>
      <c r="I2086" s="1083"/>
      <c r="K2086" s="1620" t="s">
        <v>51</v>
      </c>
      <c r="L2086" s="1622"/>
      <c r="M2086" s="1622"/>
      <c r="N2086" s="1622"/>
      <c r="O2086" s="1092">
        <f>E2086</f>
        <v>0</v>
      </c>
      <c r="P2086" s="1090"/>
      <c r="Q2086" s="1090"/>
      <c r="R2086" s="1090"/>
      <c r="S2086" s="1083"/>
    </row>
    <row r="2087" spans="1:19" s="1081" customFormat="1">
      <c r="A2087" s="1084"/>
      <c r="B2087" s="1085"/>
      <c r="C2087" s="1085"/>
      <c r="D2087" s="1085"/>
      <c r="E2087" s="1085"/>
      <c r="I2087" s="1083"/>
      <c r="K2087" s="1084"/>
      <c r="L2087" s="1085"/>
      <c r="M2087" s="1085"/>
      <c r="N2087" s="1085"/>
      <c r="O2087" s="1085"/>
      <c r="S2087" s="1083"/>
    </row>
    <row r="2088" spans="1:19" s="1081" customFormat="1">
      <c r="A2088" s="1093">
        <v>1</v>
      </c>
      <c r="B2088" s="1622" t="s">
        <v>52</v>
      </c>
      <c r="C2088" s="1622"/>
      <c r="D2088" s="1622"/>
      <c r="E2088" s="1094">
        <f>'04-22Master'!R4227</f>
        <v>0</v>
      </c>
      <c r="F2088" s="1090"/>
      <c r="G2088" s="1090"/>
      <c r="H2088" s="1090"/>
      <c r="I2088" s="1083"/>
      <c r="K2088" s="1093">
        <v>1</v>
      </c>
      <c r="L2088" s="1622" t="s">
        <v>52</v>
      </c>
      <c r="M2088" s="1622"/>
      <c r="N2088" s="1622"/>
      <c r="O2088" s="1094">
        <f>E2088</f>
        <v>0</v>
      </c>
      <c r="P2088" s="1090"/>
      <c r="Q2088" s="1090"/>
      <c r="R2088" s="1090"/>
      <c r="S2088" s="1083"/>
    </row>
    <row r="2089" spans="1:19" s="1081" customFormat="1">
      <c r="A2089" s="1093"/>
      <c r="B2089" s="1085"/>
      <c r="C2089" s="1085"/>
      <c r="D2089" s="1085"/>
      <c r="E2089" s="1085"/>
      <c r="I2089" s="1083"/>
      <c r="K2089" s="1093"/>
      <c r="L2089" s="1085"/>
      <c r="M2089" s="1085"/>
      <c r="N2089" s="1085"/>
      <c r="O2089" s="1085"/>
      <c r="S2089" s="1083"/>
    </row>
    <row r="2090" spans="1:19" s="1081" customFormat="1">
      <c r="A2090" s="1093">
        <v>2</v>
      </c>
      <c r="B2090" s="1623" t="s">
        <v>53</v>
      </c>
      <c r="C2090" s="1623"/>
      <c r="D2090" s="1623"/>
      <c r="E2090" s="1085"/>
      <c r="I2090" s="1083"/>
      <c r="K2090" s="1093">
        <v>2</v>
      </c>
      <c r="L2090" s="1623" t="s">
        <v>53</v>
      </c>
      <c r="M2090" s="1623"/>
      <c r="N2090" s="1623"/>
      <c r="O2090" s="1085"/>
      <c r="S2090" s="1083"/>
    </row>
    <row r="2091" spans="1:19" s="1081" customFormat="1">
      <c r="A2091" s="1093"/>
      <c r="B2091" s="1623"/>
      <c r="C2091" s="1623"/>
      <c r="D2091" s="1623"/>
      <c r="E2091" s="1095" t="s">
        <v>34</v>
      </c>
      <c r="F2091" s="1090"/>
      <c r="G2091" s="1090"/>
      <c r="H2091" s="1090"/>
      <c r="I2091" s="1083"/>
      <c r="K2091" s="1093"/>
      <c r="L2091" s="1623"/>
      <c r="M2091" s="1623"/>
      <c r="N2091" s="1623"/>
      <c r="O2091" s="1095" t="s">
        <v>34</v>
      </c>
      <c r="P2091" s="1090"/>
      <c r="Q2091" s="1090"/>
      <c r="R2091" s="1090"/>
      <c r="S2091" s="1083"/>
    </row>
    <row r="2092" spans="1:19" s="1081" customFormat="1">
      <c r="A2092" s="1093"/>
      <c r="B2092" s="1085"/>
      <c r="C2092" s="1085"/>
      <c r="D2092" s="1085"/>
      <c r="E2092" s="1085"/>
      <c r="I2092" s="1083"/>
      <c r="K2092" s="1093"/>
      <c r="L2092" s="1085"/>
      <c r="M2092" s="1085"/>
      <c r="N2092" s="1085"/>
      <c r="O2092" s="1085"/>
      <c r="S2092" s="1083"/>
    </row>
    <row r="2093" spans="1:19" s="1081" customFormat="1">
      <c r="A2093" s="1093">
        <v>3</v>
      </c>
      <c r="B2093" s="1622" t="s">
        <v>54</v>
      </c>
      <c r="C2093" s="1622"/>
      <c r="D2093" s="1622"/>
      <c r="E2093" s="1095" t="s">
        <v>34</v>
      </c>
      <c r="F2093" s="1090"/>
      <c r="G2093" s="1090"/>
      <c r="H2093" s="1090"/>
      <c r="I2093" s="1083"/>
      <c r="K2093" s="1093">
        <v>3</v>
      </c>
      <c r="L2093" s="1622" t="s">
        <v>54</v>
      </c>
      <c r="M2093" s="1622"/>
      <c r="N2093" s="1622"/>
      <c r="O2093" s="1089" t="str">
        <f>E2093</f>
        <v>N/A</v>
      </c>
      <c r="P2093" s="1090"/>
      <c r="Q2093" s="1090"/>
      <c r="R2093" s="1090"/>
      <c r="S2093" s="1083"/>
    </row>
    <row r="2094" spans="1:19" s="1081" customFormat="1">
      <c r="A2094" s="1093"/>
      <c r="B2094" s="1085"/>
      <c r="C2094" s="1085"/>
      <c r="D2094" s="1085"/>
      <c r="E2094" s="1085"/>
      <c r="I2094" s="1083"/>
      <c r="K2094" s="1093"/>
      <c r="L2094" s="1085"/>
      <c r="M2094" s="1085"/>
      <c r="N2094" s="1085"/>
      <c r="O2094" s="1085"/>
      <c r="S2094" s="1083"/>
    </row>
    <row r="2095" spans="1:19" s="1081" customFormat="1">
      <c r="A2095" s="1093">
        <v>4</v>
      </c>
      <c r="B2095" s="1622" t="s">
        <v>55</v>
      </c>
      <c r="C2095" s="1622"/>
      <c r="D2095" s="1622"/>
      <c r="E2095" s="1095" t="s">
        <v>56</v>
      </c>
      <c r="F2095" s="1090"/>
      <c r="G2095" s="1090"/>
      <c r="H2095" s="1090"/>
      <c r="I2095" s="1083"/>
      <c r="K2095" s="1093">
        <v>4</v>
      </c>
      <c r="L2095" s="1622" t="s">
        <v>55</v>
      </c>
      <c r="M2095" s="1622"/>
      <c r="N2095" s="1622"/>
      <c r="O2095" s="1095" t="s">
        <v>56</v>
      </c>
      <c r="P2095" s="1090"/>
      <c r="Q2095" s="1090"/>
      <c r="R2095" s="1090"/>
      <c r="S2095" s="1083"/>
    </row>
    <row r="2096" spans="1:19" s="1081" customFormat="1">
      <c r="A2096" s="1093"/>
      <c r="B2096" s="1085"/>
      <c r="C2096" s="1085"/>
      <c r="D2096" s="1085"/>
      <c r="E2096" s="1085"/>
      <c r="I2096" s="1083"/>
      <c r="K2096" s="1093"/>
      <c r="L2096" s="1085"/>
      <c r="M2096" s="1085"/>
      <c r="N2096" s="1085"/>
      <c r="O2096" s="1085"/>
      <c r="S2096" s="1083"/>
    </row>
    <row r="2097" spans="1:19" s="1081" customFormat="1">
      <c r="A2097" s="1093">
        <v>5</v>
      </c>
      <c r="B2097" s="1622" t="s">
        <v>57</v>
      </c>
      <c r="C2097" s="1622"/>
      <c r="D2097" s="1622"/>
      <c r="E2097" s="1096">
        <f>'04-22Master'!AH4227</f>
        <v>0</v>
      </c>
      <c r="I2097" s="1083"/>
      <c r="K2097" s="1093">
        <v>5</v>
      </c>
      <c r="L2097" s="1622" t="s">
        <v>57</v>
      </c>
      <c r="M2097" s="1622"/>
      <c r="N2097" s="1622"/>
      <c r="O2097" s="1096">
        <f>E2097</f>
        <v>0</v>
      </c>
      <c r="S2097" s="1083"/>
    </row>
    <row r="2098" spans="1:19" s="1081" customFormat="1">
      <c r="A2098" s="1093"/>
      <c r="B2098" s="1085"/>
      <c r="C2098" s="1085"/>
      <c r="D2098" s="1097" t="s">
        <v>58</v>
      </c>
      <c r="E2098" s="1097" t="s">
        <v>28</v>
      </c>
      <c r="F2098" s="1097" t="s">
        <v>30</v>
      </c>
      <c r="G2098" s="1097" t="s">
        <v>31</v>
      </c>
      <c r="H2098" s="1097" t="s">
        <v>383</v>
      </c>
      <c r="I2098" s="1098" t="s">
        <v>384</v>
      </c>
      <c r="K2098" s="1093"/>
      <c r="L2098" s="1085"/>
      <c r="M2098" s="1085"/>
      <c r="N2098" s="1097" t="s">
        <v>58</v>
      </c>
      <c r="O2098" s="1097" t="s">
        <v>28</v>
      </c>
      <c r="P2098" s="1097" t="s">
        <v>30</v>
      </c>
      <c r="Q2098" s="1097" t="s">
        <v>31</v>
      </c>
      <c r="R2098" s="1097" t="s">
        <v>383</v>
      </c>
      <c r="S2098" s="1098" t="s">
        <v>384</v>
      </c>
    </row>
    <row r="2099" spans="1:19" s="1081" customFormat="1">
      <c r="A2099" s="1093">
        <v>6</v>
      </c>
      <c r="B2099" s="1198" t="s">
        <v>59</v>
      </c>
      <c r="C2099" s="1198"/>
      <c r="D2099" s="1100">
        <f>'04-22Master'!AJ4227</f>
        <v>0</v>
      </c>
      <c r="E2099" s="1100">
        <f>'04-22Master'!AI5184</f>
        <v>0</v>
      </c>
      <c r="F2099" s="1101">
        <f>'04-22Master'!AK4275</f>
        <v>0</v>
      </c>
      <c r="G2099" s="1100">
        <f>'04-22Master'!AL5184</f>
        <v>0</v>
      </c>
      <c r="H2099" s="1101">
        <f>'04-22Master'!AM5184</f>
        <v>0</v>
      </c>
      <c r="I2099" s="1101">
        <f>SUM(D2099:H2099)</f>
        <v>0</v>
      </c>
      <c r="K2099" s="1093">
        <v>6</v>
      </c>
      <c r="L2099" s="1198" t="s">
        <v>59</v>
      </c>
      <c r="M2099" s="1198"/>
      <c r="N2099" s="1100">
        <f t="shared" ref="N2099" si="164">D2099</f>
        <v>0</v>
      </c>
      <c r="O2099" s="1100">
        <f t="shared" ref="O2099" si="165">E2099</f>
        <v>0</v>
      </c>
      <c r="P2099" s="1101">
        <f t="shared" ref="P2099" si="166">F2099</f>
        <v>0</v>
      </c>
      <c r="Q2099" s="1100">
        <f t="shared" ref="Q2099" si="167">G2099</f>
        <v>0</v>
      </c>
      <c r="R2099" s="1101">
        <f t="shared" ref="R2099" si="168">H2099</f>
        <v>0</v>
      </c>
      <c r="S2099" s="1101">
        <f t="shared" ref="S2099" si="169">I2099</f>
        <v>0</v>
      </c>
    </row>
    <row r="2100" spans="1:19" s="1081" customFormat="1">
      <c r="A2100" s="1093"/>
      <c r="B2100" s="1085"/>
      <c r="C2100" s="1085"/>
      <c r="D2100" s="1085"/>
      <c r="E2100" s="1085"/>
      <c r="I2100" s="1083"/>
      <c r="K2100" s="1093"/>
      <c r="L2100" s="1085"/>
      <c r="M2100" s="1085"/>
      <c r="N2100" s="1085"/>
      <c r="O2100" s="1085"/>
      <c r="S2100" s="1083"/>
    </row>
    <row r="2101" spans="1:19" s="1081" customFormat="1">
      <c r="A2101" s="1093">
        <v>7</v>
      </c>
      <c r="B2101" s="1622" t="s">
        <v>60</v>
      </c>
      <c r="C2101" s="1622"/>
      <c r="D2101" s="1622"/>
      <c r="E2101" s="1102">
        <f>E2097-I2099</f>
        <v>0</v>
      </c>
      <c r="F2101" s="1090"/>
      <c r="G2101" s="1090"/>
      <c r="H2101" s="1090"/>
      <c r="I2101" s="1083"/>
      <c r="K2101" s="1093">
        <v>7</v>
      </c>
      <c r="L2101" s="1622" t="s">
        <v>60</v>
      </c>
      <c r="M2101" s="1622"/>
      <c r="N2101" s="1622"/>
      <c r="O2101" s="1102">
        <f>E2101</f>
        <v>0</v>
      </c>
      <c r="P2101" s="1090"/>
      <c r="Q2101" s="1090"/>
      <c r="R2101" s="1090"/>
      <c r="S2101" s="1083"/>
    </row>
    <row r="2102" spans="1:19" s="1081" customFormat="1">
      <c r="A2102" s="1082"/>
      <c r="I2102" s="1083"/>
      <c r="K2102" s="1082"/>
      <c r="S2102" s="1083"/>
    </row>
    <row r="2103" spans="1:19" s="1081" customFormat="1">
      <c r="A2103" s="1082"/>
      <c r="I2103" s="1083"/>
      <c r="K2103" s="1082"/>
      <c r="S2103" s="1083"/>
    </row>
    <row r="2104" spans="1:19" s="1081" customFormat="1" ht="15.75" thickBot="1">
      <c r="A2104" s="1082"/>
      <c r="F2104" s="1103"/>
      <c r="G2104" s="1103"/>
      <c r="H2104" s="1103"/>
      <c r="I2104" s="1104"/>
      <c r="K2104" s="1082"/>
      <c r="P2104" s="1103"/>
      <c r="Q2104" s="1103"/>
      <c r="R2104" s="1103"/>
      <c r="S2104" s="1104"/>
    </row>
    <row r="2105" spans="1:19" s="1081" customFormat="1" ht="15.75" thickBot="1">
      <c r="A2105" s="1105"/>
      <c r="B2105" s="1103"/>
      <c r="C2105" s="1103"/>
      <c r="D2105" s="1103"/>
      <c r="E2105" s="1103"/>
      <c r="F2105" s="1628" t="s">
        <v>61</v>
      </c>
      <c r="G2105" s="1628"/>
      <c r="H2105" s="1628"/>
      <c r="I2105" s="1629"/>
      <c r="K2105" s="1105"/>
      <c r="L2105" s="1103"/>
      <c r="M2105" s="1103"/>
      <c r="N2105" s="1103"/>
      <c r="O2105" s="1103"/>
      <c r="P2105" s="1628" t="s">
        <v>61</v>
      </c>
      <c r="Q2105" s="1628"/>
      <c r="R2105" s="1628"/>
      <c r="S2105" s="1629"/>
    </row>
    <row r="2106" spans="1:19" s="1081" customFormat="1"/>
    <row r="2107" spans="1:19" s="1081" customFormat="1"/>
    <row r="2108" spans="1:19" s="1081" customFormat="1"/>
    <row r="2109" spans="1:19" s="1081" customFormat="1"/>
    <row r="2110" spans="1:19" s="1081" customFormat="1"/>
    <row r="2111" spans="1:19" s="1081" customFormat="1"/>
    <row r="2112" spans="1:19" s="1081" customFormat="1"/>
    <row r="2113" spans="1:19" s="1081" customFormat="1"/>
    <row r="2114" spans="1:19" s="1081" customFormat="1"/>
    <row r="2115" spans="1:19" s="1081" customFormat="1"/>
    <row r="2116" spans="1:19" s="1081" customFormat="1"/>
    <row r="2117" spans="1:19" s="1081" customFormat="1"/>
    <row r="2118" spans="1:19" s="1081" customFormat="1"/>
    <row r="2119" spans="1:19" s="1081" customFormat="1"/>
    <row r="2120" spans="1:19" s="1081" customFormat="1"/>
    <row r="2121" spans="1:19" s="1081" customFormat="1" ht="15.75" thickBot="1"/>
    <row r="2122" spans="1:19" s="1081" customFormat="1" ht="26.25">
      <c r="A2122" s="1612" t="s">
        <v>46</v>
      </c>
      <c r="B2122" s="1613"/>
      <c r="C2122" s="1613"/>
      <c r="D2122" s="1613"/>
      <c r="E2122" s="1613"/>
      <c r="F2122" s="1613"/>
      <c r="G2122" s="1613"/>
      <c r="H2122" s="1613"/>
      <c r="I2122" s="1614"/>
      <c r="K2122" s="1612" t="s">
        <v>46</v>
      </c>
      <c r="L2122" s="1613"/>
      <c r="M2122" s="1613"/>
      <c r="N2122" s="1613"/>
      <c r="O2122" s="1613"/>
      <c r="P2122" s="1613"/>
      <c r="Q2122" s="1613"/>
      <c r="R2122" s="1613"/>
      <c r="S2122" s="1614"/>
    </row>
    <row r="2123" spans="1:19" s="1081" customFormat="1">
      <c r="A2123" s="1615" t="s">
        <v>47</v>
      </c>
      <c r="B2123" s="1626"/>
      <c r="C2123" s="1626"/>
      <c r="D2123" s="1626"/>
      <c r="E2123" s="1626"/>
      <c r="F2123" s="1626"/>
      <c r="G2123" s="1626"/>
      <c r="H2123" s="1626"/>
      <c r="I2123" s="1617"/>
      <c r="K2123" s="1615" t="s">
        <v>47</v>
      </c>
      <c r="L2123" s="1626"/>
      <c r="M2123" s="1626"/>
      <c r="N2123" s="1626"/>
      <c r="O2123" s="1626"/>
      <c r="P2123" s="1626"/>
      <c r="Q2123" s="1626"/>
      <c r="R2123" s="1626"/>
      <c r="S2123" s="1617"/>
    </row>
    <row r="2124" spans="1:19" s="1081" customFormat="1">
      <c r="A2124" s="1082"/>
      <c r="I2124" s="1083"/>
      <c r="K2124" s="1082"/>
      <c r="S2124" s="1083"/>
    </row>
    <row r="2125" spans="1:19" s="1081" customFormat="1" ht="18.75">
      <c r="A2125" s="1084" t="s">
        <v>48</v>
      </c>
      <c r="B2125" s="1085"/>
      <c r="C2125" s="1085"/>
      <c r="D2125" s="1086" t="s">
        <v>482</v>
      </c>
      <c r="I2125" s="1083"/>
      <c r="K2125" s="1084" t="s">
        <v>48</v>
      </c>
      <c r="L2125" s="1085"/>
      <c r="M2125" s="1085"/>
      <c r="N2125" s="1087" t="str">
        <f>D2125</f>
        <v>Burgeon IT Services Pvt.Ltd.</v>
      </c>
      <c r="S2125" s="1083"/>
    </row>
    <row r="2126" spans="1:19" s="1081" customFormat="1" ht="18">
      <c r="A2126" s="1084"/>
      <c r="B2126" s="1088" t="s">
        <v>491</v>
      </c>
      <c r="C2126" s="1085"/>
      <c r="I2126" s="1083"/>
      <c r="K2126" s="1084"/>
      <c r="L2126" s="1085" t="str">
        <f>B2126</f>
        <v>Siri Mansion LIGB 436 Dr.A S Rao Nagar,Hyderabad</v>
      </c>
      <c r="M2126" s="1085"/>
      <c r="N2126" s="1085"/>
      <c r="S2126" s="1083"/>
    </row>
    <row r="2127" spans="1:19" s="1081" customFormat="1">
      <c r="A2127" s="1084"/>
      <c r="B2127" s="1085"/>
      <c r="C2127" s="1085"/>
      <c r="D2127" s="1085"/>
      <c r="E2127" s="1085"/>
      <c r="I2127" s="1083"/>
      <c r="K2127" s="1084"/>
      <c r="L2127" s="1085"/>
      <c r="M2127" s="1085"/>
      <c r="N2127" s="1085"/>
      <c r="O2127" s="1085"/>
      <c r="S2127" s="1083"/>
    </row>
    <row r="2128" spans="1:19" s="1081" customFormat="1">
      <c r="A2128" s="1618" t="s">
        <v>49</v>
      </c>
      <c r="B2128" s="1623"/>
      <c r="C2128" s="1623"/>
      <c r="D2128" s="1623"/>
      <c r="E2128" s="1085"/>
      <c r="I2128" s="1083"/>
      <c r="K2128" s="1618" t="s">
        <v>49</v>
      </c>
      <c r="L2128" s="1623"/>
      <c r="M2128" s="1623"/>
      <c r="N2128" s="1623"/>
      <c r="O2128" s="1085"/>
      <c r="S2128" s="1083"/>
    </row>
    <row r="2129" spans="1:19" s="1081" customFormat="1">
      <c r="A2129" s="1618"/>
      <c r="B2129" s="1623"/>
      <c r="C2129" s="1623"/>
      <c r="D2129" s="1623"/>
      <c r="E2129" s="1089">
        <f>'04-22Master'!B4274</f>
        <v>0</v>
      </c>
      <c r="F2129" s="1090"/>
      <c r="G2129" s="1090"/>
      <c r="H2129" s="1090">
        <f>'04-22Master'!E4274</f>
        <v>0</v>
      </c>
      <c r="I2129" s="1083"/>
      <c r="K2129" s="1618"/>
      <c r="L2129" s="1623"/>
      <c r="M2129" s="1623"/>
      <c r="N2129" s="1623"/>
      <c r="O2129" s="1089">
        <f>E2129</f>
        <v>0</v>
      </c>
      <c r="P2129" s="1090"/>
      <c r="Q2129" s="1090"/>
      <c r="R2129" s="1090"/>
      <c r="S2129" s="1083"/>
    </row>
    <row r="2130" spans="1:19" s="1081" customFormat="1">
      <c r="A2130" s="1084"/>
      <c r="B2130" s="1085"/>
      <c r="C2130" s="1085"/>
      <c r="D2130" s="1085"/>
      <c r="E2130" s="1085"/>
      <c r="I2130" s="1083"/>
      <c r="K2130" s="1084"/>
      <c r="L2130" s="1085"/>
      <c r="M2130" s="1085"/>
      <c r="N2130" s="1085"/>
      <c r="O2130" s="1085"/>
      <c r="S2130" s="1083"/>
    </row>
    <row r="2131" spans="1:19" s="1081" customFormat="1">
      <c r="A2131" s="1620" t="s">
        <v>50</v>
      </c>
      <c r="B2131" s="1622"/>
      <c r="C2131" s="1622"/>
      <c r="D2131" s="1622"/>
      <c r="E2131" s="1091" t="s">
        <v>483</v>
      </c>
      <c r="F2131" s="1090"/>
      <c r="G2131" s="1090"/>
      <c r="H2131" s="1090"/>
      <c r="I2131" s="1083"/>
      <c r="K2131" s="1620" t="s">
        <v>50</v>
      </c>
      <c r="L2131" s="1622"/>
      <c r="M2131" s="1622"/>
      <c r="N2131" s="1622"/>
      <c r="O2131" s="1089" t="str">
        <f>E2131</f>
        <v>INFOSYS  LTD.IL Bangalore STP Park - I</v>
      </c>
      <c r="P2131" s="1090"/>
      <c r="Q2131" s="1090"/>
      <c r="R2131" s="1090"/>
      <c r="S2131" s="1083"/>
    </row>
    <row r="2132" spans="1:19" s="1081" customFormat="1">
      <c r="A2132" s="1084"/>
      <c r="B2132" s="1085"/>
      <c r="C2132" s="1085"/>
      <c r="D2132" s="1085"/>
      <c r="E2132" s="1085"/>
      <c r="I2132" s="1083"/>
      <c r="K2132" s="1084"/>
      <c r="L2132" s="1085"/>
      <c r="M2132" s="1085"/>
      <c r="N2132" s="1085"/>
      <c r="O2132" s="1085"/>
      <c r="S2132" s="1083"/>
    </row>
    <row r="2133" spans="1:19" s="1081" customFormat="1">
      <c r="A2133" s="1620" t="s">
        <v>51</v>
      </c>
      <c r="B2133" s="1622"/>
      <c r="C2133" s="1622"/>
      <c r="D2133" s="1622"/>
      <c r="E2133" s="1092">
        <f>'04-22Master'!D4240</f>
        <v>0</v>
      </c>
      <c r="F2133" s="1090"/>
      <c r="G2133" s="1090"/>
      <c r="H2133" s="1090"/>
      <c r="I2133" s="1083"/>
      <c r="K2133" s="1620" t="s">
        <v>51</v>
      </c>
      <c r="L2133" s="1622"/>
      <c r="M2133" s="1622"/>
      <c r="N2133" s="1622"/>
      <c r="O2133" s="1092">
        <f>E2133</f>
        <v>0</v>
      </c>
      <c r="P2133" s="1090"/>
      <c r="Q2133" s="1090"/>
      <c r="R2133" s="1090"/>
      <c r="S2133" s="1083"/>
    </row>
    <row r="2134" spans="1:19" s="1081" customFormat="1">
      <c r="A2134" s="1084"/>
      <c r="B2134" s="1085"/>
      <c r="C2134" s="1085"/>
      <c r="D2134" s="1085"/>
      <c r="E2134" s="1085"/>
      <c r="I2134" s="1083"/>
      <c r="K2134" s="1084"/>
      <c r="L2134" s="1085"/>
      <c r="M2134" s="1085"/>
      <c r="N2134" s="1085"/>
      <c r="O2134" s="1085"/>
      <c r="S2134" s="1083"/>
    </row>
    <row r="2135" spans="1:19" s="1081" customFormat="1">
      <c r="A2135" s="1093">
        <v>1</v>
      </c>
      <c r="B2135" s="1622" t="s">
        <v>52</v>
      </c>
      <c r="C2135" s="1622"/>
      <c r="D2135" s="1622"/>
      <c r="E2135" s="1094">
        <f>'04-22Master'!R4274</f>
        <v>0</v>
      </c>
      <c r="F2135" s="1090"/>
      <c r="G2135" s="1090"/>
      <c r="H2135" s="1090"/>
      <c r="I2135" s="1083"/>
      <c r="K2135" s="1093">
        <v>1</v>
      </c>
      <c r="L2135" s="1622" t="s">
        <v>52</v>
      </c>
      <c r="M2135" s="1622"/>
      <c r="N2135" s="1622"/>
      <c r="O2135" s="1094">
        <f>E2135</f>
        <v>0</v>
      </c>
      <c r="P2135" s="1090"/>
      <c r="Q2135" s="1090"/>
      <c r="R2135" s="1090"/>
      <c r="S2135" s="1083"/>
    </row>
    <row r="2136" spans="1:19" s="1081" customFormat="1">
      <c r="A2136" s="1093"/>
      <c r="B2136" s="1085"/>
      <c r="C2136" s="1085"/>
      <c r="D2136" s="1085"/>
      <c r="E2136" s="1085"/>
      <c r="I2136" s="1083"/>
      <c r="K2136" s="1093"/>
      <c r="L2136" s="1085"/>
      <c r="M2136" s="1085"/>
      <c r="N2136" s="1085"/>
      <c r="O2136" s="1085"/>
      <c r="S2136" s="1083"/>
    </row>
    <row r="2137" spans="1:19" s="1081" customFormat="1">
      <c r="A2137" s="1093">
        <v>2</v>
      </c>
      <c r="B2137" s="1623" t="s">
        <v>53</v>
      </c>
      <c r="C2137" s="1623"/>
      <c r="D2137" s="1623"/>
      <c r="E2137" s="1085"/>
      <c r="I2137" s="1083"/>
      <c r="K2137" s="1093">
        <v>2</v>
      </c>
      <c r="L2137" s="1623" t="s">
        <v>53</v>
      </c>
      <c r="M2137" s="1623"/>
      <c r="N2137" s="1623"/>
      <c r="O2137" s="1085"/>
      <c r="S2137" s="1083"/>
    </row>
    <row r="2138" spans="1:19" s="1081" customFormat="1">
      <c r="A2138" s="1093"/>
      <c r="B2138" s="1623"/>
      <c r="C2138" s="1623"/>
      <c r="D2138" s="1623"/>
      <c r="E2138" s="1095" t="s">
        <v>34</v>
      </c>
      <c r="F2138" s="1090"/>
      <c r="G2138" s="1090"/>
      <c r="H2138" s="1090"/>
      <c r="I2138" s="1083"/>
      <c r="K2138" s="1093"/>
      <c r="L2138" s="1623"/>
      <c r="M2138" s="1623"/>
      <c r="N2138" s="1623"/>
      <c r="O2138" s="1095" t="s">
        <v>34</v>
      </c>
      <c r="P2138" s="1090"/>
      <c r="Q2138" s="1090"/>
      <c r="R2138" s="1090"/>
      <c r="S2138" s="1083"/>
    </row>
    <row r="2139" spans="1:19" s="1081" customFormat="1">
      <c r="A2139" s="1093"/>
      <c r="B2139" s="1085"/>
      <c r="C2139" s="1085"/>
      <c r="D2139" s="1085"/>
      <c r="E2139" s="1085"/>
      <c r="I2139" s="1083"/>
      <c r="K2139" s="1093"/>
      <c r="L2139" s="1085"/>
      <c r="M2139" s="1085"/>
      <c r="N2139" s="1085"/>
      <c r="O2139" s="1085"/>
      <c r="S2139" s="1083"/>
    </row>
    <row r="2140" spans="1:19" s="1081" customFormat="1">
      <c r="A2140" s="1093">
        <v>3</v>
      </c>
      <c r="B2140" s="1622" t="s">
        <v>54</v>
      </c>
      <c r="C2140" s="1622"/>
      <c r="D2140" s="1622"/>
      <c r="E2140" s="1095" t="s">
        <v>34</v>
      </c>
      <c r="F2140" s="1090"/>
      <c r="G2140" s="1090"/>
      <c r="H2140" s="1090"/>
      <c r="I2140" s="1083"/>
      <c r="K2140" s="1093">
        <v>3</v>
      </c>
      <c r="L2140" s="1622" t="s">
        <v>54</v>
      </c>
      <c r="M2140" s="1622"/>
      <c r="N2140" s="1622"/>
      <c r="O2140" s="1089" t="str">
        <f>E2140</f>
        <v>N/A</v>
      </c>
      <c r="P2140" s="1090"/>
      <c r="Q2140" s="1090"/>
      <c r="R2140" s="1090"/>
      <c r="S2140" s="1083"/>
    </row>
    <row r="2141" spans="1:19">
      <c r="A2141" s="1093"/>
      <c r="B2141" s="1085"/>
      <c r="C2141" s="1085"/>
      <c r="D2141" s="1085"/>
      <c r="E2141" s="1085"/>
      <c r="F2141" s="1081"/>
      <c r="G2141" s="1081"/>
      <c r="H2141" s="1081"/>
      <c r="I2141" s="1083"/>
      <c r="J2141" s="1081"/>
      <c r="K2141" s="1093"/>
      <c r="L2141" s="1085"/>
      <c r="M2141" s="1085"/>
      <c r="N2141" s="1085"/>
      <c r="O2141" s="1085"/>
      <c r="P2141" s="1081"/>
      <c r="Q2141" s="1081"/>
      <c r="R2141" s="1081"/>
      <c r="S2141" s="1083"/>
    </row>
    <row r="2142" spans="1:19">
      <c r="A2142" s="1093">
        <v>4</v>
      </c>
      <c r="B2142" s="1622" t="s">
        <v>55</v>
      </c>
      <c r="C2142" s="1622"/>
      <c r="D2142" s="1622"/>
      <c r="E2142" s="1095" t="s">
        <v>56</v>
      </c>
      <c r="F2142" s="1090"/>
      <c r="G2142" s="1090"/>
      <c r="H2142" s="1090"/>
      <c r="I2142" s="1083"/>
      <c r="J2142" s="1081"/>
      <c r="K2142" s="1093">
        <v>4</v>
      </c>
      <c r="L2142" s="1622" t="s">
        <v>55</v>
      </c>
      <c r="M2142" s="1622"/>
      <c r="N2142" s="1622"/>
      <c r="O2142" s="1095" t="s">
        <v>56</v>
      </c>
      <c r="P2142" s="1090"/>
      <c r="Q2142" s="1090"/>
      <c r="R2142" s="1090"/>
      <c r="S2142" s="1083"/>
    </row>
    <row r="2143" spans="1:19">
      <c r="A2143" s="1093"/>
      <c r="B2143" s="1085"/>
      <c r="C2143" s="1085"/>
      <c r="D2143" s="1085"/>
      <c r="E2143" s="1085"/>
      <c r="F2143" s="1081"/>
      <c r="G2143" s="1081"/>
      <c r="H2143" s="1081"/>
      <c r="I2143" s="1083"/>
      <c r="J2143" s="1081"/>
      <c r="K2143" s="1093"/>
      <c r="L2143" s="1085"/>
      <c r="M2143" s="1085"/>
      <c r="N2143" s="1085"/>
      <c r="O2143" s="1085"/>
      <c r="P2143" s="1081"/>
      <c r="Q2143" s="1081"/>
      <c r="R2143" s="1081"/>
      <c r="S2143" s="1083"/>
    </row>
    <row r="2144" spans="1:19">
      <c r="A2144" s="1093">
        <v>5</v>
      </c>
      <c r="B2144" s="1622" t="s">
        <v>57</v>
      </c>
      <c r="C2144" s="1622"/>
      <c r="D2144" s="1622"/>
      <c r="E2144" s="1096">
        <f>'04-22Master'!AH4274</f>
        <v>0</v>
      </c>
      <c r="F2144" s="1081"/>
      <c r="G2144" s="1081"/>
      <c r="H2144" s="1081"/>
      <c r="I2144" s="1083"/>
      <c r="J2144" s="1081"/>
      <c r="K2144" s="1093">
        <v>5</v>
      </c>
      <c r="L2144" s="1622" t="s">
        <v>57</v>
      </c>
      <c r="M2144" s="1622"/>
      <c r="N2144" s="1622"/>
      <c r="O2144" s="1096">
        <f>E2144</f>
        <v>0</v>
      </c>
      <c r="P2144" s="1081"/>
      <c r="Q2144" s="1081"/>
      <c r="R2144" s="1081"/>
      <c r="S2144" s="1083"/>
    </row>
    <row r="2145" spans="1:19">
      <c r="A2145" s="1093"/>
      <c r="B2145" s="1085"/>
      <c r="C2145" s="1085"/>
      <c r="D2145" s="1097" t="s">
        <v>58</v>
      </c>
      <c r="E2145" s="1097" t="s">
        <v>28</v>
      </c>
      <c r="F2145" s="1097" t="s">
        <v>30</v>
      </c>
      <c r="G2145" s="1097" t="s">
        <v>31</v>
      </c>
      <c r="H2145" s="1097" t="s">
        <v>383</v>
      </c>
      <c r="I2145" s="1098" t="s">
        <v>384</v>
      </c>
      <c r="J2145" s="1081"/>
      <c r="K2145" s="1093"/>
      <c r="L2145" s="1085"/>
      <c r="M2145" s="1085"/>
      <c r="N2145" s="1097" t="s">
        <v>58</v>
      </c>
      <c r="O2145" s="1097" t="s">
        <v>28</v>
      </c>
      <c r="P2145" s="1097" t="s">
        <v>30</v>
      </c>
      <c r="Q2145" s="1097" t="s">
        <v>31</v>
      </c>
      <c r="R2145" s="1097" t="s">
        <v>383</v>
      </c>
      <c r="S2145" s="1098" t="s">
        <v>384</v>
      </c>
    </row>
    <row r="2146" spans="1:19">
      <c r="A2146" s="1093">
        <v>6</v>
      </c>
      <c r="B2146" s="1198" t="s">
        <v>59</v>
      </c>
      <c r="C2146" s="1198"/>
      <c r="D2146" s="1100">
        <f>'04-22Master'!AJ4274</f>
        <v>0</v>
      </c>
      <c r="E2146" s="1100">
        <f>'04-22Master'!AI5231</f>
        <v>0</v>
      </c>
      <c r="F2146" s="1101">
        <f>'04-22Master'!AK4322</f>
        <v>0</v>
      </c>
      <c r="G2146" s="1100">
        <f>'04-22Master'!AL5231</f>
        <v>0</v>
      </c>
      <c r="H2146" s="1101">
        <f>'04-22Master'!AM5231</f>
        <v>0</v>
      </c>
      <c r="I2146" s="1101">
        <f>SUM(D2146:H2146)</f>
        <v>0</v>
      </c>
      <c r="J2146" s="1081"/>
      <c r="K2146" s="1093">
        <v>6</v>
      </c>
      <c r="L2146" s="1198" t="s">
        <v>59</v>
      </c>
      <c r="M2146" s="1198"/>
      <c r="N2146" s="1100">
        <f t="shared" ref="N2146" si="170">D2146</f>
        <v>0</v>
      </c>
      <c r="O2146" s="1100">
        <f t="shared" ref="O2146" si="171">E2146</f>
        <v>0</v>
      </c>
      <c r="P2146" s="1101">
        <f t="shared" ref="P2146" si="172">F2146</f>
        <v>0</v>
      </c>
      <c r="Q2146" s="1100">
        <f t="shared" ref="Q2146" si="173">G2146</f>
        <v>0</v>
      </c>
      <c r="R2146" s="1101">
        <f t="shared" ref="R2146" si="174">H2146</f>
        <v>0</v>
      </c>
      <c r="S2146" s="1101">
        <f t="shared" ref="S2146" si="175">I2146</f>
        <v>0</v>
      </c>
    </row>
    <row r="2147" spans="1:19">
      <c r="A2147" s="1093"/>
      <c r="B2147" s="1085"/>
      <c r="C2147" s="1085"/>
      <c r="D2147" s="1085"/>
      <c r="E2147" s="1085"/>
      <c r="F2147" s="1081"/>
      <c r="G2147" s="1081"/>
      <c r="H2147" s="1081"/>
      <c r="I2147" s="1083"/>
      <c r="J2147" s="1081"/>
      <c r="K2147" s="1093"/>
      <c r="L2147" s="1085"/>
      <c r="M2147" s="1085"/>
      <c r="N2147" s="1085"/>
      <c r="O2147" s="1085"/>
      <c r="P2147" s="1081"/>
      <c r="Q2147" s="1081"/>
      <c r="R2147" s="1081"/>
      <c r="S2147" s="1083"/>
    </row>
    <row r="2148" spans="1:19">
      <c r="A2148" s="1093">
        <v>7</v>
      </c>
      <c r="B2148" s="1622" t="s">
        <v>60</v>
      </c>
      <c r="C2148" s="1622"/>
      <c r="D2148" s="1622"/>
      <c r="E2148" s="1102">
        <f>E2144-I2146</f>
        <v>0</v>
      </c>
      <c r="F2148" s="1090"/>
      <c r="G2148" s="1090"/>
      <c r="H2148" s="1090"/>
      <c r="I2148" s="1083"/>
      <c r="J2148" s="1081"/>
      <c r="K2148" s="1093">
        <v>7</v>
      </c>
      <c r="L2148" s="1622" t="s">
        <v>60</v>
      </c>
      <c r="M2148" s="1622"/>
      <c r="N2148" s="1622"/>
      <c r="O2148" s="1102">
        <f>E2148</f>
        <v>0</v>
      </c>
      <c r="P2148" s="1090"/>
      <c r="Q2148" s="1090"/>
      <c r="R2148" s="1090"/>
      <c r="S2148" s="1083"/>
    </row>
    <row r="2149" spans="1:19">
      <c r="A2149" s="1082"/>
      <c r="B2149" s="1081"/>
      <c r="C2149" s="1081"/>
      <c r="D2149" s="1081"/>
      <c r="E2149" s="1081"/>
      <c r="F2149" s="1081"/>
      <c r="G2149" s="1081"/>
      <c r="H2149" s="1081"/>
      <c r="I2149" s="1083"/>
      <c r="J2149" s="1081"/>
      <c r="K2149" s="1082"/>
      <c r="L2149" s="1081"/>
      <c r="M2149" s="1081"/>
      <c r="N2149" s="1081"/>
      <c r="O2149" s="1081"/>
      <c r="P2149" s="1081"/>
      <c r="Q2149" s="1081"/>
      <c r="R2149" s="1081"/>
      <c r="S2149" s="1083"/>
    </row>
    <row r="2150" spans="1:19">
      <c r="A2150" s="1082"/>
      <c r="B2150" s="1081"/>
      <c r="C2150" s="1081"/>
      <c r="D2150" s="1081"/>
      <c r="E2150" s="1081"/>
      <c r="F2150" s="1081"/>
      <c r="G2150" s="1081"/>
      <c r="H2150" s="1081"/>
      <c r="I2150" s="1083"/>
      <c r="J2150" s="1081"/>
      <c r="K2150" s="1082"/>
      <c r="L2150" s="1081"/>
      <c r="M2150" s="1081"/>
      <c r="N2150" s="1081"/>
      <c r="O2150" s="1081"/>
      <c r="P2150" s="1081"/>
      <c r="Q2150" s="1081"/>
      <c r="R2150" s="1081"/>
      <c r="S2150" s="1083"/>
    </row>
    <row r="2151" spans="1:19" ht="15.75" thickBot="1">
      <c r="A2151" s="1082"/>
      <c r="B2151" s="1081"/>
      <c r="C2151" s="1081"/>
      <c r="D2151" s="1081"/>
      <c r="E2151" s="1081"/>
      <c r="F2151" s="1103"/>
      <c r="G2151" s="1103"/>
      <c r="H2151" s="1103"/>
      <c r="I2151" s="1104"/>
      <c r="J2151" s="1081"/>
      <c r="K2151" s="1082"/>
      <c r="L2151" s="1081"/>
      <c r="M2151" s="1081"/>
      <c r="N2151" s="1081"/>
      <c r="O2151" s="1081"/>
      <c r="P2151" s="1103"/>
      <c r="Q2151" s="1103"/>
      <c r="R2151" s="1103"/>
      <c r="S2151" s="1104"/>
    </row>
    <row r="2152" spans="1:19" ht="15.75" thickBot="1">
      <c r="A2152" s="1105"/>
      <c r="B2152" s="1103"/>
      <c r="C2152" s="1103"/>
      <c r="D2152" s="1103"/>
      <c r="E2152" s="1103"/>
      <c r="F2152" s="1628" t="s">
        <v>61</v>
      </c>
      <c r="G2152" s="1628"/>
      <c r="H2152" s="1628"/>
      <c r="I2152" s="1629"/>
      <c r="J2152" s="1081"/>
      <c r="K2152" s="1105"/>
      <c r="L2152" s="1103"/>
      <c r="M2152" s="1103"/>
      <c r="N2152" s="1103"/>
      <c r="O2152" s="1103"/>
      <c r="P2152" s="1628" t="s">
        <v>61</v>
      </c>
      <c r="Q2152" s="1628"/>
      <c r="R2152" s="1628"/>
      <c r="S2152" s="1629"/>
    </row>
    <row r="2153" spans="1:19">
      <c r="A2153" s="1081"/>
      <c r="B2153" s="1081"/>
      <c r="C2153" s="1081"/>
      <c r="D2153" s="1081"/>
      <c r="E2153" s="1081"/>
      <c r="F2153" s="1081"/>
      <c r="G2153" s="1081"/>
      <c r="H2153" s="1081"/>
      <c r="I2153" s="1081"/>
      <c r="J2153" s="1081"/>
      <c r="K2153" s="1081"/>
      <c r="L2153" s="1081"/>
      <c r="M2153" s="1081"/>
      <c r="N2153" s="1081"/>
      <c r="O2153" s="1081"/>
      <c r="P2153" s="1081"/>
      <c r="Q2153" s="1081"/>
      <c r="R2153" s="1081"/>
      <c r="S2153" s="1081"/>
    </row>
    <row r="2154" spans="1:19">
      <c r="A2154" s="1081"/>
      <c r="B2154" s="1081"/>
      <c r="C2154" s="1081"/>
      <c r="D2154" s="1081"/>
      <c r="E2154" s="1081"/>
      <c r="F2154" s="1081"/>
      <c r="G2154" s="1081"/>
      <c r="H2154" s="1081"/>
      <c r="I2154" s="1081"/>
      <c r="J2154" s="1081"/>
      <c r="K2154" s="1081"/>
      <c r="L2154" s="1081"/>
      <c r="M2154" s="1081"/>
      <c r="N2154" s="1081"/>
      <c r="O2154" s="1081"/>
      <c r="P2154" s="1081"/>
      <c r="Q2154" s="1081"/>
      <c r="R2154" s="1081"/>
      <c r="S2154" s="1081"/>
    </row>
    <row r="2155" spans="1:19">
      <c r="A2155" s="1081"/>
      <c r="B2155" s="1081"/>
      <c r="C2155" s="1081"/>
      <c r="D2155" s="1081"/>
      <c r="E2155" s="1081"/>
      <c r="F2155" s="1081"/>
      <c r="G2155" s="1081"/>
      <c r="H2155" s="1081"/>
      <c r="I2155" s="1081"/>
      <c r="J2155" s="1081"/>
      <c r="K2155" s="1081"/>
      <c r="L2155" s="1081"/>
      <c r="M2155" s="1081"/>
      <c r="N2155" s="1081"/>
      <c r="O2155" s="1081"/>
      <c r="P2155" s="1081"/>
      <c r="Q2155" s="1081"/>
      <c r="R2155" s="1081"/>
      <c r="S2155" s="1081"/>
    </row>
    <row r="2156" spans="1:19">
      <c r="A2156" s="1081"/>
      <c r="B2156" s="1081"/>
      <c r="C2156" s="1081"/>
      <c r="D2156" s="1081"/>
      <c r="E2156" s="1081"/>
      <c r="F2156" s="1081"/>
      <c r="G2156" s="1081"/>
      <c r="H2156" s="1081"/>
      <c r="I2156" s="1081"/>
      <c r="J2156" s="1081"/>
      <c r="K2156" s="1081"/>
      <c r="L2156" s="1081"/>
      <c r="M2156" s="1081"/>
      <c r="N2156" s="1081"/>
      <c r="O2156" s="1081"/>
      <c r="P2156" s="1081"/>
      <c r="Q2156" s="1081"/>
      <c r="R2156" s="1081"/>
      <c r="S2156" s="1081"/>
    </row>
    <row r="2157" spans="1:19">
      <c r="A2157" s="1081"/>
      <c r="B2157" s="1081"/>
      <c r="C2157" s="1081"/>
      <c r="D2157" s="1081"/>
      <c r="E2157" s="1081"/>
      <c r="F2157" s="1081"/>
      <c r="G2157" s="1081"/>
      <c r="H2157" s="1081"/>
      <c r="I2157" s="1081"/>
      <c r="J2157" s="1081"/>
      <c r="K2157" s="1081"/>
      <c r="L2157" s="1081"/>
      <c r="M2157" s="1081"/>
      <c r="N2157" s="1081"/>
      <c r="O2157" s="1081"/>
      <c r="P2157" s="1081"/>
      <c r="Q2157" s="1081"/>
      <c r="R2157" s="1081"/>
      <c r="S2157" s="1081"/>
    </row>
    <row r="2158" spans="1:19">
      <c r="A2158" s="1081"/>
      <c r="B2158" s="1081"/>
      <c r="C2158" s="1081"/>
      <c r="D2158" s="1081"/>
      <c r="E2158" s="1081"/>
      <c r="F2158" s="1081"/>
      <c r="G2158" s="1081"/>
      <c r="H2158" s="1081"/>
      <c r="I2158" s="1081"/>
      <c r="J2158" s="1081"/>
      <c r="K2158" s="1081"/>
      <c r="L2158" s="1081"/>
      <c r="M2158" s="1081"/>
      <c r="N2158" s="1081"/>
      <c r="O2158" s="1081"/>
      <c r="P2158" s="1081"/>
      <c r="Q2158" s="1081"/>
      <c r="R2158" s="1081"/>
      <c r="S2158" s="1081"/>
    </row>
    <row r="2159" spans="1:19">
      <c r="A2159" s="1081"/>
      <c r="B2159" s="1081"/>
      <c r="C2159" s="1081"/>
      <c r="D2159" s="1081"/>
      <c r="E2159" s="1081"/>
      <c r="F2159" s="1081"/>
      <c r="G2159" s="1081"/>
      <c r="H2159" s="1081"/>
      <c r="I2159" s="1081"/>
      <c r="J2159" s="1081"/>
      <c r="K2159" s="1081"/>
      <c r="L2159" s="1081"/>
      <c r="M2159" s="1081"/>
      <c r="N2159" s="1081"/>
      <c r="O2159" s="1081"/>
      <c r="P2159" s="1081"/>
      <c r="Q2159" s="1081"/>
      <c r="R2159" s="1081"/>
      <c r="S2159" s="1081"/>
    </row>
    <row r="2160" spans="1:19">
      <c r="A2160" s="1081"/>
      <c r="B2160" s="1081"/>
      <c r="C2160" s="1081"/>
      <c r="D2160" s="1081"/>
      <c r="E2160" s="1081"/>
      <c r="F2160" s="1081"/>
      <c r="G2160" s="1081"/>
      <c r="H2160" s="1081"/>
      <c r="I2160" s="1081"/>
      <c r="J2160" s="1081"/>
      <c r="K2160" s="1081"/>
      <c r="L2160" s="1081"/>
      <c r="M2160" s="1081"/>
      <c r="N2160" s="1081"/>
      <c r="O2160" s="1081"/>
      <c r="P2160" s="1081"/>
      <c r="Q2160" s="1081"/>
      <c r="R2160" s="1081"/>
      <c r="S2160" s="1081"/>
    </row>
    <row r="2161" spans="1:19">
      <c r="A2161" s="1081"/>
      <c r="B2161" s="1081"/>
      <c r="C2161" s="1081"/>
      <c r="D2161" s="1081"/>
      <c r="E2161" s="1081"/>
      <c r="F2161" s="1081"/>
      <c r="G2161" s="1081"/>
      <c r="H2161" s="1081"/>
      <c r="I2161" s="1081"/>
      <c r="J2161" s="1081"/>
      <c r="K2161" s="1081"/>
      <c r="L2161" s="1081"/>
      <c r="M2161" s="1081"/>
      <c r="N2161" s="1081"/>
      <c r="O2161" s="1081"/>
      <c r="P2161" s="1081"/>
      <c r="Q2161" s="1081"/>
      <c r="R2161" s="1081"/>
      <c r="S2161" s="1081"/>
    </row>
    <row r="2162" spans="1:19">
      <c r="A2162" s="1081"/>
      <c r="B2162" s="1081"/>
      <c r="C2162" s="1081"/>
      <c r="D2162" s="1081"/>
      <c r="E2162" s="1081"/>
      <c r="F2162" s="1081"/>
      <c r="G2162" s="1081"/>
      <c r="H2162" s="1081"/>
      <c r="I2162" s="1081"/>
      <c r="J2162" s="1081"/>
      <c r="K2162" s="1081"/>
      <c r="L2162" s="1081"/>
      <c r="M2162" s="1081"/>
      <c r="N2162" s="1081"/>
      <c r="O2162" s="1081"/>
      <c r="P2162" s="1081"/>
      <c r="Q2162" s="1081"/>
      <c r="R2162" s="1081"/>
      <c r="S2162" s="1081"/>
    </row>
    <row r="2163" spans="1:19">
      <c r="A2163" s="1081"/>
      <c r="B2163" s="1081"/>
      <c r="C2163" s="1081"/>
      <c r="D2163" s="1081"/>
      <c r="E2163" s="1081"/>
      <c r="F2163" s="1081"/>
      <c r="G2163" s="1081"/>
      <c r="H2163" s="1081"/>
      <c r="I2163" s="1081"/>
      <c r="J2163" s="1081"/>
      <c r="K2163" s="1081"/>
      <c r="L2163" s="1081"/>
      <c r="M2163" s="1081"/>
      <c r="N2163" s="1081"/>
      <c r="O2163" s="1081"/>
      <c r="P2163" s="1081"/>
      <c r="Q2163" s="1081"/>
      <c r="R2163" s="1081"/>
      <c r="S2163" s="1081"/>
    </row>
    <row r="2164" spans="1:19">
      <c r="A2164" s="1081"/>
      <c r="B2164" s="1081"/>
      <c r="C2164" s="1081"/>
      <c r="D2164" s="1081"/>
      <c r="E2164" s="1081"/>
      <c r="F2164" s="1081"/>
      <c r="G2164" s="1081"/>
      <c r="H2164" s="1081"/>
      <c r="I2164" s="1081"/>
      <c r="J2164" s="1081"/>
      <c r="K2164" s="1081"/>
      <c r="L2164" s="1081"/>
      <c r="M2164" s="1081"/>
      <c r="N2164" s="1081"/>
      <c r="O2164" s="1081"/>
      <c r="P2164" s="1081"/>
      <c r="Q2164" s="1081"/>
      <c r="R2164" s="1081"/>
      <c r="S2164" s="1081"/>
    </row>
    <row r="2165" spans="1:19">
      <c r="A2165" s="1081"/>
      <c r="B2165" s="1081"/>
      <c r="C2165" s="1081"/>
      <c r="D2165" s="1081"/>
      <c r="E2165" s="1081"/>
      <c r="F2165" s="1081"/>
      <c r="G2165" s="1081"/>
      <c r="H2165" s="1081"/>
      <c r="I2165" s="1081"/>
      <c r="J2165" s="1081"/>
      <c r="K2165" s="1081"/>
      <c r="L2165" s="1081"/>
      <c r="M2165" s="1081"/>
      <c r="N2165" s="1081"/>
      <c r="O2165" s="1081"/>
      <c r="P2165" s="1081"/>
      <c r="Q2165" s="1081"/>
      <c r="R2165" s="1081"/>
      <c r="S2165" s="1081"/>
    </row>
    <row r="2166" spans="1:19">
      <c r="A2166" s="1081"/>
      <c r="B2166" s="1081"/>
      <c r="C2166" s="1081"/>
      <c r="D2166" s="1081"/>
      <c r="E2166" s="1081"/>
      <c r="F2166" s="1081"/>
      <c r="G2166" s="1081"/>
      <c r="H2166" s="1081"/>
      <c r="I2166" s="1081"/>
      <c r="J2166" s="1081"/>
      <c r="K2166" s="1081"/>
      <c r="L2166" s="1081"/>
      <c r="M2166" s="1081"/>
      <c r="N2166" s="1081"/>
      <c r="O2166" s="1081"/>
      <c r="P2166" s="1081"/>
      <c r="Q2166" s="1081"/>
      <c r="R2166" s="1081"/>
      <c r="S2166" s="1081"/>
    </row>
    <row r="2167" spans="1:19">
      <c r="A2167" s="1081"/>
      <c r="B2167" s="1081"/>
      <c r="C2167" s="1081"/>
      <c r="D2167" s="1081"/>
      <c r="E2167" s="1081"/>
      <c r="F2167" s="1081"/>
      <c r="G2167" s="1081"/>
      <c r="H2167" s="1081"/>
      <c r="I2167" s="1081"/>
      <c r="J2167" s="1081"/>
      <c r="K2167" s="1081"/>
      <c r="L2167" s="1081"/>
      <c r="M2167" s="1081"/>
      <c r="N2167" s="1081"/>
      <c r="O2167" s="1081"/>
      <c r="P2167" s="1081"/>
      <c r="Q2167" s="1081"/>
      <c r="R2167" s="1081"/>
      <c r="S2167" s="1081"/>
    </row>
    <row r="2168" spans="1:19" ht="15.75" thickBot="1">
      <c r="A2168" s="1081"/>
      <c r="B2168" s="1081"/>
      <c r="C2168" s="1081"/>
      <c r="D2168" s="1081"/>
      <c r="E2168" s="1081"/>
      <c r="F2168" s="1081"/>
      <c r="G2168" s="1081"/>
      <c r="H2168" s="1081"/>
      <c r="I2168" s="1081"/>
      <c r="J2168" s="1081"/>
      <c r="K2168" s="1081"/>
      <c r="L2168" s="1081"/>
      <c r="M2168" s="1081"/>
      <c r="N2168" s="1081"/>
      <c r="O2168" s="1081"/>
      <c r="P2168" s="1081"/>
      <c r="Q2168" s="1081"/>
      <c r="R2168" s="1081"/>
      <c r="S2168" s="1081"/>
    </row>
    <row r="2169" spans="1:19" ht="26.25">
      <c r="A2169" s="1612" t="s">
        <v>46</v>
      </c>
      <c r="B2169" s="1613"/>
      <c r="C2169" s="1613"/>
      <c r="D2169" s="1613"/>
      <c r="E2169" s="1613"/>
      <c r="F2169" s="1613"/>
      <c r="G2169" s="1613"/>
      <c r="H2169" s="1613"/>
      <c r="I2169" s="1614"/>
      <c r="J2169" s="1081"/>
      <c r="K2169" s="1612" t="s">
        <v>46</v>
      </c>
      <c r="L2169" s="1613"/>
      <c r="M2169" s="1613"/>
      <c r="N2169" s="1613"/>
      <c r="O2169" s="1613"/>
      <c r="P2169" s="1613"/>
      <c r="Q2169" s="1613"/>
      <c r="R2169" s="1613"/>
      <c r="S2169" s="1614"/>
    </row>
    <row r="2170" spans="1:19">
      <c r="A2170" s="1615" t="s">
        <v>47</v>
      </c>
      <c r="B2170" s="1626"/>
      <c r="C2170" s="1626"/>
      <c r="D2170" s="1626"/>
      <c r="E2170" s="1626"/>
      <c r="F2170" s="1626"/>
      <c r="G2170" s="1626"/>
      <c r="H2170" s="1626"/>
      <c r="I2170" s="1617"/>
      <c r="J2170" s="1081"/>
      <c r="K2170" s="1615" t="s">
        <v>47</v>
      </c>
      <c r="L2170" s="1626"/>
      <c r="M2170" s="1626"/>
      <c r="N2170" s="1626"/>
      <c r="O2170" s="1626"/>
      <c r="P2170" s="1626"/>
      <c r="Q2170" s="1626"/>
      <c r="R2170" s="1626"/>
      <c r="S2170" s="1617"/>
    </row>
    <row r="2171" spans="1:19">
      <c r="A2171" s="1082"/>
      <c r="B2171" s="1081"/>
      <c r="C2171" s="1081"/>
      <c r="D2171" s="1081"/>
      <c r="E2171" s="1081"/>
      <c r="F2171" s="1081"/>
      <c r="G2171" s="1081"/>
      <c r="H2171" s="1081"/>
      <c r="I2171" s="1083"/>
      <c r="J2171" s="1081"/>
      <c r="K2171" s="1082"/>
      <c r="L2171" s="1081"/>
      <c r="M2171" s="1081"/>
      <c r="N2171" s="1081"/>
      <c r="O2171" s="1081"/>
      <c r="P2171" s="1081"/>
      <c r="Q2171" s="1081"/>
      <c r="R2171" s="1081"/>
      <c r="S2171" s="1083"/>
    </row>
    <row r="2172" spans="1:19" ht="18.75">
      <c r="A2172" s="1084" t="s">
        <v>48</v>
      </c>
      <c r="B2172" s="1085"/>
      <c r="C2172" s="1085"/>
      <c r="D2172" s="1086" t="s">
        <v>482</v>
      </c>
      <c r="E2172" s="1081"/>
      <c r="F2172" s="1081"/>
      <c r="G2172" s="1081"/>
      <c r="H2172" s="1081"/>
      <c r="I2172" s="1083"/>
      <c r="J2172" s="1081"/>
      <c r="K2172" s="1084" t="s">
        <v>48</v>
      </c>
      <c r="L2172" s="1085"/>
      <c r="M2172" s="1085"/>
      <c r="N2172" s="1087" t="str">
        <f>D2172</f>
        <v>Burgeon IT Services Pvt.Ltd.</v>
      </c>
      <c r="O2172" s="1081"/>
      <c r="P2172" s="1081"/>
      <c r="Q2172" s="1081"/>
      <c r="R2172" s="1081"/>
      <c r="S2172" s="1083"/>
    </row>
    <row r="2173" spans="1:19" ht="18">
      <c r="A2173" s="1084"/>
      <c r="B2173" s="1088" t="s">
        <v>491</v>
      </c>
      <c r="C2173" s="1085"/>
      <c r="D2173" s="1081"/>
      <c r="E2173" s="1081"/>
      <c r="F2173" s="1081"/>
      <c r="G2173" s="1081"/>
      <c r="H2173" s="1081"/>
      <c r="I2173" s="1083"/>
      <c r="J2173" s="1081"/>
      <c r="K2173" s="1084"/>
      <c r="L2173" s="1085" t="str">
        <f>B2173</f>
        <v>Siri Mansion LIGB 436 Dr.A S Rao Nagar,Hyderabad</v>
      </c>
      <c r="M2173" s="1085"/>
      <c r="N2173" s="1085"/>
      <c r="O2173" s="1081"/>
      <c r="P2173" s="1081"/>
      <c r="Q2173" s="1081"/>
      <c r="R2173" s="1081"/>
      <c r="S2173" s="1083"/>
    </row>
    <row r="2174" spans="1:19">
      <c r="A2174" s="1084"/>
      <c r="B2174" s="1085"/>
      <c r="C2174" s="1085"/>
      <c r="D2174" s="1085"/>
      <c r="E2174" s="1085"/>
      <c r="F2174" s="1081"/>
      <c r="G2174" s="1081"/>
      <c r="H2174" s="1081"/>
      <c r="I2174" s="1083"/>
      <c r="J2174" s="1081"/>
      <c r="K2174" s="1084"/>
      <c r="L2174" s="1085"/>
      <c r="M2174" s="1085"/>
      <c r="N2174" s="1085"/>
      <c r="O2174" s="1085"/>
      <c r="P2174" s="1081"/>
      <c r="Q2174" s="1081"/>
      <c r="R2174" s="1081"/>
      <c r="S2174" s="1083"/>
    </row>
    <row r="2175" spans="1:19">
      <c r="A2175" s="1618" t="s">
        <v>49</v>
      </c>
      <c r="B2175" s="1623"/>
      <c r="C2175" s="1623"/>
      <c r="D2175" s="1623"/>
      <c r="E2175" s="1085"/>
      <c r="F2175" s="1081"/>
      <c r="G2175" s="1081"/>
      <c r="H2175" s="1081"/>
      <c r="I2175" s="1083"/>
      <c r="J2175" s="1081"/>
      <c r="K2175" s="1618" t="s">
        <v>49</v>
      </c>
      <c r="L2175" s="1623"/>
      <c r="M2175" s="1623"/>
      <c r="N2175" s="1623"/>
      <c r="O2175" s="1085"/>
      <c r="P2175" s="1081"/>
      <c r="Q2175" s="1081"/>
      <c r="R2175" s="1081"/>
      <c r="S2175" s="1083"/>
    </row>
    <row r="2176" spans="1:19">
      <c r="A2176" s="1618"/>
      <c r="B2176" s="1623"/>
      <c r="C2176" s="1623"/>
      <c r="D2176" s="1623"/>
      <c r="E2176" s="1089">
        <f>'04-22Master'!B4321</f>
        <v>0</v>
      </c>
      <c r="F2176" s="1090"/>
      <c r="G2176" s="1090"/>
      <c r="H2176" s="1090">
        <f>'04-22Master'!E4321</f>
        <v>0</v>
      </c>
      <c r="I2176" s="1083"/>
      <c r="J2176" s="1081"/>
      <c r="K2176" s="1618"/>
      <c r="L2176" s="1623"/>
      <c r="M2176" s="1623"/>
      <c r="N2176" s="1623"/>
      <c r="O2176" s="1089">
        <f>E2176</f>
        <v>0</v>
      </c>
      <c r="P2176" s="1090"/>
      <c r="Q2176" s="1090"/>
      <c r="R2176" s="1090"/>
      <c r="S2176" s="1083"/>
    </row>
    <row r="2177" spans="1:19">
      <c r="A2177" s="1084"/>
      <c r="B2177" s="1085"/>
      <c r="C2177" s="1085"/>
      <c r="D2177" s="1085"/>
      <c r="E2177" s="1085"/>
      <c r="F2177" s="1081"/>
      <c r="G2177" s="1081"/>
      <c r="H2177" s="1081"/>
      <c r="I2177" s="1083"/>
      <c r="J2177" s="1081"/>
      <c r="K2177" s="1084"/>
      <c r="L2177" s="1085"/>
      <c r="M2177" s="1085"/>
      <c r="N2177" s="1085"/>
      <c r="O2177" s="1085"/>
      <c r="P2177" s="1081"/>
      <c r="Q2177" s="1081"/>
      <c r="R2177" s="1081"/>
      <c r="S2177" s="1083"/>
    </row>
    <row r="2178" spans="1:19">
      <c r="A2178" s="1620" t="s">
        <v>50</v>
      </c>
      <c r="B2178" s="1622"/>
      <c r="C2178" s="1622"/>
      <c r="D2178" s="1622"/>
      <c r="E2178" s="1091" t="s">
        <v>483</v>
      </c>
      <c r="F2178" s="1090"/>
      <c r="G2178" s="1090"/>
      <c r="H2178" s="1090"/>
      <c r="I2178" s="1083"/>
      <c r="J2178" s="1081"/>
      <c r="K2178" s="1620" t="s">
        <v>50</v>
      </c>
      <c r="L2178" s="1622"/>
      <c r="M2178" s="1622"/>
      <c r="N2178" s="1622"/>
      <c r="O2178" s="1089" t="str">
        <f>E2178</f>
        <v>INFOSYS  LTD.IL Bangalore STP Park - I</v>
      </c>
      <c r="P2178" s="1090"/>
      <c r="Q2178" s="1090"/>
      <c r="R2178" s="1090"/>
      <c r="S2178" s="1083"/>
    </row>
    <row r="2179" spans="1:19">
      <c r="A2179" s="1084"/>
      <c r="B2179" s="1085"/>
      <c r="C2179" s="1085"/>
      <c r="D2179" s="1085"/>
      <c r="E2179" s="1085"/>
      <c r="F2179" s="1081"/>
      <c r="G2179" s="1081"/>
      <c r="H2179" s="1081"/>
      <c r="I2179" s="1083"/>
      <c r="J2179" s="1081"/>
      <c r="K2179" s="1084"/>
      <c r="L2179" s="1085"/>
      <c r="M2179" s="1085"/>
      <c r="N2179" s="1085"/>
      <c r="O2179" s="1085"/>
      <c r="P2179" s="1081"/>
      <c r="Q2179" s="1081"/>
      <c r="R2179" s="1081"/>
      <c r="S2179" s="1083"/>
    </row>
    <row r="2180" spans="1:19">
      <c r="A2180" s="1620" t="s">
        <v>51</v>
      </c>
      <c r="B2180" s="1622"/>
      <c r="C2180" s="1622"/>
      <c r="D2180" s="1622"/>
      <c r="E2180" s="1092">
        <f>'04-22Master'!D4287</f>
        <v>0</v>
      </c>
      <c r="F2180" s="1090"/>
      <c r="G2180" s="1090"/>
      <c r="H2180" s="1090"/>
      <c r="I2180" s="1083"/>
      <c r="J2180" s="1081"/>
      <c r="K2180" s="1620" t="s">
        <v>51</v>
      </c>
      <c r="L2180" s="1622"/>
      <c r="M2180" s="1622"/>
      <c r="N2180" s="1622"/>
      <c r="O2180" s="1092">
        <f>E2180</f>
        <v>0</v>
      </c>
      <c r="P2180" s="1090"/>
      <c r="Q2180" s="1090"/>
      <c r="R2180" s="1090"/>
      <c r="S2180" s="1083"/>
    </row>
    <row r="2181" spans="1:19">
      <c r="A2181" s="1084"/>
      <c r="B2181" s="1085"/>
      <c r="C2181" s="1085"/>
      <c r="D2181" s="1085"/>
      <c r="E2181" s="1085"/>
      <c r="F2181" s="1081"/>
      <c r="G2181" s="1081"/>
      <c r="H2181" s="1081"/>
      <c r="I2181" s="1083"/>
      <c r="J2181" s="1081"/>
      <c r="K2181" s="1084"/>
      <c r="L2181" s="1085"/>
      <c r="M2181" s="1085"/>
      <c r="N2181" s="1085"/>
      <c r="O2181" s="1085"/>
      <c r="P2181" s="1081"/>
      <c r="Q2181" s="1081"/>
      <c r="R2181" s="1081"/>
      <c r="S2181" s="1083"/>
    </row>
    <row r="2182" spans="1:19">
      <c r="A2182" s="1093">
        <v>1</v>
      </c>
      <c r="B2182" s="1622" t="s">
        <v>52</v>
      </c>
      <c r="C2182" s="1622"/>
      <c r="D2182" s="1622"/>
      <c r="E2182" s="1094">
        <f>'04-22Master'!R4321</f>
        <v>0</v>
      </c>
      <c r="F2182" s="1090"/>
      <c r="G2182" s="1090"/>
      <c r="H2182" s="1090"/>
      <c r="I2182" s="1083"/>
      <c r="J2182" s="1081"/>
      <c r="K2182" s="1093">
        <v>1</v>
      </c>
      <c r="L2182" s="1622" t="s">
        <v>52</v>
      </c>
      <c r="M2182" s="1622"/>
      <c r="N2182" s="1622"/>
      <c r="O2182" s="1094">
        <f>E2182</f>
        <v>0</v>
      </c>
      <c r="P2182" s="1090"/>
      <c r="Q2182" s="1090"/>
      <c r="R2182" s="1090"/>
      <c r="S2182" s="1083"/>
    </row>
    <row r="2183" spans="1:19">
      <c r="A2183" s="1093"/>
      <c r="B2183" s="1085"/>
      <c r="C2183" s="1085"/>
      <c r="D2183" s="1085"/>
      <c r="E2183" s="1085"/>
      <c r="F2183" s="1081"/>
      <c r="G2183" s="1081"/>
      <c r="H2183" s="1081"/>
      <c r="I2183" s="1083"/>
      <c r="J2183" s="1081"/>
      <c r="K2183" s="1093"/>
      <c r="L2183" s="1085"/>
      <c r="M2183" s="1085"/>
      <c r="N2183" s="1085"/>
      <c r="O2183" s="1085"/>
      <c r="P2183" s="1081"/>
      <c r="Q2183" s="1081"/>
      <c r="R2183" s="1081"/>
      <c r="S2183" s="1083"/>
    </row>
    <row r="2184" spans="1:19">
      <c r="A2184" s="1093">
        <v>2</v>
      </c>
      <c r="B2184" s="1623" t="s">
        <v>53</v>
      </c>
      <c r="C2184" s="1623"/>
      <c r="D2184" s="1623"/>
      <c r="E2184" s="1085"/>
      <c r="F2184" s="1081"/>
      <c r="G2184" s="1081"/>
      <c r="H2184" s="1081"/>
      <c r="I2184" s="1083"/>
      <c r="J2184" s="1081"/>
      <c r="K2184" s="1093">
        <v>2</v>
      </c>
      <c r="L2184" s="1623" t="s">
        <v>53</v>
      </c>
      <c r="M2184" s="1623"/>
      <c r="N2184" s="1623"/>
      <c r="O2184" s="1085"/>
      <c r="P2184" s="1081"/>
      <c r="Q2184" s="1081"/>
      <c r="R2184" s="1081"/>
      <c r="S2184" s="1083"/>
    </row>
    <row r="2185" spans="1:19">
      <c r="A2185" s="1093"/>
      <c r="B2185" s="1623"/>
      <c r="C2185" s="1623"/>
      <c r="D2185" s="1623"/>
      <c r="E2185" s="1095" t="s">
        <v>34</v>
      </c>
      <c r="F2185" s="1090"/>
      <c r="G2185" s="1090"/>
      <c r="H2185" s="1090"/>
      <c r="I2185" s="1083"/>
      <c r="J2185" s="1081"/>
      <c r="K2185" s="1093"/>
      <c r="L2185" s="1623"/>
      <c r="M2185" s="1623"/>
      <c r="N2185" s="1623"/>
      <c r="O2185" s="1095" t="s">
        <v>34</v>
      </c>
      <c r="P2185" s="1090"/>
      <c r="Q2185" s="1090"/>
      <c r="R2185" s="1090"/>
      <c r="S2185" s="1083"/>
    </row>
    <row r="2186" spans="1:19">
      <c r="A2186" s="1093"/>
      <c r="B2186" s="1085"/>
      <c r="C2186" s="1085"/>
      <c r="D2186" s="1085"/>
      <c r="E2186" s="1085"/>
      <c r="F2186" s="1081"/>
      <c r="G2186" s="1081"/>
      <c r="H2186" s="1081"/>
      <c r="I2186" s="1083"/>
      <c r="J2186" s="1081"/>
      <c r="K2186" s="1093"/>
      <c r="L2186" s="1085"/>
      <c r="M2186" s="1085"/>
      <c r="N2186" s="1085"/>
      <c r="O2186" s="1085"/>
      <c r="P2186" s="1081"/>
      <c r="Q2186" s="1081"/>
      <c r="R2186" s="1081"/>
      <c r="S2186" s="1083"/>
    </row>
    <row r="2187" spans="1:19">
      <c r="A2187" s="1093">
        <v>3</v>
      </c>
      <c r="B2187" s="1622" t="s">
        <v>54</v>
      </c>
      <c r="C2187" s="1622"/>
      <c r="D2187" s="1622"/>
      <c r="E2187" s="1095" t="s">
        <v>34</v>
      </c>
      <c r="F2187" s="1090"/>
      <c r="G2187" s="1090"/>
      <c r="H2187" s="1090"/>
      <c r="I2187" s="1083"/>
      <c r="J2187" s="1081"/>
      <c r="K2187" s="1093">
        <v>3</v>
      </c>
      <c r="L2187" s="1622" t="s">
        <v>54</v>
      </c>
      <c r="M2187" s="1622"/>
      <c r="N2187" s="1622"/>
      <c r="O2187" s="1089" t="str">
        <f>E2187</f>
        <v>N/A</v>
      </c>
      <c r="P2187" s="1090"/>
      <c r="Q2187" s="1090"/>
      <c r="R2187" s="1090"/>
      <c r="S2187" s="1083"/>
    </row>
    <row r="2188" spans="1:19">
      <c r="A2188" s="1093"/>
      <c r="B2188" s="1085"/>
      <c r="C2188" s="1085"/>
      <c r="D2188" s="1085"/>
      <c r="E2188" s="1085"/>
      <c r="F2188" s="1081"/>
      <c r="G2188" s="1081"/>
      <c r="H2188" s="1081"/>
      <c r="I2188" s="1083"/>
      <c r="J2188" s="1081"/>
      <c r="K2188" s="1093"/>
      <c r="L2188" s="1085"/>
      <c r="M2188" s="1085"/>
      <c r="N2188" s="1085"/>
      <c r="O2188" s="1085"/>
      <c r="P2188" s="1081"/>
      <c r="Q2188" s="1081"/>
      <c r="R2188" s="1081"/>
      <c r="S2188" s="1083"/>
    </row>
    <row r="2189" spans="1:19">
      <c r="A2189" s="1093">
        <v>4</v>
      </c>
      <c r="B2189" s="1622" t="s">
        <v>55</v>
      </c>
      <c r="C2189" s="1622"/>
      <c r="D2189" s="1622"/>
      <c r="E2189" s="1095" t="s">
        <v>56</v>
      </c>
      <c r="F2189" s="1090"/>
      <c r="G2189" s="1090"/>
      <c r="H2189" s="1090"/>
      <c r="I2189" s="1083"/>
      <c r="J2189" s="1081"/>
      <c r="K2189" s="1093">
        <v>4</v>
      </c>
      <c r="L2189" s="1622" t="s">
        <v>55</v>
      </c>
      <c r="M2189" s="1622"/>
      <c r="N2189" s="1622"/>
      <c r="O2189" s="1095" t="s">
        <v>56</v>
      </c>
      <c r="P2189" s="1090"/>
      <c r="Q2189" s="1090"/>
      <c r="R2189" s="1090"/>
      <c r="S2189" s="1083"/>
    </row>
    <row r="2190" spans="1:19">
      <c r="A2190" s="1093"/>
      <c r="B2190" s="1085"/>
      <c r="C2190" s="1085"/>
      <c r="D2190" s="1085"/>
      <c r="E2190" s="1085"/>
      <c r="F2190" s="1081"/>
      <c r="G2190" s="1081"/>
      <c r="H2190" s="1081"/>
      <c r="I2190" s="1083"/>
      <c r="J2190" s="1081"/>
      <c r="K2190" s="1093"/>
      <c r="L2190" s="1085"/>
      <c r="M2190" s="1085"/>
      <c r="N2190" s="1085"/>
      <c r="O2190" s="1085"/>
      <c r="P2190" s="1081"/>
      <c r="Q2190" s="1081"/>
      <c r="R2190" s="1081"/>
      <c r="S2190" s="1083"/>
    </row>
    <row r="2191" spans="1:19">
      <c r="A2191" s="1093">
        <v>5</v>
      </c>
      <c r="B2191" s="1622" t="s">
        <v>57</v>
      </c>
      <c r="C2191" s="1622"/>
      <c r="D2191" s="1622"/>
      <c r="E2191" s="1096">
        <f>'04-22Master'!AH4321</f>
        <v>0</v>
      </c>
      <c r="F2191" s="1081"/>
      <c r="G2191" s="1081"/>
      <c r="H2191" s="1081"/>
      <c r="I2191" s="1083"/>
      <c r="J2191" s="1081"/>
      <c r="K2191" s="1093">
        <v>5</v>
      </c>
      <c r="L2191" s="1622" t="s">
        <v>57</v>
      </c>
      <c r="M2191" s="1622"/>
      <c r="N2191" s="1622"/>
      <c r="O2191" s="1096">
        <f>E2191</f>
        <v>0</v>
      </c>
      <c r="P2191" s="1081"/>
      <c r="Q2191" s="1081"/>
      <c r="R2191" s="1081"/>
      <c r="S2191" s="1083"/>
    </row>
    <row r="2192" spans="1:19">
      <c r="A2192" s="1093"/>
      <c r="B2192" s="1085"/>
      <c r="C2192" s="1085"/>
      <c r="D2192" s="1097" t="s">
        <v>58</v>
      </c>
      <c r="E2192" s="1097" t="s">
        <v>28</v>
      </c>
      <c r="F2192" s="1097" t="s">
        <v>30</v>
      </c>
      <c r="G2192" s="1097" t="s">
        <v>31</v>
      </c>
      <c r="H2192" s="1097" t="s">
        <v>383</v>
      </c>
      <c r="I2192" s="1098" t="s">
        <v>384</v>
      </c>
      <c r="J2192" s="1081"/>
      <c r="K2192" s="1093"/>
      <c r="L2192" s="1085"/>
      <c r="M2192" s="1085"/>
      <c r="N2192" s="1097" t="s">
        <v>58</v>
      </c>
      <c r="O2192" s="1097" t="s">
        <v>28</v>
      </c>
      <c r="P2192" s="1097" t="s">
        <v>30</v>
      </c>
      <c r="Q2192" s="1097" t="s">
        <v>31</v>
      </c>
      <c r="R2192" s="1097" t="s">
        <v>383</v>
      </c>
      <c r="S2192" s="1098" t="s">
        <v>384</v>
      </c>
    </row>
    <row r="2193" spans="1:19">
      <c r="A2193" s="1093">
        <v>6</v>
      </c>
      <c r="B2193" s="1198" t="s">
        <v>59</v>
      </c>
      <c r="C2193" s="1198"/>
      <c r="D2193" s="1100">
        <f>'04-22Master'!AJ4321</f>
        <v>0</v>
      </c>
      <c r="E2193" s="1100">
        <f>'04-22Master'!AI5278</f>
        <v>0</v>
      </c>
      <c r="F2193" s="1101">
        <f>'04-22Master'!AK4369</f>
        <v>0</v>
      </c>
      <c r="G2193" s="1100">
        <f>'04-22Master'!AL5278</f>
        <v>0</v>
      </c>
      <c r="H2193" s="1101">
        <f>'04-22Master'!AM5278</f>
        <v>0</v>
      </c>
      <c r="I2193" s="1101">
        <f>SUM(D2193:H2193)</f>
        <v>0</v>
      </c>
      <c r="J2193" s="1081"/>
      <c r="K2193" s="1093">
        <v>6</v>
      </c>
      <c r="L2193" s="1198" t="s">
        <v>59</v>
      </c>
      <c r="M2193" s="1198"/>
      <c r="N2193" s="1100">
        <f t="shared" ref="N2193" si="176">D2193</f>
        <v>0</v>
      </c>
      <c r="O2193" s="1100">
        <f t="shared" ref="O2193" si="177">E2193</f>
        <v>0</v>
      </c>
      <c r="P2193" s="1101">
        <f t="shared" ref="P2193" si="178">F2193</f>
        <v>0</v>
      </c>
      <c r="Q2193" s="1100">
        <f t="shared" ref="Q2193" si="179">G2193</f>
        <v>0</v>
      </c>
      <c r="R2193" s="1101">
        <f t="shared" ref="R2193" si="180">H2193</f>
        <v>0</v>
      </c>
      <c r="S2193" s="1101">
        <f t="shared" ref="S2193" si="181">I2193</f>
        <v>0</v>
      </c>
    </row>
    <row r="2194" spans="1:19">
      <c r="A2194" s="1093"/>
      <c r="B2194" s="1085"/>
      <c r="C2194" s="1085"/>
      <c r="D2194" s="1085"/>
      <c r="E2194" s="1085"/>
      <c r="F2194" s="1081"/>
      <c r="G2194" s="1081"/>
      <c r="H2194" s="1081"/>
      <c r="I2194" s="1083"/>
      <c r="J2194" s="1081"/>
      <c r="K2194" s="1093"/>
      <c r="L2194" s="1085"/>
      <c r="M2194" s="1085"/>
      <c r="N2194" s="1085"/>
      <c r="O2194" s="1085"/>
      <c r="P2194" s="1081"/>
      <c r="Q2194" s="1081"/>
      <c r="R2194" s="1081"/>
      <c r="S2194" s="1083"/>
    </row>
    <row r="2195" spans="1:19">
      <c r="A2195" s="1093">
        <v>7</v>
      </c>
      <c r="B2195" s="1622" t="s">
        <v>60</v>
      </c>
      <c r="C2195" s="1622"/>
      <c r="D2195" s="1622"/>
      <c r="E2195" s="1102">
        <f>E2191-I2193</f>
        <v>0</v>
      </c>
      <c r="F2195" s="1090"/>
      <c r="G2195" s="1090"/>
      <c r="H2195" s="1090"/>
      <c r="I2195" s="1083"/>
      <c r="J2195" s="1081"/>
      <c r="K2195" s="1093">
        <v>7</v>
      </c>
      <c r="L2195" s="1622" t="s">
        <v>60</v>
      </c>
      <c r="M2195" s="1622"/>
      <c r="N2195" s="1622"/>
      <c r="O2195" s="1102">
        <f>E2195</f>
        <v>0</v>
      </c>
      <c r="P2195" s="1090"/>
      <c r="Q2195" s="1090"/>
      <c r="R2195" s="1090"/>
      <c r="S2195" s="1083"/>
    </row>
    <row r="2196" spans="1:19">
      <c r="A2196" s="1082"/>
      <c r="B2196" s="1081"/>
      <c r="C2196" s="1081"/>
      <c r="D2196" s="1081"/>
      <c r="E2196" s="1081"/>
      <c r="F2196" s="1081"/>
      <c r="G2196" s="1081"/>
      <c r="H2196" s="1081"/>
      <c r="I2196" s="1083"/>
      <c r="J2196" s="1081"/>
      <c r="K2196" s="1082"/>
      <c r="L2196" s="1081"/>
      <c r="M2196" s="1081"/>
      <c r="N2196" s="1081"/>
      <c r="O2196" s="1081"/>
      <c r="P2196" s="1081"/>
      <c r="Q2196" s="1081"/>
      <c r="R2196" s="1081"/>
      <c r="S2196" s="1083"/>
    </row>
    <row r="2197" spans="1:19">
      <c r="A2197" s="1082"/>
      <c r="B2197" s="1081"/>
      <c r="C2197" s="1081"/>
      <c r="D2197" s="1081"/>
      <c r="E2197" s="1081"/>
      <c r="F2197" s="1081"/>
      <c r="G2197" s="1081"/>
      <c r="H2197" s="1081"/>
      <c r="I2197" s="1083"/>
      <c r="J2197" s="1081"/>
      <c r="K2197" s="1082"/>
      <c r="L2197" s="1081"/>
      <c r="M2197" s="1081"/>
      <c r="N2197" s="1081"/>
      <c r="O2197" s="1081"/>
      <c r="P2197" s="1081"/>
      <c r="Q2197" s="1081"/>
      <c r="R2197" s="1081"/>
      <c r="S2197" s="1083"/>
    </row>
    <row r="2198" spans="1:19" ht="15.75" thickBot="1">
      <c r="A2198" s="1082"/>
      <c r="B2198" s="1081"/>
      <c r="C2198" s="1081"/>
      <c r="D2198" s="1081"/>
      <c r="E2198" s="1081"/>
      <c r="F2198" s="1103"/>
      <c r="G2198" s="1103"/>
      <c r="H2198" s="1103"/>
      <c r="I2198" s="1104"/>
      <c r="J2198" s="1081"/>
      <c r="K2198" s="1082"/>
      <c r="L2198" s="1081"/>
      <c r="M2198" s="1081"/>
      <c r="N2198" s="1081"/>
      <c r="O2198" s="1081"/>
      <c r="P2198" s="1103"/>
      <c r="Q2198" s="1103"/>
      <c r="R2198" s="1103"/>
      <c r="S2198" s="1104"/>
    </row>
    <row r="2199" spans="1:19" ht="15.75" thickBot="1">
      <c r="A2199" s="1105"/>
      <c r="B2199" s="1103"/>
      <c r="C2199" s="1103"/>
      <c r="D2199" s="1103"/>
      <c r="E2199" s="1103"/>
      <c r="F2199" s="1628" t="s">
        <v>61</v>
      </c>
      <c r="G2199" s="1628"/>
      <c r="H2199" s="1628"/>
      <c r="I2199" s="1629"/>
      <c r="J2199" s="1081"/>
      <c r="K2199" s="1105"/>
      <c r="L2199" s="1103"/>
      <c r="M2199" s="1103"/>
      <c r="N2199" s="1103"/>
      <c r="O2199" s="1103"/>
      <c r="P2199" s="1628" t="s">
        <v>61</v>
      </c>
      <c r="Q2199" s="1628"/>
      <c r="R2199" s="1628"/>
      <c r="S2199" s="1629"/>
    </row>
    <row r="2200" spans="1:19">
      <c r="A2200" s="1081"/>
      <c r="B2200" s="1081"/>
      <c r="C2200" s="1081"/>
      <c r="D2200" s="1081"/>
      <c r="E2200" s="1081"/>
      <c r="F2200" s="1081"/>
      <c r="G2200" s="1081"/>
      <c r="H2200" s="1081"/>
      <c r="I2200" s="1081"/>
      <c r="J2200" s="1081"/>
      <c r="K2200" s="1081"/>
      <c r="L2200" s="1081"/>
      <c r="M2200" s="1081"/>
      <c r="N2200" s="1081"/>
      <c r="O2200" s="1081"/>
      <c r="P2200" s="1081"/>
      <c r="Q2200" s="1081"/>
      <c r="R2200" s="1081"/>
      <c r="S2200" s="1081"/>
    </row>
    <row r="2201" spans="1:19">
      <c r="A2201" s="1081"/>
      <c r="B2201" s="1081"/>
      <c r="C2201" s="1081"/>
      <c r="D2201" s="1081"/>
      <c r="E2201" s="1081"/>
      <c r="F2201" s="1081"/>
      <c r="G2201" s="1081"/>
      <c r="H2201" s="1081"/>
      <c r="I2201" s="1081"/>
      <c r="J2201" s="1081"/>
      <c r="K2201" s="1081"/>
      <c r="L2201" s="1081"/>
      <c r="M2201" s="1081"/>
      <c r="N2201" s="1081"/>
      <c r="O2201" s="1081"/>
      <c r="P2201" s="1081"/>
      <c r="Q2201" s="1081"/>
      <c r="R2201" s="1081"/>
      <c r="S2201" s="1081"/>
    </row>
    <row r="2202" spans="1:19">
      <c r="A2202" s="1081"/>
      <c r="B2202" s="1081"/>
      <c r="C2202" s="1081"/>
      <c r="D2202" s="1081"/>
      <c r="E2202" s="1081"/>
      <c r="F2202" s="1081"/>
      <c r="G2202" s="1081"/>
      <c r="H2202" s="1081"/>
      <c r="I2202" s="1081"/>
      <c r="J2202" s="1081"/>
      <c r="K2202" s="1081"/>
      <c r="L2202" s="1081"/>
      <c r="M2202" s="1081"/>
      <c r="N2202" s="1081"/>
      <c r="O2202" s="1081"/>
      <c r="P2202" s="1081"/>
      <c r="Q2202" s="1081"/>
      <c r="R2202" s="1081"/>
      <c r="S2202" s="1081"/>
    </row>
    <row r="2203" spans="1:19">
      <c r="A2203" s="1081"/>
      <c r="B2203" s="1081"/>
      <c r="C2203" s="1081"/>
      <c r="D2203" s="1081"/>
      <c r="E2203" s="1081"/>
      <c r="F2203" s="1081"/>
      <c r="G2203" s="1081"/>
      <c r="H2203" s="1081"/>
      <c r="I2203" s="1081"/>
      <c r="J2203" s="1081"/>
      <c r="K2203" s="1081"/>
      <c r="L2203" s="1081"/>
      <c r="M2203" s="1081"/>
      <c r="N2203" s="1081"/>
      <c r="O2203" s="1081"/>
      <c r="P2203" s="1081"/>
      <c r="Q2203" s="1081"/>
      <c r="R2203" s="1081"/>
      <c r="S2203" s="1081"/>
    </row>
    <row r="2204" spans="1:19">
      <c r="A2204" s="1081"/>
      <c r="B2204" s="1081"/>
      <c r="C2204" s="1081"/>
      <c r="D2204" s="1081"/>
      <c r="E2204" s="1081"/>
      <c r="F2204" s="1081"/>
      <c r="G2204" s="1081"/>
      <c r="H2204" s="1081"/>
      <c r="I2204" s="1081"/>
      <c r="J2204" s="1081"/>
      <c r="K2204" s="1081"/>
      <c r="L2204" s="1081"/>
      <c r="M2204" s="1081"/>
      <c r="N2204" s="1081"/>
      <c r="O2204" s="1081"/>
      <c r="P2204" s="1081"/>
      <c r="Q2204" s="1081"/>
      <c r="R2204" s="1081"/>
      <c r="S2204" s="1081"/>
    </row>
    <row r="2205" spans="1:19">
      <c r="A2205" s="1081"/>
      <c r="B2205" s="1081"/>
      <c r="C2205" s="1081"/>
      <c r="D2205" s="1081"/>
      <c r="E2205" s="1081"/>
      <c r="F2205" s="1081"/>
      <c r="G2205" s="1081"/>
      <c r="H2205" s="1081"/>
      <c r="I2205" s="1081"/>
      <c r="J2205" s="1081"/>
      <c r="K2205" s="1081"/>
      <c r="L2205" s="1081"/>
      <c r="M2205" s="1081"/>
      <c r="N2205" s="1081"/>
      <c r="O2205" s="1081"/>
      <c r="P2205" s="1081"/>
      <c r="Q2205" s="1081"/>
      <c r="R2205" s="1081"/>
      <c r="S2205" s="1081"/>
    </row>
    <row r="2206" spans="1:19">
      <c r="A2206" s="1081"/>
      <c r="B2206" s="1081"/>
      <c r="C2206" s="1081"/>
      <c r="D2206" s="1081"/>
      <c r="E2206" s="1081"/>
      <c r="F2206" s="1081"/>
      <c r="G2206" s="1081"/>
      <c r="H2206" s="1081"/>
      <c r="I2206" s="1081"/>
      <c r="J2206" s="1081"/>
      <c r="K2206" s="1081"/>
      <c r="L2206" s="1081"/>
      <c r="M2206" s="1081"/>
      <c r="N2206" s="1081"/>
      <c r="O2206" s="1081"/>
      <c r="P2206" s="1081"/>
      <c r="Q2206" s="1081"/>
      <c r="R2206" s="1081"/>
      <c r="S2206" s="1081"/>
    </row>
    <row r="2207" spans="1:19">
      <c r="A2207" s="1081"/>
      <c r="B2207" s="1081"/>
      <c r="C2207" s="1081"/>
      <c r="D2207" s="1081"/>
      <c r="E2207" s="1081"/>
      <c r="F2207" s="1081"/>
      <c r="G2207" s="1081"/>
      <c r="H2207" s="1081"/>
      <c r="I2207" s="1081"/>
      <c r="J2207" s="1081"/>
      <c r="K2207" s="1081"/>
      <c r="L2207" s="1081"/>
      <c r="M2207" s="1081"/>
      <c r="N2207" s="1081"/>
      <c r="O2207" s="1081"/>
      <c r="P2207" s="1081"/>
      <c r="Q2207" s="1081"/>
      <c r="R2207" s="1081"/>
      <c r="S2207" s="1081"/>
    </row>
    <row r="2208" spans="1:19">
      <c r="A2208" s="1081"/>
      <c r="B2208" s="1081"/>
      <c r="C2208" s="1081"/>
      <c r="D2208" s="1081"/>
      <c r="E2208" s="1081"/>
      <c r="F2208" s="1081"/>
      <c r="G2208" s="1081"/>
      <c r="H2208" s="1081"/>
      <c r="I2208" s="1081"/>
      <c r="J2208" s="1081"/>
      <c r="K2208" s="1081"/>
      <c r="L2208" s="1081"/>
      <c r="M2208" s="1081"/>
      <c r="N2208" s="1081"/>
      <c r="O2208" s="1081"/>
      <c r="P2208" s="1081"/>
      <c r="Q2208" s="1081"/>
      <c r="R2208" s="1081"/>
      <c r="S2208" s="1081"/>
    </row>
    <row r="2209" spans="1:19">
      <c r="A2209" s="1081"/>
      <c r="B2209" s="1081"/>
      <c r="C2209" s="1081"/>
      <c r="D2209" s="1081"/>
      <c r="E2209" s="1081"/>
      <c r="F2209" s="1081"/>
      <c r="G2209" s="1081"/>
      <c r="H2209" s="1081"/>
      <c r="I2209" s="1081"/>
      <c r="J2209" s="1081"/>
      <c r="K2209" s="1081"/>
      <c r="L2209" s="1081"/>
      <c r="M2209" s="1081"/>
      <c r="N2209" s="1081"/>
      <c r="O2209" s="1081"/>
      <c r="P2209" s="1081"/>
      <c r="Q2209" s="1081"/>
      <c r="R2209" s="1081"/>
      <c r="S2209" s="1081"/>
    </row>
    <row r="2210" spans="1:19">
      <c r="A2210" s="1081"/>
      <c r="B2210" s="1081"/>
      <c r="C2210" s="1081"/>
      <c r="D2210" s="1081"/>
      <c r="E2210" s="1081"/>
      <c r="F2210" s="1081"/>
      <c r="G2210" s="1081"/>
      <c r="H2210" s="1081"/>
      <c r="I2210" s="1081"/>
      <c r="J2210" s="1081"/>
      <c r="K2210" s="1081"/>
      <c r="L2210" s="1081"/>
      <c r="M2210" s="1081"/>
      <c r="N2210" s="1081"/>
      <c r="O2210" s="1081"/>
      <c r="P2210" s="1081"/>
      <c r="Q2210" s="1081"/>
      <c r="R2210" s="1081"/>
      <c r="S2210" s="1081"/>
    </row>
    <row r="2211" spans="1:19">
      <c r="A2211" s="1081"/>
      <c r="B2211" s="1081"/>
      <c r="C2211" s="1081"/>
      <c r="D2211" s="1081"/>
      <c r="E2211" s="1081"/>
      <c r="F2211" s="1081"/>
      <c r="G2211" s="1081"/>
      <c r="H2211" s="1081"/>
      <c r="I2211" s="1081"/>
      <c r="J2211" s="1081"/>
      <c r="K2211" s="1081"/>
      <c r="L2211" s="1081"/>
      <c r="M2211" s="1081"/>
      <c r="N2211" s="1081"/>
      <c r="O2211" s="1081"/>
      <c r="P2211" s="1081"/>
      <c r="Q2211" s="1081"/>
      <c r="R2211" s="1081"/>
      <c r="S2211" s="1081"/>
    </row>
    <row r="2212" spans="1:19">
      <c r="A2212" s="1081"/>
      <c r="B2212" s="1081"/>
      <c r="C2212" s="1081"/>
      <c r="D2212" s="1081"/>
      <c r="E2212" s="1081"/>
      <c r="F2212" s="1081"/>
      <c r="G2212" s="1081"/>
      <c r="H2212" s="1081"/>
      <c r="I2212" s="1081"/>
      <c r="J2212" s="1081"/>
      <c r="K2212" s="1081"/>
      <c r="L2212" s="1081"/>
      <c r="M2212" s="1081"/>
      <c r="N2212" s="1081"/>
      <c r="O2212" s="1081"/>
      <c r="P2212" s="1081"/>
      <c r="Q2212" s="1081"/>
      <c r="R2212" s="1081"/>
      <c r="S2212" s="1081"/>
    </row>
    <row r="2213" spans="1:19">
      <c r="A2213" s="1081"/>
      <c r="B2213" s="1081"/>
      <c r="C2213" s="1081"/>
      <c r="D2213" s="1081"/>
      <c r="E2213" s="1081"/>
      <c r="F2213" s="1081"/>
      <c r="G2213" s="1081"/>
      <c r="H2213" s="1081"/>
      <c r="I2213" s="1081"/>
      <c r="J2213" s="1081"/>
      <c r="K2213" s="1081"/>
      <c r="L2213" s="1081"/>
      <c r="M2213" s="1081"/>
      <c r="N2213" s="1081"/>
      <c r="O2213" s="1081"/>
      <c r="P2213" s="1081"/>
      <c r="Q2213" s="1081"/>
      <c r="R2213" s="1081"/>
      <c r="S2213" s="1081"/>
    </row>
    <row r="2214" spans="1:19">
      <c r="A2214" s="1081"/>
      <c r="B2214" s="1081"/>
      <c r="C2214" s="1081"/>
      <c r="D2214" s="1081"/>
      <c r="E2214" s="1081"/>
      <c r="F2214" s="1081"/>
      <c r="G2214" s="1081"/>
      <c r="H2214" s="1081"/>
      <c r="I2214" s="1081"/>
      <c r="J2214" s="1081"/>
      <c r="K2214" s="1081"/>
      <c r="L2214" s="1081"/>
      <c r="M2214" s="1081"/>
      <c r="N2214" s="1081"/>
      <c r="O2214" s="1081"/>
      <c r="P2214" s="1081"/>
      <c r="Q2214" s="1081"/>
      <c r="R2214" s="1081"/>
      <c r="S2214" s="1081"/>
    </row>
    <row r="2215" spans="1:19" ht="15.75" thickBot="1">
      <c r="A2215" s="1081"/>
      <c r="B2215" s="1081"/>
      <c r="C2215" s="1081"/>
      <c r="D2215" s="1081"/>
      <c r="E2215" s="1081"/>
      <c r="F2215" s="1081"/>
      <c r="G2215" s="1081"/>
      <c r="H2215" s="1081"/>
      <c r="I2215" s="1081"/>
      <c r="J2215" s="1081"/>
      <c r="K2215" s="1081"/>
      <c r="L2215" s="1081"/>
      <c r="M2215" s="1081"/>
      <c r="N2215" s="1081"/>
      <c r="O2215" s="1081"/>
      <c r="P2215" s="1081"/>
      <c r="Q2215" s="1081"/>
      <c r="R2215" s="1081"/>
      <c r="S2215" s="1081"/>
    </row>
    <row r="2216" spans="1:19" ht="26.25">
      <c r="A2216" s="1612" t="s">
        <v>46</v>
      </c>
      <c r="B2216" s="1613"/>
      <c r="C2216" s="1613"/>
      <c r="D2216" s="1613"/>
      <c r="E2216" s="1613"/>
      <c r="F2216" s="1613"/>
      <c r="G2216" s="1613"/>
      <c r="H2216" s="1613"/>
      <c r="I2216" s="1614"/>
      <c r="J2216" s="1081"/>
      <c r="K2216" s="1612" t="s">
        <v>46</v>
      </c>
      <c r="L2216" s="1613"/>
      <c r="M2216" s="1613"/>
      <c r="N2216" s="1613"/>
      <c r="O2216" s="1613"/>
      <c r="P2216" s="1613"/>
      <c r="Q2216" s="1613"/>
      <c r="R2216" s="1613"/>
      <c r="S2216" s="1614"/>
    </row>
    <row r="2217" spans="1:19">
      <c r="A2217" s="1615" t="s">
        <v>47</v>
      </c>
      <c r="B2217" s="1626"/>
      <c r="C2217" s="1626"/>
      <c r="D2217" s="1626"/>
      <c r="E2217" s="1626"/>
      <c r="F2217" s="1626"/>
      <c r="G2217" s="1626"/>
      <c r="H2217" s="1626"/>
      <c r="I2217" s="1617"/>
      <c r="J2217" s="1081"/>
      <c r="K2217" s="1615" t="s">
        <v>47</v>
      </c>
      <c r="L2217" s="1626"/>
      <c r="M2217" s="1626"/>
      <c r="N2217" s="1626"/>
      <c r="O2217" s="1626"/>
      <c r="P2217" s="1626"/>
      <c r="Q2217" s="1626"/>
      <c r="R2217" s="1626"/>
      <c r="S2217" s="1617"/>
    </row>
    <row r="2218" spans="1:19">
      <c r="A2218" s="1082"/>
      <c r="B2218" s="1081"/>
      <c r="C2218" s="1081"/>
      <c r="D2218" s="1081"/>
      <c r="E2218" s="1081"/>
      <c r="F2218" s="1081"/>
      <c r="G2218" s="1081"/>
      <c r="H2218" s="1081"/>
      <c r="I2218" s="1083"/>
      <c r="J2218" s="1081"/>
      <c r="K2218" s="1082"/>
      <c r="L2218" s="1081"/>
      <c r="M2218" s="1081"/>
      <c r="N2218" s="1081"/>
      <c r="O2218" s="1081"/>
      <c r="P2218" s="1081"/>
      <c r="Q2218" s="1081"/>
      <c r="R2218" s="1081"/>
      <c r="S2218" s="1083"/>
    </row>
    <row r="2219" spans="1:19" ht="18.75">
      <c r="A2219" s="1084" t="s">
        <v>48</v>
      </c>
      <c r="B2219" s="1085"/>
      <c r="C2219" s="1085"/>
      <c r="D2219" s="1086" t="s">
        <v>482</v>
      </c>
      <c r="E2219" s="1081"/>
      <c r="F2219" s="1081"/>
      <c r="G2219" s="1081"/>
      <c r="H2219" s="1081"/>
      <c r="I2219" s="1083"/>
      <c r="J2219" s="1081"/>
      <c r="K2219" s="1084" t="s">
        <v>48</v>
      </c>
      <c r="L2219" s="1085"/>
      <c r="M2219" s="1085"/>
      <c r="N2219" s="1087" t="str">
        <f>D2219</f>
        <v>Burgeon IT Services Pvt.Ltd.</v>
      </c>
      <c r="O2219" s="1081"/>
      <c r="P2219" s="1081"/>
      <c r="Q2219" s="1081"/>
      <c r="R2219" s="1081"/>
      <c r="S2219" s="1083"/>
    </row>
    <row r="2220" spans="1:19" ht="18">
      <c r="A2220" s="1084"/>
      <c r="B2220" s="1088" t="s">
        <v>491</v>
      </c>
      <c r="C2220" s="1085"/>
      <c r="D2220" s="1081"/>
      <c r="E2220" s="1081"/>
      <c r="F2220" s="1081"/>
      <c r="G2220" s="1081"/>
      <c r="H2220" s="1081"/>
      <c r="I2220" s="1083"/>
      <c r="J2220" s="1081"/>
      <c r="K2220" s="1084"/>
      <c r="L2220" s="1085" t="str">
        <f>B2220</f>
        <v>Siri Mansion LIGB 436 Dr.A S Rao Nagar,Hyderabad</v>
      </c>
      <c r="M2220" s="1085"/>
      <c r="N2220" s="1085"/>
      <c r="O2220" s="1081"/>
      <c r="P2220" s="1081"/>
      <c r="Q2220" s="1081"/>
      <c r="R2220" s="1081"/>
      <c r="S2220" s="1083"/>
    </row>
    <row r="2221" spans="1:19">
      <c r="A2221" s="1084"/>
      <c r="B2221" s="1085"/>
      <c r="C2221" s="1085"/>
      <c r="D2221" s="1085"/>
      <c r="E2221" s="1085"/>
      <c r="F2221" s="1081"/>
      <c r="G2221" s="1081"/>
      <c r="H2221" s="1081"/>
      <c r="I2221" s="1083"/>
      <c r="J2221" s="1081"/>
      <c r="K2221" s="1084"/>
      <c r="L2221" s="1085"/>
      <c r="M2221" s="1085"/>
      <c r="N2221" s="1085"/>
      <c r="O2221" s="1085"/>
      <c r="P2221" s="1081"/>
      <c r="Q2221" s="1081"/>
      <c r="R2221" s="1081"/>
      <c r="S2221" s="1083"/>
    </row>
    <row r="2222" spans="1:19">
      <c r="A2222" s="1618" t="s">
        <v>49</v>
      </c>
      <c r="B2222" s="1623"/>
      <c r="C2222" s="1623"/>
      <c r="D2222" s="1623"/>
      <c r="E2222" s="1085"/>
      <c r="F2222" s="1081"/>
      <c r="G2222" s="1081"/>
      <c r="H2222" s="1081"/>
      <c r="I2222" s="1083"/>
      <c r="J2222" s="1081"/>
      <c r="K2222" s="1618" t="s">
        <v>49</v>
      </c>
      <c r="L2222" s="1623"/>
      <c r="M2222" s="1623"/>
      <c r="N2222" s="1623"/>
      <c r="O2222" s="1085"/>
      <c r="P2222" s="1081"/>
      <c r="Q2222" s="1081"/>
      <c r="R2222" s="1081"/>
      <c r="S2222" s="1083"/>
    </row>
    <row r="2223" spans="1:19">
      <c r="A2223" s="1618"/>
      <c r="B2223" s="1623"/>
      <c r="C2223" s="1623"/>
      <c r="D2223" s="1623"/>
      <c r="E2223" s="1089">
        <f>'04-22Master'!B4368</f>
        <v>0</v>
      </c>
      <c r="F2223" s="1090"/>
      <c r="G2223" s="1090"/>
      <c r="H2223" s="1090">
        <f>'04-22Master'!E4368</f>
        <v>0</v>
      </c>
      <c r="I2223" s="1083"/>
      <c r="J2223" s="1081"/>
      <c r="K2223" s="1618"/>
      <c r="L2223" s="1623"/>
      <c r="M2223" s="1623"/>
      <c r="N2223" s="1623"/>
      <c r="O2223" s="1089">
        <f>E2223</f>
        <v>0</v>
      </c>
      <c r="P2223" s="1090"/>
      <c r="Q2223" s="1090"/>
      <c r="R2223" s="1090"/>
      <c r="S2223" s="1083"/>
    </row>
    <row r="2224" spans="1:19">
      <c r="A2224" s="1084"/>
      <c r="B2224" s="1085"/>
      <c r="C2224" s="1085"/>
      <c r="D2224" s="1085"/>
      <c r="E2224" s="1085"/>
      <c r="F2224" s="1081"/>
      <c r="G2224" s="1081"/>
      <c r="H2224" s="1081"/>
      <c r="I2224" s="1083"/>
      <c r="J2224" s="1081"/>
      <c r="K2224" s="1084"/>
      <c r="L2224" s="1085"/>
      <c r="M2224" s="1085"/>
      <c r="N2224" s="1085"/>
      <c r="O2224" s="1085"/>
      <c r="P2224" s="1081"/>
      <c r="Q2224" s="1081"/>
      <c r="R2224" s="1081"/>
      <c r="S2224" s="1083"/>
    </row>
    <row r="2225" spans="1:19">
      <c r="A2225" s="1620" t="s">
        <v>50</v>
      </c>
      <c r="B2225" s="1622"/>
      <c r="C2225" s="1622"/>
      <c r="D2225" s="1622"/>
      <c r="E2225" s="1091" t="s">
        <v>483</v>
      </c>
      <c r="F2225" s="1090"/>
      <c r="G2225" s="1090"/>
      <c r="H2225" s="1090"/>
      <c r="I2225" s="1083"/>
      <c r="J2225" s="1081"/>
      <c r="K2225" s="1620" t="s">
        <v>50</v>
      </c>
      <c r="L2225" s="1622"/>
      <c r="M2225" s="1622"/>
      <c r="N2225" s="1622"/>
      <c r="O2225" s="1089" t="str">
        <f>E2225</f>
        <v>INFOSYS  LTD.IL Bangalore STP Park - I</v>
      </c>
      <c r="P2225" s="1090"/>
      <c r="Q2225" s="1090"/>
      <c r="R2225" s="1090"/>
      <c r="S2225" s="1083"/>
    </row>
    <row r="2226" spans="1:19">
      <c r="A2226" s="1084"/>
      <c r="B2226" s="1085"/>
      <c r="C2226" s="1085"/>
      <c r="D2226" s="1085"/>
      <c r="E2226" s="1085"/>
      <c r="F2226" s="1081"/>
      <c r="G2226" s="1081"/>
      <c r="H2226" s="1081"/>
      <c r="I2226" s="1083"/>
      <c r="J2226" s="1081"/>
      <c r="K2226" s="1084"/>
      <c r="L2226" s="1085"/>
      <c r="M2226" s="1085"/>
      <c r="N2226" s="1085"/>
      <c r="O2226" s="1085"/>
      <c r="P2226" s="1081"/>
      <c r="Q2226" s="1081"/>
      <c r="R2226" s="1081"/>
      <c r="S2226" s="1083"/>
    </row>
    <row r="2227" spans="1:19">
      <c r="A2227" s="1620" t="s">
        <v>51</v>
      </c>
      <c r="B2227" s="1622"/>
      <c r="C2227" s="1622"/>
      <c r="D2227" s="1622"/>
      <c r="E2227" s="1092">
        <f>'04-22Master'!D4334</f>
        <v>0</v>
      </c>
      <c r="F2227" s="1090"/>
      <c r="G2227" s="1090"/>
      <c r="H2227" s="1090"/>
      <c r="I2227" s="1083"/>
      <c r="J2227" s="1081"/>
      <c r="K2227" s="1620" t="s">
        <v>51</v>
      </c>
      <c r="L2227" s="1622"/>
      <c r="M2227" s="1622"/>
      <c r="N2227" s="1622"/>
      <c r="O2227" s="1092">
        <f>E2227</f>
        <v>0</v>
      </c>
      <c r="P2227" s="1090"/>
      <c r="Q2227" s="1090"/>
      <c r="R2227" s="1090"/>
      <c r="S2227" s="1083"/>
    </row>
    <row r="2228" spans="1:19">
      <c r="A2228" s="1084"/>
      <c r="B2228" s="1085"/>
      <c r="C2228" s="1085"/>
      <c r="D2228" s="1085"/>
      <c r="E2228" s="1085"/>
      <c r="F2228" s="1081"/>
      <c r="G2228" s="1081"/>
      <c r="H2228" s="1081"/>
      <c r="I2228" s="1083"/>
      <c r="J2228" s="1081"/>
      <c r="K2228" s="1084"/>
      <c r="L2228" s="1085"/>
      <c r="M2228" s="1085"/>
      <c r="N2228" s="1085"/>
      <c r="O2228" s="1085"/>
      <c r="P2228" s="1081"/>
      <c r="Q2228" s="1081"/>
      <c r="R2228" s="1081"/>
      <c r="S2228" s="1083"/>
    </row>
    <row r="2229" spans="1:19">
      <c r="A2229" s="1093">
        <v>1</v>
      </c>
      <c r="B2229" s="1622" t="s">
        <v>52</v>
      </c>
      <c r="C2229" s="1622"/>
      <c r="D2229" s="1622"/>
      <c r="E2229" s="1094">
        <f>'04-22Master'!R4368</f>
        <v>0</v>
      </c>
      <c r="F2229" s="1090"/>
      <c r="G2229" s="1090"/>
      <c r="H2229" s="1090"/>
      <c r="I2229" s="1083"/>
      <c r="J2229" s="1081"/>
      <c r="K2229" s="1093">
        <v>1</v>
      </c>
      <c r="L2229" s="1622" t="s">
        <v>52</v>
      </c>
      <c r="M2229" s="1622"/>
      <c r="N2229" s="1622"/>
      <c r="O2229" s="1094">
        <f>E2229</f>
        <v>0</v>
      </c>
      <c r="P2229" s="1090"/>
      <c r="Q2229" s="1090"/>
      <c r="R2229" s="1090"/>
      <c r="S2229" s="1083"/>
    </row>
    <row r="2230" spans="1:19">
      <c r="A2230" s="1093"/>
      <c r="B2230" s="1085"/>
      <c r="C2230" s="1085"/>
      <c r="D2230" s="1085"/>
      <c r="E2230" s="1085"/>
      <c r="F2230" s="1081"/>
      <c r="G2230" s="1081"/>
      <c r="H2230" s="1081"/>
      <c r="I2230" s="1083"/>
      <c r="J2230" s="1081"/>
      <c r="K2230" s="1093"/>
      <c r="L2230" s="1085"/>
      <c r="M2230" s="1085"/>
      <c r="N2230" s="1085"/>
      <c r="O2230" s="1085"/>
      <c r="P2230" s="1081"/>
      <c r="Q2230" s="1081"/>
      <c r="R2230" s="1081"/>
      <c r="S2230" s="1083"/>
    </row>
    <row r="2231" spans="1:19">
      <c r="A2231" s="1093">
        <v>2</v>
      </c>
      <c r="B2231" s="1623" t="s">
        <v>53</v>
      </c>
      <c r="C2231" s="1623"/>
      <c r="D2231" s="1623"/>
      <c r="E2231" s="1085"/>
      <c r="F2231" s="1081"/>
      <c r="G2231" s="1081"/>
      <c r="H2231" s="1081"/>
      <c r="I2231" s="1083"/>
      <c r="J2231" s="1081"/>
      <c r="K2231" s="1093">
        <v>2</v>
      </c>
      <c r="L2231" s="1623" t="s">
        <v>53</v>
      </c>
      <c r="M2231" s="1623"/>
      <c r="N2231" s="1623"/>
      <c r="O2231" s="1085"/>
      <c r="P2231" s="1081"/>
      <c r="Q2231" s="1081"/>
      <c r="R2231" s="1081"/>
      <c r="S2231" s="1083"/>
    </row>
    <row r="2232" spans="1:19">
      <c r="A2232" s="1093"/>
      <c r="B2232" s="1623"/>
      <c r="C2232" s="1623"/>
      <c r="D2232" s="1623"/>
      <c r="E2232" s="1095" t="s">
        <v>34</v>
      </c>
      <c r="F2232" s="1090"/>
      <c r="G2232" s="1090"/>
      <c r="H2232" s="1090"/>
      <c r="I2232" s="1083"/>
      <c r="J2232" s="1081"/>
      <c r="K2232" s="1093"/>
      <c r="L2232" s="1623"/>
      <c r="M2232" s="1623"/>
      <c r="N2232" s="1623"/>
      <c r="O2232" s="1095" t="s">
        <v>34</v>
      </c>
      <c r="P2232" s="1090"/>
      <c r="Q2232" s="1090"/>
      <c r="R2232" s="1090"/>
      <c r="S2232" s="1083"/>
    </row>
    <row r="2233" spans="1:19">
      <c r="A2233" s="1093"/>
      <c r="B2233" s="1085"/>
      <c r="C2233" s="1085"/>
      <c r="D2233" s="1085"/>
      <c r="E2233" s="1085"/>
      <c r="F2233" s="1081"/>
      <c r="G2233" s="1081"/>
      <c r="H2233" s="1081"/>
      <c r="I2233" s="1083"/>
      <c r="J2233" s="1081"/>
      <c r="K2233" s="1093"/>
      <c r="L2233" s="1085"/>
      <c r="M2233" s="1085"/>
      <c r="N2233" s="1085"/>
      <c r="O2233" s="1085"/>
      <c r="P2233" s="1081"/>
      <c r="Q2233" s="1081"/>
      <c r="R2233" s="1081"/>
      <c r="S2233" s="1083"/>
    </row>
    <row r="2234" spans="1:19">
      <c r="A2234" s="1093">
        <v>3</v>
      </c>
      <c r="B2234" s="1622" t="s">
        <v>54</v>
      </c>
      <c r="C2234" s="1622"/>
      <c r="D2234" s="1622"/>
      <c r="E2234" s="1095" t="s">
        <v>34</v>
      </c>
      <c r="F2234" s="1090"/>
      <c r="G2234" s="1090"/>
      <c r="H2234" s="1090"/>
      <c r="I2234" s="1083"/>
      <c r="J2234" s="1081"/>
      <c r="K2234" s="1093">
        <v>3</v>
      </c>
      <c r="L2234" s="1622" t="s">
        <v>54</v>
      </c>
      <c r="M2234" s="1622"/>
      <c r="N2234" s="1622"/>
      <c r="O2234" s="1089" t="str">
        <f>E2234</f>
        <v>N/A</v>
      </c>
      <c r="P2234" s="1090"/>
      <c r="Q2234" s="1090"/>
      <c r="R2234" s="1090"/>
      <c r="S2234" s="1083"/>
    </row>
    <row r="2235" spans="1:19">
      <c r="A2235" s="1093"/>
      <c r="B2235" s="1085"/>
      <c r="C2235" s="1085"/>
      <c r="D2235" s="1085"/>
      <c r="E2235" s="1085"/>
      <c r="F2235" s="1081"/>
      <c r="G2235" s="1081"/>
      <c r="H2235" s="1081"/>
      <c r="I2235" s="1083"/>
      <c r="J2235" s="1081"/>
      <c r="K2235" s="1093"/>
      <c r="L2235" s="1085"/>
      <c r="M2235" s="1085"/>
      <c r="N2235" s="1085"/>
      <c r="O2235" s="1085"/>
      <c r="P2235" s="1081"/>
      <c r="Q2235" s="1081"/>
      <c r="R2235" s="1081"/>
      <c r="S2235" s="1083"/>
    </row>
    <row r="2236" spans="1:19">
      <c r="A2236" s="1093">
        <v>4</v>
      </c>
      <c r="B2236" s="1622" t="s">
        <v>55</v>
      </c>
      <c r="C2236" s="1622"/>
      <c r="D2236" s="1622"/>
      <c r="E2236" s="1095" t="s">
        <v>56</v>
      </c>
      <c r="F2236" s="1090"/>
      <c r="G2236" s="1090"/>
      <c r="H2236" s="1090"/>
      <c r="I2236" s="1083"/>
      <c r="J2236" s="1081"/>
      <c r="K2236" s="1093">
        <v>4</v>
      </c>
      <c r="L2236" s="1622" t="s">
        <v>55</v>
      </c>
      <c r="M2236" s="1622"/>
      <c r="N2236" s="1622"/>
      <c r="O2236" s="1095" t="s">
        <v>56</v>
      </c>
      <c r="P2236" s="1090"/>
      <c r="Q2236" s="1090"/>
      <c r="R2236" s="1090"/>
      <c r="S2236" s="1083"/>
    </row>
    <row r="2237" spans="1:19">
      <c r="A2237" s="1093"/>
      <c r="B2237" s="1085"/>
      <c r="C2237" s="1085"/>
      <c r="D2237" s="1085"/>
      <c r="E2237" s="1085"/>
      <c r="F2237" s="1081"/>
      <c r="G2237" s="1081"/>
      <c r="H2237" s="1081"/>
      <c r="I2237" s="1083"/>
      <c r="J2237" s="1081"/>
      <c r="K2237" s="1093"/>
      <c r="L2237" s="1085"/>
      <c r="M2237" s="1085"/>
      <c r="N2237" s="1085"/>
      <c r="O2237" s="1085"/>
      <c r="P2237" s="1081"/>
      <c r="Q2237" s="1081"/>
      <c r="R2237" s="1081"/>
      <c r="S2237" s="1083"/>
    </row>
    <row r="2238" spans="1:19">
      <c r="A2238" s="1093">
        <v>5</v>
      </c>
      <c r="B2238" s="1622" t="s">
        <v>57</v>
      </c>
      <c r="C2238" s="1622"/>
      <c r="D2238" s="1622"/>
      <c r="E2238" s="1096">
        <f>'04-22Master'!AH4368</f>
        <v>0</v>
      </c>
      <c r="F2238" s="1081"/>
      <c r="G2238" s="1081"/>
      <c r="H2238" s="1081"/>
      <c r="I2238" s="1083"/>
      <c r="J2238" s="1081"/>
      <c r="K2238" s="1093">
        <v>5</v>
      </c>
      <c r="L2238" s="1622" t="s">
        <v>57</v>
      </c>
      <c r="M2238" s="1622"/>
      <c r="N2238" s="1622"/>
      <c r="O2238" s="1096">
        <f>E2238</f>
        <v>0</v>
      </c>
      <c r="P2238" s="1081"/>
      <c r="Q2238" s="1081"/>
      <c r="R2238" s="1081"/>
      <c r="S2238" s="1083"/>
    </row>
    <row r="2239" spans="1:19">
      <c r="A2239" s="1093"/>
      <c r="B2239" s="1085"/>
      <c r="C2239" s="1085"/>
      <c r="D2239" s="1097" t="s">
        <v>58</v>
      </c>
      <c r="E2239" s="1097" t="s">
        <v>28</v>
      </c>
      <c r="F2239" s="1097" t="s">
        <v>30</v>
      </c>
      <c r="G2239" s="1097" t="s">
        <v>31</v>
      </c>
      <c r="H2239" s="1097" t="s">
        <v>383</v>
      </c>
      <c r="I2239" s="1098" t="s">
        <v>384</v>
      </c>
      <c r="J2239" s="1081"/>
      <c r="K2239" s="1093"/>
      <c r="L2239" s="1085"/>
      <c r="M2239" s="1085"/>
      <c r="N2239" s="1097" t="s">
        <v>58</v>
      </c>
      <c r="O2239" s="1097" t="s">
        <v>28</v>
      </c>
      <c r="P2239" s="1097" t="s">
        <v>30</v>
      </c>
      <c r="Q2239" s="1097" t="s">
        <v>31</v>
      </c>
      <c r="R2239" s="1097" t="s">
        <v>383</v>
      </c>
      <c r="S2239" s="1098" t="s">
        <v>384</v>
      </c>
    </row>
    <row r="2240" spans="1:19">
      <c r="A2240" s="1093">
        <v>6</v>
      </c>
      <c r="B2240" s="1198" t="s">
        <v>59</v>
      </c>
      <c r="C2240" s="1198"/>
      <c r="D2240" s="1100">
        <f>'04-22Master'!AJ4368</f>
        <v>0</v>
      </c>
      <c r="E2240" s="1100">
        <f>'04-22Master'!AI5325</f>
        <v>0</v>
      </c>
      <c r="F2240" s="1101">
        <f>'04-22Master'!AK4416</f>
        <v>0</v>
      </c>
      <c r="G2240" s="1100">
        <f>'04-22Master'!AL5325</f>
        <v>0</v>
      </c>
      <c r="H2240" s="1101">
        <f>'04-22Master'!AM5325</f>
        <v>0</v>
      </c>
      <c r="I2240" s="1101">
        <f>SUM(D2240:H2240)</f>
        <v>0</v>
      </c>
      <c r="J2240" s="1081"/>
      <c r="K2240" s="1093">
        <v>6</v>
      </c>
      <c r="L2240" s="1198" t="s">
        <v>59</v>
      </c>
      <c r="M2240" s="1198"/>
      <c r="N2240" s="1100">
        <f t="shared" ref="N2240" si="182">D2240</f>
        <v>0</v>
      </c>
      <c r="O2240" s="1100">
        <f t="shared" ref="O2240" si="183">E2240</f>
        <v>0</v>
      </c>
      <c r="P2240" s="1101">
        <f t="shared" ref="P2240" si="184">F2240</f>
        <v>0</v>
      </c>
      <c r="Q2240" s="1100">
        <f t="shared" ref="Q2240" si="185">G2240</f>
        <v>0</v>
      </c>
      <c r="R2240" s="1101">
        <f t="shared" ref="R2240" si="186">H2240</f>
        <v>0</v>
      </c>
      <c r="S2240" s="1101">
        <f t="shared" ref="S2240" si="187">I2240</f>
        <v>0</v>
      </c>
    </row>
    <row r="2241" spans="1:19">
      <c r="A2241" s="1093"/>
      <c r="B2241" s="1085"/>
      <c r="C2241" s="1085"/>
      <c r="D2241" s="1085"/>
      <c r="E2241" s="1085"/>
      <c r="F2241" s="1081"/>
      <c r="G2241" s="1081"/>
      <c r="H2241" s="1081"/>
      <c r="I2241" s="1083"/>
      <c r="J2241" s="1081"/>
      <c r="K2241" s="1093"/>
      <c r="L2241" s="1085"/>
      <c r="M2241" s="1085"/>
      <c r="N2241" s="1085"/>
      <c r="O2241" s="1085"/>
      <c r="P2241" s="1081"/>
      <c r="Q2241" s="1081"/>
      <c r="R2241" s="1081"/>
      <c r="S2241" s="1083"/>
    </row>
    <row r="2242" spans="1:19">
      <c r="A2242" s="1093">
        <v>7</v>
      </c>
      <c r="B2242" s="1622" t="s">
        <v>60</v>
      </c>
      <c r="C2242" s="1622"/>
      <c r="D2242" s="1622"/>
      <c r="E2242" s="1102">
        <f>E2238-I2240</f>
        <v>0</v>
      </c>
      <c r="F2242" s="1090"/>
      <c r="G2242" s="1090"/>
      <c r="H2242" s="1090"/>
      <c r="I2242" s="1083"/>
      <c r="J2242" s="1081"/>
      <c r="K2242" s="1093">
        <v>7</v>
      </c>
      <c r="L2242" s="1622" t="s">
        <v>60</v>
      </c>
      <c r="M2242" s="1622"/>
      <c r="N2242" s="1622"/>
      <c r="O2242" s="1102">
        <f>E2242</f>
        <v>0</v>
      </c>
      <c r="P2242" s="1090"/>
      <c r="Q2242" s="1090"/>
      <c r="R2242" s="1090"/>
      <c r="S2242" s="1083"/>
    </row>
    <row r="2243" spans="1:19">
      <c r="A2243" s="1082"/>
      <c r="B2243" s="1081"/>
      <c r="C2243" s="1081"/>
      <c r="D2243" s="1081"/>
      <c r="E2243" s="1081"/>
      <c r="F2243" s="1081"/>
      <c r="G2243" s="1081"/>
      <c r="H2243" s="1081"/>
      <c r="I2243" s="1083"/>
      <c r="J2243" s="1081"/>
      <c r="K2243" s="1082"/>
      <c r="L2243" s="1081"/>
      <c r="M2243" s="1081"/>
      <c r="N2243" s="1081"/>
      <c r="O2243" s="1081"/>
      <c r="P2243" s="1081"/>
      <c r="Q2243" s="1081"/>
      <c r="R2243" s="1081"/>
      <c r="S2243" s="1083"/>
    </row>
    <row r="2244" spans="1:19">
      <c r="A2244" s="1082"/>
      <c r="B2244" s="1081"/>
      <c r="C2244" s="1081"/>
      <c r="D2244" s="1081"/>
      <c r="E2244" s="1081"/>
      <c r="F2244" s="1081"/>
      <c r="G2244" s="1081"/>
      <c r="H2244" s="1081"/>
      <c r="I2244" s="1083"/>
      <c r="J2244" s="1081"/>
      <c r="K2244" s="1082"/>
      <c r="L2244" s="1081"/>
      <c r="M2244" s="1081"/>
      <c r="N2244" s="1081"/>
      <c r="O2244" s="1081"/>
      <c r="P2244" s="1081"/>
      <c r="Q2244" s="1081"/>
      <c r="R2244" s="1081"/>
      <c r="S2244" s="1083"/>
    </row>
    <row r="2245" spans="1:19" ht="15.75" thickBot="1">
      <c r="A2245" s="1082"/>
      <c r="B2245" s="1081"/>
      <c r="C2245" s="1081"/>
      <c r="D2245" s="1081"/>
      <c r="E2245" s="1081"/>
      <c r="F2245" s="1103"/>
      <c r="G2245" s="1103"/>
      <c r="H2245" s="1103"/>
      <c r="I2245" s="1104"/>
      <c r="J2245" s="1081"/>
      <c r="K2245" s="1082"/>
      <c r="L2245" s="1081"/>
      <c r="M2245" s="1081"/>
      <c r="N2245" s="1081"/>
      <c r="O2245" s="1081"/>
      <c r="P2245" s="1103"/>
      <c r="Q2245" s="1103"/>
      <c r="R2245" s="1103"/>
      <c r="S2245" s="1104"/>
    </row>
    <row r="2246" spans="1:19" ht="15.75" thickBot="1">
      <c r="A2246" s="1105"/>
      <c r="B2246" s="1103"/>
      <c r="C2246" s="1103"/>
      <c r="D2246" s="1103"/>
      <c r="E2246" s="1103"/>
      <c r="F2246" s="1628" t="s">
        <v>61</v>
      </c>
      <c r="G2246" s="1628"/>
      <c r="H2246" s="1628"/>
      <c r="I2246" s="1629"/>
      <c r="J2246" s="1081"/>
      <c r="K2246" s="1105"/>
      <c r="L2246" s="1103"/>
      <c r="M2246" s="1103"/>
      <c r="N2246" s="1103"/>
      <c r="O2246" s="1103"/>
      <c r="P2246" s="1628" t="s">
        <v>61</v>
      </c>
      <c r="Q2246" s="1628"/>
      <c r="R2246" s="1628"/>
      <c r="S2246" s="1629"/>
    </row>
    <row r="2247" spans="1:19">
      <c r="A2247" s="1081"/>
      <c r="B2247" s="1081"/>
      <c r="C2247" s="1081"/>
      <c r="D2247" s="1081"/>
      <c r="E2247" s="1081"/>
      <c r="F2247" s="1081"/>
      <c r="G2247" s="1081"/>
      <c r="H2247" s="1081"/>
      <c r="I2247" s="1081"/>
      <c r="J2247" s="1081"/>
      <c r="K2247" s="1081"/>
      <c r="L2247" s="1081"/>
      <c r="M2247" s="1081"/>
      <c r="N2247" s="1081"/>
      <c r="O2247" s="1081"/>
      <c r="P2247" s="1081"/>
      <c r="Q2247" s="1081"/>
      <c r="R2247" s="1081"/>
      <c r="S2247" s="1081"/>
    </row>
    <row r="2248" spans="1:19">
      <c r="A2248" s="1081"/>
      <c r="B2248" s="1081"/>
      <c r="C2248" s="1081"/>
      <c r="D2248" s="1081"/>
      <c r="E2248" s="1081"/>
      <c r="F2248" s="1081"/>
      <c r="G2248" s="1081"/>
      <c r="H2248" s="1081"/>
      <c r="I2248" s="1081"/>
      <c r="J2248" s="1081"/>
      <c r="K2248" s="1081"/>
      <c r="L2248" s="1081"/>
      <c r="M2248" s="1081"/>
      <c r="N2248" s="1081"/>
      <c r="O2248" s="1081"/>
      <c r="P2248" s="1081"/>
      <c r="Q2248" s="1081"/>
      <c r="R2248" s="1081"/>
      <c r="S2248" s="1081"/>
    </row>
    <row r="2249" spans="1:19">
      <c r="A2249" s="1081"/>
      <c r="B2249" s="1081"/>
      <c r="C2249" s="1081"/>
      <c r="D2249" s="1081"/>
      <c r="E2249" s="1081"/>
      <c r="F2249" s="1081"/>
      <c r="G2249" s="1081"/>
      <c r="H2249" s="1081"/>
      <c r="I2249" s="1081"/>
      <c r="J2249" s="1081"/>
      <c r="K2249" s="1081"/>
      <c r="L2249" s="1081"/>
      <c r="M2249" s="1081"/>
      <c r="N2249" s="1081"/>
      <c r="O2249" s="1081"/>
      <c r="P2249" s="1081"/>
      <c r="Q2249" s="1081"/>
      <c r="R2249" s="1081"/>
      <c r="S2249" s="1081"/>
    </row>
    <row r="2250" spans="1:19">
      <c r="A2250" s="1081"/>
      <c r="B2250" s="1081"/>
      <c r="C2250" s="1081"/>
      <c r="D2250" s="1081"/>
      <c r="E2250" s="1081"/>
      <c r="F2250" s="1081"/>
      <c r="G2250" s="1081"/>
      <c r="H2250" s="1081"/>
      <c r="I2250" s="1081"/>
      <c r="J2250" s="1081"/>
      <c r="K2250" s="1081"/>
      <c r="L2250" s="1081"/>
      <c r="M2250" s="1081"/>
      <c r="N2250" s="1081"/>
      <c r="O2250" s="1081"/>
      <c r="P2250" s="1081"/>
      <c r="Q2250" s="1081"/>
      <c r="R2250" s="1081"/>
      <c r="S2250" s="1081"/>
    </row>
    <row r="2251" spans="1:19">
      <c r="A2251" s="1081"/>
      <c r="B2251" s="1081"/>
      <c r="C2251" s="1081"/>
      <c r="D2251" s="1081"/>
      <c r="E2251" s="1081"/>
      <c r="F2251" s="1081"/>
      <c r="G2251" s="1081"/>
      <c r="H2251" s="1081"/>
      <c r="I2251" s="1081"/>
      <c r="J2251" s="1081"/>
      <c r="K2251" s="1081"/>
      <c r="L2251" s="1081"/>
      <c r="M2251" s="1081"/>
      <c r="N2251" s="1081"/>
      <c r="O2251" s="1081"/>
      <c r="P2251" s="1081"/>
      <c r="Q2251" s="1081"/>
      <c r="R2251" s="1081"/>
      <c r="S2251" s="1081"/>
    </row>
    <row r="2252" spans="1:19">
      <c r="A2252" s="1081"/>
      <c r="B2252" s="1081"/>
      <c r="C2252" s="1081"/>
      <c r="D2252" s="1081"/>
      <c r="E2252" s="1081"/>
      <c r="F2252" s="1081"/>
      <c r="G2252" s="1081"/>
      <c r="H2252" s="1081"/>
      <c r="I2252" s="1081"/>
      <c r="J2252" s="1081"/>
      <c r="K2252" s="1081"/>
      <c r="L2252" s="1081"/>
      <c r="M2252" s="1081"/>
      <c r="N2252" s="1081"/>
      <c r="O2252" s="1081"/>
      <c r="P2252" s="1081"/>
      <c r="Q2252" s="1081"/>
      <c r="R2252" s="1081"/>
      <c r="S2252" s="1081"/>
    </row>
    <row r="2253" spans="1:19">
      <c r="A2253" s="1081"/>
      <c r="B2253" s="1081"/>
      <c r="C2253" s="1081"/>
      <c r="D2253" s="1081"/>
      <c r="E2253" s="1081"/>
      <c r="F2253" s="1081"/>
      <c r="G2253" s="1081"/>
      <c r="H2253" s="1081"/>
      <c r="I2253" s="1081"/>
      <c r="J2253" s="1081"/>
      <c r="K2253" s="1081"/>
      <c r="L2253" s="1081"/>
      <c r="M2253" s="1081"/>
      <c r="N2253" s="1081"/>
      <c r="O2253" s="1081"/>
      <c r="P2253" s="1081"/>
      <c r="Q2253" s="1081"/>
      <c r="R2253" s="1081"/>
      <c r="S2253" s="1081"/>
    </row>
    <row r="2254" spans="1:19">
      <c r="A2254" s="1081"/>
      <c r="B2254" s="1081"/>
      <c r="C2254" s="1081"/>
      <c r="D2254" s="1081"/>
      <c r="E2254" s="1081"/>
      <c r="F2254" s="1081"/>
      <c r="G2254" s="1081"/>
      <c r="H2254" s="1081"/>
      <c r="I2254" s="1081"/>
      <c r="J2254" s="1081"/>
      <c r="K2254" s="1081"/>
      <c r="L2254" s="1081"/>
      <c r="M2254" s="1081"/>
      <c r="N2254" s="1081"/>
      <c r="O2254" s="1081"/>
      <c r="P2254" s="1081"/>
      <c r="Q2254" s="1081"/>
      <c r="R2254" s="1081"/>
      <c r="S2254" s="1081"/>
    </row>
    <row r="2255" spans="1:19">
      <c r="A2255" s="1081"/>
      <c r="B2255" s="1081"/>
      <c r="C2255" s="1081"/>
      <c r="D2255" s="1081"/>
      <c r="E2255" s="1081"/>
      <c r="F2255" s="1081"/>
      <c r="G2255" s="1081"/>
      <c r="H2255" s="1081"/>
      <c r="I2255" s="1081"/>
      <c r="J2255" s="1081"/>
      <c r="K2255" s="1081"/>
      <c r="L2255" s="1081"/>
      <c r="M2255" s="1081"/>
      <c r="N2255" s="1081"/>
      <c r="O2255" s="1081"/>
      <c r="P2255" s="1081"/>
      <c r="Q2255" s="1081"/>
      <c r="R2255" s="1081"/>
      <c r="S2255" s="1081"/>
    </row>
    <row r="2256" spans="1:19">
      <c r="A2256" s="1081"/>
      <c r="B2256" s="1081"/>
      <c r="C2256" s="1081"/>
      <c r="D2256" s="1081"/>
      <c r="E2256" s="1081"/>
      <c r="F2256" s="1081"/>
      <c r="G2256" s="1081"/>
      <c r="H2256" s="1081"/>
      <c r="I2256" s="1081"/>
      <c r="J2256" s="1081"/>
      <c r="K2256" s="1081"/>
      <c r="L2256" s="1081"/>
      <c r="M2256" s="1081"/>
      <c r="N2256" s="1081"/>
      <c r="O2256" s="1081"/>
      <c r="P2256" s="1081"/>
      <c r="Q2256" s="1081"/>
      <c r="R2256" s="1081"/>
      <c r="S2256" s="1081"/>
    </row>
    <row r="2257" spans="1:19">
      <c r="A2257" s="1081"/>
      <c r="B2257" s="1081"/>
      <c r="C2257" s="1081"/>
      <c r="D2257" s="1081"/>
      <c r="E2257" s="1081"/>
      <c r="F2257" s="1081"/>
      <c r="G2257" s="1081"/>
      <c r="H2257" s="1081"/>
      <c r="I2257" s="1081"/>
      <c r="J2257" s="1081"/>
      <c r="K2257" s="1081"/>
      <c r="L2257" s="1081"/>
      <c r="M2257" s="1081"/>
      <c r="N2257" s="1081"/>
      <c r="O2257" s="1081"/>
      <c r="P2257" s="1081"/>
      <c r="Q2257" s="1081"/>
      <c r="R2257" s="1081"/>
      <c r="S2257" s="1081"/>
    </row>
    <row r="2258" spans="1:19">
      <c r="A2258" s="1081"/>
      <c r="B2258" s="1081"/>
      <c r="C2258" s="1081"/>
      <c r="D2258" s="1081"/>
      <c r="E2258" s="1081"/>
      <c r="F2258" s="1081"/>
      <c r="G2258" s="1081"/>
      <c r="H2258" s="1081"/>
      <c r="I2258" s="1081"/>
      <c r="J2258" s="1081"/>
      <c r="K2258" s="1081"/>
      <c r="L2258" s="1081"/>
      <c r="M2258" s="1081"/>
      <c r="N2258" s="1081"/>
      <c r="O2258" s="1081"/>
      <c r="P2258" s="1081"/>
      <c r="Q2258" s="1081"/>
      <c r="R2258" s="1081"/>
      <c r="S2258" s="1081"/>
    </row>
    <row r="2259" spans="1:19">
      <c r="A2259" s="1081"/>
      <c r="B2259" s="1081"/>
      <c r="C2259" s="1081"/>
      <c r="D2259" s="1081"/>
      <c r="E2259" s="1081"/>
      <c r="F2259" s="1081"/>
      <c r="G2259" s="1081"/>
      <c r="H2259" s="1081"/>
      <c r="I2259" s="1081"/>
      <c r="J2259" s="1081"/>
      <c r="K2259" s="1081"/>
      <c r="L2259" s="1081"/>
      <c r="M2259" s="1081"/>
      <c r="N2259" s="1081"/>
      <c r="O2259" s="1081"/>
      <c r="P2259" s="1081"/>
      <c r="Q2259" s="1081"/>
      <c r="R2259" s="1081"/>
      <c r="S2259" s="1081"/>
    </row>
    <row r="2260" spans="1:19">
      <c r="A2260" s="1081"/>
      <c r="B2260" s="1081"/>
      <c r="C2260" s="1081"/>
      <c r="D2260" s="1081"/>
      <c r="E2260" s="1081"/>
      <c r="F2260" s="1081"/>
      <c r="G2260" s="1081"/>
      <c r="H2260" s="1081"/>
      <c r="I2260" s="1081"/>
      <c r="J2260" s="1081"/>
      <c r="K2260" s="1081"/>
      <c r="L2260" s="1081"/>
      <c r="M2260" s="1081"/>
      <c r="N2260" s="1081"/>
      <c r="O2260" s="1081"/>
      <c r="P2260" s="1081"/>
      <c r="Q2260" s="1081"/>
      <c r="R2260" s="1081"/>
      <c r="S2260" s="1081"/>
    </row>
    <row r="2261" spans="1:19">
      <c r="A2261" s="1081"/>
      <c r="B2261" s="1081"/>
      <c r="C2261" s="1081"/>
      <c r="D2261" s="1081"/>
      <c r="E2261" s="1081"/>
      <c r="F2261" s="1081"/>
      <c r="G2261" s="1081"/>
      <c r="H2261" s="1081"/>
      <c r="I2261" s="1081"/>
      <c r="J2261" s="1081"/>
      <c r="K2261" s="1081"/>
      <c r="L2261" s="1081"/>
      <c r="M2261" s="1081"/>
      <c r="N2261" s="1081"/>
      <c r="O2261" s="1081"/>
      <c r="P2261" s="1081"/>
      <c r="Q2261" s="1081"/>
      <c r="R2261" s="1081"/>
      <c r="S2261" s="1081"/>
    </row>
    <row r="2262" spans="1:19">
      <c r="A2262" s="1081"/>
      <c r="B2262" s="1081"/>
      <c r="C2262" s="1081"/>
      <c r="D2262" s="1081"/>
      <c r="E2262" s="1081"/>
      <c r="F2262" s="1081"/>
      <c r="G2262" s="1081"/>
      <c r="H2262" s="1081"/>
      <c r="I2262" s="1081"/>
      <c r="J2262" s="1081"/>
      <c r="K2262" s="1081"/>
      <c r="L2262" s="1081"/>
      <c r="M2262" s="1081"/>
      <c r="N2262" s="1081"/>
      <c r="O2262" s="1081"/>
      <c r="P2262" s="1081"/>
      <c r="Q2262" s="1081"/>
      <c r="R2262" s="1081"/>
      <c r="S2262" s="1081"/>
    </row>
    <row r="2263" spans="1:19">
      <c r="A2263" s="1081"/>
      <c r="B2263" s="1081"/>
      <c r="C2263" s="1081"/>
      <c r="D2263" s="1081"/>
      <c r="E2263" s="1081"/>
      <c r="F2263" s="1081"/>
      <c r="G2263" s="1081"/>
      <c r="H2263" s="1081"/>
      <c r="I2263" s="1081"/>
      <c r="J2263" s="1081"/>
      <c r="K2263" s="1081"/>
      <c r="L2263" s="1081"/>
      <c r="M2263" s="1081"/>
      <c r="N2263" s="1081"/>
      <c r="O2263" s="1081"/>
      <c r="P2263" s="1081"/>
      <c r="Q2263" s="1081"/>
      <c r="R2263" s="1081"/>
      <c r="S2263" s="1081"/>
    </row>
    <row r="2264" spans="1:19">
      <c r="A2264" s="1081"/>
      <c r="B2264" s="1081"/>
      <c r="C2264" s="1081"/>
      <c r="D2264" s="1081"/>
      <c r="E2264" s="1081"/>
      <c r="F2264" s="1081"/>
      <c r="G2264" s="1081"/>
      <c r="H2264" s="1081"/>
      <c r="I2264" s="1081"/>
      <c r="J2264" s="1081"/>
      <c r="K2264" s="1081"/>
      <c r="L2264" s="1081"/>
      <c r="M2264" s="1081"/>
      <c r="N2264" s="1081"/>
      <c r="O2264" s="1081"/>
      <c r="P2264" s="1081"/>
      <c r="Q2264" s="1081"/>
      <c r="R2264" s="1081"/>
      <c r="S2264" s="1081"/>
    </row>
    <row r="2265" spans="1:19" ht="15.75" thickBot="1">
      <c r="A2265" s="1081"/>
      <c r="B2265" s="1081"/>
      <c r="C2265" s="1081"/>
      <c r="D2265" s="1081"/>
      <c r="E2265" s="1081"/>
      <c r="F2265" s="1081"/>
      <c r="G2265" s="1081"/>
      <c r="H2265" s="1081"/>
      <c r="I2265" s="1081"/>
      <c r="J2265" s="1081"/>
      <c r="K2265" s="1081"/>
      <c r="L2265" s="1081"/>
      <c r="M2265" s="1081"/>
      <c r="N2265" s="1081"/>
      <c r="O2265" s="1081"/>
      <c r="P2265" s="1081"/>
      <c r="Q2265" s="1081"/>
      <c r="R2265" s="1081"/>
      <c r="S2265" s="1081"/>
    </row>
    <row r="2266" spans="1:19" ht="26.25">
      <c r="A2266" s="1612" t="s">
        <v>46</v>
      </c>
      <c r="B2266" s="1613"/>
      <c r="C2266" s="1613"/>
      <c r="D2266" s="1613"/>
      <c r="E2266" s="1613"/>
      <c r="F2266" s="1613"/>
      <c r="G2266" s="1613"/>
      <c r="H2266" s="1613"/>
      <c r="I2266" s="1614"/>
      <c r="J2266" s="1081"/>
      <c r="K2266" s="1612" t="s">
        <v>46</v>
      </c>
      <c r="L2266" s="1613"/>
      <c r="M2266" s="1613"/>
      <c r="N2266" s="1613"/>
      <c r="O2266" s="1613"/>
      <c r="P2266" s="1613"/>
      <c r="Q2266" s="1613"/>
      <c r="R2266" s="1613"/>
      <c r="S2266" s="1614"/>
    </row>
    <row r="2267" spans="1:19">
      <c r="A2267" s="1615" t="s">
        <v>47</v>
      </c>
      <c r="B2267" s="1626"/>
      <c r="C2267" s="1626"/>
      <c r="D2267" s="1626"/>
      <c r="E2267" s="1626"/>
      <c r="F2267" s="1626"/>
      <c r="G2267" s="1626"/>
      <c r="H2267" s="1626"/>
      <c r="I2267" s="1617"/>
      <c r="J2267" s="1081"/>
      <c r="K2267" s="1615" t="s">
        <v>47</v>
      </c>
      <c r="L2267" s="1626"/>
      <c r="M2267" s="1626"/>
      <c r="N2267" s="1626"/>
      <c r="O2267" s="1626"/>
      <c r="P2267" s="1626"/>
      <c r="Q2267" s="1626"/>
      <c r="R2267" s="1626"/>
      <c r="S2267" s="1617"/>
    </row>
    <row r="2268" spans="1:19">
      <c r="A2268" s="1082"/>
      <c r="B2268" s="1081"/>
      <c r="C2268" s="1081"/>
      <c r="D2268" s="1081"/>
      <c r="E2268" s="1081"/>
      <c r="F2268" s="1081"/>
      <c r="G2268" s="1081"/>
      <c r="H2268" s="1081"/>
      <c r="I2268" s="1083"/>
      <c r="J2268" s="1081"/>
      <c r="K2268" s="1082"/>
      <c r="L2268" s="1081"/>
      <c r="M2268" s="1081"/>
      <c r="N2268" s="1081"/>
      <c r="O2268" s="1081"/>
      <c r="P2268" s="1081"/>
      <c r="Q2268" s="1081"/>
      <c r="R2268" s="1081"/>
      <c r="S2268" s="1083"/>
    </row>
    <row r="2269" spans="1:19" ht="18.75">
      <c r="A2269" s="1084" t="s">
        <v>48</v>
      </c>
      <c r="B2269" s="1085"/>
      <c r="C2269" s="1085"/>
      <c r="D2269" s="1086" t="s">
        <v>482</v>
      </c>
      <c r="E2269" s="1081"/>
      <c r="F2269" s="1081"/>
      <c r="G2269" s="1081"/>
      <c r="H2269" s="1081"/>
      <c r="I2269" s="1083"/>
      <c r="J2269" s="1081"/>
      <c r="K2269" s="1084" t="s">
        <v>48</v>
      </c>
      <c r="L2269" s="1085"/>
      <c r="M2269" s="1085"/>
      <c r="N2269" s="1087" t="str">
        <f>D2269</f>
        <v>Burgeon IT Services Pvt.Ltd.</v>
      </c>
      <c r="O2269" s="1081"/>
      <c r="P2269" s="1081"/>
      <c r="Q2269" s="1081"/>
      <c r="R2269" s="1081"/>
      <c r="S2269" s="1083"/>
    </row>
    <row r="2270" spans="1:19" ht="18">
      <c r="A2270" s="1084"/>
      <c r="B2270" s="1088" t="s">
        <v>491</v>
      </c>
      <c r="C2270" s="1085"/>
      <c r="D2270" s="1081"/>
      <c r="E2270" s="1081"/>
      <c r="F2270" s="1081"/>
      <c r="G2270" s="1081"/>
      <c r="H2270" s="1081"/>
      <c r="I2270" s="1083"/>
      <c r="J2270" s="1081"/>
      <c r="K2270" s="1084"/>
      <c r="L2270" s="1085" t="str">
        <f>B2270</f>
        <v>Siri Mansion LIGB 436 Dr.A S Rao Nagar,Hyderabad</v>
      </c>
      <c r="M2270" s="1085"/>
      <c r="N2270" s="1085"/>
      <c r="O2270" s="1081"/>
      <c r="P2270" s="1081"/>
      <c r="Q2270" s="1081"/>
      <c r="R2270" s="1081"/>
      <c r="S2270" s="1083"/>
    </row>
    <row r="2271" spans="1:19">
      <c r="A2271" s="1084"/>
      <c r="B2271" s="1085"/>
      <c r="C2271" s="1085"/>
      <c r="D2271" s="1085"/>
      <c r="E2271" s="1085"/>
      <c r="F2271" s="1081"/>
      <c r="G2271" s="1081"/>
      <c r="H2271" s="1081"/>
      <c r="I2271" s="1083"/>
      <c r="J2271" s="1081"/>
      <c r="K2271" s="1084"/>
      <c r="L2271" s="1085"/>
      <c r="M2271" s="1085"/>
      <c r="N2271" s="1085"/>
      <c r="O2271" s="1085"/>
      <c r="P2271" s="1081"/>
      <c r="Q2271" s="1081"/>
      <c r="R2271" s="1081"/>
      <c r="S2271" s="1083"/>
    </row>
    <row r="2272" spans="1:19">
      <c r="A2272" s="1618" t="s">
        <v>49</v>
      </c>
      <c r="B2272" s="1623"/>
      <c r="C2272" s="1623"/>
      <c r="D2272" s="1623"/>
      <c r="E2272" s="1085"/>
      <c r="F2272" s="1081"/>
      <c r="G2272" s="1081"/>
      <c r="H2272" s="1081"/>
      <c r="I2272" s="1083"/>
      <c r="J2272" s="1081"/>
      <c r="K2272" s="1618" t="s">
        <v>49</v>
      </c>
      <c r="L2272" s="1623"/>
      <c r="M2272" s="1623"/>
      <c r="N2272" s="1623"/>
      <c r="O2272" s="1085"/>
      <c r="P2272" s="1081"/>
      <c r="Q2272" s="1081"/>
      <c r="R2272" s="1081"/>
      <c r="S2272" s="1083"/>
    </row>
    <row r="2273" spans="1:19">
      <c r="A2273" s="1618"/>
      <c r="B2273" s="1623"/>
      <c r="C2273" s="1623"/>
      <c r="D2273" s="1623"/>
      <c r="E2273" s="1089">
        <f>'04-22Master'!B4418</f>
        <v>0</v>
      </c>
      <c r="F2273" s="1090"/>
      <c r="G2273" s="1090"/>
      <c r="H2273" s="1090">
        <f>'04-22Master'!E4418</f>
        <v>0</v>
      </c>
      <c r="I2273" s="1083"/>
      <c r="J2273" s="1081"/>
      <c r="K2273" s="1618"/>
      <c r="L2273" s="1623"/>
      <c r="M2273" s="1623"/>
      <c r="N2273" s="1623"/>
      <c r="O2273" s="1089">
        <f>E2273</f>
        <v>0</v>
      </c>
      <c r="P2273" s="1090"/>
      <c r="Q2273" s="1090"/>
      <c r="R2273" s="1090"/>
      <c r="S2273" s="1083"/>
    </row>
    <row r="2274" spans="1:19">
      <c r="A2274" s="1084"/>
      <c r="B2274" s="1085"/>
      <c r="C2274" s="1085"/>
      <c r="D2274" s="1085"/>
      <c r="E2274" s="1085"/>
      <c r="F2274" s="1081"/>
      <c r="G2274" s="1081"/>
      <c r="H2274" s="1081"/>
      <c r="I2274" s="1083"/>
      <c r="J2274" s="1081"/>
      <c r="K2274" s="1084"/>
      <c r="L2274" s="1085"/>
      <c r="M2274" s="1085"/>
      <c r="N2274" s="1085"/>
      <c r="O2274" s="1085"/>
      <c r="P2274" s="1081"/>
      <c r="Q2274" s="1081"/>
      <c r="R2274" s="1081"/>
      <c r="S2274" s="1083"/>
    </row>
    <row r="2275" spans="1:19">
      <c r="A2275" s="1620" t="s">
        <v>50</v>
      </c>
      <c r="B2275" s="1622"/>
      <c r="C2275" s="1622"/>
      <c r="D2275" s="1622"/>
      <c r="E2275" s="1091" t="s">
        <v>483</v>
      </c>
      <c r="F2275" s="1090"/>
      <c r="G2275" s="1090"/>
      <c r="H2275" s="1090"/>
      <c r="I2275" s="1083"/>
      <c r="J2275" s="1081"/>
      <c r="K2275" s="1620" t="s">
        <v>50</v>
      </c>
      <c r="L2275" s="1622"/>
      <c r="M2275" s="1622"/>
      <c r="N2275" s="1622"/>
      <c r="O2275" s="1089" t="str">
        <f>E2275</f>
        <v>INFOSYS  LTD.IL Bangalore STP Park - I</v>
      </c>
      <c r="P2275" s="1090"/>
      <c r="Q2275" s="1090"/>
      <c r="R2275" s="1090"/>
      <c r="S2275" s="1083"/>
    </row>
    <row r="2276" spans="1:19">
      <c r="A2276" s="1084"/>
      <c r="B2276" s="1085"/>
      <c r="C2276" s="1085"/>
      <c r="D2276" s="1085"/>
      <c r="E2276" s="1085"/>
      <c r="F2276" s="1081"/>
      <c r="G2276" s="1081"/>
      <c r="H2276" s="1081"/>
      <c r="I2276" s="1083"/>
      <c r="J2276" s="1081"/>
      <c r="K2276" s="1084"/>
      <c r="L2276" s="1085"/>
      <c r="M2276" s="1085"/>
      <c r="N2276" s="1085"/>
      <c r="O2276" s="1085"/>
      <c r="P2276" s="1081"/>
      <c r="Q2276" s="1081"/>
      <c r="R2276" s="1081"/>
      <c r="S2276" s="1083"/>
    </row>
    <row r="2277" spans="1:19">
      <c r="A2277" s="1620" t="s">
        <v>51</v>
      </c>
      <c r="B2277" s="1622"/>
      <c r="C2277" s="1622"/>
      <c r="D2277" s="1622"/>
      <c r="E2277" s="1092">
        <f>'04-22Master'!D4384</f>
        <v>0</v>
      </c>
      <c r="F2277" s="1090"/>
      <c r="G2277" s="1090"/>
      <c r="H2277" s="1090"/>
      <c r="I2277" s="1083"/>
      <c r="J2277" s="1081"/>
      <c r="K2277" s="1620" t="s">
        <v>51</v>
      </c>
      <c r="L2277" s="1622"/>
      <c r="M2277" s="1622"/>
      <c r="N2277" s="1622"/>
      <c r="O2277" s="1092">
        <f>E2277</f>
        <v>0</v>
      </c>
      <c r="P2277" s="1090"/>
      <c r="Q2277" s="1090"/>
      <c r="R2277" s="1090"/>
      <c r="S2277" s="1083"/>
    </row>
    <row r="2278" spans="1:19">
      <c r="A2278" s="1084"/>
      <c r="B2278" s="1085"/>
      <c r="C2278" s="1085"/>
      <c r="D2278" s="1085"/>
      <c r="E2278" s="1085"/>
      <c r="F2278" s="1081"/>
      <c r="G2278" s="1081"/>
      <c r="H2278" s="1081"/>
      <c r="I2278" s="1083"/>
      <c r="J2278" s="1081"/>
      <c r="K2278" s="1084"/>
      <c r="L2278" s="1085"/>
      <c r="M2278" s="1085"/>
      <c r="N2278" s="1085"/>
      <c r="O2278" s="1085"/>
      <c r="P2278" s="1081"/>
      <c r="Q2278" s="1081"/>
      <c r="R2278" s="1081"/>
      <c r="S2278" s="1083"/>
    </row>
    <row r="2279" spans="1:19">
      <c r="A2279" s="1093">
        <v>1</v>
      </c>
      <c r="B2279" s="1622" t="s">
        <v>52</v>
      </c>
      <c r="C2279" s="1622"/>
      <c r="D2279" s="1622"/>
      <c r="E2279" s="1094">
        <f>'04-22Master'!R4418</f>
        <v>0</v>
      </c>
      <c r="F2279" s="1090"/>
      <c r="G2279" s="1090"/>
      <c r="H2279" s="1090"/>
      <c r="I2279" s="1083"/>
      <c r="J2279" s="1081"/>
      <c r="K2279" s="1093">
        <v>1</v>
      </c>
      <c r="L2279" s="1622" t="s">
        <v>52</v>
      </c>
      <c r="M2279" s="1622"/>
      <c r="N2279" s="1622"/>
      <c r="O2279" s="1094">
        <f>E2279</f>
        <v>0</v>
      </c>
      <c r="P2279" s="1090"/>
      <c r="Q2279" s="1090"/>
      <c r="R2279" s="1090"/>
      <c r="S2279" s="1083"/>
    </row>
    <row r="2280" spans="1:19">
      <c r="A2280" s="1093"/>
      <c r="B2280" s="1085"/>
      <c r="C2280" s="1085"/>
      <c r="D2280" s="1085"/>
      <c r="E2280" s="1085"/>
      <c r="F2280" s="1081"/>
      <c r="G2280" s="1081"/>
      <c r="H2280" s="1081"/>
      <c r="I2280" s="1083"/>
      <c r="J2280" s="1081"/>
      <c r="K2280" s="1093"/>
      <c r="L2280" s="1085"/>
      <c r="M2280" s="1085"/>
      <c r="N2280" s="1085"/>
      <c r="O2280" s="1085"/>
      <c r="P2280" s="1081"/>
      <c r="Q2280" s="1081"/>
      <c r="R2280" s="1081"/>
      <c r="S2280" s="1083"/>
    </row>
    <row r="2281" spans="1:19">
      <c r="A2281" s="1093">
        <v>2</v>
      </c>
      <c r="B2281" s="1623" t="s">
        <v>53</v>
      </c>
      <c r="C2281" s="1623"/>
      <c r="D2281" s="1623"/>
      <c r="E2281" s="1085"/>
      <c r="F2281" s="1081"/>
      <c r="G2281" s="1081"/>
      <c r="H2281" s="1081"/>
      <c r="I2281" s="1083"/>
      <c r="J2281" s="1081"/>
      <c r="K2281" s="1093">
        <v>2</v>
      </c>
      <c r="L2281" s="1623" t="s">
        <v>53</v>
      </c>
      <c r="M2281" s="1623"/>
      <c r="N2281" s="1623"/>
      <c r="O2281" s="1085"/>
      <c r="P2281" s="1081"/>
      <c r="Q2281" s="1081"/>
      <c r="R2281" s="1081"/>
      <c r="S2281" s="1083"/>
    </row>
    <row r="2282" spans="1:19">
      <c r="A2282" s="1093"/>
      <c r="B2282" s="1623"/>
      <c r="C2282" s="1623"/>
      <c r="D2282" s="1623"/>
      <c r="E2282" s="1095" t="s">
        <v>34</v>
      </c>
      <c r="F2282" s="1090"/>
      <c r="G2282" s="1090"/>
      <c r="H2282" s="1090"/>
      <c r="I2282" s="1083"/>
      <c r="J2282" s="1081"/>
      <c r="K2282" s="1093"/>
      <c r="L2282" s="1623"/>
      <c r="M2282" s="1623"/>
      <c r="N2282" s="1623"/>
      <c r="O2282" s="1095" t="s">
        <v>34</v>
      </c>
      <c r="P2282" s="1090"/>
      <c r="Q2282" s="1090"/>
      <c r="R2282" s="1090"/>
      <c r="S2282" s="1083"/>
    </row>
    <row r="2283" spans="1:19">
      <c r="A2283" s="1093"/>
      <c r="B2283" s="1085"/>
      <c r="C2283" s="1085"/>
      <c r="D2283" s="1085"/>
      <c r="E2283" s="1085"/>
      <c r="F2283" s="1081"/>
      <c r="G2283" s="1081"/>
      <c r="H2283" s="1081"/>
      <c r="I2283" s="1083"/>
      <c r="J2283" s="1081"/>
      <c r="K2283" s="1093"/>
      <c r="L2283" s="1085"/>
      <c r="M2283" s="1085"/>
      <c r="N2283" s="1085"/>
      <c r="O2283" s="1085"/>
      <c r="P2283" s="1081"/>
      <c r="Q2283" s="1081"/>
      <c r="R2283" s="1081"/>
      <c r="S2283" s="1083"/>
    </row>
    <row r="2284" spans="1:19">
      <c r="A2284" s="1093">
        <v>3</v>
      </c>
      <c r="B2284" s="1622" t="s">
        <v>54</v>
      </c>
      <c r="C2284" s="1622"/>
      <c r="D2284" s="1622"/>
      <c r="E2284" s="1095" t="s">
        <v>34</v>
      </c>
      <c r="F2284" s="1090"/>
      <c r="G2284" s="1090"/>
      <c r="H2284" s="1090"/>
      <c r="I2284" s="1083"/>
      <c r="J2284" s="1081"/>
      <c r="K2284" s="1093">
        <v>3</v>
      </c>
      <c r="L2284" s="1622" t="s">
        <v>54</v>
      </c>
      <c r="M2284" s="1622"/>
      <c r="N2284" s="1622"/>
      <c r="O2284" s="1089" t="str">
        <f>E2284</f>
        <v>N/A</v>
      </c>
      <c r="P2284" s="1090"/>
      <c r="Q2284" s="1090"/>
      <c r="R2284" s="1090"/>
      <c r="S2284" s="1083"/>
    </row>
    <row r="2285" spans="1:19">
      <c r="A2285" s="1093"/>
      <c r="B2285" s="1085"/>
      <c r="C2285" s="1085"/>
      <c r="D2285" s="1085"/>
      <c r="E2285" s="1085"/>
      <c r="F2285" s="1081"/>
      <c r="G2285" s="1081"/>
      <c r="H2285" s="1081"/>
      <c r="I2285" s="1083"/>
      <c r="J2285" s="1081"/>
      <c r="K2285" s="1093"/>
      <c r="L2285" s="1085"/>
      <c r="M2285" s="1085"/>
      <c r="N2285" s="1085"/>
      <c r="O2285" s="1085"/>
      <c r="P2285" s="1081"/>
      <c r="Q2285" s="1081"/>
      <c r="R2285" s="1081"/>
      <c r="S2285" s="1083"/>
    </row>
    <row r="2286" spans="1:19">
      <c r="A2286" s="1093">
        <v>4</v>
      </c>
      <c r="B2286" s="1622" t="s">
        <v>55</v>
      </c>
      <c r="C2286" s="1622"/>
      <c r="D2286" s="1622"/>
      <c r="E2286" s="1095" t="s">
        <v>56</v>
      </c>
      <c r="F2286" s="1090"/>
      <c r="G2286" s="1090"/>
      <c r="H2286" s="1090"/>
      <c r="I2286" s="1083"/>
      <c r="J2286" s="1081"/>
      <c r="K2286" s="1093">
        <v>4</v>
      </c>
      <c r="L2286" s="1622" t="s">
        <v>55</v>
      </c>
      <c r="M2286" s="1622"/>
      <c r="N2286" s="1622"/>
      <c r="O2286" s="1095" t="s">
        <v>56</v>
      </c>
      <c r="P2286" s="1090"/>
      <c r="Q2286" s="1090"/>
      <c r="R2286" s="1090"/>
      <c r="S2286" s="1083"/>
    </row>
    <row r="2287" spans="1:19">
      <c r="A2287" s="1093"/>
      <c r="B2287" s="1085"/>
      <c r="C2287" s="1085"/>
      <c r="D2287" s="1085"/>
      <c r="E2287" s="1085"/>
      <c r="F2287" s="1081"/>
      <c r="G2287" s="1081"/>
      <c r="H2287" s="1081"/>
      <c r="I2287" s="1083"/>
      <c r="J2287" s="1081"/>
      <c r="K2287" s="1093"/>
      <c r="L2287" s="1085"/>
      <c r="M2287" s="1085"/>
      <c r="N2287" s="1085"/>
      <c r="O2287" s="1085"/>
      <c r="P2287" s="1081"/>
      <c r="Q2287" s="1081"/>
      <c r="R2287" s="1081"/>
      <c r="S2287" s="1083"/>
    </row>
    <row r="2288" spans="1:19">
      <c r="A2288" s="1093">
        <v>5</v>
      </c>
      <c r="B2288" s="1622" t="s">
        <v>57</v>
      </c>
      <c r="C2288" s="1622"/>
      <c r="D2288" s="1622"/>
      <c r="E2288" s="1096">
        <f>'04-22Master'!AH4418</f>
        <v>0</v>
      </c>
      <c r="F2288" s="1081"/>
      <c r="G2288" s="1081"/>
      <c r="H2288" s="1081"/>
      <c r="I2288" s="1083"/>
      <c r="J2288" s="1081"/>
      <c r="K2288" s="1093">
        <v>5</v>
      </c>
      <c r="L2288" s="1622" t="s">
        <v>57</v>
      </c>
      <c r="M2288" s="1622"/>
      <c r="N2288" s="1622"/>
      <c r="O2288" s="1096">
        <f>E2288</f>
        <v>0</v>
      </c>
      <c r="P2288" s="1081"/>
      <c r="Q2288" s="1081"/>
      <c r="R2288" s="1081"/>
      <c r="S2288" s="1083"/>
    </row>
    <row r="2289" spans="1:19">
      <c r="A2289" s="1093"/>
      <c r="B2289" s="1085"/>
      <c r="C2289" s="1085"/>
      <c r="D2289" s="1097" t="s">
        <v>58</v>
      </c>
      <c r="E2289" s="1097" t="s">
        <v>28</v>
      </c>
      <c r="F2289" s="1097" t="s">
        <v>30</v>
      </c>
      <c r="G2289" s="1097" t="s">
        <v>31</v>
      </c>
      <c r="H2289" s="1097" t="s">
        <v>383</v>
      </c>
      <c r="I2289" s="1098" t="s">
        <v>384</v>
      </c>
      <c r="J2289" s="1081"/>
      <c r="K2289" s="1093"/>
      <c r="L2289" s="1085"/>
      <c r="M2289" s="1085"/>
      <c r="N2289" s="1097" t="s">
        <v>58</v>
      </c>
      <c r="O2289" s="1097" t="s">
        <v>28</v>
      </c>
      <c r="P2289" s="1097" t="s">
        <v>30</v>
      </c>
      <c r="Q2289" s="1097" t="s">
        <v>31</v>
      </c>
      <c r="R2289" s="1097" t="s">
        <v>383</v>
      </c>
      <c r="S2289" s="1098" t="s">
        <v>384</v>
      </c>
    </row>
    <row r="2290" spans="1:19">
      <c r="A2290" s="1093">
        <v>6</v>
      </c>
      <c r="B2290" s="1198" t="s">
        <v>59</v>
      </c>
      <c r="C2290" s="1198"/>
      <c r="D2290" s="1100">
        <f>'04-22Master'!AJ4418</f>
        <v>0</v>
      </c>
      <c r="E2290" s="1100">
        <f>'04-22Master'!AI5375</f>
        <v>0</v>
      </c>
      <c r="F2290" s="1101">
        <f>'04-22Master'!AK4466</f>
        <v>0</v>
      </c>
      <c r="G2290" s="1100">
        <f>'04-22Master'!AL5375</f>
        <v>0</v>
      </c>
      <c r="H2290" s="1101">
        <f>'04-22Master'!AM5375</f>
        <v>0</v>
      </c>
      <c r="I2290" s="1101">
        <f>SUM(D2290:H2290)</f>
        <v>0</v>
      </c>
      <c r="J2290" s="1081"/>
      <c r="K2290" s="1093">
        <v>6</v>
      </c>
      <c r="L2290" s="1198" t="s">
        <v>59</v>
      </c>
      <c r="M2290" s="1198"/>
      <c r="N2290" s="1100">
        <f t="shared" ref="N2290" si="188">D2290</f>
        <v>0</v>
      </c>
      <c r="O2290" s="1100">
        <f t="shared" ref="O2290" si="189">E2290</f>
        <v>0</v>
      </c>
      <c r="P2290" s="1101">
        <f t="shared" ref="P2290" si="190">F2290</f>
        <v>0</v>
      </c>
      <c r="Q2290" s="1100">
        <f t="shared" ref="Q2290" si="191">G2290</f>
        <v>0</v>
      </c>
      <c r="R2290" s="1101">
        <f t="shared" ref="R2290" si="192">H2290</f>
        <v>0</v>
      </c>
      <c r="S2290" s="1101">
        <f t="shared" ref="S2290" si="193">I2290</f>
        <v>0</v>
      </c>
    </row>
    <row r="2291" spans="1:19">
      <c r="A2291" s="1093"/>
      <c r="B2291" s="1085"/>
      <c r="C2291" s="1085"/>
      <c r="D2291" s="1085"/>
      <c r="E2291" s="1085"/>
      <c r="F2291" s="1081"/>
      <c r="G2291" s="1081"/>
      <c r="H2291" s="1081"/>
      <c r="I2291" s="1083"/>
      <c r="J2291" s="1081"/>
      <c r="K2291" s="1093"/>
      <c r="L2291" s="1085"/>
      <c r="M2291" s="1085"/>
      <c r="N2291" s="1085"/>
      <c r="O2291" s="1085"/>
      <c r="P2291" s="1081"/>
      <c r="Q2291" s="1081"/>
      <c r="R2291" s="1081"/>
      <c r="S2291" s="1083"/>
    </row>
    <row r="2292" spans="1:19">
      <c r="A2292" s="1093">
        <v>7</v>
      </c>
      <c r="B2292" s="1622" t="s">
        <v>60</v>
      </c>
      <c r="C2292" s="1622"/>
      <c r="D2292" s="1622"/>
      <c r="E2292" s="1102">
        <f>E2288-I2290</f>
        <v>0</v>
      </c>
      <c r="F2292" s="1090"/>
      <c r="G2292" s="1090"/>
      <c r="H2292" s="1090"/>
      <c r="I2292" s="1083"/>
      <c r="J2292" s="1081"/>
      <c r="K2292" s="1093">
        <v>7</v>
      </c>
      <c r="L2292" s="1622" t="s">
        <v>60</v>
      </c>
      <c r="M2292" s="1622"/>
      <c r="N2292" s="1622"/>
      <c r="O2292" s="1102">
        <f>E2292</f>
        <v>0</v>
      </c>
      <c r="P2292" s="1090"/>
      <c r="Q2292" s="1090"/>
      <c r="R2292" s="1090"/>
      <c r="S2292" s="1083"/>
    </row>
    <row r="2293" spans="1:19">
      <c r="A2293" s="1082"/>
      <c r="B2293" s="1081"/>
      <c r="C2293" s="1081"/>
      <c r="D2293" s="1081"/>
      <c r="E2293" s="1081"/>
      <c r="F2293" s="1081"/>
      <c r="G2293" s="1081"/>
      <c r="H2293" s="1081"/>
      <c r="I2293" s="1083"/>
      <c r="J2293" s="1081"/>
      <c r="K2293" s="1082"/>
      <c r="L2293" s="1081"/>
      <c r="M2293" s="1081"/>
      <c r="N2293" s="1081"/>
      <c r="O2293" s="1081"/>
      <c r="P2293" s="1081"/>
      <c r="Q2293" s="1081"/>
      <c r="R2293" s="1081"/>
      <c r="S2293" s="1083"/>
    </row>
    <row r="2294" spans="1:19">
      <c r="A2294" s="1082"/>
      <c r="B2294" s="1081"/>
      <c r="C2294" s="1081"/>
      <c r="D2294" s="1081"/>
      <c r="E2294" s="1081"/>
      <c r="F2294" s="1081"/>
      <c r="G2294" s="1081"/>
      <c r="H2294" s="1081"/>
      <c r="I2294" s="1083"/>
      <c r="J2294" s="1081"/>
      <c r="K2294" s="1082"/>
      <c r="L2294" s="1081"/>
      <c r="M2294" s="1081"/>
      <c r="N2294" s="1081"/>
      <c r="O2294" s="1081"/>
      <c r="P2294" s="1081"/>
      <c r="Q2294" s="1081"/>
      <c r="R2294" s="1081"/>
      <c r="S2294" s="1083"/>
    </row>
    <row r="2295" spans="1:19" ht="15.75" thickBot="1">
      <c r="A2295" s="1082"/>
      <c r="B2295" s="1081"/>
      <c r="C2295" s="1081"/>
      <c r="D2295" s="1081"/>
      <c r="E2295" s="1081"/>
      <c r="F2295" s="1103"/>
      <c r="G2295" s="1103"/>
      <c r="H2295" s="1103"/>
      <c r="I2295" s="1104"/>
      <c r="J2295" s="1081"/>
      <c r="K2295" s="1082"/>
      <c r="L2295" s="1081"/>
      <c r="M2295" s="1081"/>
      <c r="N2295" s="1081"/>
      <c r="O2295" s="1081"/>
      <c r="P2295" s="1103"/>
      <c r="Q2295" s="1103"/>
      <c r="R2295" s="1103"/>
      <c r="S2295" s="1104"/>
    </row>
    <row r="2296" spans="1:19" ht="15.75" thickBot="1">
      <c r="A2296" s="1105"/>
      <c r="B2296" s="1103"/>
      <c r="C2296" s="1103"/>
      <c r="D2296" s="1103"/>
      <c r="E2296" s="1103"/>
      <c r="F2296" s="1628" t="s">
        <v>61</v>
      </c>
      <c r="G2296" s="1628"/>
      <c r="H2296" s="1628"/>
      <c r="I2296" s="1629"/>
      <c r="J2296" s="1081"/>
      <c r="K2296" s="1105"/>
      <c r="L2296" s="1103"/>
      <c r="M2296" s="1103"/>
      <c r="N2296" s="1103"/>
      <c r="O2296" s="1103"/>
      <c r="P2296" s="1628" t="s">
        <v>61</v>
      </c>
      <c r="Q2296" s="1628"/>
      <c r="R2296" s="1628"/>
      <c r="S2296" s="1629"/>
    </row>
    <row r="2297" spans="1:19">
      <c r="A2297" s="1081"/>
      <c r="B2297" s="1081"/>
      <c r="C2297" s="1081"/>
      <c r="D2297" s="1081"/>
      <c r="E2297" s="1081"/>
      <c r="F2297" s="1081"/>
      <c r="G2297" s="1081"/>
      <c r="H2297" s="1081"/>
      <c r="I2297" s="1081"/>
      <c r="J2297" s="1081"/>
      <c r="K2297" s="1081"/>
      <c r="L2297" s="1081"/>
      <c r="M2297" s="1081"/>
      <c r="N2297" s="1081"/>
      <c r="O2297" s="1081"/>
      <c r="P2297" s="1081"/>
      <c r="Q2297" s="1081"/>
      <c r="R2297" s="1081"/>
      <c r="S2297" s="1081"/>
    </row>
    <row r="2298" spans="1:19">
      <c r="A2298" s="1081"/>
      <c r="B2298" s="1081"/>
      <c r="C2298" s="1081"/>
      <c r="D2298" s="1081"/>
      <c r="E2298" s="1081"/>
      <c r="F2298" s="1081"/>
      <c r="G2298" s="1081"/>
      <c r="H2298" s="1081"/>
      <c r="I2298" s="1081"/>
      <c r="J2298" s="1081"/>
      <c r="K2298" s="1081"/>
      <c r="L2298" s="1081"/>
      <c r="M2298" s="1081"/>
      <c r="N2298" s="1081"/>
      <c r="O2298" s="1081"/>
      <c r="P2298" s="1081"/>
      <c r="Q2298" s="1081"/>
      <c r="R2298" s="1081"/>
      <c r="S2298" s="1081"/>
    </row>
    <row r="2299" spans="1:19">
      <c r="A2299" s="1081"/>
      <c r="B2299" s="1081"/>
      <c r="C2299" s="1081"/>
      <c r="D2299" s="1081"/>
      <c r="E2299" s="1081"/>
      <c r="F2299" s="1081"/>
      <c r="G2299" s="1081"/>
      <c r="H2299" s="1081"/>
      <c r="I2299" s="1081"/>
      <c r="J2299" s="1081"/>
      <c r="K2299" s="1081"/>
      <c r="L2299" s="1081"/>
      <c r="M2299" s="1081"/>
      <c r="N2299" s="1081"/>
      <c r="O2299" s="1081"/>
      <c r="P2299" s="1081"/>
      <c r="Q2299" s="1081"/>
      <c r="R2299" s="1081"/>
      <c r="S2299" s="1081"/>
    </row>
    <row r="2300" spans="1:19">
      <c r="A2300" s="1081"/>
      <c r="B2300" s="1081"/>
      <c r="C2300" s="1081"/>
      <c r="D2300" s="1081"/>
      <c r="E2300" s="1081"/>
      <c r="F2300" s="1081"/>
      <c r="G2300" s="1081"/>
      <c r="H2300" s="1081"/>
      <c r="I2300" s="1081"/>
      <c r="J2300" s="1081"/>
      <c r="K2300" s="1081"/>
      <c r="L2300" s="1081"/>
      <c r="M2300" s="1081"/>
      <c r="N2300" s="1081"/>
      <c r="O2300" s="1081"/>
      <c r="P2300" s="1081"/>
      <c r="Q2300" s="1081"/>
      <c r="R2300" s="1081"/>
      <c r="S2300" s="1081"/>
    </row>
    <row r="2301" spans="1:19">
      <c r="A2301" s="1081"/>
      <c r="B2301" s="1081"/>
      <c r="C2301" s="1081"/>
      <c r="D2301" s="1081"/>
      <c r="E2301" s="1081"/>
      <c r="F2301" s="1081"/>
      <c r="G2301" s="1081"/>
      <c r="H2301" s="1081"/>
      <c r="I2301" s="1081"/>
      <c r="J2301" s="1081"/>
      <c r="K2301" s="1081"/>
      <c r="L2301" s="1081"/>
      <c r="M2301" s="1081"/>
      <c r="N2301" s="1081"/>
      <c r="O2301" s="1081"/>
      <c r="P2301" s="1081"/>
      <c r="Q2301" s="1081"/>
      <c r="R2301" s="1081"/>
      <c r="S2301" s="1081"/>
    </row>
    <row r="2302" spans="1:19">
      <c r="A2302" s="1081"/>
      <c r="B2302" s="1081"/>
      <c r="C2302" s="1081"/>
      <c r="D2302" s="1081"/>
      <c r="E2302" s="1081"/>
      <c r="F2302" s="1081"/>
      <c r="G2302" s="1081"/>
      <c r="H2302" s="1081"/>
      <c r="I2302" s="1081"/>
      <c r="J2302" s="1081"/>
      <c r="K2302" s="1081"/>
      <c r="L2302" s="1081"/>
      <c r="M2302" s="1081"/>
      <c r="N2302" s="1081"/>
      <c r="O2302" s="1081"/>
      <c r="P2302" s="1081"/>
      <c r="Q2302" s="1081"/>
      <c r="R2302" s="1081"/>
      <c r="S2302" s="1081"/>
    </row>
    <row r="2303" spans="1:19">
      <c r="A2303" s="1081"/>
      <c r="B2303" s="1081"/>
      <c r="C2303" s="1081"/>
      <c r="D2303" s="1081"/>
      <c r="E2303" s="1081"/>
      <c r="F2303" s="1081"/>
      <c r="G2303" s="1081"/>
      <c r="H2303" s="1081"/>
      <c r="I2303" s="1081"/>
      <c r="J2303" s="1081"/>
      <c r="K2303" s="1081"/>
      <c r="L2303" s="1081"/>
      <c r="M2303" s="1081"/>
      <c r="N2303" s="1081"/>
      <c r="O2303" s="1081"/>
      <c r="P2303" s="1081"/>
      <c r="Q2303" s="1081"/>
      <c r="R2303" s="1081"/>
      <c r="S2303" s="1081"/>
    </row>
  </sheetData>
  <mergeCells count="1177">
    <mergeCell ref="B2279:D2279"/>
    <mergeCell ref="L2279:N2279"/>
    <mergeCell ref="B2281:D2282"/>
    <mergeCell ref="L2281:N2282"/>
    <mergeCell ref="B2284:D2284"/>
    <mergeCell ref="L2284:N2284"/>
    <mergeCell ref="B2286:D2286"/>
    <mergeCell ref="L2286:N2286"/>
    <mergeCell ref="B2288:D2288"/>
    <mergeCell ref="L2288:N2288"/>
    <mergeCell ref="B2292:D2292"/>
    <mergeCell ref="L2292:N2292"/>
    <mergeCell ref="F2296:I2296"/>
    <mergeCell ref="P2296:S2296"/>
    <mergeCell ref="B2236:D2236"/>
    <mergeCell ref="L2236:N2236"/>
    <mergeCell ref="B2238:D2238"/>
    <mergeCell ref="L2238:N2238"/>
    <mergeCell ref="B2242:D2242"/>
    <mergeCell ref="L2242:N2242"/>
    <mergeCell ref="F2246:I2246"/>
    <mergeCell ref="P2246:S2246"/>
    <mergeCell ref="A2266:I2266"/>
    <mergeCell ref="K2266:S2266"/>
    <mergeCell ref="A2267:I2267"/>
    <mergeCell ref="K2267:S2267"/>
    <mergeCell ref="A2272:D2273"/>
    <mergeCell ref="K2272:N2273"/>
    <mergeCell ref="A2275:D2275"/>
    <mergeCell ref="K2275:N2275"/>
    <mergeCell ref="A2277:D2277"/>
    <mergeCell ref="K2277:N2277"/>
    <mergeCell ref="F2199:I2199"/>
    <mergeCell ref="P2199:S2199"/>
    <mergeCell ref="A2216:I2216"/>
    <mergeCell ref="K2216:S2216"/>
    <mergeCell ref="A2217:I2217"/>
    <mergeCell ref="K2217:S2217"/>
    <mergeCell ref="A2222:D2223"/>
    <mergeCell ref="K2222:N2223"/>
    <mergeCell ref="A2225:D2225"/>
    <mergeCell ref="K2225:N2225"/>
    <mergeCell ref="A2227:D2227"/>
    <mergeCell ref="K2227:N2227"/>
    <mergeCell ref="B2229:D2229"/>
    <mergeCell ref="L2229:N2229"/>
    <mergeCell ref="B2231:D2232"/>
    <mergeCell ref="L2231:N2232"/>
    <mergeCell ref="B2234:D2234"/>
    <mergeCell ref="L2234:N2234"/>
    <mergeCell ref="A2175:D2176"/>
    <mergeCell ref="K2175:N2176"/>
    <mergeCell ref="A2178:D2178"/>
    <mergeCell ref="K2178:N2178"/>
    <mergeCell ref="A2180:D2180"/>
    <mergeCell ref="K2180:N2180"/>
    <mergeCell ref="B2182:D2182"/>
    <mergeCell ref="L2182:N2182"/>
    <mergeCell ref="B2184:D2185"/>
    <mergeCell ref="L2184:N2185"/>
    <mergeCell ref="B2187:D2187"/>
    <mergeCell ref="L2187:N2187"/>
    <mergeCell ref="B2189:D2189"/>
    <mergeCell ref="L2189:N2189"/>
    <mergeCell ref="B2191:D2191"/>
    <mergeCell ref="L2191:N2191"/>
    <mergeCell ref="B2195:D2195"/>
    <mergeCell ref="L2195:N2195"/>
    <mergeCell ref="B2135:D2135"/>
    <mergeCell ref="L2135:N2135"/>
    <mergeCell ref="B2137:D2138"/>
    <mergeCell ref="L2137:N2138"/>
    <mergeCell ref="B2140:D2140"/>
    <mergeCell ref="L2140:N2140"/>
    <mergeCell ref="B2142:D2142"/>
    <mergeCell ref="L2142:N2142"/>
    <mergeCell ref="B2144:D2144"/>
    <mergeCell ref="L2144:N2144"/>
    <mergeCell ref="B2148:D2148"/>
    <mergeCell ref="L2148:N2148"/>
    <mergeCell ref="F2152:I2152"/>
    <mergeCell ref="P2152:S2152"/>
    <mergeCell ref="A2169:I2169"/>
    <mergeCell ref="K2169:S2169"/>
    <mergeCell ref="A2170:I2170"/>
    <mergeCell ref="K2170:S2170"/>
    <mergeCell ref="B2095:D2095"/>
    <mergeCell ref="L2095:N2095"/>
    <mergeCell ref="B2097:D2097"/>
    <mergeCell ref="L2097:N2097"/>
    <mergeCell ref="B2101:D2101"/>
    <mergeCell ref="L2101:N2101"/>
    <mergeCell ref="F2105:I2105"/>
    <mergeCell ref="P2105:S2105"/>
    <mergeCell ref="A2122:I2122"/>
    <mergeCell ref="K2122:S2122"/>
    <mergeCell ref="A2123:I2123"/>
    <mergeCell ref="K2123:S2123"/>
    <mergeCell ref="A2128:D2129"/>
    <mergeCell ref="K2128:N2129"/>
    <mergeCell ref="A2131:D2131"/>
    <mergeCell ref="K2131:N2131"/>
    <mergeCell ref="A2133:D2133"/>
    <mergeCell ref="K2133:N2133"/>
    <mergeCell ref="F2058:I2058"/>
    <mergeCell ref="P2058:S2058"/>
    <mergeCell ref="A2075:I2075"/>
    <mergeCell ref="K2075:S2075"/>
    <mergeCell ref="A2076:I2076"/>
    <mergeCell ref="K2076:S2076"/>
    <mergeCell ref="A2081:D2082"/>
    <mergeCell ref="K2081:N2082"/>
    <mergeCell ref="A2084:D2084"/>
    <mergeCell ref="K2084:N2084"/>
    <mergeCell ref="A2086:D2086"/>
    <mergeCell ref="K2086:N2086"/>
    <mergeCell ref="B2088:D2088"/>
    <mergeCell ref="L2088:N2088"/>
    <mergeCell ref="B2090:D2091"/>
    <mergeCell ref="L2090:N2091"/>
    <mergeCell ref="B2093:D2093"/>
    <mergeCell ref="L2093:N2093"/>
    <mergeCell ref="A2034:D2035"/>
    <mergeCell ref="K2034:N2035"/>
    <mergeCell ref="A2037:D2037"/>
    <mergeCell ref="K2037:N2037"/>
    <mergeCell ref="A2039:D2039"/>
    <mergeCell ref="K2039:N2039"/>
    <mergeCell ref="B2041:D2041"/>
    <mergeCell ref="L2041:N2041"/>
    <mergeCell ref="B2043:D2044"/>
    <mergeCell ref="L2043:N2044"/>
    <mergeCell ref="B2046:D2046"/>
    <mergeCell ref="L2046:N2046"/>
    <mergeCell ref="B2048:D2048"/>
    <mergeCell ref="L2048:N2048"/>
    <mergeCell ref="B2050:D2050"/>
    <mergeCell ref="L2050:N2050"/>
    <mergeCell ref="B2054:D2054"/>
    <mergeCell ref="L2054:N2054"/>
    <mergeCell ref="B1994:D1994"/>
    <mergeCell ref="L1994:N1994"/>
    <mergeCell ref="B1996:D1997"/>
    <mergeCell ref="L1996:N1997"/>
    <mergeCell ref="B1999:D1999"/>
    <mergeCell ref="L1999:N1999"/>
    <mergeCell ref="B2001:D2001"/>
    <mergeCell ref="L2001:N2001"/>
    <mergeCell ref="B2003:D2003"/>
    <mergeCell ref="L2003:N2003"/>
    <mergeCell ref="B2007:D2007"/>
    <mergeCell ref="L2007:N2007"/>
    <mergeCell ref="F2011:I2011"/>
    <mergeCell ref="P2011:S2011"/>
    <mergeCell ref="A2028:I2028"/>
    <mergeCell ref="K2028:S2028"/>
    <mergeCell ref="A2029:I2029"/>
    <mergeCell ref="K2029:S2029"/>
    <mergeCell ref="B1953:D1953"/>
    <mergeCell ref="L1953:N1953"/>
    <mergeCell ref="B1955:D1955"/>
    <mergeCell ref="L1955:N1955"/>
    <mergeCell ref="B1959:D1959"/>
    <mergeCell ref="L1959:N1959"/>
    <mergeCell ref="F1963:I1963"/>
    <mergeCell ref="P1963:S1963"/>
    <mergeCell ref="A1981:I1981"/>
    <mergeCell ref="K1981:S1981"/>
    <mergeCell ref="A1982:I1982"/>
    <mergeCell ref="K1982:S1982"/>
    <mergeCell ref="A1987:D1988"/>
    <mergeCell ref="K1987:N1988"/>
    <mergeCell ref="A1990:D1990"/>
    <mergeCell ref="K1990:N1990"/>
    <mergeCell ref="A1992:D1992"/>
    <mergeCell ref="K1992:N1992"/>
    <mergeCell ref="P1915:S1915"/>
    <mergeCell ref="A1933:I1933"/>
    <mergeCell ref="K1933:S1933"/>
    <mergeCell ref="A1934:I1934"/>
    <mergeCell ref="K1934:S1934"/>
    <mergeCell ref="A1939:D1940"/>
    <mergeCell ref="K1939:N1940"/>
    <mergeCell ref="A1942:D1942"/>
    <mergeCell ref="K1942:N1942"/>
    <mergeCell ref="A1944:D1944"/>
    <mergeCell ref="K1944:N1944"/>
    <mergeCell ref="B1946:D1946"/>
    <mergeCell ref="L1946:N1946"/>
    <mergeCell ref="B1948:D1949"/>
    <mergeCell ref="L1948:N1949"/>
    <mergeCell ref="B1951:D1951"/>
    <mergeCell ref="L1951:N1951"/>
    <mergeCell ref="A1894:D1894"/>
    <mergeCell ref="K1894:N1894"/>
    <mergeCell ref="A1896:D1896"/>
    <mergeCell ref="K1896:N1896"/>
    <mergeCell ref="B1898:D1898"/>
    <mergeCell ref="L1898:N1898"/>
    <mergeCell ref="B1900:D1901"/>
    <mergeCell ref="L1900:N1901"/>
    <mergeCell ref="B1903:D1903"/>
    <mergeCell ref="L1903:N1903"/>
    <mergeCell ref="B1905:D1905"/>
    <mergeCell ref="L1905:N1905"/>
    <mergeCell ref="B1907:D1907"/>
    <mergeCell ref="L1907:N1907"/>
    <mergeCell ref="B1911:D1911"/>
    <mergeCell ref="L1911:N1911"/>
    <mergeCell ref="F1915:I1915"/>
    <mergeCell ref="B1851:D1852"/>
    <mergeCell ref="L1851:N1852"/>
    <mergeCell ref="B1854:D1854"/>
    <mergeCell ref="L1854:N1854"/>
    <mergeCell ref="B1856:D1856"/>
    <mergeCell ref="L1856:N1856"/>
    <mergeCell ref="B1858:D1858"/>
    <mergeCell ref="L1858:N1858"/>
    <mergeCell ref="B1862:D1862"/>
    <mergeCell ref="L1862:N1862"/>
    <mergeCell ref="F1866:I1866"/>
    <mergeCell ref="P1866:S1866"/>
    <mergeCell ref="A1885:I1885"/>
    <mergeCell ref="K1885:S1885"/>
    <mergeCell ref="A1886:I1886"/>
    <mergeCell ref="K1886:S1886"/>
    <mergeCell ref="A1891:D1892"/>
    <mergeCell ref="K1891:N1892"/>
    <mergeCell ref="B1808:D1808"/>
    <mergeCell ref="L1808:N1808"/>
    <mergeCell ref="B1812:D1812"/>
    <mergeCell ref="L1812:N1812"/>
    <mergeCell ref="F1816:I1816"/>
    <mergeCell ref="P1816:S1816"/>
    <mergeCell ref="A1836:I1836"/>
    <mergeCell ref="K1836:S1836"/>
    <mergeCell ref="A1837:I1837"/>
    <mergeCell ref="K1837:S1837"/>
    <mergeCell ref="A1842:D1843"/>
    <mergeCell ref="K1842:N1843"/>
    <mergeCell ref="A1845:D1845"/>
    <mergeCell ref="K1845:N1845"/>
    <mergeCell ref="A1847:D1847"/>
    <mergeCell ref="K1847:N1847"/>
    <mergeCell ref="B1849:D1849"/>
    <mergeCell ref="L1849:N1849"/>
    <mergeCell ref="A1786:I1786"/>
    <mergeCell ref="K1786:S1786"/>
    <mergeCell ref="A1787:I1787"/>
    <mergeCell ref="K1787:S1787"/>
    <mergeCell ref="A1792:D1793"/>
    <mergeCell ref="K1792:N1793"/>
    <mergeCell ref="A1795:D1795"/>
    <mergeCell ref="K1795:N1795"/>
    <mergeCell ref="A1797:D1797"/>
    <mergeCell ref="K1797:N1797"/>
    <mergeCell ref="B1799:D1799"/>
    <mergeCell ref="L1799:N1799"/>
    <mergeCell ref="B1801:D1802"/>
    <mergeCell ref="L1801:N1802"/>
    <mergeCell ref="B1804:D1804"/>
    <mergeCell ref="L1804:N1804"/>
    <mergeCell ref="B1806:D1806"/>
    <mergeCell ref="L1806:N1806"/>
    <mergeCell ref="F1769:I1769"/>
    <mergeCell ref="P1769:S1769"/>
    <mergeCell ref="A1745:D1746"/>
    <mergeCell ref="K1745:N1746"/>
    <mergeCell ref="A1748:D1748"/>
    <mergeCell ref="K1748:N1748"/>
    <mergeCell ref="A1750:D1750"/>
    <mergeCell ref="K1750:N1750"/>
    <mergeCell ref="B1752:D1752"/>
    <mergeCell ref="L1752:N1752"/>
    <mergeCell ref="B1754:D1755"/>
    <mergeCell ref="L1754:N1755"/>
    <mergeCell ref="B1757:D1757"/>
    <mergeCell ref="L1757:N1757"/>
    <mergeCell ref="B1759:D1759"/>
    <mergeCell ref="L1759:N1759"/>
    <mergeCell ref="B1761:D1761"/>
    <mergeCell ref="L1761:N1761"/>
    <mergeCell ref="B1765:D1765"/>
    <mergeCell ref="L1765:N1765"/>
    <mergeCell ref="B1702:D1702"/>
    <mergeCell ref="L1702:N1702"/>
    <mergeCell ref="B1704:D1705"/>
    <mergeCell ref="L1704:N1705"/>
    <mergeCell ref="B1707:D1707"/>
    <mergeCell ref="L1707:N1707"/>
    <mergeCell ref="B1709:D1709"/>
    <mergeCell ref="L1709:N1709"/>
    <mergeCell ref="B1711:D1711"/>
    <mergeCell ref="L1711:N1711"/>
    <mergeCell ref="B1715:D1715"/>
    <mergeCell ref="L1715:N1715"/>
    <mergeCell ref="F1719:I1719"/>
    <mergeCell ref="P1719:S1719"/>
    <mergeCell ref="A1739:I1739"/>
    <mergeCell ref="K1739:S1739"/>
    <mergeCell ref="A1740:I1740"/>
    <mergeCell ref="K1740:S1740"/>
    <mergeCell ref="B1662:D1662"/>
    <mergeCell ref="L1662:N1662"/>
    <mergeCell ref="B1664:D1664"/>
    <mergeCell ref="L1664:N1664"/>
    <mergeCell ref="B1668:D1668"/>
    <mergeCell ref="L1668:N1668"/>
    <mergeCell ref="F1672:I1672"/>
    <mergeCell ref="P1672:S1672"/>
    <mergeCell ref="A1689:I1689"/>
    <mergeCell ref="K1689:S1689"/>
    <mergeCell ref="A1690:I1690"/>
    <mergeCell ref="K1690:S1690"/>
    <mergeCell ref="A1695:D1696"/>
    <mergeCell ref="K1695:N1696"/>
    <mergeCell ref="A1698:D1698"/>
    <mergeCell ref="K1698:N1698"/>
    <mergeCell ref="A1700:D1700"/>
    <mergeCell ref="K1700:N1700"/>
    <mergeCell ref="F1625:I1625"/>
    <mergeCell ref="P1625:S1625"/>
    <mergeCell ref="A1642:I1642"/>
    <mergeCell ref="K1642:S1642"/>
    <mergeCell ref="A1643:I1643"/>
    <mergeCell ref="K1643:S1643"/>
    <mergeCell ref="A1648:D1649"/>
    <mergeCell ref="K1648:N1649"/>
    <mergeCell ref="A1651:D1651"/>
    <mergeCell ref="K1651:N1651"/>
    <mergeCell ref="A1653:D1653"/>
    <mergeCell ref="K1653:N1653"/>
    <mergeCell ref="B1655:D1655"/>
    <mergeCell ref="L1655:N1655"/>
    <mergeCell ref="B1657:D1658"/>
    <mergeCell ref="L1657:N1658"/>
    <mergeCell ref="B1660:D1660"/>
    <mergeCell ref="L1660:N1660"/>
    <mergeCell ref="A1601:D1602"/>
    <mergeCell ref="K1601:N1602"/>
    <mergeCell ref="A1604:D1604"/>
    <mergeCell ref="K1604:N1604"/>
    <mergeCell ref="A1606:D1606"/>
    <mergeCell ref="K1606:N1606"/>
    <mergeCell ref="B1608:D1608"/>
    <mergeCell ref="L1608:N1608"/>
    <mergeCell ref="B1610:D1611"/>
    <mergeCell ref="L1610:N1611"/>
    <mergeCell ref="B1613:D1613"/>
    <mergeCell ref="L1613:N1613"/>
    <mergeCell ref="B1615:D1615"/>
    <mergeCell ref="L1615:N1615"/>
    <mergeCell ref="B1617:D1617"/>
    <mergeCell ref="L1617:N1617"/>
    <mergeCell ref="B1621:D1621"/>
    <mergeCell ref="L1621:N1621"/>
    <mergeCell ref="B1561:D1561"/>
    <mergeCell ref="L1561:N1561"/>
    <mergeCell ref="B1563:D1564"/>
    <mergeCell ref="L1563:N1564"/>
    <mergeCell ref="B1566:D1566"/>
    <mergeCell ref="L1566:N1566"/>
    <mergeCell ref="B1568:D1568"/>
    <mergeCell ref="L1568:N1568"/>
    <mergeCell ref="B1570:D1570"/>
    <mergeCell ref="L1570:N1570"/>
    <mergeCell ref="B1574:D1574"/>
    <mergeCell ref="L1574:N1574"/>
    <mergeCell ref="F1578:I1578"/>
    <mergeCell ref="P1578:S1578"/>
    <mergeCell ref="A1595:I1595"/>
    <mergeCell ref="K1595:S1595"/>
    <mergeCell ref="A1596:I1596"/>
    <mergeCell ref="K1596:S1596"/>
    <mergeCell ref="B1521:D1521"/>
    <mergeCell ref="L1521:N1521"/>
    <mergeCell ref="B1523:D1523"/>
    <mergeCell ref="L1523:N1523"/>
    <mergeCell ref="B1527:D1527"/>
    <mergeCell ref="L1527:N1527"/>
    <mergeCell ref="F1531:I1531"/>
    <mergeCell ref="P1531:S1531"/>
    <mergeCell ref="A1548:I1548"/>
    <mergeCell ref="K1548:S1548"/>
    <mergeCell ref="A1549:I1549"/>
    <mergeCell ref="K1549:S1549"/>
    <mergeCell ref="A1554:D1555"/>
    <mergeCell ref="K1554:N1555"/>
    <mergeCell ref="A1557:D1557"/>
    <mergeCell ref="K1557:N1557"/>
    <mergeCell ref="A1559:D1559"/>
    <mergeCell ref="K1559:N1559"/>
    <mergeCell ref="P1484:S1484"/>
    <mergeCell ref="A1501:I1501"/>
    <mergeCell ref="K1501:S1501"/>
    <mergeCell ref="A1502:I1502"/>
    <mergeCell ref="K1502:S1502"/>
    <mergeCell ref="A1507:D1508"/>
    <mergeCell ref="K1507:N1508"/>
    <mergeCell ref="A1510:D1510"/>
    <mergeCell ref="K1510:N1510"/>
    <mergeCell ref="A1512:D1512"/>
    <mergeCell ref="K1512:N1512"/>
    <mergeCell ref="B1514:D1514"/>
    <mergeCell ref="L1514:N1514"/>
    <mergeCell ref="B1516:D1517"/>
    <mergeCell ref="L1516:N1517"/>
    <mergeCell ref="B1519:D1519"/>
    <mergeCell ref="L1519:N1519"/>
    <mergeCell ref="A1463:D1463"/>
    <mergeCell ref="K1463:N1463"/>
    <mergeCell ref="A1465:D1465"/>
    <mergeCell ref="K1465:N1465"/>
    <mergeCell ref="B1467:D1467"/>
    <mergeCell ref="L1467:N1467"/>
    <mergeCell ref="B1469:D1470"/>
    <mergeCell ref="L1469:N1470"/>
    <mergeCell ref="B1472:D1472"/>
    <mergeCell ref="L1472:N1472"/>
    <mergeCell ref="B1474:D1474"/>
    <mergeCell ref="L1474:N1474"/>
    <mergeCell ref="B1476:D1476"/>
    <mergeCell ref="L1476:N1476"/>
    <mergeCell ref="B1480:D1480"/>
    <mergeCell ref="L1480:N1480"/>
    <mergeCell ref="F1484:I1484"/>
    <mergeCell ref="B1424:D1425"/>
    <mergeCell ref="L1424:N1425"/>
    <mergeCell ref="B1427:D1427"/>
    <mergeCell ref="L1427:N1427"/>
    <mergeCell ref="B1429:D1429"/>
    <mergeCell ref="L1429:N1429"/>
    <mergeCell ref="B1431:D1431"/>
    <mergeCell ref="L1431:N1431"/>
    <mergeCell ref="B1435:D1435"/>
    <mergeCell ref="L1435:N1435"/>
    <mergeCell ref="F1439:I1439"/>
    <mergeCell ref="P1439:S1439"/>
    <mergeCell ref="A1454:I1454"/>
    <mergeCell ref="K1454:S1454"/>
    <mergeCell ref="A1455:I1455"/>
    <mergeCell ref="K1455:S1455"/>
    <mergeCell ref="A1460:D1461"/>
    <mergeCell ref="K1460:N1461"/>
    <mergeCell ref="B1383:D1383"/>
    <mergeCell ref="L1383:N1383"/>
    <mergeCell ref="B1387:D1387"/>
    <mergeCell ref="L1387:N1387"/>
    <mergeCell ref="F1391:I1391"/>
    <mergeCell ref="P1391:S1391"/>
    <mergeCell ref="A1409:I1409"/>
    <mergeCell ref="K1409:S1409"/>
    <mergeCell ref="A1410:I1410"/>
    <mergeCell ref="K1410:S1410"/>
    <mergeCell ref="A1415:D1416"/>
    <mergeCell ref="K1415:N1416"/>
    <mergeCell ref="A1418:D1418"/>
    <mergeCell ref="K1418:N1418"/>
    <mergeCell ref="A1420:D1420"/>
    <mergeCell ref="K1420:N1420"/>
    <mergeCell ref="B1422:D1422"/>
    <mergeCell ref="L1422:N1422"/>
    <mergeCell ref="A1361:I1361"/>
    <mergeCell ref="K1361:S1361"/>
    <mergeCell ref="A1362:I1362"/>
    <mergeCell ref="K1362:S1362"/>
    <mergeCell ref="A1367:D1368"/>
    <mergeCell ref="K1367:N1368"/>
    <mergeCell ref="A1370:D1370"/>
    <mergeCell ref="K1370:N1370"/>
    <mergeCell ref="A1372:D1372"/>
    <mergeCell ref="K1372:N1372"/>
    <mergeCell ref="B1374:D1374"/>
    <mergeCell ref="L1374:N1374"/>
    <mergeCell ref="B1376:D1377"/>
    <mergeCell ref="L1376:N1377"/>
    <mergeCell ref="B1379:D1379"/>
    <mergeCell ref="L1379:N1379"/>
    <mergeCell ref="B1381:D1381"/>
    <mergeCell ref="L1381:N1381"/>
    <mergeCell ref="B1282:D1282"/>
    <mergeCell ref="L1282:N1282"/>
    <mergeCell ref="B1284:D1284"/>
    <mergeCell ref="L1284:N1284"/>
    <mergeCell ref="B1288:D1288"/>
    <mergeCell ref="L1288:N1288"/>
    <mergeCell ref="F1292:I1292"/>
    <mergeCell ref="P1292:S1292"/>
    <mergeCell ref="A1312:I1312"/>
    <mergeCell ref="K1312:S1312"/>
    <mergeCell ref="A1313:I1313"/>
    <mergeCell ref="K1313:S1313"/>
    <mergeCell ref="F1342:I1342"/>
    <mergeCell ref="P1342:S1342"/>
    <mergeCell ref="A1318:D1319"/>
    <mergeCell ref="K1318:N1319"/>
    <mergeCell ref="A1321:D1321"/>
    <mergeCell ref="K1321:N1321"/>
    <mergeCell ref="A1323:D1323"/>
    <mergeCell ref="K1323:N1323"/>
    <mergeCell ref="B1325:D1325"/>
    <mergeCell ref="L1325:N1325"/>
    <mergeCell ref="B1327:D1328"/>
    <mergeCell ref="L1327:N1328"/>
    <mergeCell ref="B1330:D1330"/>
    <mergeCell ref="L1330:N1330"/>
    <mergeCell ref="B1332:D1332"/>
    <mergeCell ref="L1332:N1332"/>
    <mergeCell ref="B1334:D1334"/>
    <mergeCell ref="L1334:N1334"/>
    <mergeCell ref="B1338:D1338"/>
    <mergeCell ref="L1338:N1338"/>
    <mergeCell ref="F1244:I1244"/>
    <mergeCell ref="P1244:S1244"/>
    <mergeCell ref="A1262:I1262"/>
    <mergeCell ref="K1262:S1262"/>
    <mergeCell ref="A1263:I1263"/>
    <mergeCell ref="K1263:S1263"/>
    <mergeCell ref="A1268:D1269"/>
    <mergeCell ref="K1268:N1269"/>
    <mergeCell ref="A1271:D1271"/>
    <mergeCell ref="K1271:N1271"/>
    <mergeCell ref="A1273:D1273"/>
    <mergeCell ref="K1273:N1273"/>
    <mergeCell ref="B1275:D1275"/>
    <mergeCell ref="L1275:N1275"/>
    <mergeCell ref="B1277:D1278"/>
    <mergeCell ref="L1277:N1278"/>
    <mergeCell ref="B1280:D1280"/>
    <mergeCell ref="L1280:N1280"/>
    <mergeCell ref="A1220:D1221"/>
    <mergeCell ref="K1220:N1221"/>
    <mergeCell ref="A1223:D1223"/>
    <mergeCell ref="K1223:N1223"/>
    <mergeCell ref="A1225:D1225"/>
    <mergeCell ref="K1225:N1225"/>
    <mergeCell ref="B1227:D1227"/>
    <mergeCell ref="L1227:N1227"/>
    <mergeCell ref="B1229:D1230"/>
    <mergeCell ref="L1229:N1230"/>
    <mergeCell ref="B1232:D1232"/>
    <mergeCell ref="L1232:N1232"/>
    <mergeCell ref="B1234:D1234"/>
    <mergeCell ref="L1234:N1234"/>
    <mergeCell ref="B1236:D1236"/>
    <mergeCell ref="L1236:N1236"/>
    <mergeCell ref="B1240:D1240"/>
    <mergeCell ref="L1240:N1240"/>
    <mergeCell ref="B1180:D1180"/>
    <mergeCell ref="L1180:N1180"/>
    <mergeCell ref="B1182:D1183"/>
    <mergeCell ref="L1182:N1183"/>
    <mergeCell ref="B1185:D1185"/>
    <mergeCell ref="L1185:N1185"/>
    <mergeCell ref="B1187:D1187"/>
    <mergeCell ref="L1187:N1187"/>
    <mergeCell ref="B1189:D1189"/>
    <mergeCell ref="L1189:N1189"/>
    <mergeCell ref="B1193:D1193"/>
    <mergeCell ref="L1193:N1193"/>
    <mergeCell ref="F1197:I1197"/>
    <mergeCell ref="P1197:S1197"/>
    <mergeCell ref="A1214:I1214"/>
    <mergeCell ref="K1214:S1214"/>
    <mergeCell ref="A1215:I1215"/>
    <mergeCell ref="K1215:S1215"/>
    <mergeCell ref="B1138:D1138"/>
    <mergeCell ref="L1138:N1138"/>
    <mergeCell ref="B1140:D1140"/>
    <mergeCell ref="L1140:N1140"/>
    <mergeCell ref="B1144:D1144"/>
    <mergeCell ref="L1144:N1144"/>
    <mergeCell ref="F1148:I1148"/>
    <mergeCell ref="P1148:S1148"/>
    <mergeCell ref="A1167:I1167"/>
    <mergeCell ref="K1167:S1167"/>
    <mergeCell ref="A1168:I1168"/>
    <mergeCell ref="K1168:S1168"/>
    <mergeCell ref="A1173:D1174"/>
    <mergeCell ref="K1173:N1174"/>
    <mergeCell ref="A1176:D1176"/>
    <mergeCell ref="K1176:N1176"/>
    <mergeCell ref="A1178:D1178"/>
    <mergeCell ref="K1178:N1178"/>
    <mergeCell ref="F1102:I1102"/>
    <mergeCell ref="P1102:S1102"/>
    <mergeCell ref="A1118:I1118"/>
    <mergeCell ref="K1118:S1118"/>
    <mergeCell ref="A1119:I1119"/>
    <mergeCell ref="K1119:S1119"/>
    <mergeCell ref="A1124:D1125"/>
    <mergeCell ref="K1124:N1125"/>
    <mergeCell ref="A1127:D1127"/>
    <mergeCell ref="K1127:N1127"/>
    <mergeCell ref="A1129:D1129"/>
    <mergeCell ref="K1129:N1129"/>
    <mergeCell ref="B1131:D1131"/>
    <mergeCell ref="L1131:N1131"/>
    <mergeCell ref="B1133:D1134"/>
    <mergeCell ref="L1133:N1134"/>
    <mergeCell ref="B1136:D1136"/>
    <mergeCell ref="L1136:N1136"/>
    <mergeCell ref="A1078:D1079"/>
    <mergeCell ref="K1078:N1079"/>
    <mergeCell ref="A1081:D1081"/>
    <mergeCell ref="K1081:N1081"/>
    <mergeCell ref="A1083:D1083"/>
    <mergeCell ref="K1083:N1083"/>
    <mergeCell ref="B1085:D1085"/>
    <mergeCell ref="L1085:N1085"/>
    <mergeCell ref="B1087:D1088"/>
    <mergeCell ref="L1087:N1088"/>
    <mergeCell ref="B1090:D1090"/>
    <mergeCell ref="L1090:N1090"/>
    <mergeCell ref="B1092:D1092"/>
    <mergeCell ref="L1092:N1092"/>
    <mergeCell ref="B1094:D1094"/>
    <mergeCell ref="L1094:N1094"/>
    <mergeCell ref="B1098:D1098"/>
    <mergeCell ref="L1098:N1098"/>
    <mergeCell ref="B1039:D1039"/>
    <mergeCell ref="L1039:N1039"/>
    <mergeCell ref="B1041:D1042"/>
    <mergeCell ref="L1041:N1042"/>
    <mergeCell ref="B1044:D1044"/>
    <mergeCell ref="L1044:N1044"/>
    <mergeCell ref="B1046:D1046"/>
    <mergeCell ref="L1046:N1046"/>
    <mergeCell ref="B1048:D1048"/>
    <mergeCell ref="L1048:N1048"/>
    <mergeCell ref="B1052:D1052"/>
    <mergeCell ref="L1052:N1052"/>
    <mergeCell ref="F1056:I1056"/>
    <mergeCell ref="P1056:S1056"/>
    <mergeCell ref="A1072:I1072"/>
    <mergeCell ref="K1072:S1072"/>
    <mergeCell ref="A1073:I1073"/>
    <mergeCell ref="K1073:S1073"/>
    <mergeCell ref="B1000:D1000"/>
    <mergeCell ref="L1000:N1000"/>
    <mergeCell ref="B1002:D1002"/>
    <mergeCell ref="L1002:N1002"/>
    <mergeCell ref="B1006:D1006"/>
    <mergeCell ref="L1006:N1006"/>
    <mergeCell ref="F1010:I1010"/>
    <mergeCell ref="P1010:S1010"/>
    <mergeCell ref="A1026:I1026"/>
    <mergeCell ref="K1026:S1026"/>
    <mergeCell ref="A1027:I1027"/>
    <mergeCell ref="K1027:S1027"/>
    <mergeCell ref="A1032:D1033"/>
    <mergeCell ref="K1032:N1033"/>
    <mergeCell ref="A1035:D1035"/>
    <mergeCell ref="K1035:N1035"/>
    <mergeCell ref="A1037:D1037"/>
    <mergeCell ref="K1037:N1037"/>
    <mergeCell ref="F965:I965"/>
    <mergeCell ref="P965:S965"/>
    <mergeCell ref="A980:I980"/>
    <mergeCell ref="K980:S980"/>
    <mergeCell ref="A981:I981"/>
    <mergeCell ref="K981:S981"/>
    <mergeCell ref="A986:D987"/>
    <mergeCell ref="K986:N987"/>
    <mergeCell ref="A989:D989"/>
    <mergeCell ref="K989:N989"/>
    <mergeCell ref="A991:D991"/>
    <mergeCell ref="K991:N991"/>
    <mergeCell ref="B993:D993"/>
    <mergeCell ref="L993:N993"/>
    <mergeCell ref="B995:D996"/>
    <mergeCell ref="L995:N996"/>
    <mergeCell ref="B998:D998"/>
    <mergeCell ref="L998:N998"/>
    <mergeCell ref="A941:D942"/>
    <mergeCell ref="K941:N942"/>
    <mergeCell ref="A944:D944"/>
    <mergeCell ref="K944:N944"/>
    <mergeCell ref="A946:D946"/>
    <mergeCell ref="K946:N946"/>
    <mergeCell ref="B948:D948"/>
    <mergeCell ref="L948:N948"/>
    <mergeCell ref="B950:D951"/>
    <mergeCell ref="L950:N951"/>
    <mergeCell ref="B953:D953"/>
    <mergeCell ref="L953:N953"/>
    <mergeCell ref="B955:D955"/>
    <mergeCell ref="L955:N955"/>
    <mergeCell ref="B957:D957"/>
    <mergeCell ref="L957:N957"/>
    <mergeCell ref="B961:D961"/>
    <mergeCell ref="L961:N961"/>
    <mergeCell ref="B902:D902"/>
    <mergeCell ref="L902:N902"/>
    <mergeCell ref="B904:D905"/>
    <mergeCell ref="L904:N905"/>
    <mergeCell ref="B907:D907"/>
    <mergeCell ref="L907:N907"/>
    <mergeCell ref="B909:D909"/>
    <mergeCell ref="L909:N909"/>
    <mergeCell ref="B911:D911"/>
    <mergeCell ref="L911:N911"/>
    <mergeCell ref="B915:D915"/>
    <mergeCell ref="L915:N915"/>
    <mergeCell ref="F919:I919"/>
    <mergeCell ref="P919:S919"/>
    <mergeCell ref="A935:I935"/>
    <mergeCell ref="K935:S935"/>
    <mergeCell ref="A936:I936"/>
    <mergeCell ref="K936:S936"/>
    <mergeCell ref="O902:P902"/>
    <mergeCell ref="B863:D863"/>
    <mergeCell ref="L863:N863"/>
    <mergeCell ref="B865:D865"/>
    <mergeCell ref="L865:N865"/>
    <mergeCell ref="B869:D869"/>
    <mergeCell ref="L869:N869"/>
    <mergeCell ref="F873:I873"/>
    <mergeCell ref="P873:S873"/>
    <mergeCell ref="A889:I889"/>
    <mergeCell ref="K889:S889"/>
    <mergeCell ref="A890:I890"/>
    <mergeCell ref="K890:S890"/>
    <mergeCell ref="A895:D896"/>
    <mergeCell ref="K895:N896"/>
    <mergeCell ref="A898:D898"/>
    <mergeCell ref="K898:N898"/>
    <mergeCell ref="A900:D900"/>
    <mergeCell ref="K900:N900"/>
    <mergeCell ref="P827:S827"/>
    <mergeCell ref="A843:I843"/>
    <mergeCell ref="K843:S843"/>
    <mergeCell ref="A844:I844"/>
    <mergeCell ref="K844:S844"/>
    <mergeCell ref="A849:D850"/>
    <mergeCell ref="K849:N850"/>
    <mergeCell ref="A852:D852"/>
    <mergeCell ref="K852:N852"/>
    <mergeCell ref="A854:D854"/>
    <mergeCell ref="K854:N854"/>
    <mergeCell ref="B856:D856"/>
    <mergeCell ref="L856:N856"/>
    <mergeCell ref="B858:D859"/>
    <mergeCell ref="L858:N859"/>
    <mergeCell ref="B861:D861"/>
    <mergeCell ref="L861:N861"/>
    <mergeCell ref="A806:D806"/>
    <mergeCell ref="K806:N806"/>
    <mergeCell ref="A808:D808"/>
    <mergeCell ref="K808:N808"/>
    <mergeCell ref="B810:D810"/>
    <mergeCell ref="L810:N810"/>
    <mergeCell ref="B812:D813"/>
    <mergeCell ref="L812:N813"/>
    <mergeCell ref="B815:D815"/>
    <mergeCell ref="L815:N815"/>
    <mergeCell ref="B817:D817"/>
    <mergeCell ref="L817:N817"/>
    <mergeCell ref="B819:D819"/>
    <mergeCell ref="L819:N819"/>
    <mergeCell ref="B823:D823"/>
    <mergeCell ref="L823:N823"/>
    <mergeCell ref="F827:I827"/>
    <mergeCell ref="B766:D767"/>
    <mergeCell ref="L766:N767"/>
    <mergeCell ref="B769:D769"/>
    <mergeCell ref="L769:N769"/>
    <mergeCell ref="B771:D771"/>
    <mergeCell ref="L771:N771"/>
    <mergeCell ref="B773:D773"/>
    <mergeCell ref="L773:N773"/>
    <mergeCell ref="B777:D777"/>
    <mergeCell ref="L777:N777"/>
    <mergeCell ref="F781:I781"/>
    <mergeCell ref="P781:S781"/>
    <mergeCell ref="A797:I797"/>
    <mergeCell ref="K797:S797"/>
    <mergeCell ref="A798:I798"/>
    <mergeCell ref="K798:S798"/>
    <mergeCell ref="A803:D804"/>
    <mergeCell ref="K803:N804"/>
    <mergeCell ref="B716:D717"/>
    <mergeCell ref="L716:N717"/>
    <mergeCell ref="B719:D719"/>
    <mergeCell ref="L719:N719"/>
    <mergeCell ref="A751:I751"/>
    <mergeCell ref="K751:S751"/>
    <mergeCell ref="A752:I752"/>
    <mergeCell ref="K752:S752"/>
    <mergeCell ref="A757:D758"/>
    <mergeCell ref="K757:N758"/>
    <mergeCell ref="A760:D760"/>
    <mergeCell ref="K760:N760"/>
    <mergeCell ref="A762:D762"/>
    <mergeCell ref="K762:N762"/>
    <mergeCell ref="B764:D764"/>
    <mergeCell ref="L764:N764"/>
    <mergeCell ref="B721:D721"/>
    <mergeCell ref="L721:N721"/>
    <mergeCell ref="B723:D723"/>
    <mergeCell ref="L723:N723"/>
    <mergeCell ref="B727:D727"/>
    <mergeCell ref="L727:N727"/>
    <mergeCell ref="F731:I731"/>
    <mergeCell ref="P731:S731"/>
    <mergeCell ref="B677:D677"/>
    <mergeCell ref="L677:N677"/>
    <mergeCell ref="B681:D681"/>
    <mergeCell ref="L681:N681"/>
    <mergeCell ref="F685:I685"/>
    <mergeCell ref="P685:S685"/>
    <mergeCell ref="A701:I701"/>
    <mergeCell ref="K701:S701"/>
    <mergeCell ref="A702:I702"/>
    <mergeCell ref="K702:S702"/>
    <mergeCell ref="A707:D708"/>
    <mergeCell ref="K707:N708"/>
    <mergeCell ref="A710:D710"/>
    <mergeCell ref="K710:N710"/>
    <mergeCell ref="A712:D712"/>
    <mergeCell ref="K712:N712"/>
    <mergeCell ref="B714:D714"/>
    <mergeCell ref="L714:N714"/>
    <mergeCell ref="A655:I655"/>
    <mergeCell ref="K655:S655"/>
    <mergeCell ref="A656:I656"/>
    <mergeCell ref="K656:S656"/>
    <mergeCell ref="A661:D662"/>
    <mergeCell ref="K661:N662"/>
    <mergeCell ref="A664:D664"/>
    <mergeCell ref="K664:N664"/>
    <mergeCell ref="A666:D666"/>
    <mergeCell ref="K666:N666"/>
    <mergeCell ref="B668:D668"/>
    <mergeCell ref="L668:N668"/>
    <mergeCell ref="B670:D671"/>
    <mergeCell ref="L670:N671"/>
    <mergeCell ref="B673:D673"/>
    <mergeCell ref="L673:N673"/>
    <mergeCell ref="B675:D675"/>
    <mergeCell ref="L675:N675"/>
    <mergeCell ref="F635:I635"/>
    <mergeCell ref="P635:S635"/>
    <mergeCell ref="B631:D631"/>
    <mergeCell ref="L631:N631"/>
    <mergeCell ref="A605:I605"/>
    <mergeCell ref="K605:S605"/>
    <mergeCell ref="A606:I606"/>
    <mergeCell ref="K606:S606"/>
    <mergeCell ref="A611:D612"/>
    <mergeCell ref="K611:N612"/>
    <mergeCell ref="A614:D614"/>
    <mergeCell ref="K614:N614"/>
    <mergeCell ref="A616:D616"/>
    <mergeCell ref="K616:N616"/>
    <mergeCell ref="B618:D618"/>
    <mergeCell ref="L618:N618"/>
    <mergeCell ref="B620:D621"/>
    <mergeCell ref="L620:N621"/>
    <mergeCell ref="B623:D623"/>
    <mergeCell ref="L623:N623"/>
    <mergeCell ref="B625:D625"/>
    <mergeCell ref="L625:N625"/>
    <mergeCell ref="B627:D627"/>
    <mergeCell ref="L627:N627"/>
    <mergeCell ref="A147:D148"/>
    <mergeCell ref="K147:N148"/>
    <mergeCell ref="A150:D150"/>
    <mergeCell ref="K150:N150"/>
    <mergeCell ref="B110:D111"/>
    <mergeCell ref="L110:N111"/>
    <mergeCell ref="B113:D113"/>
    <mergeCell ref="L113:N113"/>
    <mergeCell ref="B115:D115"/>
    <mergeCell ref="L115:N115"/>
    <mergeCell ref="B117:D117"/>
    <mergeCell ref="L117:N117"/>
    <mergeCell ref="B163:D163"/>
    <mergeCell ref="L163:N163"/>
    <mergeCell ref="B167:D167"/>
    <mergeCell ref="L167:N167"/>
    <mergeCell ref="A193:D194"/>
    <mergeCell ref="K193:N194"/>
    <mergeCell ref="A196:D196"/>
    <mergeCell ref="K49:S49"/>
    <mergeCell ref="A50:I50"/>
    <mergeCell ref="K50:S50"/>
    <mergeCell ref="P79:S79"/>
    <mergeCell ref="K55:N56"/>
    <mergeCell ref="A49:I49"/>
    <mergeCell ref="A60:D60"/>
    <mergeCell ref="K60:N60"/>
    <mergeCell ref="A2:I2"/>
    <mergeCell ref="K2:S2"/>
    <mergeCell ref="A3:I3"/>
    <mergeCell ref="K3:S3"/>
    <mergeCell ref="A8:D9"/>
    <mergeCell ref="K8:N9"/>
    <mergeCell ref="A11:D11"/>
    <mergeCell ref="K11:N11"/>
    <mergeCell ref="A13:D13"/>
    <mergeCell ref="K13:N13"/>
    <mergeCell ref="B17:D18"/>
    <mergeCell ref="L17:N18"/>
    <mergeCell ref="B20:D20"/>
    <mergeCell ref="L20:N20"/>
    <mergeCell ref="B28:D28"/>
    <mergeCell ref="L28:N28"/>
    <mergeCell ref="B22:D22"/>
    <mergeCell ref="L22:N22"/>
    <mergeCell ref="B24:D24"/>
    <mergeCell ref="L24:N24"/>
    <mergeCell ref="B15:D15"/>
    <mergeCell ref="L15:N15"/>
    <mergeCell ref="F32:I32"/>
    <mergeCell ref="P32:S32"/>
    <mergeCell ref="A58:D58"/>
    <mergeCell ref="K58:N58"/>
    <mergeCell ref="A55:D56"/>
    <mergeCell ref="A104:D104"/>
    <mergeCell ref="K104:N104"/>
    <mergeCell ref="A106:D106"/>
    <mergeCell ref="K106:N106"/>
    <mergeCell ref="A141:I141"/>
    <mergeCell ref="K141:S141"/>
    <mergeCell ref="A142:I142"/>
    <mergeCell ref="K142:S142"/>
    <mergeCell ref="B69:D69"/>
    <mergeCell ref="L69:N69"/>
    <mergeCell ref="B71:D71"/>
    <mergeCell ref="L71:N71"/>
    <mergeCell ref="B75:D75"/>
    <mergeCell ref="L75:N75"/>
    <mergeCell ref="B62:D62"/>
    <mergeCell ref="K101:N102"/>
    <mergeCell ref="F79:I79"/>
    <mergeCell ref="P217:S217"/>
    <mergeCell ref="B205:D205"/>
    <mergeCell ref="L205:N205"/>
    <mergeCell ref="B207:D207"/>
    <mergeCell ref="L207:N207"/>
    <mergeCell ref="B209:D209"/>
    <mergeCell ref="L209:N209"/>
    <mergeCell ref="B213:D213"/>
    <mergeCell ref="L213:N213"/>
    <mergeCell ref="F217:I217"/>
    <mergeCell ref="K196:N196"/>
    <mergeCell ref="A198:D198"/>
    <mergeCell ref="K198:N198"/>
    <mergeCell ref="B200:D200"/>
    <mergeCell ref="L200:N200"/>
    <mergeCell ref="B202:D203"/>
    <mergeCell ref="A187:I187"/>
    <mergeCell ref="K187:S187"/>
    <mergeCell ref="A188:I188"/>
    <mergeCell ref="K188:S188"/>
    <mergeCell ref="L202:N203"/>
    <mergeCell ref="L62:N62"/>
    <mergeCell ref="B64:D65"/>
    <mergeCell ref="L64:N65"/>
    <mergeCell ref="B67:D67"/>
    <mergeCell ref="L67:N67"/>
    <mergeCell ref="B121:D121"/>
    <mergeCell ref="L121:N121"/>
    <mergeCell ref="B108:D108"/>
    <mergeCell ref="L108:N108"/>
    <mergeCell ref="A95:I95"/>
    <mergeCell ref="K95:S95"/>
    <mergeCell ref="F125:I125"/>
    <mergeCell ref="P125:S125"/>
    <mergeCell ref="A96:I96"/>
    <mergeCell ref="K96:S96"/>
    <mergeCell ref="A101:D102"/>
    <mergeCell ref="F171:I171"/>
    <mergeCell ref="P171:S171"/>
    <mergeCell ref="A152:D152"/>
    <mergeCell ref="K152:N152"/>
    <mergeCell ref="B154:D154"/>
    <mergeCell ref="L154:N154"/>
    <mergeCell ref="B156:D157"/>
    <mergeCell ref="L156:N157"/>
    <mergeCell ref="B159:D159"/>
    <mergeCell ref="L159:N159"/>
    <mergeCell ref="B161:D161"/>
    <mergeCell ref="L161:N161"/>
    <mergeCell ref="B255:D255"/>
    <mergeCell ref="L255:N255"/>
    <mergeCell ref="B259:D259"/>
    <mergeCell ref="L259:N259"/>
    <mergeCell ref="F263:I263"/>
    <mergeCell ref="P263:S263"/>
    <mergeCell ref="A244:D244"/>
    <mergeCell ref="K244:N244"/>
    <mergeCell ref="B246:D246"/>
    <mergeCell ref="L246:N246"/>
    <mergeCell ref="B248:D249"/>
    <mergeCell ref="L248:N249"/>
    <mergeCell ref="B251:D251"/>
    <mergeCell ref="L251:N251"/>
    <mergeCell ref="B253:D253"/>
    <mergeCell ref="L253:N253"/>
    <mergeCell ref="A233:I233"/>
    <mergeCell ref="K233:S233"/>
    <mergeCell ref="A234:I234"/>
    <mergeCell ref="K234:S234"/>
    <mergeCell ref="A239:D240"/>
    <mergeCell ref="K239:N240"/>
    <mergeCell ref="A242:D242"/>
    <mergeCell ref="K242:N242"/>
    <mergeCell ref="A290:D290"/>
    <mergeCell ref="K290:N290"/>
    <mergeCell ref="B292:D292"/>
    <mergeCell ref="L292:N292"/>
    <mergeCell ref="B294:D295"/>
    <mergeCell ref="L294:N295"/>
    <mergeCell ref="B297:D297"/>
    <mergeCell ref="L297:N297"/>
    <mergeCell ref="B299:D299"/>
    <mergeCell ref="L299:N299"/>
    <mergeCell ref="A279:I279"/>
    <mergeCell ref="K279:S279"/>
    <mergeCell ref="A280:I280"/>
    <mergeCell ref="K280:S280"/>
    <mergeCell ref="A285:D286"/>
    <mergeCell ref="K285:N286"/>
    <mergeCell ref="A288:D288"/>
    <mergeCell ref="K288:N288"/>
    <mergeCell ref="A331:D332"/>
    <mergeCell ref="K331:N332"/>
    <mergeCell ref="A334:D334"/>
    <mergeCell ref="K334:N334"/>
    <mergeCell ref="A336:D336"/>
    <mergeCell ref="K336:N336"/>
    <mergeCell ref="B338:D338"/>
    <mergeCell ref="L338:N338"/>
    <mergeCell ref="B340:D341"/>
    <mergeCell ref="L340:N341"/>
    <mergeCell ref="A325:I325"/>
    <mergeCell ref="K325:S325"/>
    <mergeCell ref="A326:I326"/>
    <mergeCell ref="K326:S326"/>
    <mergeCell ref="B301:D301"/>
    <mergeCell ref="L301:N301"/>
    <mergeCell ref="B305:D305"/>
    <mergeCell ref="L305:N305"/>
    <mergeCell ref="F309:I309"/>
    <mergeCell ref="P309:S309"/>
    <mergeCell ref="P355:S355"/>
    <mergeCell ref="A371:I371"/>
    <mergeCell ref="K371:S371"/>
    <mergeCell ref="A372:I372"/>
    <mergeCell ref="K372:S372"/>
    <mergeCell ref="A377:D378"/>
    <mergeCell ref="K377:N378"/>
    <mergeCell ref="A380:D380"/>
    <mergeCell ref="K380:N380"/>
    <mergeCell ref="B343:D343"/>
    <mergeCell ref="L343:N343"/>
    <mergeCell ref="B345:D345"/>
    <mergeCell ref="L345:N345"/>
    <mergeCell ref="B347:D347"/>
    <mergeCell ref="L347:N347"/>
    <mergeCell ref="B351:D351"/>
    <mergeCell ref="L351:N351"/>
    <mergeCell ref="F355:I355"/>
    <mergeCell ref="A417:I417"/>
    <mergeCell ref="K417:S417"/>
    <mergeCell ref="A418:I418"/>
    <mergeCell ref="K418:S418"/>
    <mergeCell ref="A423:D424"/>
    <mergeCell ref="K423:N424"/>
    <mergeCell ref="A426:D426"/>
    <mergeCell ref="K426:N426"/>
    <mergeCell ref="B393:D393"/>
    <mergeCell ref="L393:N393"/>
    <mergeCell ref="B397:D397"/>
    <mergeCell ref="L397:N397"/>
    <mergeCell ref="F401:I401"/>
    <mergeCell ref="P401:S401"/>
    <mergeCell ref="A382:D382"/>
    <mergeCell ref="K382:N382"/>
    <mergeCell ref="B384:D384"/>
    <mergeCell ref="L384:N384"/>
    <mergeCell ref="B386:D387"/>
    <mergeCell ref="L386:N387"/>
    <mergeCell ref="B389:D389"/>
    <mergeCell ref="L389:N389"/>
    <mergeCell ref="B391:D391"/>
    <mergeCell ref="L391:N391"/>
    <mergeCell ref="A467:I467"/>
    <mergeCell ref="K467:S467"/>
    <mergeCell ref="A468:I468"/>
    <mergeCell ref="K468:S468"/>
    <mergeCell ref="A473:D474"/>
    <mergeCell ref="K473:N474"/>
    <mergeCell ref="A476:D476"/>
    <mergeCell ref="K476:N476"/>
    <mergeCell ref="B439:D439"/>
    <mergeCell ref="L439:N439"/>
    <mergeCell ref="B443:D443"/>
    <mergeCell ref="L443:N443"/>
    <mergeCell ref="F447:I447"/>
    <mergeCell ref="P447:S447"/>
    <mergeCell ref="A428:D428"/>
    <mergeCell ref="K428:N428"/>
    <mergeCell ref="B430:D430"/>
    <mergeCell ref="L430:N430"/>
    <mergeCell ref="B432:D433"/>
    <mergeCell ref="L432:N433"/>
    <mergeCell ref="B435:D435"/>
    <mergeCell ref="L435:N435"/>
    <mergeCell ref="B437:D437"/>
    <mergeCell ref="L437:N437"/>
    <mergeCell ref="B489:D489"/>
    <mergeCell ref="L489:N489"/>
    <mergeCell ref="B493:D493"/>
    <mergeCell ref="L493:N493"/>
    <mergeCell ref="F497:I497"/>
    <mergeCell ref="P497:S497"/>
    <mergeCell ref="A513:I513"/>
    <mergeCell ref="K513:S513"/>
    <mergeCell ref="A514:I514"/>
    <mergeCell ref="K514:S514"/>
    <mergeCell ref="A478:D478"/>
    <mergeCell ref="K478:N478"/>
    <mergeCell ref="B480:D480"/>
    <mergeCell ref="L480:N480"/>
    <mergeCell ref="B482:D483"/>
    <mergeCell ref="L482:N483"/>
    <mergeCell ref="B485:D485"/>
    <mergeCell ref="L485:N485"/>
    <mergeCell ref="B487:D487"/>
    <mergeCell ref="L487:N487"/>
    <mergeCell ref="B531:D531"/>
    <mergeCell ref="L531:N531"/>
    <mergeCell ref="B533:D533"/>
    <mergeCell ref="L533:N533"/>
    <mergeCell ref="B535:D535"/>
    <mergeCell ref="L535:N535"/>
    <mergeCell ref="B539:D539"/>
    <mergeCell ref="L539:N539"/>
    <mergeCell ref="F543:I543"/>
    <mergeCell ref="A519:D520"/>
    <mergeCell ref="K519:N520"/>
    <mergeCell ref="A522:D522"/>
    <mergeCell ref="K522:N522"/>
    <mergeCell ref="A524:D524"/>
    <mergeCell ref="K524:N524"/>
    <mergeCell ref="B526:D526"/>
    <mergeCell ref="L526:N526"/>
    <mergeCell ref="B528:D529"/>
    <mergeCell ref="L528:N529"/>
    <mergeCell ref="B581:D581"/>
    <mergeCell ref="L581:N581"/>
    <mergeCell ref="B585:D585"/>
    <mergeCell ref="L585:N585"/>
    <mergeCell ref="F589:I589"/>
    <mergeCell ref="P589:S589"/>
    <mergeCell ref="A570:D570"/>
    <mergeCell ref="K570:N570"/>
    <mergeCell ref="B572:D572"/>
    <mergeCell ref="L572:N572"/>
    <mergeCell ref="B574:D575"/>
    <mergeCell ref="L574:N575"/>
    <mergeCell ref="B577:D577"/>
    <mergeCell ref="L577:N577"/>
    <mergeCell ref="B579:D579"/>
    <mergeCell ref="L579:N579"/>
    <mergeCell ref="P543:S543"/>
    <mergeCell ref="A559:I559"/>
    <mergeCell ref="K559:S559"/>
    <mergeCell ref="A560:I560"/>
    <mergeCell ref="K560:S560"/>
    <mergeCell ref="A565:D566"/>
    <mergeCell ref="K565:N566"/>
    <mergeCell ref="A568:D568"/>
    <mergeCell ref="K568:N568"/>
  </mergeCells>
  <pageMargins left="0.47244094488188981" right="0.47244094488188981" top="0.74803149606299213" bottom="0.74803149606299213" header="0.31496062992125984" footer="0.31496062992125984"/>
  <pageSetup paperSize="9" scale="34" orientation="landscape" horizontalDpi="300" verticalDpi="300" r:id="rId1"/>
  <rowBreaks count="16" manualBreakCount="16">
    <brk id="48" max="16383" man="1"/>
    <brk id="140" max="16383" man="1"/>
    <brk id="232" max="16383" man="1"/>
    <brk id="278" max="16383" man="1"/>
    <brk id="370" max="16383" man="1"/>
    <brk id="503" max="16383" man="1"/>
    <brk id="558" max="16383" man="1"/>
    <brk id="796" max="16383" man="1"/>
    <brk id="888" max="16383" man="1"/>
    <brk id="979" max="16383" man="1"/>
    <brk id="1025" max="16383" man="1"/>
    <brk id="1071" max="16383" man="1"/>
    <brk id="1308" max="18" man="1"/>
    <brk id="1360" max="16383" man="1"/>
    <brk id="1453" max="18" man="1"/>
    <brk id="1547"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47"/>
  <sheetViews>
    <sheetView topLeftCell="F34" workbookViewId="0">
      <selection activeCell="N43" sqref="N43"/>
    </sheetView>
  </sheetViews>
  <sheetFormatPr defaultRowHeight="15"/>
  <cols>
    <col min="1" max="1" width="4.42578125" customWidth="1"/>
    <col min="2" max="2" width="22.42578125" customWidth="1"/>
    <col min="3" max="3" width="25.85546875" customWidth="1"/>
    <col min="5" max="5" width="24.140625" customWidth="1"/>
    <col min="6" max="6" width="8.140625" customWidth="1"/>
    <col min="15" max="15" width="10.42578125" customWidth="1"/>
    <col min="17" max="17" width="24.5703125" bestFit="1" customWidth="1"/>
  </cols>
  <sheetData>
    <row r="1" spans="1:18" ht="18.75">
      <c r="A1" s="1635" t="s">
        <v>139</v>
      </c>
      <c r="B1" s="1635"/>
      <c r="C1" s="1635"/>
      <c r="D1" s="1635"/>
      <c r="E1" s="1635"/>
      <c r="F1" s="1635"/>
      <c r="G1" s="1635"/>
      <c r="H1" s="1635"/>
      <c r="I1" s="1635"/>
      <c r="J1" s="1635"/>
      <c r="K1" s="1635"/>
      <c r="L1" s="1635"/>
      <c r="M1" s="1635"/>
      <c r="N1" s="1635"/>
      <c r="O1" s="1635"/>
      <c r="P1" s="1635"/>
      <c r="Q1" s="104"/>
    </row>
    <row r="2" spans="1:18">
      <c r="A2" s="5"/>
      <c r="B2" s="12"/>
      <c r="E2" s="5"/>
      <c r="F2" s="5"/>
      <c r="G2" s="5"/>
    </row>
    <row r="3" spans="1:18" ht="15.75">
      <c r="A3" s="1636" t="s">
        <v>140</v>
      </c>
      <c r="B3" s="1636"/>
      <c r="C3" s="1636"/>
      <c r="D3" s="1636"/>
      <c r="E3" s="1636"/>
      <c r="F3" s="1636"/>
      <c r="G3" s="1636"/>
      <c r="H3" s="1636"/>
      <c r="I3" s="1636"/>
      <c r="J3" s="1636"/>
      <c r="K3" s="1636"/>
      <c r="L3" s="1636"/>
      <c r="M3" s="1636"/>
      <c r="N3" s="1636"/>
      <c r="O3" s="1636"/>
      <c r="P3" s="1636"/>
      <c r="Q3" s="105"/>
    </row>
    <row r="4" spans="1:18">
      <c r="A4" s="5"/>
      <c r="B4" s="12"/>
      <c r="E4" s="5"/>
      <c r="F4" s="5"/>
      <c r="G4" s="5"/>
      <c r="K4" s="2" t="s">
        <v>492</v>
      </c>
      <c r="L4" s="7">
        <f>'04-22Master'!D10</f>
        <v>44652</v>
      </c>
    </row>
    <row r="5" spans="1:18" ht="15.75">
      <c r="A5" s="106" t="s">
        <v>141</v>
      </c>
      <c r="B5" s="107"/>
      <c r="D5" t="str">
        <f>'04-22Master'!F5</f>
        <v>Burgeon IT Services Pvt.Ltd.</v>
      </c>
      <c r="E5" s="108"/>
      <c r="F5" s="108"/>
      <c r="G5" s="108"/>
      <c r="H5" s="108"/>
      <c r="I5" s="108"/>
      <c r="J5" s="108"/>
      <c r="K5" s="106" t="s">
        <v>142</v>
      </c>
      <c r="L5" s="108"/>
      <c r="M5" s="108" t="s">
        <v>1106</v>
      </c>
      <c r="N5" s="108"/>
      <c r="O5" s="108"/>
      <c r="P5" s="108"/>
      <c r="Q5" s="108"/>
      <c r="R5" s="108"/>
    </row>
    <row r="6" spans="1:18">
      <c r="A6" s="109" t="str">
        <f>'04-22Master'!F6</f>
        <v>Siri Mansion LIGB 436 Dr.A S Rao Nagar,Hyderabad</v>
      </c>
      <c r="B6" s="110"/>
      <c r="C6" s="111"/>
      <c r="D6" s="111"/>
      <c r="E6" s="109"/>
      <c r="F6" s="109"/>
      <c r="G6" s="109"/>
      <c r="H6" s="111"/>
      <c r="I6" s="111"/>
      <c r="J6" s="111"/>
      <c r="K6" s="111"/>
      <c r="L6" s="111"/>
      <c r="M6" s="111"/>
      <c r="N6" s="111"/>
      <c r="O6" s="111"/>
      <c r="P6" s="111"/>
      <c r="Q6" s="111"/>
      <c r="R6" s="111"/>
    </row>
    <row r="7" spans="1:18">
      <c r="A7" s="1637" t="s">
        <v>143</v>
      </c>
      <c r="B7" s="1639" t="s">
        <v>144</v>
      </c>
      <c r="C7" s="1639" t="s">
        <v>145</v>
      </c>
      <c r="D7" s="1640" t="s">
        <v>146</v>
      </c>
      <c r="E7" s="1640" t="s">
        <v>147</v>
      </c>
      <c r="F7" s="1640" t="s">
        <v>148</v>
      </c>
      <c r="G7" s="1641" t="s">
        <v>149</v>
      </c>
      <c r="H7" s="1640" t="s">
        <v>150</v>
      </c>
      <c r="I7" s="1643" t="s">
        <v>151</v>
      </c>
      <c r="J7" s="1643"/>
      <c r="K7" s="1643"/>
      <c r="L7" s="1644" t="s">
        <v>152</v>
      </c>
      <c r="M7" s="1644" t="s">
        <v>153</v>
      </c>
      <c r="N7" s="1633" t="s">
        <v>154</v>
      </c>
      <c r="O7" s="1633" t="s">
        <v>155</v>
      </c>
      <c r="P7" s="1633" t="s">
        <v>156</v>
      </c>
      <c r="Q7" s="112"/>
      <c r="R7" s="113"/>
    </row>
    <row r="8" spans="1:18" ht="96">
      <c r="A8" s="1638"/>
      <c r="B8" s="1639"/>
      <c r="C8" s="1639"/>
      <c r="D8" s="1640"/>
      <c r="E8" s="1640"/>
      <c r="F8" s="1640"/>
      <c r="G8" s="1642"/>
      <c r="H8" s="1640"/>
      <c r="I8" s="114" t="s">
        <v>157</v>
      </c>
      <c r="J8" s="114" t="s">
        <v>158</v>
      </c>
      <c r="K8" s="114" t="s">
        <v>159</v>
      </c>
      <c r="L8" s="1644"/>
      <c r="M8" s="1644"/>
      <c r="N8" s="1634"/>
      <c r="O8" s="1634"/>
      <c r="P8" s="1634"/>
      <c r="Q8" s="115" t="s">
        <v>160</v>
      </c>
      <c r="R8" s="116"/>
    </row>
    <row r="9" spans="1:18">
      <c r="A9" s="117">
        <v>1</v>
      </c>
      <c r="B9" s="118">
        <v>2</v>
      </c>
      <c r="C9" s="117">
        <v>3</v>
      </c>
      <c r="D9" s="117">
        <v>4</v>
      </c>
      <c r="E9" s="117">
        <v>5</v>
      </c>
      <c r="F9" s="117">
        <v>6</v>
      </c>
      <c r="G9" s="117"/>
      <c r="H9" s="117">
        <v>8</v>
      </c>
      <c r="I9" s="117">
        <v>9</v>
      </c>
      <c r="J9" s="117">
        <v>10</v>
      </c>
      <c r="K9" s="117">
        <v>11</v>
      </c>
      <c r="L9" s="117">
        <v>12</v>
      </c>
      <c r="M9" s="117">
        <v>13</v>
      </c>
      <c r="N9" s="117">
        <v>14</v>
      </c>
      <c r="O9" s="117">
        <v>15</v>
      </c>
      <c r="P9" s="117">
        <v>16</v>
      </c>
      <c r="Q9" s="119"/>
      <c r="R9" s="5"/>
    </row>
    <row r="10" spans="1:18" ht="27" customHeight="1">
      <c r="A10" s="120">
        <v>1</v>
      </c>
      <c r="B10" s="361" t="str">
        <f>'04-22Master'!B16</f>
        <v xml:space="preserve">AKASH DEEP CHUNAP </v>
      </c>
      <c r="C10" s="121" t="str">
        <f>'04-22Master'!E16</f>
        <v>Priyanka Chunap</v>
      </c>
      <c r="D10" s="120" t="s">
        <v>161</v>
      </c>
      <c r="E10" s="362" t="str">
        <f>'04-22Master'!F16</f>
        <v>Network security engineer</v>
      </c>
      <c r="F10" s="122">
        <f>'04-22Master'!R16</f>
        <v>30</v>
      </c>
      <c r="G10" s="122">
        <f>'04-22Master'!AH16</f>
        <v>148276.05212000001</v>
      </c>
      <c r="H10" s="122">
        <f>'04-22Master'!AD16</f>
        <v>1554.6089999999999</v>
      </c>
      <c r="I10" s="120" t="s">
        <v>34</v>
      </c>
      <c r="J10" s="120" t="s">
        <v>34</v>
      </c>
      <c r="K10" s="120" t="s">
        <v>34</v>
      </c>
      <c r="L10" s="120" t="s">
        <v>34</v>
      </c>
      <c r="M10" s="122">
        <f t="shared" ref="M10" si="0">H10</f>
        <v>1554.6089999999999</v>
      </c>
      <c r="N10" s="122">
        <f t="shared" ref="N10" si="1">H10</f>
        <v>1554.6089999999999</v>
      </c>
      <c r="O10" s="775">
        <f>'04-22Master'!AP16</f>
        <v>44686</v>
      </c>
      <c r="P10" s="123" t="str">
        <f>'04-22Master'!AQ16</f>
        <v>SBIN</v>
      </c>
      <c r="Q10" s="315" t="str">
        <f>'04-22Master'!AR16</f>
        <v>A/C 621 732 836 92</v>
      </c>
      <c r="R10" s="12"/>
    </row>
    <row r="11" spans="1:18" ht="27" customHeight="1">
      <c r="A11" s="120">
        <v>2</v>
      </c>
      <c r="B11" s="361" t="str">
        <f>'04-22Master'!B17</f>
        <v>RajasekharReddy KN</v>
      </c>
      <c r="C11" s="121" t="str">
        <f>'04-22Master'!E17</f>
        <v>Narayana Reddy</v>
      </c>
      <c r="D11" s="120" t="s">
        <v>161</v>
      </c>
      <c r="E11" s="362" t="str">
        <f>'04-22Master'!F17</f>
        <v>Citrix Administrator</v>
      </c>
      <c r="F11" s="122">
        <f>'04-22Master'!R17</f>
        <v>30</v>
      </c>
      <c r="G11" s="122">
        <f>'04-22Master'!AH17</f>
        <v>73275.862639999992</v>
      </c>
      <c r="H11" s="122">
        <f>'04-22Master'!AD17</f>
        <v>1554.6089999999999</v>
      </c>
      <c r="I11" s="120" t="s">
        <v>34</v>
      </c>
      <c r="J11" s="120" t="s">
        <v>34</v>
      </c>
      <c r="K11" s="120" t="s">
        <v>34</v>
      </c>
      <c r="L11" s="120" t="s">
        <v>34</v>
      </c>
      <c r="M11" s="122">
        <f t="shared" ref="M11:M43" si="2">H11</f>
        <v>1554.6089999999999</v>
      </c>
      <c r="N11" s="122">
        <f t="shared" ref="N11:N43" si="3">H11</f>
        <v>1554.6089999999999</v>
      </c>
      <c r="O11" s="775">
        <f>'04-22Master'!AP17</f>
        <v>44686</v>
      </c>
      <c r="P11" s="123" t="str">
        <f>'04-22Master'!AQ17</f>
        <v>ICICI</v>
      </c>
      <c r="Q11" s="315" t="str">
        <f>'04-22Master'!AR17</f>
        <v>272601504387</v>
      </c>
    </row>
    <row r="12" spans="1:18" ht="27" customHeight="1">
      <c r="A12" s="120">
        <v>3</v>
      </c>
      <c r="B12" s="361" t="str">
        <f>'04-22Master'!B18</f>
        <v>Moulika GM</v>
      </c>
      <c r="C12" s="121" t="str">
        <f>'04-22Master'!E18</f>
        <v>Maniganda Charan Kumar</v>
      </c>
      <c r="D12" s="120" t="s">
        <v>161</v>
      </c>
      <c r="E12" s="362" t="str">
        <f>'04-22Master'!F18</f>
        <v>Ansible Developer</v>
      </c>
      <c r="F12" s="122">
        <f>'04-22Master'!R18</f>
        <v>30</v>
      </c>
      <c r="G12" s="122">
        <f>'04-22Master'!AH18</f>
        <v>23276.095940000003</v>
      </c>
      <c r="H12" s="122">
        <f>'04-22Master'!AD18</f>
        <v>1554.6089999999999</v>
      </c>
      <c r="I12" s="120" t="s">
        <v>34</v>
      </c>
      <c r="J12" s="120" t="s">
        <v>34</v>
      </c>
      <c r="K12" s="120" t="s">
        <v>34</v>
      </c>
      <c r="L12" s="120" t="s">
        <v>34</v>
      </c>
      <c r="M12" s="122">
        <f t="shared" si="2"/>
        <v>1554.6089999999999</v>
      </c>
      <c r="N12" s="122">
        <f t="shared" si="3"/>
        <v>1554.6089999999999</v>
      </c>
      <c r="O12" s="775">
        <f>'04-22Master'!AP18</f>
        <v>44686</v>
      </c>
      <c r="P12" s="123" t="str">
        <f>'04-22Master'!AQ18</f>
        <v>Indian Bank</v>
      </c>
      <c r="Q12" s="315">
        <f>'04-22Master'!AR18</f>
        <v>6685853376</v>
      </c>
    </row>
    <row r="13" spans="1:18" ht="27" customHeight="1">
      <c r="A13" s="120">
        <v>4</v>
      </c>
      <c r="B13" s="361" t="str">
        <f>'04-22Master'!B19</f>
        <v>AsokKumar J</v>
      </c>
      <c r="C13" s="121" t="str">
        <f>'04-22Master'!E19</f>
        <v>J.Prabhakar Reddt</v>
      </c>
      <c r="D13" s="120" t="s">
        <v>161</v>
      </c>
      <c r="E13" s="362" t="str">
        <f>'04-22Master'!F19</f>
        <v>Senior Middleware Administrator (MQ &amp; Kafka)</v>
      </c>
      <c r="F13" s="122">
        <f>'04-22Master'!R19</f>
        <v>28</v>
      </c>
      <c r="G13" s="122">
        <f>'04-22Master'!AH19</f>
        <v>124501.71776799999</v>
      </c>
      <c r="H13" s="122">
        <f>'04-22Master'!AD19</f>
        <v>1554.6089999999999</v>
      </c>
      <c r="I13" s="120" t="s">
        <v>34</v>
      </c>
      <c r="J13" s="120" t="s">
        <v>34</v>
      </c>
      <c r="K13" s="120" t="s">
        <v>34</v>
      </c>
      <c r="L13" s="120" t="s">
        <v>34</v>
      </c>
      <c r="M13" s="122">
        <f t="shared" si="2"/>
        <v>1554.6089999999999</v>
      </c>
      <c r="N13" s="122">
        <f t="shared" si="3"/>
        <v>1554.6089999999999</v>
      </c>
      <c r="O13" s="775">
        <f>'04-22Master'!AP19</f>
        <v>44686</v>
      </c>
      <c r="P13" s="123" t="str">
        <f>'04-22Master'!AQ19</f>
        <v>HDFC</v>
      </c>
      <c r="Q13" s="315" t="str">
        <f>'04-22Master'!AR19</f>
        <v>50100397382442</v>
      </c>
    </row>
    <row r="14" spans="1:18" ht="27" customHeight="1">
      <c r="A14" s="120">
        <v>5</v>
      </c>
      <c r="B14" s="361" t="str">
        <f>'04-22Master'!B20</f>
        <v>Majed Khan</v>
      </c>
      <c r="C14" s="121" t="str">
        <f>'04-22Master'!E20</f>
        <v>Habeeb Khan</v>
      </c>
      <c r="D14" s="120" t="s">
        <v>161</v>
      </c>
      <c r="E14" s="362" t="str">
        <f>'04-22Master'!F20</f>
        <v>Oracle/SAP DBA</v>
      </c>
      <c r="F14" s="122">
        <f>'04-22Master'!R20</f>
        <v>30</v>
      </c>
      <c r="G14" s="122">
        <f>'04-22Master'!AH20</f>
        <v>148276.05212000001</v>
      </c>
      <c r="H14" s="122">
        <f>'04-22Master'!AD20</f>
        <v>1554.6089999999999</v>
      </c>
      <c r="I14" s="120" t="s">
        <v>34</v>
      </c>
      <c r="J14" s="120" t="s">
        <v>34</v>
      </c>
      <c r="K14" s="120" t="s">
        <v>34</v>
      </c>
      <c r="L14" s="120" t="s">
        <v>34</v>
      </c>
      <c r="M14" s="122">
        <f t="shared" si="2"/>
        <v>1554.6089999999999</v>
      </c>
      <c r="N14" s="122">
        <f t="shared" si="3"/>
        <v>1554.6089999999999</v>
      </c>
      <c r="O14" s="775">
        <f>'04-22Master'!AP20</f>
        <v>44686</v>
      </c>
      <c r="P14" s="123" t="str">
        <f>'04-22Master'!AQ20</f>
        <v>HDFC</v>
      </c>
      <c r="Q14" s="315" t="str">
        <f>'04-22Master'!AR20</f>
        <v>07941610141597</v>
      </c>
    </row>
    <row r="15" spans="1:18" ht="27" customHeight="1">
      <c r="A15" s="120">
        <v>6</v>
      </c>
      <c r="B15" s="361" t="str">
        <f>'04-22Master'!B21</f>
        <v>MADAN DH</v>
      </c>
      <c r="C15" s="121" t="str">
        <f>'04-22Master'!E21</f>
        <v>Dayanand H</v>
      </c>
      <c r="D15" s="120" t="s">
        <v>161</v>
      </c>
      <c r="E15" s="362" t="str">
        <f>'04-22Master'!F21</f>
        <v>Principal Storage Consultant</v>
      </c>
      <c r="F15" s="122">
        <f>'04-22Master'!R21</f>
        <v>30</v>
      </c>
      <c r="G15" s="122">
        <f>'04-22Master'!AH21</f>
        <v>103275.72266</v>
      </c>
      <c r="H15" s="122">
        <f>'04-22Master'!AD21</f>
        <v>1554.6089999999999</v>
      </c>
      <c r="I15" s="120" t="s">
        <v>34</v>
      </c>
      <c r="J15" s="120" t="s">
        <v>34</v>
      </c>
      <c r="K15" s="120" t="s">
        <v>34</v>
      </c>
      <c r="L15" s="120" t="s">
        <v>34</v>
      </c>
      <c r="M15" s="122">
        <f t="shared" si="2"/>
        <v>1554.6089999999999</v>
      </c>
      <c r="N15" s="122">
        <f t="shared" si="3"/>
        <v>1554.6089999999999</v>
      </c>
      <c r="O15" s="775">
        <f>'04-22Master'!AP21</f>
        <v>44686</v>
      </c>
      <c r="P15" s="123" t="str">
        <f>'04-22Master'!AQ21</f>
        <v>HDFC Bank</v>
      </c>
      <c r="Q15" s="315">
        <f>'04-22Master'!AR21</f>
        <v>50100122835737</v>
      </c>
    </row>
    <row r="16" spans="1:18" ht="27" customHeight="1">
      <c r="A16" s="120">
        <v>7</v>
      </c>
      <c r="B16" s="361" t="str">
        <f>'04-22Master'!B22</f>
        <v>Sachin</v>
      </c>
      <c r="C16" s="121" t="str">
        <f>'04-22Master'!E22</f>
        <v xml:space="preserve">POONAM SACHIN MESHRAM </v>
      </c>
      <c r="D16" s="120" t="s">
        <v>161</v>
      </c>
      <c r="E16" s="362" t="str">
        <f>'04-22Master'!F22</f>
        <v>Windows Administrator</v>
      </c>
      <c r="F16" s="122">
        <f>'04-22Master'!R22</f>
        <v>13</v>
      </c>
      <c r="G16" s="122">
        <f>'04-22Master'!AH22</f>
        <v>41364.478471999995</v>
      </c>
      <c r="H16" s="122">
        <f>'04-22Master'!AD22</f>
        <v>1554.6089999999999</v>
      </c>
      <c r="I16" s="120" t="s">
        <v>34</v>
      </c>
      <c r="J16" s="120" t="s">
        <v>34</v>
      </c>
      <c r="K16" s="120" t="s">
        <v>34</v>
      </c>
      <c r="L16" s="120" t="s">
        <v>34</v>
      </c>
      <c r="M16" s="122">
        <f t="shared" si="2"/>
        <v>1554.6089999999999</v>
      </c>
      <c r="N16" s="122">
        <f t="shared" si="3"/>
        <v>1554.6089999999999</v>
      </c>
      <c r="O16" s="775">
        <f>'04-22Master'!AP22</f>
        <v>44686</v>
      </c>
      <c r="P16" s="123" t="str">
        <f>'04-22Master'!AQ22</f>
        <v>STATE BANK OF INDIA</v>
      </c>
      <c r="Q16" s="315">
        <f>'04-22Master'!AR22</f>
        <v>20079696052</v>
      </c>
    </row>
    <row r="17" spans="1:17" ht="27" customHeight="1">
      <c r="A17" s="120">
        <v>8</v>
      </c>
      <c r="B17" s="361" t="str">
        <f>'04-22Master'!B23</f>
        <v>Barathiyar A</v>
      </c>
      <c r="C17" s="121" t="str">
        <f>'04-22Master'!E23</f>
        <v>Arumugam</v>
      </c>
      <c r="D17" s="120" t="s">
        <v>161</v>
      </c>
      <c r="E17" s="362" t="str">
        <f>'04-22Master'!F23</f>
        <v>VMware &amp; Wintel Admin</v>
      </c>
      <c r="F17" s="122">
        <f>'04-22Master'!R23</f>
        <v>13</v>
      </c>
      <c r="G17" s="122">
        <f>'04-22Master'!AH23</f>
        <v>29231.295254000001</v>
      </c>
      <c r="H17" s="122">
        <f>'04-22Master'!AD23</f>
        <v>1554.6089999999999</v>
      </c>
      <c r="I17" s="120" t="s">
        <v>34</v>
      </c>
      <c r="J17" s="120" t="s">
        <v>34</v>
      </c>
      <c r="K17" s="120" t="s">
        <v>34</v>
      </c>
      <c r="L17" s="120" t="s">
        <v>34</v>
      </c>
      <c r="M17" s="122">
        <f t="shared" si="2"/>
        <v>1554.6089999999999</v>
      </c>
      <c r="N17" s="122">
        <f t="shared" si="3"/>
        <v>1554.6089999999999</v>
      </c>
      <c r="O17" s="775">
        <f>'04-22Master'!AP23</f>
        <v>44686</v>
      </c>
      <c r="P17" s="123" t="str">
        <f>'04-22Master'!AQ23</f>
        <v>ICICI BANK</v>
      </c>
      <c r="Q17" s="315" t="str">
        <f>'04-22Master'!AR23</f>
        <v>602601522530</v>
      </c>
    </row>
    <row r="18" spans="1:17" ht="27" customHeight="1">
      <c r="A18" s="120">
        <v>9</v>
      </c>
      <c r="B18" s="361" t="str">
        <f>'04-22Master'!B24</f>
        <v>Kumaravel M</v>
      </c>
      <c r="C18" s="121" t="str">
        <f>'04-22Master'!E24</f>
        <v>Madhavaraj</v>
      </c>
      <c r="D18" s="120" t="s">
        <v>161</v>
      </c>
      <c r="E18" s="362" t="str">
        <f>'04-22Master'!F24</f>
        <v>Sr. Network Administrator</v>
      </c>
      <c r="F18" s="122">
        <f>'04-22Master'!R24</f>
        <v>30</v>
      </c>
      <c r="G18" s="122">
        <f>'04-22Master'!AH24</f>
        <v>53275.955959999999</v>
      </c>
      <c r="H18" s="122">
        <f>'04-22Master'!AD24</f>
        <v>1554.6089999999999</v>
      </c>
      <c r="I18" s="120" t="s">
        <v>34</v>
      </c>
      <c r="J18" s="120" t="s">
        <v>34</v>
      </c>
      <c r="K18" s="120" t="s">
        <v>34</v>
      </c>
      <c r="L18" s="120" t="s">
        <v>34</v>
      </c>
      <c r="M18" s="122">
        <f t="shared" si="2"/>
        <v>1554.6089999999999</v>
      </c>
      <c r="N18" s="122">
        <f t="shared" si="3"/>
        <v>1554.6089999999999</v>
      </c>
      <c r="O18" s="775">
        <f>'04-22Master'!AP24</f>
        <v>44686</v>
      </c>
      <c r="P18" s="123" t="str">
        <f>'04-22Master'!AQ24</f>
        <v>Indian Bank</v>
      </c>
      <c r="Q18" s="315" t="str">
        <f>'04-22Master'!AR24</f>
        <v>443843855</v>
      </c>
    </row>
    <row r="19" spans="1:17" ht="27" customHeight="1">
      <c r="A19" s="120">
        <v>10</v>
      </c>
      <c r="B19" s="361" t="str">
        <f>'04-22Master'!B25</f>
        <v>CHANDRASEHARAN GERORGE</v>
      </c>
      <c r="C19" s="121" t="str">
        <f>'04-22Master'!E25</f>
        <v>George</v>
      </c>
      <c r="D19" s="120" t="s">
        <v>161</v>
      </c>
      <c r="E19" s="362" t="str">
        <f>'04-22Master'!F25</f>
        <v>SENIOR TECHNICAL SPECIALIST</v>
      </c>
      <c r="F19" s="122">
        <f>'04-22Master'!R25</f>
        <v>15</v>
      </c>
      <c r="G19" s="122">
        <f>'04-22Master'!AH25</f>
        <v>28971.937310000001</v>
      </c>
      <c r="H19" s="122">
        <f>'04-22Master'!AD25</f>
        <v>1554.6089999999999</v>
      </c>
      <c r="I19" s="120" t="s">
        <v>34</v>
      </c>
      <c r="J19" s="120" t="s">
        <v>34</v>
      </c>
      <c r="K19" s="120" t="s">
        <v>34</v>
      </c>
      <c r="L19" s="120" t="s">
        <v>34</v>
      </c>
      <c r="M19" s="122">
        <f t="shared" si="2"/>
        <v>1554.6089999999999</v>
      </c>
      <c r="N19" s="122">
        <f t="shared" si="3"/>
        <v>1554.6089999999999</v>
      </c>
      <c r="O19" s="775">
        <f>'04-22Master'!AP25</f>
        <v>44686</v>
      </c>
      <c r="P19" s="123" t="str">
        <f>'04-22Master'!AQ25</f>
        <v>Standard Charter Bank</v>
      </c>
      <c r="Q19" s="315" t="str">
        <f>'04-22Master'!AR25</f>
        <v>42610387037</v>
      </c>
    </row>
    <row r="20" spans="1:17" ht="27" customHeight="1">
      <c r="A20" s="120">
        <v>11</v>
      </c>
      <c r="B20" s="361" t="str">
        <f>'04-22Master'!B26</f>
        <v>VISHNUPRASATH T</v>
      </c>
      <c r="C20" s="121" t="str">
        <f>'04-22Master'!E26</f>
        <v>Thavamani</v>
      </c>
      <c r="D20" s="120" t="s">
        <v>161</v>
      </c>
      <c r="E20" s="362" t="str">
        <f>'04-22Master'!F26</f>
        <v>Sr. Network Engineer</v>
      </c>
      <c r="F20" s="122">
        <f>'04-22Master'!R26</f>
        <v>30</v>
      </c>
      <c r="G20" s="122">
        <f>'04-22Master'!AH26</f>
        <v>53275.955959999999</v>
      </c>
      <c r="H20" s="122">
        <f>'04-22Master'!AD26</f>
        <v>1554.6089999999999</v>
      </c>
      <c r="I20" s="120" t="s">
        <v>34</v>
      </c>
      <c r="J20" s="120" t="s">
        <v>34</v>
      </c>
      <c r="K20" s="120" t="s">
        <v>34</v>
      </c>
      <c r="L20" s="120" t="s">
        <v>34</v>
      </c>
      <c r="M20" s="122">
        <f t="shared" si="2"/>
        <v>1554.6089999999999</v>
      </c>
      <c r="N20" s="122">
        <f t="shared" si="3"/>
        <v>1554.6089999999999</v>
      </c>
      <c r="O20" s="775">
        <f>'04-22Master'!AP26</f>
        <v>44686</v>
      </c>
      <c r="P20" s="123" t="str">
        <f>'04-22Master'!AQ26</f>
        <v>ICICI BANK</v>
      </c>
      <c r="Q20" s="315" t="str">
        <f>'04-22Master'!AR26</f>
        <v>270401504431</v>
      </c>
    </row>
    <row r="21" spans="1:17" ht="27" customHeight="1">
      <c r="A21" s="120">
        <v>12</v>
      </c>
      <c r="B21" s="361" t="str">
        <f>'04-22Master'!B27</f>
        <v>Nagaranjan S</v>
      </c>
      <c r="C21" s="121" t="str">
        <f>'04-22Master'!E27</f>
        <v>SUBBIAH G</v>
      </c>
      <c r="D21" s="120" t="s">
        <v>161</v>
      </c>
      <c r="E21" s="362" t="str">
        <f>'04-22Master'!F27</f>
        <v>Linux Administrator</v>
      </c>
      <c r="F21" s="122">
        <f>'04-22Master'!R27</f>
        <v>30</v>
      </c>
      <c r="G21" s="122">
        <f>'04-22Master'!AH27</f>
        <v>53275.955959999999</v>
      </c>
      <c r="H21" s="122">
        <f>'04-22Master'!AD27</f>
        <v>1554.6089999999999</v>
      </c>
      <c r="I21" s="120" t="s">
        <v>34</v>
      </c>
      <c r="J21" s="120" t="s">
        <v>34</v>
      </c>
      <c r="K21" s="120" t="s">
        <v>34</v>
      </c>
      <c r="L21" s="120" t="s">
        <v>34</v>
      </c>
      <c r="M21" s="122">
        <f t="shared" si="2"/>
        <v>1554.6089999999999</v>
      </c>
      <c r="N21" s="122">
        <f t="shared" si="3"/>
        <v>1554.6089999999999</v>
      </c>
      <c r="O21" s="775">
        <f>'04-22Master'!AP27</f>
        <v>44686</v>
      </c>
      <c r="P21" s="123" t="str">
        <f>'04-22Master'!AQ27</f>
        <v>IDBI BANK</v>
      </c>
      <c r="Q21" s="315" t="str">
        <f>'04-22Master'!AR27</f>
        <v>005104000198752</v>
      </c>
    </row>
    <row r="22" spans="1:17" ht="27" customHeight="1">
      <c r="A22" s="120">
        <v>13</v>
      </c>
      <c r="B22" s="361" t="str">
        <f>'04-22Master'!B28</f>
        <v>ELAMPARITHI SB</v>
      </c>
      <c r="C22" s="121" t="str">
        <f>'04-22Master'!E28</f>
        <v>Balasubramanian.S</v>
      </c>
      <c r="D22" s="120" t="s">
        <v>161</v>
      </c>
      <c r="E22" s="362" t="str">
        <f>'04-22Master'!F28</f>
        <v>Senior Network Engineer</v>
      </c>
      <c r="F22" s="122">
        <f>'04-22Master'!R28</f>
        <v>20</v>
      </c>
      <c r="G22" s="122">
        <f>'04-22Master'!AH28</f>
        <v>36073.173640000001</v>
      </c>
      <c r="H22" s="122">
        <f>'04-22Master'!AD28</f>
        <v>1554.6089999999999</v>
      </c>
      <c r="I22" s="120" t="s">
        <v>34</v>
      </c>
      <c r="J22" s="120" t="s">
        <v>34</v>
      </c>
      <c r="K22" s="120" t="s">
        <v>34</v>
      </c>
      <c r="L22" s="120" t="s">
        <v>34</v>
      </c>
      <c r="M22" s="122">
        <f t="shared" si="2"/>
        <v>1554.6089999999999</v>
      </c>
      <c r="N22" s="122">
        <f t="shared" si="3"/>
        <v>1554.6089999999999</v>
      </c>
      <c r="O22" s="775">
        <f>'04-22Master'!AP28</f>
        <v>44686</v>
      </c>
      <c r="P22" s="123" t="str">
        <f>'04-22Master'!AQ28</f>
        <v>ICICI</v>
      </c>
      <c r="Q22" s="315" t="str">
        <f>'04-22Master'!AR28</f>
        <v>060701514623</v>
      </c>
    </row>
    <row r="23" spans="1:17" ht="27" customHeight="1">
      <c r="A23" s="120">
        <v>14</v>
      </c>
      <c r="B23" s="361" t="str">
        <f>'04-22Master'!B29</f>
        <v>Karthick G</v>
      </c>
      <c r="C23" s="121" t="str">
        <f>'04-22Master'!E29</f>
        <v>Ganesan</v>
      </c>
      <c r="D23" s="120" t="s">
        <v>161</v>
      </c>
      <c r="E23" s="362" t="str">
        <f>'04-22Master'!F29</f>
        <v xml:space="preserve">Senior EUC Analyst </v>
      </c>
      <c r="F23" s="122">
        <f>'04-22Master'!R29</f>
        <v>30</v>
      </c>
      <c r="G23" s="122">
        <f>'04-22Master'!AH29</f>
        <v>98276.28542</v>
      </c>
      <c r="H23" s="122">
        <f>'04-22Master'!AD29</f>
        <v>1554.6089999999999</v>
      </c>
      <c r="I23" s="120" t="s">
        <v>34</v>
      </c>
      <c r="J23" s="120" t="s">
        <v>34</v>
      </c>
      <c r="K23" s="120" t="s">
        <v>34</v>
      </c>
      <c r="L23" s="120" t="s">
        <v>34</v>
      </c>
      <c r="M23" s="122">
        <f t="shared" si="2"/>
        <v>1554.6089999999999</v>
      </c>
      <c r="N23" s="122">
        <f t="shared" si="3"/>
        <v>1554.6089999999999</v>
      </c>
      <c r="O23" s="775">
        <f>'04-22Master'!AP29</f>
        <v>44686</v>
      </c>
      <c r="P23" s="123" t="str">
        <f>'04-22Master'!AQ29</f>
        <v>HDFC BANK</v>
      </c>
      <c r="Q23" s="315" t="str">
        <f>'04-22Master'!AR29</f>
        <v>50100072083437</v>
      </c>
    </row>
    <row r="24" spans="1:17" ht="27" customHeight="1">
      <c r="A24" s="120">
        <v>15</v>
      </c>
      <c r="B24" s="361" t="str">
        <f>'04-22Master'!B30</f>
        <v>K V Kannan</v>
      </c>
      <c r="C24" s="121" t="str">
        <f>'04-22Master'!E30</f>
        <v>K C Venkata Kumar</v>
      </c>
      <c r="D24" s="120" t="s">
        <v>161</v>
      </c>
      <c r="E24" s="362" t="str">
        <f>'04-22Master'!F30</f>
        <v>Windows and Assure Administrator</v>
      </c>
      <c r="F24" s="122">
        <f>'04-22Master'!R30</f>
        <v>30</v>
      </c>
      <c r="G24" s="122">
        <f>'04-22Master'!AH30</f>
        <v>41275.796179999998</v>
      </c>
      <c r="H24" s="122">
        <f>'04-22Master'!AD30</f>
        <v>1554.6089999999999</v>
      </c>
      <c r="I24" s="120" t="s">
        <v>34</v>
      </c>
      <c r="J24" s="120" t="s">
        <v>34</v>
      </c>
      <c r="K24" s="120" t="s">
        <v>34</v>
      </c>
      <c r="L24" s="120" t="s">
        <v>34</v>
      </c>
      <c r="M24" s="122">
        <f t="shared" si="2"/>
        <v>1554.6089999999999</v>
      </c>
      <c r="N24" s="122">
        <f t="shared" si="3"/>
        <v>1554.6089999999999</v>
      </c>
      <c r="O24" s="775">
        <f>'04-22Master'!AP30</f>
        <v>44686</v>
      </c>
      <c r="P24" s="123" t="str">
        <f>'04-22Master'!AQ30</f>
        <v xml:space="preserve"> INDUSIND BANK </v>
      </c>
      <c r="Q24" s="315" t="str">
        <f>'04-22Master'!AR30</f>
        <v>100062052877</v>
      </c>
    </row>
    <row r="25" spans="1:17" ht="27" customHeight="1">
      <c r="A25" s="120">
        <v>16</v>
      </c>
      <c r="B25" s="361" t="str">
        <f>'04-22Master'!B31</f>
        <v>Thanigaivel.J</v>
      </c>
      <c r="C25" s="121" t="str">
        <f>'04-22Master'!E31</f>
        <v>Jayavelu</v>
      </c>
      <c r="D25" s="120" t="s">
        <v>161</v>
      </c>
      <c r="E25" s="362" t="str">
        <f>'04-22Master'!F31</f>
        <v>Network Engineer</v>
      </c>
      <c r="F25" s="122">
        <f>'04-22Master'!R31</f>
        <v>30</v>
      </c>
      <c r="G25" s="122">
        <f>'04-22Master'!AH31</f>
        <v>41275.796179999998</v>
      </c>
      <c r="H25" s="122">
        <f>'04-22Master'!AD31</f>
        <v>1554.6089999999999</v>
      </c>
      <c r="I25" s="120" t="s">
        <v>34</v>
      </c>
      <c r="J25" s="120" t="s">
        <v>34</v>
      </c>
      <c r="K25" s="120" t="s">
        <v>34</v>
      </c>
      <c r="L25" s="120" t="s">
        <v>34</v>
      </c>
      <c r="M25" s="122">
        <f t="shared" si="2"/>
        <v>1554.6089999999999</v>
      </c>
      <c r="N25" s="122">
        <f t="shared" si="3"/>
        <v>1554.6089999999999</v>
      </c>
      <c r="O25" s="775">
        <f>'04-22Master'!AP31</f>
        <v>44686</v>
      </c>
      <c r="P25" s="123" t="str">
        <f>'04-22Master'!AQ31</f>
        <v>AXIS BANK</v>
      </c>
      <c r="Q25" s="315" t="str">
        <f>'04-22Master'!AR31</f>
        <v>917010045864654</v>
      </c>
    </row>
    <row r="26" spans="1:17" ht="27" customHeight="1">
      <c r="A26" s="120">
        <v>17</v>
      </c>
      <c r="B26" s="361" t="str">
        <f>'04-22Master'!B32</f>
        <v>Manzoor Ahamed</v>
      </c>
      <c r="C26" s="121" t="str">
        <f>'04-22Master'!E32</f>
        <v>Syed Rahim</v>
      </c>
      <c r="D26" s="120" t="s">
        <v>161</v>
      </c>
      <c r="E26" s="362" t="str">
        <f>'04-22Master'!F32</f>
        <v>Lead Devops Engineer</v>
      </c>
      <c r="F26" s="122">
        <f>'04-22Master'!R32</f>
        <v>30</v>
      </c>
      <c r="G26" s="122">
        <f>'04-22Master'!AH32</f>
        <v>243276.14827999999</v>
      </c>
      <c r="H26" s="122">
        <f>'04-22Master'!AD32</f>
        <v>1554.6089999999999</v>
      </c>
      <c r="I26" s="120" t="s">
        <v>34</v>
      </c>
      <c r="J26" s="120" t="s">
        <v>34</v>
      </c>
      <c r="K26" s="120" t="s">
        <v>34</v>
      </c>
      <c r="L26" s="120" t="s">
        <v>34</v>
      </c>
      <c r="M26" s="122">
        <f t="shared" si="2"/>
        <v>1554.6089999999999</v>
      </c>
      <c r="N26" s="122">
        <f t="shared" si="3"/>
        <v>1554.6089999999999</v>
      </c>
      <c r="O26" s="775">
        <f>'04-22Master'!AP32</f>
        <v>44686</v>
      </c>
      <c r="P26" s="123" t="str">
        <f>'04-22Master'!AQ32</f>
        <v>CITI Bank</v>
      </c>
      <c r="Q26" s="315">
        <f>'04-22Master'!AR32</f>
        <v>5153635813</v>
      </c>
    </row>
    <row r="27" spans="1:17" ht="27" customHeight="1">
      <c r="A27" s="120">
        <v>18</v>
      </c>
      <c r="B27" s="361" t="str">
        <f>'04-22Master'!B33</f>
        <v>Ramakrishna J Reddy</v>
      </c>
      <c r="C27" s="121" t="str">
        <f>'04-22Master'!E33</f>
        <v>Satyanarayana  Reddy</v>
      </c>
      <c r="D27" s="120" t="s">
        <v>161</v>
      </c>
      <c r="E27" s="362" t="str">
        <f>'04-22Master'!F33</f>
        <v>SENIOR SAP ABAP CONSULTANT</v>
      </c>
      <c r="F27" s="122">
        <f>'04-22Master'!R33</f>
        <v>28</v>
      </c>
      <c r="G27" s="122">
        <f>'04-22Master'!AH33</f>
        <v>194501.89461600001</v>
      </c>
      <c r="H27" s="122">
        <f>'04-22Master'!AD33</f>
        <v>1554.6089999999999</v>
      </c>
      <c r="I27" s="120" t="s">
        <v>34</v>
      </c>
      <c r="J27" s="120" t="s">
        <v>34</v>
      </c>
      <c r="K27" s="120" t="s">
        <v>34</v>
      </c>
      <c r="L27" s="120" t="s">
        <v>34</v>
      </c>
      <c r="M27" s="122">
        <f t="shared" si="2"/>
        <v>1554.6089999999999</v>
      </c>
      <c r="N27" s="122">
        <f t="shared" si="3"/>
        <v>1554.6089999999999</v>
      </c>
      <c r="O27" s="775">
        <f>'04-22Master'!AP33</f>
        <v>44686</v>
      </c>
      <c r="P27" s="123" t="str">
        <f>'04-22Master'!AQ33</f>
        <v>HDFC BANK</v>
      </c>
      <c r="Q27" s="315" t="str">
        <f>'04-22Master'!AR33</f>
        <v>50100216035976</v>
      </c>
    </row>
    <row r="28" spans="1:17" ht="27" customHeight="1">
      <c r="A28" s="120">
        <v>19</v>
      </c>
      <c r="B28" s="361" t="str">
        <f>'04-22Master'!B34</f>
        <v>Anil kumar Reddy kusam</v>
      </c>
      <c r="C28" s="121" t="str">
        <f>'04-22Master'!E34</f>
        <v>Pulla Reddy</v>
      </c>
      <c r="D28" s="120" t="s">
        <v>161</v>
      </c>
      <c r="E28" s="362" t="str">
        <f>'04-22Master'!F34</f>
        <v>Associate Consultant</v>
      </c>
      <c r="F28" s="122">
        <f>'04-22Master'!R34</f>
        <v>30</v>
      </c>
      <c r="G28" s="122">
        <f>'04-22Master'!AH34</f>
        <v>88276.608999999997</v>
      </c>
      <c r="H28" s="122">
        <f>'04-22Master'!AD34</f>
        <v>1554.6089999999999</v>
      </c>
      <c r="I28" s="120" t="s">
        <v>34</v>
      </c>
      <c r="J28" s="120" t="s">
        <v>34</v>
      </c>
      <c r="K28" s="120" t="s">
        <v>34</v>
      </c>
      <c r="L28" s="120" t="s">
        <v>34</v>
      </c>
      <c r="M28" s="122">
        <f t="shared" si="2"/>
        <v>1554.6089999999999</v>
      </c>
      <c r="N28" s="122">
        <f t="shared" si="3"/>
        <v>1554.6089999999999</v>
      </c>
      <c r="O28" s="775">
        <f>'04-22Master'!AP34</f>
        <v>44686</v>
      </c>
      <c r="P28" s="123" t="str">
        <f>'04-22Master'!AQ34</f>
        <v>ICICI BANK</v>
      </c>
      <c r="Q28" s="315" t="str">
        <f>'04-22Master'!AR34</f>
        <v>020201566128</v>
      </c>
    </row>
    <row r="29" spans="1:17" ht="27" customHeight="1">
      <c r="A29" s="120">
        <v>20</v>
      </c>
      <c r="B29" s="361" t="str">
        <f>'04-22Master'!B35</f>
        <v>Praveen Kumar Tandra</v>
      </c>
      <c r="C29" s="121" t="str">
        <f>'04-22Master'!E35</f>
        <v>Ram reddy Tandra</v>
      </c>
      <c r="D29" s="120" t="s">
        <v>161</v>
      </c>
      <c r="E29" s="362" t="str">
        <f>'04-22Master'!F35</f>
        <v>Sr.Linux Admin</v>
      </c>
      <c r="F29" s="122">
        <f>'04-22Master'!R35</f>
        <v>30</v>
      </c>
      <c r="G29" s="122">
        <f>'04-22Master'!AH35</f>
        <v>108276.23875999999</v>
      </c>
      <c r="H29" s="122">
        <f>'04-22Master'!AD35</f>
        <v>1554.6089999999999</v>
      </c>
      <c r="I29" s="120" t="s">
        <v>34</v>
      </c>
      <c r="J29" s="120" t="s">
        <v>34</v>
      </c>
      <c r="K29" s="120" t="s">
        <v>34</v>
      </c>
      <c r="L29" s="120" t="s">
        <v>34</v>
      </c>
      <c r="M29" s="122">
        <f t="shared" si="2"/>
        <v>1554.6089999999999</v>
      </c>
      <c r="N29" s="122">
        <f t="shared" si="3"/>
        <v>1554.6089999999999</v>
      </c>
      <c r="O29" s="775">
        <f>'04-22Master'!AP35</f>
        <v>44686</v>
      </c>
      <c r="P29" s="123" t="str">
        <f>'04-22Master'!AQ35</f>
        <v>HDFC BANK</v>
      </c>
      <c r="Q29" s="315" t="str">
        <f>'04-22Master'!AR35</f>
        <v>00008099320</v>
      </c>
    </row>
    <row r="30" spans="1:17" ht="27" customHeight="1">
      <c r="A30" s="120">
        <v>21</v>
      </c>
      <c r="B30" s="361" t="str">
        <f>'04-22Master'!B36</f>
        <v>Nagarjun KV</v>
      </c>
      <c r="C30" s="121" t="str">
        <f>'04-22Master'!E36</f>
        <v>Arpitha R</v>
      </c>
      <c r="D30" s="120" t="s">
        <v>161</v>
      </c>
      <c r="E30" s="362" t="str">
        <f>'04-22Master'!F36</f>
        <v>Technical Consultant</v>
      </c>
      <c r="F30" s="122">
        <f>'04-22Master'!R36</f>
        <v>30</v>
      </c>
      <c r="G30" s="122">
        <f>'04-22Master'!AH36</f>
        <v>83275.815979999985</v>
      </c>
      <c r="H30" s="122">
        <f>'04-22Master'!AD36</f>
        <v>1554.6089999999999</v>
      </c>
      <c r="I30" s="120" t="s">
        <v>34</v>
      </c>
      <c r="J30" s="120" t="s">
        <v>34</v>
      </c>
      <c r="K30" s="120" t="s">
        <v>34</v>
      </c>
      <c r="L30" s="120" t="s">
        <v>34</v>
      </c>
      <c r="M30" s="122">
        <f t="shared" si="2"/>
        <v>1554.6089999999999</v>
      </c>
      <c r="N30" s="122">
        <f t="shared" si="3"/>
        <v>1554.6089999999999</v>
      </c>
      <c r="O30" s="775">
        <f>'04-22Master'!AP36</f>
        <v>44686</v>
      </c>
      <c r="P30" s="123" t="str">
        <f>'04-22Master'!AQ36</f>
        <v>STATE BANK OF INDIA</v>
      </c>
      <c r="Q30" s="315" t="str">
        <f>'04-22Master'!AR36</f>
        <v>20174267977</v>
      </c>
    </row>
    <row r="31" spans="1:17" ht="27" customHeight="1">
      <c r="A31" s="120">
        <v>22</v>
      </c>
      <c r="B31" s="361" t="str">
        <f>'04-22Master'!B37</f>
        <v xml:space="preserve">Boopathi Palani </v>
      </c>
      <c r="C31" s="121" t="str">
        <f>'04-22Master'!E37</f>
        <v>M.Palani</v>
      </c>
      <c r="D31" s="120" t="s">
        <v>161</v>
      </c>
      <c r="E31" s="362" t="str">
        <f>'04-22Master'!F37</f>
        <v>Senior Technology Analyst</v>
      </c>
      <c r="F31" s="122">
        <f>'04-22Master'!R37</f>
        <v>30</v>
      </c>
      <c r="G31" s="122">
        <f>'04-22Master'!AH37</f>
        <v>83275.815979999985</v>
      </c>
      <c r="H31" s="122">
        <f>'04-22Master'!AD37</f>
        <v>1554.6089999999999</v>
      </c>
      <c r="I31" s="120" t="s">
        <v>34</v>
      </c>
      <c r="J31" s="120" t="s">
        <v>34</v>
      </c>
      <c r="K31" s="120" t="s">
        <v>34</v>
      </c>
      <c r="L31" s="120" t="s">
        <v>34</v>
      </c>
      <c r="M31" s="122">
        <f t="shared" si="2"/>
        <v>1554.6089999999999</v>
      </c>
      <c r="N31" s="122">
        <f t="shared" si="3"/>
        <v>1554.6089999999999</v>
      </c>
      <c r="O31" s="775">
        <f>'04-22Master'!AP37</f>
        <v>44686</v>
      </c>
      <c r="P31" s="123" t="str">
        <f>'04-22Master'!AQ37</f>
        <v xml:space="preserve">ICICI BANK </v>
      </c>
      <c r="Q31" s="315" t="str">
        <f>'04-22Master'!AR37</f>
        <v>603601537940</v>
      </c>
    </row>
    <row r="32" spans="1:17" ht="27" customHeight="1">
      <c r="A32" s="120">
        <v>23</v>
      </c>
      <c r="B32" s="361" t="str">
        <f>'04-22Master'!B38</f>
        <v>JNANESWARARAO G</v>
      </c>
      <c r="C32" s="121" t="str">
        <f>'04-22Master'!E38</f>
        <v>Subba Rao</v>
      </c>
      <c r="D32" s="120" t="s">
        <v>161</v>
      </c>
      <c r="E32" s="362" t="str">
        <f>'04-22Master'!F38</f>
        <v>SENIOR SOFTWARE ENGINEER- MongoDB DBA</v>
      </c>
      <c r="F32" s="122">
        <f>'04-22Master'!R38</f>
        <v>30</v>
      </c>
      <c r="G32" s="122">
        <f>'04-22Master'!AH38</f>
        <v>120676.03232</v>
      </c>
      <c r="H32" s="122">
        <f>'04-22Master'!AD38</f>
        <v>1554.6089999999999</v>
      </c>
      <c r="I32" s="120" t="s">
        <v>34</v>
      </c>
      <c r="J32" s="120" t="s">
        <v>34</v>
      </c>
      <c r="K32" s="120" t="s">
        <v>34</v>
      </c>
      <c r="L32" s="120" t="s">
        <v>34</v>
      </c>
      <c r="M32" s="122">
        <f t="shared" si="2"/>
        <v>1554.6089999999999</v>
      </c>
      <c r="N32" s="122">
        <f t="shared" si="3"/>
        <v>1554.6089999999999</v>
      </c>
      <c r="O32" s="775">
        <f>'04-22Master'!AP38</f>
        <v>44686</v>
      </c>
      <c r="P32" s="123" t="str">
        <f>'04-22Master'!AQ38</f>
        <v>STATE BANK OF INDIA</v>
      </c>
      <c r="Q32" s="315" t="str">
        <f>'04-22Master'!AR38</f>
        <v>62404945568</v>
      </c>
    </row>
    <row r="33" spans="1:17" ht="27" customHeight="1">
      <c r="A33" s="120">
        <v>24</v>
      </c>
      <c r="B33" s="361" t="str">
        <f>'04-22Master'!B39</f>
        <v>Shridhar Madlur</v>
      </c>
      <c r="C33" s="121" t="str">
        <f>'04-22Master'!E39</f>
        <v>Hanamantappa Madlur</v>
      </c>
      <c r="D33" s="120" t="s">
        <v>161</v>
      </c>
      <c r="E33" s="362" t="str">
        <f>'04-22Master'!F39</f>
        <v>Network Engineer</v>
      </c>
      <c r="F33" s="122">
        <f>'04-22Master'!R39</f>
        <v>30</v>
      </c>
      <c r="G33" s="122">
        <f>'04-22Master'!AH39</f>
        <v>56276.265619999998</v>
      </c>
      <c r="H33" s="122">
        <f>'04-22Master'!AD39</f>
        <v>1554.6089999999999</v>
      </c>
      <c r="I33" s="120" t="s">
        <v>34</v>
      </c>
      <c r="J33" s="120" t="s">
        <v>34</v>
      </c>
      <c r="K33" s="120" t="s">
        <v>34</v>
      </c>
      <c r="L33" s="120" t="s">
        <v>34</v>
      </c>
      <c r="M33" s="122">
        <f t="shared" si="2"/>
        <v>1554.6089999999999</v>
      </c>
      <c r="N33" s="122">
        <f t="shared" si="3"/>
        <v>1554.6089999999999</v>
      </c>
      <c r="O33" s="775">
        <f>'04-22Master'!AP39</f>
        <v>44686</v>
      </c>
      <c r="P33" s="123" t="str">
        <f>'04-22Master'!AQ39</f>
        <v xml:space="preserve">ICICI Bank </v>
      </c>
      <c r="Q33" s="315">
        <f>'04-22Master'!AR39</f>
        <v>93701529580</v>
      </c>
    </row>
    <row r="34" spans="1:17" ht="27" customHeight="1">
      <c r="A34" s="120">
        <v>25</v>
      </c>
      <c r="B34" s="361" t="str">
        <f>'04-22Master'!B40</f>
        <v>Samarjit Saha</v>
      </c>
      <c r="C34" s="121" t="str">
        <f>'04-22Master'!E40</f>
        <v>Gopal Chandra Saha</v>
      </c>
      <c r="D34" s="120" t="s">
        <v>161</v>
      </c>
      <c r="E34" s="362" t="str">
        <f>'04-22Master'!F40</f>
        <v>Devopers Specialist</v>
      </c>
      <c r="F34" s="122">
        <f>'04-22Master'!R40</f>
        <v>30</v>
      </c>
      <c r="G34" s="122">
        <f>'04-22Master'!AH40</f>
        <v>138276.09878</v>
      </c>
      <c r="H34" s="122">
        <f>'04-22Master'!AD40</f>
        <v>1554.6089999999999</v>
      </c>
      <c r="I34" s="120" t="s">
        <v>34</v>
      </c>
      <c r="J34" s="120" t="s">
        <v>34</v>
      </c>
      <c r="K34" s="120" t="s">
        <v>34</v>
      </c>
      <c r="L34" s="120" t="s">
        <v>34</v>
      </c>
      <c r="M34" s="122">
        <f t="shared" si="2"/>
        <v>1554.6089999999999</v>
      </c>
      <c r="N34" s="122">
        <f t="shared" si="3"/>
        <v>1554.6089999999999</v>
      </c>
      <c r="O34" s="775">
        <f>'04-22Master'!AP40</f>
        <v>44686</v>
      </c>
      <c r="P34" s="123" t="str">
        <f>'04-22Master'!AQ40</f>
        <v>HDFC</v>
      </c>
      <c r="Q34" s="315" t="str">
        <f>'04-22Master'!AR40</f>
        <v>5161140000905</v>
      </c>
    </row>
    <row r="35" spans="1:17" ht="27" customHeight="1">
      <c r="A35" s="120">
        <v>26</v>
      </c>
      <c r="B35" s="361" t="str">
        <f>'04-22Master'!B41</f>
        <v>Narasimha rao Gurazala</v>
      </c>
      <c r="C35" s="121" t="str">
        <f>'04-22Master'!E41</f>
        <v>G seshaiah</v>
      </c>
      <c r="D35" s="120" t="s">
        <v>161</v>
      </c>
      <c r="E35" s="362" t="str">
        <f>'04-22Master'!F41</f>
        <v>Software Developer</v>
      </c>
      <c r="F35" s="122">
        <f>'04-22Master'!R41</f>
        <v>30</v>
      </c>
      <c r="G35" s="122">
        <f>'04-22Master'!AH41</f>
        <v>98276.28542</v>
      </c>
      <c r="H35" s="122">
        <f>'04-22Master'!AD41</f>
        <v>1554.6089999999999</v>
      </c>
      <c r="I35" s="120" t="s">
        <v>34</v>
      </c>
      <c r="J35" s="120" t="s">
        <v>34</v>
      </c>
      <c r="K35" s="120" t="s">
        <v>34</v>
      </c>
      <c r="L35" s="120" t="s">
        <v>34</v>
      </c>
      <c r="M35" s="122">
        <f t="shared" si="2"/>
        <v>1554.6089999999999</v>
      </c>
      <c r="N35" s="122">
        <f t="shared" si="3"/>
        <v>1554.6089999999999</v>
      </c>
      <c r="O35" s="775">
        <f>'04-22Master'!AP41</f>
        <v>44686</v>
      </c>
      <c r="P35" s="123" t="str">
        <f>'04-22Master'!AQ41</f>
        <v>SBI</v>
      </c>
      <c r="Q35" s="315">
        <f>'04-22Master'!AR41</f>
        <v>33272355244</v>
      </c>
    </row>
    <row r="36" spans="1:17" ht="27" customHeight="1">
      <c r="A36" s="120">
        <v>27</v>
      </c>
      <c r="B36" s="361" t="str">
        <f>'04-22Master'!B42</f>
        <v>Mahanth Devasani</v>
      </c>
      <c r="C36" s="121" t="str">
        <f>'04-22Master'!E42</f>
        <v>KAILASAM DEVASANI</v>
      </c>
      <c r="D36" s="120" t="s">
        <v>161</v>
      </c>
      <c r="E36" s="362" t="str">
        <f>'04-22Master'!F42</f>
        <v>Information Security Engineer</v>
      </c>
      <c r="F36" s="122">
        <f>'04-22Master'!R42</f>
        <v>30</v>
      </c>
      <c r="G36" s="122">
        <f>'04-22Master'!AH42</f>
        <v>158276.00545999999</v>
      </c>
      <c r="H36" s="122">
        <f>'04-22Master'!AD42</f>
        <v>1554.6089999999999</v>
      </c>
      <c r="I36" s="120" t="s">
        <v>34</v>
      </c>
      <c r="J36" s="120" t="s">
        <v>34</v>
      </c>
      <c r="K36" s="120" t="s">
        <v>34</v>
      </c>
      <c r="L36" s="120" t="s">
        <v>34</v>
      </c>
      <c r="M36" s="122">
        <f t="shared" si="2"/>
        <v>1554.6089999999999</v>
      </c>
      <c r="N36" s="122">
        <f t="shared" si="3"/>
        <v>1554.6089999999999</v>
      </c>
      <c r="O36" s="775">
        <f>'04-22Master'!AP42</f>
        <v>44686</v>
      </c>
      <c r="P36" s="123" t="str">
        <f>'04-22Master'!AQ42</f>
        <v>SBI</v>
      </c>
      <c r="Q36" s="315" t="str">
        <f>'04-22Master'!AR42</f>
        <v>20165946904,</v>
      </c>
    </row>
    <row r="37" spans="1:17" ht="27" customHeight="1">
      <c r="A37" s="120">
        <v>28</v>
      </c>
      <c r="B37" s="361" t="str">
        <f>'04-22Master'!B43</f>
        <v xml:space="preserve">YAMUNA S </v>
      </c>
      <c r="C37" s="121" t="str">
        <f>'04-22Master'!E43</f>
        <v>N VAMSI KRISHNA</v>
      </c>
      <c r="D37" s="120" t="s">
        <v>161</v>
      </c>
      <c r="E37" s="362" t="str">
        <f>'04-22Master'!F43</f>
        <v>Sr Software Engineer</v>
      </c>
      <c r="F37" s="122">
        <f>'04-22Master'!R43</f>
        <v>30</v>
      </c>
      <c r="G37" s="122">
        <f>'04-22Master'!AH43</f>
        <v>133275.58267999999</v>
      </c>
      <c r="H37" s="122">
        <f>'04-22Master'!AD43</f>
        <v>1554.6089999999999</v>
      </c>
      <c r="I37" s="120" t="s">
        <v>34</v>
      </c>
      <c r="J37" s="120" t="s">
        <v>34</v>
      </c>
      <c r="K37" s="120" t="s">
        <v>34</v>
      </c>
      <c r="L37" s="120" t="s">
        <v>34</v>
      </c>
      <c r="M37" s="122">
        <f t="shared" si="2"/>
        <v>1554.6089999999999</v>
      </c>
      <c r="N37" s="122">
        <f t="shared" si="3"/>
        <v>1554.6089999999999</v>
      </c>
      <c r="O37" s="775">
        <f>'04-22Master'!AP43</f>
        <v>44686</v>
      </c>
      <c r="P37" s="123" t="str">
        <f>'04-22Master'!AQ43</f>
        <v>Axis Bank</v>
      </c>
      <c r="Q37" s="315" t="str">
        <f>'04-22Master'!AR43</f>
        <v>922010002162775</v>
      </c>
    </row>
    <row r="38" spans="1:17" ht="27" customHeight="1">
      <c r="A38" s="120">
        <v>29</v>
      </c>
      <c r="B38" s="361" t="str">
        <f>'04-22Master'!B44</f>
        <v xml:space="preserve">Chetan Madhukar Mundhe </v>
      </c>
      <c r="C38" s="121" t="str">
        <f>'04-22Master'!E44</f>
        <v>Madhukar kondiran munde</v>
      </c>
      <c r="D38" s="120" t="s">
        <v>161</v>
      </c>
      <c r="E38" s="362" t="str">
        <f>'04-22Master'!F44</f>
        <v>Technical Consultant</v>
      </c>
      <c r="F38" s="122">
        <f>'04-22Master'!R44</f>
        <v>30</v>
      </c>
      <c r="G38" s="122">
        <f>'04-22Master'!AH44</f>
        <v>123275.62934</v>
      </c>
      <c r="H38" s="122">
        <f>'04-22Master'!AD44</f>
        <v>1554.6089999999999</v>
      </c>
      <c r="I38" s="120" t="s">
        <v>34</v>
      </c>
      <c r="J38" s="120" t="s">
        <v>34</v>
      </c>
      <c r="K38" s="120" t="s">
        <v>34</v>
      </c>
      <c r="L38" s="120" t="s">
        <v>34</v>
      </c>
      <c r="M38" s="122">
        <f t="shared" si="2"/>
        <v>1554.6089999999999</v>
      </c>
      <c r="N38" s="122">
        <f t="shared" si="3"/>
        <v>1554.6089999999999</v>
      </c>
      <c r="O38" s="775">
        <f>'04-22Master'!AP44</f>
        <v>44686</v>
      </c>
      <c r="P38" s="123" t="str">
        <f>'04-22Master'!AQ44</f>
        <v>SBI</v>
      </c>
      <c r="Q38" s="315" t="str">
        <f>'04-22Master'!AR44</f>
        <v>62339873786</v>
      </c>
    </row>
    <row r="39" spans="1:17" ht="27" customHeight="1">
      <c r="A39" s="120">
        <v>30</v>
      </c>
      <c r="B39" s="361" t="str">
        <f>'04-22Master'!B45</f>
        <v>Sathish Kumar dhandu</v>
      </c>
      <c r="C39" s="121" t="str">
        <f>'04-22Master'!E45</f>
        <v>Shiva shankar</v>
      </c>
      <c r="D39" s="120" t="s">
        <v>161</v>
      </c>
      <c r="E39" s="362" t="str">
        <f>'04-22Master'!F45</f>
        <v>Technical Consultant</v>
      </c>
      <c r="F39" s="122">
        <f>'04-22Master'!R45</f>
        <v>30</v>
      </c>
      <c r="G39" s="122">
        <f>'04-22Master'!AH45</f>
        <v>93168.808999999994</v>
      </c>
      <c r="H39" s="122">
        <f>'04-22Master'!AD45</f>
        <v>1554.6089999999999</v>
      </c>
      <c r="I39" s="120" t="s">
        <v>34</v>
      </c>
      <c r="J39" s="120" t="s">
        <v>34</v>
      </c>
      <c r="K39" s="120" t="s">
        <v>34</v>
      </c>
      <c r="L39" s="120" t="s">
        <v>34</v>
      </c>
      <c r="M39" s="122">
        <f t="shared" si="2"/>
        <v>1554.6089999999999</v>
      </c>
      <c r="N39" s="122">
        <f t="shared" si="3"/>
        <v>1554.6089999999999</v>
      </c>
      <c r="O39" s="775">
        <f>'04-22Master'!AP45</f>
        <v>44686</v>
      </c>
      <c r="P39" s="123" t="str">
        <f>'04-22Master'!AQ45</f>
        <v>SBI</v>
      </c>
      <c r="Q39" s="315" t="str">
        <f>'04-22Master'!AR45</f>
        <v>32442653960</v>
      </c>
    </row>
    <row r="40" spans="1:17" ht="27" customHeight="1">
      <c r="A40" s="120">
        <v>31</v>
      </c>
      <c r="B40" s="361" t="str">
        <f>'04-22Master'!B46</f>
        <v>Praveen Kumar GATTU</v>
      </c>
      <c r="C40" s="121" t="str">
        <f>'04-22Master'!E46</f>
        <v>G Muniratnam</v>
      </c>
      <c r="D40" s="120" t="s">
        <v>161</v>
      </c>
      <c r="E40" s="362" t="str">
        <f>'04-22Master'!F46</f>
        <v>System Administrator</v>
      </c>
      <c r="F40" s="122">
        <f>'04-22Master'!R46</f>
        <v>30</v>
      </c>
      <c r="G40" s="122">
        <f>'04-22Master'!AH46</f>
        <v>88276.332079999993</v>
      </c>
      <c r="H40" s="122">
        <f>'04-22Master'!AD46</f>
        <v>1554.6089999999999</v>
      </c>
      <c r="I40" s="120" t="s">
        <v>34</v>
      </c>
      <c r="J40" s="120" t="s">
        <v>34</v>
      </c>
      <c r="K40" s="120" t="s">
        <v>34</v>
      </c>
      <c r="L40" s="120" t="s">
        <v>34</v>
      </c>
      <c r="M40" s="122">
        <f t="shared" si="2"/>
        <v>1554.6089999999999</v>
      </c>
      <c r="N40" s="122">
        <f t="shared" si="3"/>
        <v>1554.6089999999999</v>
      </c>
      <c r="O40" s="775">
        <f>'04-22Master'!AP46</f>
        <v>44686</v>
      </c>
      <c r="P40" s="123" t="str">
        <f>'04-22Master'!AQ46</f>
        <v xml:space="preserve">Axis Bank </v>
      </c>
      <c r="Q40" s="315" t="str">
        <f>'04-22Master'!AR46</f>
        <v>915010017171911</v>
      </c>
    </row>
    <row r="41" spans="1:17" ht="27" customHeight="1">
      <c r="A41" s="120">
        <v>32</v>
      </c>
      <c r="B41" s="361" t="str">
        <f>'04-22Master'!B47</f>
        <v xml:space="preserve">Vinoth Vairavan </v>
      </c>
      <c r="C41" s="121" t="str">
        <f>'04-22Master'!E47</f>
        <v>Vairavan</v>
      </c>
      <c r="D41" s="120" t="s">
        <v>161</v>
      </c>
      <c r="E41" s="362" t="str">
        <f>'04-22Master'!F47</f>
        <v>SR, NETWORK ENGINEER</v>
      </c>
      <c r="F41" s="122">
        <f>'04-22Master'!R47</f>
        <v>25</v>
      </c>
      <c r="G41" s="122">
        <f>'04-22Master'!AH47</f>
        <v>123841.31160000002</v>
      </c>
      <c r="H41" s="122">
        <f>'04-22Master'!AD47</f>
        <v>1554.6089999999999</v>
      </c>
      <c r="I41" s="120" t="s">
        <v>34</v>
      </c>
      <c r="J41" s="120" t="s">
        <v>34</v>
      </c>
      <c r="K41" s="120" t="s">
        <v>34</v>
      </c>
      <c r="L41" s="120" t="s">
        <v>34</v>
      </c>
      <c r="M41" s="122">
        <f t="shared" si="2"/>
        <v>1554.6089999999999</v>
      </c>
      <c r="N41" s="122">
        <f t="shared" si="3"/>
        <v>1554.6089999999999</v>
      </c>
      <c r="O41" s="775">
        <f>'04-22Master'!AP47</f>
        <v>44686</v>
      </c>
      <c r="P41" s="123" t="str">
        <f>'04-22Master'!AQ47</f>
        <v>AXIS Bank</v>
      </c>
      <c r="Q41" s="315" t="str">
        <f>'04-22Master'!AR47</f>
        <v xml:space="preserve"> 916010024710764</v>
      </c>
    </row>
    <row r="42" spans="1:17" ht="15.75">
      <c r="A42" s="120">
        <v>33</v>
      </c>
      <c r="B42" s="361" t="str">
        <f>'04-22Master'!B48</f>
        <v xml:space="preserve">Govarthanan TK </v>
      </c>
      <c r="C42" s="121" t="str">
        <f>'04-22Master'!E48</f>
        <v>Kumaraswamy papaiya</v>
      </c>
      <c r="D42" s="120" t="s">
        <v>161</v>
      </c>
      <c r="E42" s="362" t="str">
        <f>'04-22Master'!F48</f>
        <v>IT Project Manager</v>
      </c>
      <c r="F42" s="122">
        <f>'04-22Master'!R48</f>
        <v>20</v>
      </c>
      <c r="G42" s="122">
        <f>'04-22Master'!AH48</f>
        <v>89406.258119999984</v>
      </c>
      <c r="H42" s="122">
        <f>'04-22Master'!AD48</f>
        <v>1554.6089999999999</v>
      </c>
      <c r="I42" s="120" t="s">
        <v>34</v>
      </c>
      <c r="J42" s="120" t="s">
        <v>34</v>
      </c>
      <c r="K42" s="120" t="s">
        <v>34</v>
      </c>
      <c r="L42" s="120" t="s">
        <v>34</v>
      </c>
      <c r="M42" s="122">
        <f t="shared" si="2"/>
        <v>1554.6089999999999</v>
      </c>
      <c r="N42" s="122">
        <f t="shared" si="3"/>
        <v>1554.6089999999999</v>
      </c>
      <c r="O42" s="775">
        <f>'04-22Master'!AP48</f>
        <v>44686</v>
      </c>
      <c r="P42" s="123" t="str">
        <f>'04-22Master'!AQ48</f>
        <v>CITI Bank</v>
      </c>
      <c r="Q42" s="315" t="str">
        <f>'04-22Master'!AR48</f>
        <v>5708925554</v>
      </c>
    </row>
    <row r="43" spans="1:17" ht="32.25" customHeight="1">
      <c r="A43" s="120">
        <v>34</v>
      </c>
      <c r="B43" s="361" t="str">
        <f>'04-22Master'!B49</f>
        <v xml:space="preserve">Laxmi Soujanya Mudunuri </v>
      </c>
      <c r="C43" s="121" t="str">
        <f>'04-22Master'!E49</f>
        <v>Venkata Satya narayana Raju</v>
      </c>
      <c r="D43" s="120" t="s">
        <v>161</v>
      </c>
      <c r="E43" s="362" t="str">
        <f>'04-22Master'!F49</f>
        <v>Senior Middleware Consultant</v>
      </c>
      <c r="F43" s="122">
        <f>'04-22Master'!R49</f>
        <v>11</v>
      </c>
      <c r="G43" s="122">
        <f>'04-22Master'!AH49</f>
        <v>64590.859830000001</v>
      </c>
      <c r="H43" s="122">
        <f>'04-22Master'!AD49</f>
        <v>1554.6089999999999</v>
      </c>
      <c r="I43" s="120" t="s">
        <v>34</v>
      </c>
      <c r="J43" s="120" t="s">
        <v>34</v>
      </c>
      <c r="K43" s="120" t="s">
        <v>34</v>
      </c>
      <c r="L43" s="120" t="s">
        <v>34</v>
      </c>
      <c r="M43" s="122">
        <f t="shared" si="2"/>
        <v>1554.6089999999999</v>
      </c>
      <c r="N43" s="122">
        <f t="shared" si="3"/>
        <v>1554.6089999999999</v>
      </c>
      <c r="O43" s="775">
        <f>'04-22Master'!AP49</f>
        <v>44686</v>
      </c>
      <c r="P43" s="123" t="str">
        <f>'04-22Master'!AQ49</f>
        <v>Axis Bank</v>
      </c>
      <c r="Q43" s="315" t="str">
        <f>'04-22Master'!AR49</f>
        <v>915010032166004</v>
      </c>
    </row>
    <row r="44" spans="1:17" s="338" customFormat="1" ht="21" customHeight="1">
      <c r="A44" s="120"/>
      <c r="B44" s="361"/>
      <c r="C44" s="121"/>
      <c r="D44" s="120"/>
      <c r="E44" s="362"/>
      <c r="F44" s="122"/>
      <c r="G44" s="122"/>
      <c r="H44" s="122">
        <f>SUM(H10:H43)</f>
        <v>52856.705999999962</v>
      </c>
      <c r="I44" s="120"/>
      <c r="J44" s="120"/>
      <c r="K44" s="120"/>
      <c r="L44" s="120"/>
      <c r="M44" s="122"/>
      <c r="N44" s="122"/>
      <c r="O44" s="775"/>
      <c r="P44" s="123"/>
      <c r="Q44" s="315"/>
    </row>
    <row r="45" spans="1:17" s="338" customFormat="1" ht="21" customHeight="1">
      <c r="A45" s="120"/>
      <c r="B45" s="361"/>
      <c r="C45" s="121"/>
      <c r="D45" s="120"/>
      <c r="E45" s="362"/>
      <c r="F45" s="122"/>
      <c r="G45" s="122"/>
      <c r="H45" s="122"/>
      <c r="I45" s="120"/>
      <c r="J45" s="120"/>
      <c r="K45" s="120"/>
      <c r="L45" s="120"/>
      <c r="M45" s="122"/>
      <c r="N45" s="122"/>
      <c r="O45" s="775"/>
      <c r="P45" s="123"/>
      <c r="Q45" s="315"/>
    </row>
    <row r="46" spans="1:17" s="338" customFormat="1" ht="21" customHeight="1">
      <c r="B46" s="818"/>
      <c r="C46" s="1122"/>
      <c r="D46" s="855"/>
      <c r="E46" s="856"/>
      <c r="F46" s="857"/>
      <c r="G46" s="857"/>
      <c r="H46" s="857"/>
      <c r="I46" s="855"/>
      <c r="J46" s="855"/>
      <c r="K46" s="855"/>
      <c r="L46" s="855"/>
      <c r="M46" s="857"/>
      <c r="N46" s="857"/>
      <c r="O46" s="858"/>
      <c r="P46" s="859"/>
      <c r="Q46" s="860"/>
    </row>
    <row r="47" spans="1:17">
      <c r="M47" t="s">
        <v>35</v>
      </c>
    </row>
  </sheetData>
  <mergeCells count="16">
    <mergeCell ref="P7:P8"/>
    <mergeCell ref="A1:P1"/>
    <mergeCell ref="A3:P3"/>
    <mergeCell ref="A7:A8"/>
    <mergeCell ref="B7:B8"/>
    <mergeCell ref="C7:C8"/>
    <mergeCell ref="D7:D8"/>
    <mergeCell ref="E7:E8"/>
    <mergeCell ref="F7:F8"/>
    <mergeCell ref="G7:G8"/>
    <mergeCell ref="H7:H8"/>
    <mergeCell ref="I7:K7"/>
    <mergeCell ref="L7:L8"/>
    <mergeCell ref="M7:M8"/>
    <mergeCell ref="N7:N8"/>
    <mergeCell ref="O7:O8"/>
  </mergeCells>
  <pageMargins left="0.7" right="0.7" top="0.75" bottom="0.75" header="0.3" footer="0.3"/>
  <pageSetup scale="75"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37"/>
  <sheetViews>
    <sheetView topLeftCell="A4" workbookViewId="0">
      <selection activeCell="G9" sqref="G9"/>
    </sheetView>
  </sheetViews>
  <sheetFormatPr defaultRowHeight="15"/>
  <cols>
    <col min="1" max="1" width="5.28515625" customWidth="1"/>
    <col min="3" max="3" width="12.5703125" customWidth="1"/>
    <col min="4" max="4" width="44.28515625" customWidth="1"/>
    <col min="13" max="13" width="16.7109375" customWidth="1"/>
  </cols>
  <sheetData>
    <row r="1" spans="1:13">
      <c r="A1" s="1647" t="s">
        <v>62</v>
      </c>
      <c r="B1" s="1647"/>
      <c r="C1" s="1647"/>
      <c r="D1" s="1647"/>
      <c r="E1" s="1647"/>
      <c r="F1" s="1647"/>
      <c r="G1" s="1647"/>
      <c r="H1" s="1647"/>
      <c r="I1" s="1647"/>
      <c r="J1" s="1647"/>
      <c r="K1" s="1647"/>
      <c r="L1" s="1647"/>
      <c r="M1" s="1647"/>
    </row>
    <row r="2" spans="1:13">
      <c r="A2" s="1647"/>
      <c r="B2" s="1647"/>
      <c r="C2" s="1647"/>
      <c r="D2" s="1647"/>
      <c r="E2" s="1647"/>
      <c r="F2" s="1647"/>
      <c r="G2" s="1647"/>
      <c r="H2" s="1647"/>
      <c r="I2" s="1647"/>
      <c r="J2" s="1647"/>
      <c r="K2" s="1647"/>
      <c r="L2" s="1647"/>
      <c r="M2" s="1647"/>
    </row>
    <row r="3" spans="1:13">
      <c r="A3" s="1648" t="s">
        <v>478</v>
      </c>
      <c r="B3" s="1648"/>
      <c r="C3" s="1648"/>
      <c r="D3" s="1648"/>
      <c r="E3" s="1648"/>
      <c r="F3" s="1648"/>
      <c r="G3" s="1648"/>
      <c r="H3" s="1648"/>
      <c r="I3" s="1648"/>
      <c r="J3" s="1648"/>
      <c r="K3" s="1648"/>
      <c r="L3" s="1648"/>
      <c r="M3" s="1648"/>
    </row>
    <row r="4" spans="1:13" ht="15" customHeight="1">
      <c r="A4" s="29" t="s">
        <v>63</v>
      </c>
      <c r="B4" s="30"/>
      <c r="C4" s="30"/>
      <c r="D4" s="31" t="str">
        <f>'04-22Master'!F5</f>
        <v>Burgeon IT Services Pvt.Ltd.</v>
      </c>
      <c r="E4" s="65" t="s">
        <v>78</v>
      </c>
      <c r="F4" s="66"/>
      <c r="G4" s="66"/>
      <c r="H4" s="66"/>
      <c r="I4" s="66"/>
      <c r="J4" s="66"/>
      <c r="K4" s="66"/>
      <c r="L4" s="66"/>
      <c r="M4" s="64"/>
    </row>
    <row r="5" spans="1:13">
      <c r="A5" s="32"/>
      <c r="B5" s="33" t="str">
        <f>'04-22Master'!F6</f>
        <v>Siri Mansion LIGB 436 Dr.A S Rao Nagar,Hyderabad</v>
      </c>
      <c r="C5" s="33"/>
      <c r="D5" s="34"/>
      <c r="E5" s="47" t="str">
        <f>'04-22Master'!AK5</f>
        <v>Burgeon IT Services Pvt.Ltd.</v>
      </c>
      <c r="F5" s="63"/>
      <c r="G5" s="63"/>
      <c r="H5" s="63"/>
      <c r="I5" s="63"/>
      <c r="J5" s="63"/>
      <c r="K5" s="63"/>
      <c r="L5" s="63"/>
      <c r="M5" s="64"/>
    </row>
    <row r="6" spans="1:13">
      <c r="A6" s="35"/>
      <c r="B6" s="36"/>
      <c r="C6" s="36"/>
      <c r="D6" s="37"/>
      <c r="E6" s="34" t="str">
        <f>'04-22Master'!AK6</f>
        <v>Siri Mansion LIGB 436 Dr.A S Rao Nagar,Hyderabad</v>
      </c>
      <c r="F6" s="36"/>
      <c r="G6" s="36"/>
      <c r="H6" s="36"/>
      <c r="I6" s="36"/>
      <c r="J6" s="36"/>
      <c r="K6" s="36"/>
      <c r="L6" s="36"/>
      <c r="M6" s="37"/>
    </row>
    <row r="7" spans="1:13">
      <c r="A7" s="38" t="s">
        <v>77</v>
      </c>
      <c r="B7" s="30"/>
      <c r="C7" s="30"/>
      <c r="D7" s="31" t="str">
        <f>'04-22Master'!F8</f>
        <v>IT SUPPORTIVE SERVICES &amp; BANGALORE STP</v>
      </c>
      <c r="E7" s="38" t="s">
        <v>64</v>
      </c>
      <c r="F7" s="30"/>
      <c r="G7" s="30"/>
      <c r="H7" s="30"/>
      <c r="I7" s="30"/>
      <c r="J7" s="30"/>
      <c r="K7" s="30"/>
      <c r="L7" s="30"/>
      <c r="M7" s="31"/>
    </row>
    <row r="8" spans="1:13">
      <c r="A8" s="32"/>
      <c r="B8" s="33"/>
      <c r="C8" s="33"/>
      <c r="D8" s="34"/>
      <c r="E8" s="39" t="str">
        <f>'04-22Master'!AK10</f>
        <v>INFOSYS  LTD.IL Bangalore STP Park - I</v>
      </c>
      <c r="F8" s="33"/>
      <c r="G8" s="33"/>
      <c r="H8" s="33"/>
      <c r="I8" s="33"/>
      <c r="J8" s="33"/>
      <c r="K8" s="33"/>
      <c r="L8" s="33"/>
      <c r="M8" s="34"/>
    </row>
    <row r="9" spans="1:13">
      <c r="A9" s="32"/>
      <c r="B9" s="33"/>
      <c r="C9" s="33"/>
      <c r="D9" s="34"/>
      <c r="E9" s="32" t="str">
        <f>'04-22Master'!AK11</f>
        <v>No.45&amp;46,3rd Cross,Electronic City,BANGALORE,KARNATAKA</v>
      </c>
      <c r="F9" s="33"/>
      <c r="G9" s="33"/>
      <c r="H9" s="33"/>
      <c r="I9" s="33"/>
      <c r="J9" s="33"/>
      <c r="K9" s="33"/>
      <c r="L9" s="33"/>
      <c r="M9" s="34"/>
    </row>
    <row r="10" spans="1:13">
      <c r="A10" s="35"/>
      <c r="B10" s="36"/>
      <c r="C10" s="36"/>
      <c r="D10" s="37"/>
      <c r="E10" s="35"/>
      <c r="F10" s="36"/>
      <c r="G10" s="36"/>
      <c r="H10" s="36"/>
      <c r="I10" s="36"/>
      <c r="J10" s="36"/>
      <c r="K10" s="36"/>
      <c r="L10" s="36"/>
      <c r="M10" s="37"/>
    </row>
    <row r="11" spans="1:13" ht="38.25">
      <c r="A11" s="1646" t="s">
        <v>4</v>
      </c>
      <c r="B11" s="1646" t="s">
        <v>65</v>
      </c>
      <c r="C11" s="40" t="s">
        <v>66</v>
      </c>
      <c r="D11" s="1645" t="s">
        <v>67</v>
      </c>
      <c r="E11" s="1645" t="s">
        <v>68</v>
      </c>
      <c r="F11" s="1645" t="s">
        <v>69</v>
      </c>
      <c r="G11" s="1645" t="s">
        <v>70</v>
      </c>
      <c r="H11" s="1645" t="s">
        <v>71</v>
      </c>
      <c r="I11" s="1645" t="s">
        <v>72</v>
      </c>
      <c r="J11" s="1646" t="s">
        <v>73</v>
      </c>
      <c r="K11" s="1646"/>
      <c r="L11" s="1646"/>
      <c r="M11" s="41" t="s">
        <v>37</v>
      </c>
    </row>
    <row r="12" spans="1:13" ht="38.25">
      <c r="A12" s="1646"/>
      <c r="B12" s="1646"/>
      <c r="C12" s="42"/>
      <c r="D12" s="1645"/>
      <c r="E12" s="1645"/>
      <c r="F12" s="1645"/>
      <c r="G12" s="1645"/>
      <c r="H12" s="1645"/>
      <c r="I12" s="1645"/>
      <c r="J12" s="43" t="s">
        <v>74</v>
      </c>
      <c r="K12" s="43" t="s">
        <v>75</v>
      </c>
      <c r="L12" s="43" t="s">
        <v>76</v>
      </c>
      <c r="M12" s="44"/>
    </row>
    <row r="13" spans="1:13">
      <c r="A13" s="45">
        <v>1</v>
      </c>
      <c r="B13" s="45">
        <v>2</v>
      </c>
      <c r="C13" s="45">
        <v>3</v>
      </c>
      <c r="D13" s="45">
        <v>4</v>
      </c>
      <c r="E13" s="45">
        <v>5</v>
      </c>
      <c r="F13" s="45">
        <v>6</v>
      </c>
      <c r="G13" s="45">
        <v>7</v>
      </c>
      <c r="H13" s="45">
        <v>8</v>
      </c>
      <c r="I13" s="45">
        <v>9</v>
      </c>
      <c r="J13" s="45">
        <v>10</v>
      </c>
      <c r="K13" s="45">
        <v>11</v>
      </c>
      <c r="L13" s="45">
        <v>12</v>
      </c>
      <c r="M13" s="45">
        <v>13</v>
      </c>
    </row>
    <row r="14" spans="1:13">
      <c r="A14" s="46"/>
      <c r="B14" s="46"/>
      <c r="C14" s="46"/>
      <c r="D14" s="46"/>
      <c r="E14" s="46"/>
      <c r="F14" s="46"/>
      <c r="G14" s="46"/>
      <c r="H14" s="46"/>
      <c r="I14" s="46"/>
      <c r="J14" s="46"/>
      <c r="K14" s="46"/>
      <c r="L14" s="46"/>
      <c r="M14" s="46"/>
    </row>
    <row r="15" spans="1:13" ht="15.75" thickBot="1">
      <c r="A15" s="46"/>
      <c r="B15" s="49"/>
      <c r="C15" s="49"/>
      <c r="D15" s="49"/>
      <c r="E15" s="49"/>
      <c r="F15" s="49"/>
      <c r="G15" s="49"/>
      <c r="H15" s="49"/>
      <c r="I15" s="49"/>
      <c r="J15" s="49"/>
      <c r="K15" s="49"/>
      <c r="L15" s="49"/>
      <c r="M15" s="49"/>
    </row>
    <row r="16" spans="1:13" ht="15.75" thickBot="1">
      <c r="A16" s="48"/>
      <c r="B16" s="51" t="s">
        <v>382</v>
      </c>
      <c r="C16" s="400"/>
      <c r="D16" s="400"/>
      <c r="E16" s="400"/>
      <c r="F16" s="400"/>
      <c r="G16" s="401"/>
      <c r="H16" s="404">
        <f>'04-22Master'!D10</f>
        <v>44652</v>
      </c>
      <c r="I16" s="46"/>
      <c r="J16" s="46"/>
      <c r="K16" s="46"/>
      <c r="L16" s="46"/>
      <c r="M16" s="46"/>
    </row>
    <row r="17" spans="1:13">
      <c r="A17" s="46"/>
      <c r="B17" s="402"/>
      <c r="C17" s="402"/>
      <c r="D17" s="402"/>
      <c r="E17" s="402"/>
      <c r="F17" s="402"/>
      <c r="G17" s="402"/>
      <c r="H17" s="413"/>
      <c r="I17" s="50"/>
      <c r="J17" s="50"/>
      <c r="K17" s="50"/>
      <c r="L17" s="50"/>
      <c r="M17" s="50"/>
    </row>
    <row r="18" spans="1:13">
      <c r="A18" s="46"/>
      <c r="B18" s="396"/>
      <c r="C18" s="396"/>
      <c r="D18" s="396"/>
      <c r="E18" s="396"/>
      <c r="F18" s="396"/>
      <c r="G18" s="396"/>
      <c r="H18" s="414"/>
      <c r="I18" s="46"/>
      <c r="J18" s="46"/>
      <c r="K18" s="46"/>
      <c r="L18" s="46"/>
      <c r="M18" s="46"/>
    </row>
    <row r="19" spans="1:13">
      <c r="A19" s="46"/>
      <c r="B19" s="396"/>
      <c r="C19" s="396"/>
      <c r="D19" s="396"/>
      <c r="E19" s="396"/>
      <c r="F19" s="396"/>
      <c r="G19" s="396"/>
      <c r="H19" s="414"/>
      <c r="I19" s="46"/>
      <c r="J19" s="46"/>
      <c r="K19" s="46"/>
      <c r="L19" s="46"/>
      <c r="M19" s="46"/>
    </row>
    <row r="20" spans="1:13">
      <c r="A20" s="46"/>
      <c r="B20" s="403"/>
      <c r="C20" s="396"/>
      <c r="D20" s="396"/>
      <c r="E20" s="396"/>
      <c r="F20" s="396"/>
      <c r="G20" s="396"/>
      <c r="H20" s="414"/>
      <c r="I20" s="46"/>
      <c r="J20" s="46"/>
      <c r="K20" s="46"/>
      <c r="L20" s="46"/>
      <c r="M20" s="46"/>
    </row>
    <row r="21" spans="1:13" ht="15.75" thickBot="1">
      <c r="A21" s="46"/>
      <c r="B21" s="396"/>
      <c r="C21" s="396"/>
      <c r="D21" s="396"/>
      <c r="E21" s="396"/>
      <c r="F21" s="396"/>
      <c r="G21" s="396"/>
      <c r="H21" s="414"/>
      <c r="I21" s="46"/>
      <c r="J21" s="46"/>
      <c r="K21" s="46"/>
      <c r="L21" s="46"/>
      <c r="M21" s="46"/>
    </row>
    <row r="22" spans="1:13" ht="15.75" thickBot="1">
      <c r="A22" s="46"/>
      <c r="B22" s="51"/>
      <c r="C22" s="400"/>
      <c r="D22" s="400"/>
      <c r="E22" s="400"/>
      <c r="F22" s="400"/>
      <c r="G22" s="401"/>
      <c r="H22" s="404"/>
      <c r="I22" s="46"/>
      <c r="J22" s="46"/>
      <c r="K22" s="46"/>
      <c r="L22" s="46"/>
      <c r="M22" s="46"/>
    </row>
    <row r="23" spans="1:13">
      <c r="A23" s="408"/>
      <c r="B23" s="396"/>
      <c r="C23" s="396"/>
      <c r="D23" s="396"/>
      <c r="E23" s="396"/>
      <c r="F23" s="396"/>
      <c r="G23" s="396"/>
      <c r="H23" s="410"/>
      <c r="I23" s="46"/>
      <c r="J23" s="46"/>
      <c r="K23" s="46"/>
      <c r="L23" s="46"/>
      <c r="M23" s="46"/>
    </row>
    <row r="24" spans="1:13">
      <c r="A24" s="408"/>
      <c r="B24" s="396"/>
      <c r="C24" s="396"/>
      <c r="D24" s="396"/>
      <c r="E24" s="396"/>
      <c r="F24" s="396"/>
      <c r="G24" s="396"/>
      <c r="H24" s="414"/>
      <c r="I24" s="46"/>
      <c r="J24" s="46"/>
      <c r="K24" s="46"/>
      <c r="L24" s="46"/>
      <c r="M24" s="46"/>
    </row>
    <row r="25" spans="1:13">
      <c r="A25" s="408"/>
      <c r="B25" s="396"/>
      <c r="C25" s="396"/>
      <c r="D25" s="396"/>
      <c r="E25" s="396"/>
      <c r="F25" s="396"/>
      <c r="G25" s="396"/>
      <c r="H25" s="414"/>
      <c r="I25" s="46"/>
      <c r="J25" s="46"/>
      <c r="K25" s="46"/>
      <c r="L25" s="46"/>
      <c r="M25" s="46"/>
    </row>
    <row r="26" spans="1:13">
      <c r="A26" s="408"/>
      <c r="B26" s="396"/>
      <c r="C26" s="396"/>
      <c r="D26" s="396"/>
      <c r="E26" s="396"/>
      <c r="F26" s="396"/>
      <c r="G26" s="396"/>
      <c r="H26" s="414"/>
      <c r="I26" s="46"/>
      <c r="J26" s="46"/>
      <c r="K26" s="46"/>
      <c r="L26" s="46"/>
      <c r="M26" s="46"/>
    </row>
    <row r="27" spans="1:13">
      <c r="A27" s="408"/>
      <c r="B27" s="396"/>
      <c r="C27" s="396"/>
      <c r="D27" s="396"/>
      <c r="E27" s="396"/>
      <c r="F27" s="396"/>
      <c r="G27" s="396"/>
      <c r="H27" s="414"/>
      <c r="I27" s="46"/>
      <c r="J27" s="46"/>
      <c r="K27" s="46"/>
      <c r="L27" s="46"/>
      <c r="M27" s="46"/>
    </row>
    <row r="28" spans="1:13" ht="15.75" thickBot="1">
      <c r="A28" s="408"/>
      <c r="B28" s="396"/>
      <c r="C28" s="396"/>
      <c r="D28" s="396"/>
      <c r="E28" s="396"/>
      <c r="F28" s="396"/>
      <c r="G28" s="396"/>
      <c r="H28" s="414"/>
      <c r="I28" s="46"/>
      <c r="J28" s="46"/>
      <c r="K28" s="46"/>
      <c r="L28" s="46"/>
      <c r="M28" s="46"/>
    </row>
    <row r="29" spans="1:13">
      <c r="A29" s="415"/>
      <c r="B29" s="419"/>
      <c r="C29" s="420"/>
      <c r="D29" s="420"/>
      <c r="E29" s="420"/>
      <c r="F29" s="420"/>
      <c r="G29" s="421"/>
      <c r="H29" s="422"/>
      <c r="I29" s="416"/>
      <c r="J29" s="416"/>
      <c r="K29" s="416"/>
      <c r="L29" s="416"/>
      <c r="M29" s="416"/>
    </row>
    <row r="30" spans="1:13">
      <c r="A30" s="409"/>
      <c r="B30" s="396"/>
      <c r="C30" s="396"/>
      <c r="D30" s="396"/>
      <c r="E30" s="396"/>
      <c r="F30" s="396"/>
      <c r="G30" s="396"/>
      <c r="H30" s="396"/>
      <c r="I30" s="409"/>
      <c r="J30" s="409"/>
      <c r="K30" s="409"/>
      <c r="L30" s="409"/>
      <c r="M30" s="409"/>
    </row>
    <row r="31" spans="1:13">
      <c r="A31" s="417"/>
      <c r="B31" s="395"/>
      <c r="C31" s="395"/>
      <c r="D31" s="395"/>
      <c r="E31" s="395"/>
      <c r="F31" s="395"/>
      <c r="G31" s="395"/>
      <c r="H31" s="395"/>
      <c r="I31" s="417"/>
      <c r="J31" s="417"/>
      <c r="K31" s="417"/>
      <c r="L31" s="417"/>
      <c r="M31" s="417"/>
    </row>
    <row r="32" spans="1:13">
      <c r="A32" s="417"/>
      <c r="B32" s="395"/>
      <c r="C32" s="395"/>
      <c r="D32" s="395"/>
      <c r="E32" s="395"/>
      <c r="F32" s="395"/>
      <c r="G32" s="395"/>
      <c r="H32" s="418"/>
      <c r="I32" s="417"/>
      <c r="J32" s="417"/>
      <c r="K32" s="417"/>
      <c r="L32" s="417"/>
      <c r="M32" s="417"/>
    </row>
    <row r="33" spans="1:13">
      <c r="A33" s="417"/>
      <c r="B33" s="417"/>
      <c r="C33" s="417"/>
      <c r="D33" s="417"/>
      <c r="E33" s="417"/>
      <c r="F33" s="417"/>
      <c r="G33" s="417"/>
      <c r="H33" s="417"/>
      <c r="I33" s="417"/>
      <c r="J33" s="417"/>
      <c r="K33" s="417"/>
      <c r="L33" s="417"/>
      <c r="M33" s="417"/>
    </row>
    <row r="34" spans="1:13">
      <c r="A34" s="417"/>
      <c r="B34" s="417"/>
      <c r="C34" s="417"/>
      <c r="D34" s="417"/>
      <c r="E34" s="417"/>
      <c r="F34" s="417"/>
      <c r="G34" s="417"/>
      <c r="H34" s="417"/>
      <c r="I34" s="417"/>
      <c r="J34" s="417"/>
      <c r="K34" s="417"/>
      <c r="L34" s="417"/>
      <c r="M34" s="417"/>
    </row>
    <row r="35" spans="1:13">
      <c r="A35" s="417"/>
      <c r="B35" s="417"/>
      <c r="C35" s="417"/>
      <c r="D35" s="417"/>
      <c r="E35" s="417"/>
      <c r="F35" s="417"/>
      <c r="G35" s="417"/>
      <c r="H35" s="417"/>
      <c r="I35" s="417"/>
      <c r="J35" s="417"/>
      <c r="K35" s="417"/>
      <c r="L35" s="417"/>
      <c r="M35" s="417"/>
    </row>
    <row r="37" spans="1:13">
      <c r="F37" t="s">
        <v>35</v>
      </c>
    </row>
  </sheetData>
  <protectedRanges>
    <protectedRange password="CA4D" sqref="E5 A1:D13 E1:M3 E6:M13" name="Range1"/>
  </protectedRanges>
  <mergeCells count="11">
    <mergeCell ref="H11:H12"/>
    <mergeCell ref="I11:I12"/>
    <mergeCell ref="J11:L11"/>
    <mergeCell ref="A1:M2"/>
    <mergeCell ref="A3:M3"/>
    <mergeCell ref="A11:A12"/>
    <mergeCell ref="B11:B12"/>
    <mergeCell ref="D11:D12"/>
    <mergeCell ref="E11:E12"/>
    <mergeCell ref="F11:F12"/>
    <mergeCell ref="G11:G12"/>
  </mergeCells>
  <pageMargins left="0.94488188976377963" right="0.70866141732283472" top="0.74803149606299213" bottom="0.74803149606299213" header="0.31496062992125984" footer="0.31496062992125984"/>
  <pageSetup scale="70" orientation="landscape"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7"/>
  <sheetViews>
    <sheetView topLeftCell="A7" workbookViewId="0">
      <selection activeCell="E25" sqref="E25"/>
    </sheetView>
  </sheetViews>
  <sheetFormatPr defaultRowHeight="15"/>
  <cols>
    <col min="1" max="1" width="7" customWidth="1"/>
    <col min="4" max="4" width="42.28515625" customWidth="1"/>
    <col min="10" max="10" width="12.140625" customWidth="1"/>
    <col min="11" max="11" width="11.28515625" customWidth="1"/>
    <col min="12" max="12" width="14.5703125" customWidth="1"/>
  </cols>
  <sheetData>
    <row r="1" spans="1:12">
      <c r="A1" s="1655" t="s">
        <v>79</v>
      </c>
      <c r="B1" s="1655"/>
      <c r="C1" s="1655"/>
      <c r="D1" s="1655"/>
      <c r="E1" s="1655"/>
      <c r="F1" s="1655"/>
      <c r="G1" s="1655"/>
      <c r="H1" s="1655"/>
      <c r="I1" s="1655"/>
      <c r="J1" s="1655"/>
      <c r="K1" s="1655"/>
      <c r="L1" s="1655"/>
    </row>
    <row r="2" spans="1:12">
      <c r="A2" s="1655"/>
      <c r="B2" s="1655"/>
      <c r="C2" s="1655"/>
      <c r="D2" s="1655"/>
      <c r="E2" s="1655"/>
      <c r="F2" s="1655"/>
      <c r="G2" s="1655"/>
      <c r="H2" s="1655"/>
      <c r="I2" s="1655"/>
      <c r="J2" s="1655"/>
      <c r="K2" s="1655"/>
      <c r="L2" s="1655"/>
    </row>
    <row r="3" spans="1:12">
      <c r="A3" s="1648" t="s">
        <v>479</v>
      </c>
      <c r="B3" s="1648"/>
      <c r="C3" s="1648"/>
      <c r="D3" s="1648"/>
      <c r="E3" s="1648"/>
      <c r="F3" s="1648"/>
      <c r="G3" s="1648"/>
      <c r="H3" s="1648"/>
      <c r="I3" s="1648"/>
      <c r="J3" s="1648"/>
      <c r="K3" s="1648"/>
      <c r="L3" s="1648"/>
    </row>
    <row r="4" spans="1:12" ht="15" customHeight="1">
      <c r="A4" s="29" t="s">
        <v>381</v>
      </c>
      <c r="B4" s="30"/>
      <c r="C4" s="30"/>
      <c r="D4" s="31" t="str">
        <f>'04-22Master'!F5</f>
        <v>Burgeon IT Services Pvt.Ltd.</v>
      </c>
      <c r="E4" s="38" t="s">
        <v>78</v>
      </c>
      <c r="F4" s="30"/>
      <c r="G4" s="30"/>
      <c r="H4" s="30"/>
      <c r="I4" s="30"/>
      <c r="J4" s="30"/>
      <c r="K4" s="30"/>
      <c r="L4" s="59"/>
    </row>
    <row r="5" spans="1:12">
      <c r="A5" s="32"/>
      <c r="B5" s="33" t="str">
        <f>'04-22Master'!F6</f>
        <v>Siri Mansion LIGB 436 Dr.A S Rao Nagar,Hyderabad</v>
      </c>
      <c r="C5" s="33"/>
      <c r="D5" s="34"/>
      <c r="E5" s="47" t="str">
        <f>'04-22Master'!AK5</f>
        <v>Burgeon IT Services Pvt.Ltd.</v>
      </c>
      <c r="F5" s="63"/>
      <c r="G5" s="63"/>
      <c r="H5" s="63"/>
      <c r="I5" s="63"/>
      <c r="J5" s="63"/>
      <c r="K5" s="63"/>
      <c r="L5" s="64"/>
    </row>
    <row r="6" spans="1:12">
      <c r="A6" s="35"/>
      <c r="B6" s="36">
        <f>'04-22Master'!F7</f>
        <v>0</v>
      </c>
      <c r="C6" s="36"/>
      <c r="D6" s="37"/>
      <c r="E6" s="62" t="str">
        <f>'04-22Master'!AK6</f>
        <v>Siri Mansion LIGB 436 Dr.A S Rao Nagar,Hyderabad</v>
      </c>
      <c r="F6" s="36"/>
      <c r="G6" s="36"/>
      <c r="H6" s="36"/>
      <c r="I6" s="36"/>
      <c r="J6" s="36"/>
      <c r="K6" s="36"/>
      <c r="L6" s="37"/>
    </row>
    <row r="7" spans="1:12">
      <c r="A7" s="38" t="s">
        <v>77</v>
      </c>
      <c r="B7" s="30"/>
      <c r="C7" s="30"/>
      <c r="D7" s="31" t="str">
        <f>'04-22Master'!F8</f>
        <v>IT SUPPORTIVE SERVICES &amp; BANGALORE STP</v>
      </c>
      <c r="E7" s="38" t="s">
        <v>64</v>
      </c>
      <c r="F7" s="30"/>
      <c r="G7" s="30"/>
      <c r="H7" s="30"/>
      <c r="I7" s="30"/>
      <c r="J7" s="30"/>
      <c r="K7" s="30"/>
      <c r="L7" s="31"/>
    </row>
    <row r="8" spans="1:12">
      <c r="A8" s="32"/>
      <c r="B8" s="33"/>
      <c r="C8" s="33"/>
      <c r="D8" s="34"/>
      <c r="E8" s="39" t="str">
        <f>'04-22Master'!AK10</f>
        <v>INFOSYS  LTD.IL Bangalore STP Park - I</v>
      </c>
      <c r="F8" s="33"/>
      <c r="G8" s="33"/>
      <c r="H8" s="33"/>
      <c r="I8" s="33"/>
      <c r="J8" s="33"/>
      <c r="K8" s="33"/>
      <c r="L8" s="34"/>
    </row>
    <row r="9" spans="1:12">
      <c r="A9" s="32"/>
      <c r="B9" s="33"/>
      <c r="C9" s="33"/>
      <c r="D9" s="34"/>
      <c r="E9" s="32" t="str">
        <f>'04-22Master'!AK11</f>
        <v>No.45&amp;46,3rd Cross,Electronic City,BANGALORE,KARNATAKA</v>
      </c>
      <c r="F9" s="33"/>
      <c r="G9" s="33"/>
      <c r="H9" s="33"/>
      <c r="I9" s="33"/>
      <c r="J9" s="33"/>
      <c r="K9" s="33"/>
      <c r="L9" s="34"/>
    </row>
    <row r="10" spans="1:12" ht="15.75" thickBot="1">
      <c r="A10" s="32"/>
      <c r="B10" s="33"/>
      <c r="C10" s="33"/>
      <c r="D10" s="34"/>
      <c r="E10" s="32"/>
      <c r="F10" s="33"/>
      <c r="G10" s="33"/>
      <c r="H10" s="33"/>
      <c r="I10" s="33"/>
      <c r="J10" s="33"/>
      <c r="K10" s="33"/>
      <c r="L10" s="34"/>
    </row>
    <row r="11" spans="1:12" ht="51" customHeight="1">
      <c r="A11" s="1653" t="s">
        <v>4</v>
      </c>
      <c r="B11" s="1653" t="s">
        <v>65</v>
      </c>
      <c r="C11" s="54" t="s">
        <v>66</v>
      </c>
      <c r="D11" s="1656" t="s">
        <v>67</v>
      </c>
      <c r="E11" s="1656" t="s">
        <v>80</v>
      </c>
      <c r="F11" s="1656" t="s">
        <v>81</v>
      </c>
      <c r="G11" s="1656" t="s">
        <v>82</v>
      </c>
      <c r="H11" s="1656" t="s">
        <v>71</v>
      </c>
      <c r="I11" s="1656" t="s">
        <v>83</v>
      </c>
      <c r="J11" s="54" t="s">
        <v>84</v>
      </c>
      <c r="K11" s="1653" t="s">
        <v>85</v>
      </c>
      <c r="L11" s="1653" t="s">
        <v>37</v>
      </c>
    </row>
    <row r="12" spans="1:12" ht="15" customHeight="1" thickBot="1">
      <c r="A12" s="1654"/>
      <c r="B12" s="1654"/>
      <c r="C12" s="58"/>
      <c r="D12" s="1657"/>
      <c r="E12" s="1657"/>
      <c r="F12" s="1657"/>
      <c r="G12" s="1657"/>
      <c r="H12" s="1657"/>
      <c r="I12" s="1657"/>
      <c r="J12" s="53"/>
      <c r="K12" s="1654"/>
      <c r="L12" s="1654"/>
    </row>
    <row r="13" spans="1:12" ht="15" customHeight="1">
      <c r="A13" s="52">
        <v>1</v>
      </c>
      <c r="B13" s="52">
        <v>2</v>
      </c>
      <c r="C13" s="52">
        <v>3</v>
      </c>
      <c r="D13" s="52">
        <v>4</v>
      </c>
      <c r="E13" s="52">
        <v>5</v>
      </c>
      <c r="F13" s="52">
        <v>6</v>
      </c>
      <c r="G13" s="52">
        <v>7</v>
      </c>
      <c r="H13" s="52">
        <v>8</v>
      </c>
      <c r="I13" s="52">
        <v>9</v>
      </c>
      <c r="J13" s="55">
        <v>10</v>
      </c>
      <c r="K13" s="56">
        <v>11</v>
      </c>
      <c r="L13" s="57">
        <v>12</v>
      </c>
    </row>
    <row r="14" spans="1:12">
      <c r="A14" s="46"/>
      <c r="B14" s="46"/>
      <c r="C14" s="46"/>
      <c r="D14" s="46"/>
      <c r="E14" s="46"/>
      <c r="F14" s="46"/>
      <c r="G14" s="46"/>
      <c r="H14" s="46"/>
      <c r="I14" s="46"/>
      <c r="J14" s="46"/>
      <c r="K14" s="50"/>
      <c r="L14" s="46"/>
    </row>
    <row r="15" spans="1:12" ht="15.75" thickBot="1">
      <c r="A15" s="46"/>
      <c r="B15" s="49"/>
      <c r="C15" s="49"/>
      <c r="D15" s="49"/>
      <c r="E15" s="49"/>
      <c r="F15" s="49"/>
      <c r="G15" s="49"/>
      <c r="H15" s="49"/>
      <c r="I15" s="49"/>
      <c r="J15" s="49"/>
      <c r="K15" s="49"/>
      <c r="L15" s="49"/>
    </row>
    <row r="16" spans="1:12" ht="15.75" thickBot="1">
      <c r="A16" s="48"/>
      <c r="B16" s="1650" t="s">
        <v>86</v>
      </c>
      <c r="C16" s="1651"/>
      <c r="D16" s="1651"/>
      <c r="E16" s="1651"/>
      <c r="F16" s="1651"/>
      <c r="G16" s="1652"/>
      <c r="H16" s="404">
        <f>'04-22Master'!D10</f>
        <v>44652</v>
      </c>
      <c r="I16" s="46"/>
      <c r="J16" s="46"/>
      <c r="K16" s="46"/>
      <c r="L16" s="46"/>
    </row>
    <row r="17" spans="1:12">
      <c r="A17" s="46"/>
      <c r="B17" s="402"/>
      <c r="C17" s="402"/>
      <c r="D17" s="402"/>
      <c r="E17" s="402"/>
      <c r="F17" s="402"/>
      <c r="G17" s="402"/>
      <c r="H17" s="413"/>
      <c r="I17" s="50"/>
      <c r="J17" s="50"/>
      <c r="K17" s="50"/>
      <c r="L17" s="50"/>
    </row>
    <row r="18" spans="1:12">
      <c r="A18" s="46"/>
      <c r="B18" s="402"/>
      <c r="C18" s="402"/>
      <c r="D18" s="402"/>
      <c r="E18" s="402"/>
      <c r="F18" s="402"/>
      <c r="G18" s="402"/>
      <c r="H18" s="413"/>
      <c r="I18" s="50"/>
      <c r="J18" s="50"/>
      <c r="K18" s="46"/>
      <c r="L18" s="46"/>
    </row>
    <row r="19" spans="1:12">
      <c r="A19" s="46"/>
      <c r="B19" s="396"/>
      <c r="C19" s="396"/>
      <c r="D19" s="396"/>
      <c r="E19" s="396"/>
      <c r="F19" s="396"/>
      <c r="G19" s="396"/>
      <c r="H19" s="414"/>
      <c r="I19" s="46"/>
      <c r="J19" s="46"/>
      <c r="K19" s="46"/>
      <c r="L19" s="46"/>
    </row>
    <row r="20" spans="1:12">
      <c r="A20" s="408"/>
      <c r="B20" s="403"/>
      <c r="C20" s="396"/>
      <c r="D20" s="396"/>
      <c r="E20" s="396"/>
      <c r="F20" s="396"/>
      <c r="G20" s="396"/>
      <c r="H20" s="414"/>
      <c r="I20" s="46"/>
      <c r="J20" s="46"/>
      <c r="K20" s="46"/>
      <c r="L20" s="46"/>
    </row>
    <row r="21" spans="1:12" ht="15.75" thickBot="1">
      <c r="A21" s="408"/>
      <c r="B21" s="396"/>
      <c r="C21" s="396"/>
      <c r="D21" s="396"/>
      <c r="E21" s="396"/>
      <c r="F21" s="396"/>
      <c r="G21" s="396"/>
      <c r="H21" s="414"/>
      <c r="I21" s="46"/>
      <c r="J21" s="46"/>
      <c r="K21" s="46"/>
      <c r="L21" s="46"/>
    </row>
    <row r="22" spans="1:12" ht="15.75" thickBot="1">
      <c r="A22" s="408"/>
      <c r="B22" s="51"/>
      <c r="C22" s="400"/>
      <c r="D22" s="400"/>
      <c r="E22" s="400"/>
      <c r="F22" s="400"/>
      <c r="G22" s="401"/>
      <c r="H22" s="404"/>
      <c r="I22" s="46"/>
      <c r="J22" s="46"/>
      <c r="K22" s="46"/>
      <c r="L22" s="46"/>
    </row>
    <row r="23" spans="1:12">
      <c r="A23" s="408"/>
      <c r="B23" s="396"/>
      <c r="C23" s="396"/>
      <c r="D23" s="396"/>
      <c r="E23" s="396"/>
      <c r="F23" s="396"/>
      <c r="G23" s="396"/>
      <c r="H23" s="410"/>
      <c r="I23" s="46"/>
      <c r="J23" s="46"/>
      <c r="K23" s="46"/>
      <c r="L23" s="46"/>
    </row>
    <row r="24" spans="1:12">
      <c r="A24" s="408"/>
      <c r="B24" s="396"/>
      <c r="C24" s="396"/>
      <c r="D24" s="396"/>
      <c r="E24" s="396"/>
      <c r="F24" s="396"/>
      <c r="G24" s="396"/>
      <c r="H24" s="414"/>
      <c r="I24" s="46"/>
      <c r="J24" s="46"/>
      <c r="K24" s="46"/>
      <c r="L24" s="46"/>
    </row>
    <row r="25" spans="1:12">
      <c r="A25" s="408"/>
      <c r="B25" s="396"/>
      <c r="C25" s="396"/>
      <c r="D25" s="396"/>
      <c r="E25" s="396"/>
      <c r="F25" s="396"/>
      <c r="G25" s="396"/>
      <c r="H25" s="414"/>
      <c r="I25" s="46"/>
      <c r="J25" s="46"/>
      <c r="K25" s="46"/>
      <c r="L25" s="46"/>
    </row>
    <row r="26" spans="1:12">
      <c r="A26" s="408"/>
      <c r="B26" s="396"/>
      <c r="C26" s="396"/>
      <c r="D26" s="396"/>
      <c r="E26" s="396"/>
      <c r="F26" s="396"/>
      <c r="G26" s="396"/>
      <c r="H26" s="414"/>
      <c r="I26" s="46"/>
      <c r="J26" s="46"/>
      <c r="K26" s="46"/>
      <c r="L26" s="46"/>
    </row>
    <row r="27" spans="1:12">
      <c r="A27" s="408"/>
      <c r="B27" s="396"/>
      <c r="C27" s="396"/>
      <c r="D27" s="396"/>
      <c r="E27" s="396"/>
      <c r="F27" s="396"/>
      <c r="G27" s="396"/>
      <c r="H27" s="414"/>
      <c r="I27" s="46"/>
      <c r="J27" s="46"/>
      <c r="K27" s="46"/>
      <c r="L27" s="46"/>
    </row>
    <row r="28" spans="1:12" ht="15.75" thickBot="1">
      <c r="A28" s="408"/>
      <c r="B28" s="1649"/>
      <c r="C28" s="1649"/>
      <c r="D28" s="1649"/>
      <c r="E28" s="1649"/>
      <c r="F28" s="1649"/>
      <c r="G28" s="1649"/>
      <c r="H28" s="414"/>
      <c r="I28" s="46"/>
      <c r="J28" s="46"/>
      <c r="K28" s="46"/>
      <c r="L28" s="46"/>
    </row>
    <row r="29" spans="1:12" ht="15.75" thickBot="1">
      <c r="A29" s="408"/>
      <c r="B29" s="51"/>
      <c r="C29" s="400"/>
      <c r="D29" s="400"/>
      <c r="E29" s="400"/>
      <c r="F29" s="400"/>
      <c r="G29" s="401"/>
      <c r="H29" s="404"/>
      <c r="I29" s="46"/>
      <c r="J29" s="46"/>
      <c r="K29" s="46"/>
      <c r="L29" s="46"/>
    </row>
    <row r="30" spans="1:12">
      <c r="A30" s="46"/>
      <c r="B30" s="46"/>
      <c r="C30" s="46"/>
      <c r="D30" s="46"/>
      <c r="E30" s="46"/>
      <c r="F30" s="46"/>
      <c r="G30" s="46"/>
      <c r="H30" s="46"/>
      <c r="I30" s="46"/>
      <c r="J30" s="46"/>
      <c r="K30" s="46"/>
      <c r="L30" s="46"/>
    </row>
    <row r="31" spans="1:12">
      <c r="A31" s="409"/>
      <c r="B31" s="409"/>
      <c r="C31" s="409"/>
      <c r="D31" s="409"/>
      <c r="E31" s="409"/>
      <c r="F31" s="409"/>
      <c r="G31" s="409"/>
      <c r="H31" s="409"/>
      <c r="I31" s="409"/>
      <c r="J31" s="409"/>
      <c r="K31" s="409"/>
      <c r="L31" s="409"/>
    </row>
    <row r="32" spans="1:12">
      <c r="A32" s="417"/>
      <c r="B32" s="417"/>
      <c r="C32" s="417"/>
      <c r="D32" s="417"/>
      <c r="E32" s="417"/>
      <c r="F32" s="417"/>
      <c r="G32" s="417"/>
      <c r="H32" s="417"/>
      <c r="I32" s="417"/>
      <c r="J32" s="417"/>
      <c r="K32" s="417"/>
      <c r="L32" s="417"/>
    </row>
    <row r="33" spans="1:12">
      <c r="A33" s="417"/>
      <c r="B33" s="417"/>
      <c r="C33" s="417"/>
      <c r="D33" s="417"/>
      <c r="E33" s="417"/>
      <c r="F33" s="417"/>
      <c r="G33" s="417"/>
      <c r="H33" s="417"/>
      <c r="I33" s="417"/>
      <c r="J33" s="417"/>
      <c r="K33" s="417"/>
      <c r="L33" s="417"/>
    </row>
    <row r="34" spans="1:12">
      <c r="A34" s="417"/>
      <c r="B34" s="417"/>
      <c r="C34" s="417"/>
      <c r="D34" s="417"/>
      <c r="E34" s="417"/>
      <c r="F34" s="417"/>
      <c r="G34" s="417"/>
      <c r="H34" s="417"/>
      <c r="I34" s="417"/>
      <c r="J34" s="417"/>
      <c r="K34" s="417"/>
      <c r="L34" s="417"/>
    </row>
    <row r="35" spans="1:12">
      <c r="A35" s="417"/>
      <c r="B35" s="417"/>
      <c r="C35" s="417"/>
      <c r="D35" s="417"/>
      <c r="E35" s="417"/>
      <c r="F35" s="417"/>
      <c r="G35" s="417"/>
      <c r="H35" s="417"/>
      <c r="I35" s="417"/>
      <c r="J35" s="417"/>
      <c r="K35" s="417"/>
      <c r="L35" s="417"/>
    </row>
    <row r="37" spans="1:12">
      <c r="F37" t="s">
        <v>35</v>
      </c>
    </row>
  </sheetData>
  <protectedRanges>
    <protectedRange password="CA4D" sqref="E5 A1:D13 E6:L10 E1:L3 L11:L13 E13:J13" name="Range1"/>
  </protectedRanges>
  <mergeCells count="14">
    <mergeCell ref="B28:G28"/>
    <mergeCell ref="B16:G16"/>
    <mergeCell ref="K11:K12"/>
    <mergeCell ref="L11:L12"/>
    <mergeCell ref="A1:L2"/>
    <mergeCell ref="A3:L3"/>
    <mergeCell ref="A11:A12"/>
    <mergeCell ref="B11:B12"/>
    <mergeCell ref="D11:D12"/>
    <mergeCell ref="E11:E12"/>
    <mergeCell ref="F11:F12"/>
    <mergeCell ref="G11:G12"/>
    <mergeCell ref="H11:H12"/>
    <mergeCell ref="I11:I12"/>
  </mergeCells>
  <pageMargins left="0.94488188976377963" right="0.70866141732283472" top="0.74803149606299213" bottom="0.74803149606299213" header="0.31496062992125984" footer="0.31496062992125984"/>
  <pageSetup scale="75" orientation="landscape"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41"/>
  <sheetViews>
    <sheetView topLeftCell="A10" workbookViewId="0">
      <selection activeCell="E24" sqref="E24"/>
    </sheetView>
  </sheetViews>
  <sheetFormatPr defaultRowHeight="15"/>
  <cols>
    <col min="3" max="3" width="9.85546875" customWidth="1"/>
    <col min="4" max="4" width="44.7109375" customWidth="1"/>
    <col min="10" max="10" width="26" customWidth="1"/>
    <col min="11" max="11" width="14.7109375" customWidth="1"/>
  </cols>
  <sheetData>
    <row r="1" spans="1:11">
      <c r="A1" s="1647" t="s">
        <v>87</v>
      </c>
      <c r="B1" s="1647"/>
      <c r="C1" s="1647"/>
      <c r="D1" s="1647"/>
      <c r="E1" s="1647"/>
      <c r="F1" s="1647"/>
      <c r="G1" s="1647"/>
      <c r="H1" s="1647"/>
      <c r="I1" s="1647"/>
      <c r="J1" s="1647"/>
      <c r="K1" s="1647"/>
    </row>
    <row r="2" spans="1:11">
      <c r="A2" s="1647"/>
      <c r="B2" s="1647"/>
      <c r="C2" s="1647"/>
      <c r="D2" s="1647"/>
      <c r="E2" s="1647"/>
      <c r="F2" s="1647"/>
      <c r="G2" s="1647"/>
      <c r="H2" s="1647"/>
      <c r="I2" s="1647"/>
      <c r="J2" s="1647"/>
      <c r="K2" s="1647"/>
    </row>
    <row r="3" spans="1:11">
      <c r="A3" s="1648" t="s">
        <v>479</v>
      </c>
      <c r="B3" s="1648"/>
      <c r="C3" s="1648"/>
      <c r="D3" s="1648"/>
      <c r="E3" s="1661"/>
      <c r="F3" s="1661"/>
      <c r="G3" s="1661"/>
      <c r="H3" s="1661"/>
      <c r="I3" s="1661"/>
      <c r="J3" s="1661"/>
      <c r="K3" s="1661"/>
    </row>
    <row r="4" spans="1:11" ht="15" customHeight="1">
      <c r="A4" s="29" t="s">
        <v>380</v>
      </c>
      <c r="B4" s="30"/>
      <c r="C4" s="30"/>
      <c r="D4" s="31" t="str">
        <f>'04-22Master'!F5</f>
        <v>Burgeon IT Services Pvt.Ltd.</v>
      </c>
      <c r="E4" s="65" t="s">
        <v>78</v>
      </c>
      <c r="F4" s="66"/>
      <c r="G4" s="66"/>
      <c r="H4" s="66"/>
      <c r="I4" s="66"/>
      <c r="J4" s="66"/>
      <c r="K4" s="67"/>
    </row>
    <row r="5" spans="1:11">
      <c r="A5" s="32"/>
      <c r="B5" s="33" t="str">
        <f>'04-22Master'!F6</f>
        <v>Siri Mansion LIGB 436 Dr.A S Rao Nagar,Hyderabad</v>
      </c>
      <c r="C5" s="33"/>
      <c r="D5" s="34"/>
      <c r="E5" s="47" t="str">
        <f>'04-22Master'!AK5</f>
        <v>Burgeon IT Services Pvt.Ltd.</v>
      </c>
      <c r="F5" s="63"/>
      <c r="G5" s="63"/>
      <c r="H5" s="63"/>
      <c r="I5" s="63"/>
      <c r="J5" s="63"/>
      <c r="K5" s="64"/>
    </row>
    <row r="6" spans="1:11">
      <c r="A6" s="35"/>
      <c r="B6" s="36">
        <f>'04-22Master'!F7</f>
        <v>0</v>
      </c>
      <c r="C6" s="36"/>
      <c r="D6" s="37"/>
      <c r="E6" s="47" t="str">
        <f>'04-22Master'!AK6</f>
        <v>Siri Mansion LIGB 436 Dr.A S Rao Nagar,Hyderabad</v>
      </c>
      <c r="F6" s="66"/>
      <c r="G6" s="66"/>
      <c r="H6" s="66"/>
      <c r="I6" s="66"/>
      <c r="J6" s="66"/>
      <c r="K6" s="67"/>
    </row>
    <row r="7" spans="1:11">
      <c r="A7" s="38" t="s">
        <v>77</v>
      </c>
      <c r="B7" s="30"/>
      <c r="C7" s="30"/>
      <c r="D7" s="31" t="str">
        <f>'04-22Master'!F8</f>
        <v>IT SUPPORTIVE SERVICES &amp; BANGALORE STP</v>
      </c>
      <c r="E7" s="38" t="s">
        <v>64</v>
      </c>
      <c r="F7" s="30"/>
      <c r="G7" s="30"/>
      <c r="H7" s="30"/>
      <c r="I7" s="30"/>
      <c r="J7" s="30"/>
      <c r="K7" s="31"/>
    </row>
    <row r="8" spans="1:11">
      <c r="A8" s="32"/>
      <c r="B8" s="33"/>
      <c r="C8" s="33"/>
      <c r="D8" s="34"/>
      <c r="E8" s="39" t="str">
        <f>'04-22Master'!AK10</f>
        <v>INFOSYS  LTD.IL Bangalore STP Park - I</v>
      </c>
      <c r="F8" s="33"/>
      <c r="G8" s="33"/>
      <c r="H8" s="33"/>
      <c r="I8" s="33"/>
      <c r="J8" s="33"/>
      <c r="K8" s="34"/>
    </row>
    <row r="9" spans="1:11">
      <c r="A9" s="32"/>
      <c r="B9" s="33"/>
      <c r="C9" s="33"/>
      <c r="D9" s="34"/>
      <c r="E9" s="32" t="str">
        <f>'04-22Master'!AK11</f>
        <v>No.45&amp;46,3rd Cross,Electronic City,BANGALORE,KARNATAKA</v>
      </c>
      <c r="F9" s="33"/>
      <c r="G9" s="33"/>
      <c r="H9" s="33"/>
      <c r="I9" s="33"/>
      <c r="J9" s="33"/>
      <c r="K9" s="34"/>
    </row>
    <row r="10" spans="1:11">
      <c r="A10" s="32"/>
      <c r="B10" s="33"/>
      <c r="C10" s="33"/>
      <c r="D10" s="34"/>
      <c r="E10" s="35"/>
      <c r="F10" s="36"/>
      <c r="G10" s="36"/>
      <c r="H10" s="36"/>
      <c r="I10" s="36"/>
      <c r="J10" s="36"/>
      <c r="K10" s="37"/>
    </row>
    <row r="11" spans="1:11">
      <c r="A11" s="1646" t="s">
        <v>4</v>
      </c>
      <c r="B11" s="1646" t="s">
        <v>65</v>
      </c>
      <c r="C11" s="1646" t="s">
        <v>66</v>
      </c>
      <c r="D11" s="1645" t="s">
        <v>67</v>
      </c>
      <c r="E11" s="1662" t="s">
        <v>88</v>
      </c>
      <c r="F11" s="1662" t="s">
        <v>89</v>
      </c>
      <c r="G11" s="1662" t="s">
        <v>90</v>
      </c>
      <c r="H11" s="1662" t="s">
        <v>91</v>
      </c>
      <c r="I11" s="1662" t="s">
        <v>92</v>
      </c>
      <c r="J11" s="1663" t="s">
        <v>93</v>
      </c>
      <c r="K11" s="1664" t="s">
        <v>37</v>
      </c>
    </row>
    <row r="12" spans="1:11" ht="65.25" customHeight="1">
      <c r="A12" s="1646"/>
      <c r="B12" s="1646"/>
      <c r="C12" s="1646"/>
      <c r="D12" s="1645"/>
      <c r="E12" s="1645"/>
      <c r="F12" s="1645"/>
      <c r="G12" s="1645"/>
      <c r="H12" s="1645"/>
      <c r="I12" s="1645"/>
      <c r="J12" s="1646"/>
      <c r="K12" s="1663"/>
    </row>
    <row r="13" spans="1:11">
      <c r="A13" s="45">
        <v>1</v>
      </c>
      <c r="B13" s="45">
        <v>2</v>
      </c>
      <c r="C13" s="45">
        <v>3</v>
      </c>
      <c r="D13" s="45">
        <v>4</v>
      </c>
      <c r="E13" s="45">
        <v>5</v>
      </c>
      <c r="F13" s="45">
        <v>6</v>
      </c>
      <c r="G13" s="45">
        <v>7</v>
      </c>
      <c r="H13" s="45">
        <v>8</v>
      </c>
      <c r="I13" s="45">
        <v>9</v>
      </c>
      <c r="J13" s="45">
        <v>10</v>
      </c>
      <c r="K13" s="45">
        <v>11</v>
      </c>
    </row>
    <row r="14" spans="1:11">
      <c r="A14" s="47"/>
      <c r="B14" s="47"/>
      <c r="C14" s="47"/>
      <c r="D14" s="47"/>
      <c r="E14" s="47"/>
      <c r="F14" s="47"/>
      <c r="G14" s="47"/>
      <c r="H14" s="47"/>
      <c r="I14" s="47"/>
      <c r="J14" s="47"/>
      <c r="K14" s="47"/>
    </row>
    <row r="15" spans="1:11">
      <c r="A15" s="47"/>
      <c r="B15" s="60"/>
      <c r="C15" s="60"/>
      <c r="D15" s="60"/>
      <c r="E15" s="60"/>
      <c r="F15" s="47"/>
      <c r="G15" s="47"/>
      <c r="H15" s="47"/>
      <c r="I15" s="47"/>
      <c r="J15" s="47"/>
      <c r="K15" s="47"/>
    </row>
    <row r="16" spans="1:11">
      <c r="A16" s="65"/>
      <c r="B16" s="1658" t="s">
        <v>94</v>
      </c>
      <c r="C16" s="1659"/>
      <c r="D16" s="1659"/>
      <c r="E16" s="1660"/>
      <c r="F16" s="404">
        <f>'04-22Master'!D10</f>
        <v>44652</v>
      </c>
      <c r="G16" s="47"/>
      <c r="H16" s="47"/>
      <c r="I16" s="47"/>
      <c r="J16" s="47"/>
      <c r="K16" s="47"/>
    </row>
    <row r="17" spans="1:11">
      <c r="A17" s="47"/>
      <c r="B17" s="402"/>
      <c r="C17" s="402"/>
      <c r="D17" s="402"/>
      <c r="E17" s="402"/>
      <c r="F17" s="413"/>
      <c r="G17" s="47"/>
      <c r="H17" s="47"/>
      <c r="I17" s="47"/>
      <c r="J17" s="47"/>
      <c r="K17" s="47"/>
    </row>
    <row r="18" spans="1:11">
      <c r="A18" s="68"/>
      <c r="B18" s="396"/>
      <c r="C18" s="396"/>
      <c r="D18" s="396"/>
      <c r="E18" s="396"/>
      <c r="F18" s="414"/>
      <c r="G18" s="47"/>
      <c r="H18" s="47"/>
      <c r="I18" s="47"/>
      <c r="J18" s="47"/>
      <c r="K18" s="47"/>
    </row>
    <row r="19" spans="1:11">
      <c r="A19" s="47"/>
      <c r="B19" s="396"/>
      <c r="C19" s="396"/>
      <c r="D19" s="396"/>
      <c r="E19" s="396"/>
      <c r="F19" s="414"/>
      <c r="G19" s="47"/>
      <c r="H19" s="47"/>
      <c r="I19" s="47"/>
      <c r="J19" s="47"/>
      <c r="K19" s="47"/>
    </row>
    <row r="20" spans="1:11">
      <c r="A20" s="47"/>
      <c r="B20" s="396"/>
      <c r="C20" s="396"/>
      <c r="D20" s="396"/>
      <c r="E20" s="396"/>
      <c r="F20" s="414"/>
      <c r="G20" s="47"/>
      <c r="H20" s="47"/>
      <c r="I20" s="47"/>
      <c r="J20" s="47"/>
      <c r="K20" s="47"/>
    </row>
    <row r="21" spans="1:11">
      <c r="A21" s="47"/>
      <c r="B21" s="396"/>
      <c r="C21" s="396"/>
      <c r="D21" s="396"/>
      <c r="E21" s="396"/>
      <c r="F21" s="414"/>
      <c r="G21" s="47"/>
      <c r="H21" s="47"/>
      <c r="I21" s="47"/>
      <c r="J21" s="47"/>
      <c r="K21" s="47"/>
    </row>
    <row r="22" spans="1:11">
      <c r="A22" s="47"/>
      <c r="B22" s="396"/>
      <c r="C22" s="396"/>
      <c r="D22" s="396"/>
      <c r="E22" s="396"/>
      <c r="G22" s="47"/>
      <c r="H22" s="47"/>
      <c r="I22" s="47"/>
      <c r="J22" s="47"/>
      <c r="K22" s="47"/>
    </row>
    <row r="23" spans="1:11">
      <c r="A23" s="47"/>
      <c r="B23" s="1658"/>
      <c r="C23" s="1659"/>
      <c r="D23" s="1659"/>
      <c r="E23" s="1660"/>
      <c r="F23" s="404"/>
      <c r="G23" s="47"/>
      <c r="H23" s="47"/>
      <c r="I23" s="47"/>
      <c r="J23" s="47"/>
      <c r="K23" s="47"/>
    </row>
    <row r="24" spans="1:11">
      <c r="A24" s="47"/>
      <c r="B24" s="396"/>
      <c r="C24" s="396"/>
      <c r="D24" s="396"/>
      <c r="E24" s="396"/>
      <c r="F24" s="414"/>
      <c r="G24" s="47"/>
      <c r="H24" s="47"/>
      <c r="I24" s="47"/>
      <c r="J24" s="47"/>
      <c r="K24" s="47"/>
    </row>
    <row r="25" spans="1:11">
      <c r="A25" s="47"/>
      <c r="B25" s="396"/>
      <c r="C25" s="396"/>
      <c r="D25" s="396"/>
      <c r="E25" s="396"/>
      <c r="F25" s="414"/>
      <c r="G25" s="47"/>
      <c r="H25" s="47"/>
      <c r="I25" s="47"/>
      <c r="J25" s="47"/>
      <c r="K25" s="47"/>
    </row>
    <row r="26" spans="1:11">
      <c r="A26" s="47"/>
      <c r="B26" s="396"/>
      <c r="C26" s="396"/>
      <c r="D26" s="396"/>
      <c r="E26" s="396"/>
      <c r="F26" s="414"/>
      <c r="G26" s="47"/>
      <c r="H26" s="47"/>
      <c r="I26" s="47"/>
      <c r="J26" s="47"/>
      <c r="K26" s="47"/>
    </row>
    <row r="27" spans="1:11">
      <c r="A27" s="47"/>
      <c r="B27" s="396"/>
      <c r="C27" s="396"/>
      <c r="D27" s="396"/>
      <c r="E27" s="396"/>
      <c r="F27" s="414"/>
      <c r="G27" s="47"/>
      <c r="H27" s="47"/>
      <c r="I27" s="47"/>
      <c r="J27" s="47"/>
      <c r="K27" s="47"/>
    </row>
    <row r="28" spans="1:11">
      <c r="A28" s="47"/>
      <c r="B28" s="396"/>
      <c r="C28" s="396"/>
      <c r="D28" s="396"/>
      <c r="E28" s="396"/>
      <c r="F28" s="414"/>
      <c r="G28" s="47"/>
      <c r="H28" s="47"/>
      <c r="I28" s="47"/>
      <c r="J28" s="47"/>
      <c r="K28" s="47"/>
    </row>
    <row r="29" spans="1:11">
      <c r="A29" s="47"/>
      <c r="B29" s="396"/>
      <c r="C29" s="396"/>
      <c r="D29" s="396"/>
      <c r="E29" s="396"/>
      <c r="G29" s="47"/>
      <c r="H29" s="47"/>
      <c r="I29" s="47"/>
      <c r="J29" s="47"/>
      <c r="K29" s="47"/>
    </row>
    <row r="30" spans="1:11">
      <c r="A30" s="47"/>
      <c r="B30" s="1658"/>
      <c r="C30" s="1659"/>
      <c r="D30" s="1659"/>
      <c r="E30" s="1660"/>
      <c r="F30" s="404"/>
      <c r="G30" s="47"/>
      <c r="H30" s="47"/>
      <c r="I30" s="47"/>
      <c r="J30" s="47"/>
      <c r="K30" s="47"/>
    </row>
    <row r="31" spans="1:11">
      <c r="A31" s="47"/>
      <c r="B31" s="47"/>
      <c r="C31" s="47"/>
      <c r="D31" s="47"/>
      <c r="E31" s="47"/>
      <c r="F31" s="47"/>
      <c r="G31" s="47"/>
      <c r="H31" s="47"/>
      <c r="I31" s="47"/>
      <c r="J31" s="47"/>
      <c r="K31" s="47"/>
    </row>
    <row r="32" spans="1:11">
      <c r="A32" s="47"/>
      <c r="B32" s="47"/>
      <c r="C32" s="47"/>
      <c r="D32" s="47"/>
      <c r="E32" s="47"/>
      <c r="F32" s="47"/>
      <c r="G32" s="47"/>
      <c r="H32" s="47"/>
      <c r="I32" s="47"/>
      <c r="J32" s="47"/>
      <c r="K32" s="47"/>
    </row>
    <row r="33" spans="1:11">
      <c r="A33" s="396"/>
      <c r="B33" s="396"/>
      <c r="C33" s="396"/>
      <c r="D33" s="396"/>
      <c r="E33" s="396"/>
      <c r="F33" s="396"/>
      <c r="G33" s="396"/>
      <c r="H33" s="396"/>
      <c r="I33" s="396"/>
      <c r="J33" s="396"/>
      <c r="K33" s="396"/>
    </row>
    <row r="34" spans="1:11">
      <c r="A34" s="395"/>
      <c r="B34" s="395"/>
      <c r="C34" s="395"/>
      <c r="D34" s="395"/>
      <c r="E34" s="395"/>
      <c r="F34" s="395"/>
      <c r="G34" s="395"/>
      <c r="H34" s="395"/>
      <c r="I34" s="395"/>
      <c r="J34" s="395"/>
      <c r="K34" s="395"/>
    </row>
    <row r="35" spans="1:11">
      <c r="A35" s="395"/>
      <c r="B35" s="395"/>
      <c r="C35" s="395"/>
      <c r="D35" s="395"/>
      <c r="E35" s="395"/>
      <c r="F35" s="395"/>
      <c r="G35" s="395"/>
      <c r="H35" s="395"/>
      <c r="I35" s="395"/>
      <c r="J35" s="395"/>
      <c r="K35" s="395"/>
    </row>
    <row r="36" spans="1:11">
      <c r="A36" s="395"/>
      <c r="B36" s="395"/>
      <c r="C36" s="395"/>
      <c r="D36" s="395"/>
      <c r="E36" s="395"/>
      <c r="F36" s="395"/>
      <c r="G36" s="395"/>
      <c r="H36" s="395"/>
      <c r="I36" s="395"/>
      <c r="J36" s="395"/>
      <c r="K36" s="395"/>
    </row>
    <row r="37" spans="1:11">
      <c r="A37" s="395"/>
      <c r="B37" s="395"/>
      <c r="C37" s="395"/>
      <c r="D37" s="395"/>
      <c r="E37" s="395"/>
      <c r="F37" s="395"/>
      <c r="G37" s="395"/>
      <c r="H37" s="395"/>
      <c r="I37" s="395"/>
      <c r="J37" s="395"/>
      <c r="K37" s="395"/>
    </row>
    <row r="38" spans="1:11">
      <c r="A38" s="395"/>
      <c r="B38" s="395"/>
      <c r="C38" s="395"/>
      <c r="D38" s="395"/>
      <c r="E38" s="395"/>
      <c r="F38" s="395"/>
      <c r="G38" s="395"/>
      <c r="H38" s="395"/>
      <c r="I38" s="395"/>
      <c r="J38" s="395"/>
      <c r="K38" s="395"/>
    </row>
    <row r="39" spans="1:11">
      <c r="A39" s="395"/>
      <c r="B39" s="395"/>
      <c r="C39" s="395"/>
      <c r="D39" s="395"/>
      <c r="E39" s="395"/>
      <c r="F39" s="395"/>
      <c r="G39" s="395"/>
      <c r="H39" s="395"/>
      <c r="I39" s="395"/>
      <c r="J39" s="395"/>
      <c r="K39" s="395"/>
    </row>
    <row r="40" spans="1:11">
      <c r="A40" s="395"/>
      <c r="B40" s="395"/>
      <c r="C40" s="395"/>
      <c r="D40" s="395"/>
      <c r="E40" s="395"/>
      <c r="F40" s="395"/>
      <c r="G40" s="395"/>
      <c r="H40" s="395"/>
      <c r="I40" s="395"/>
      <c r="J40" s="395"/>
      <c r="K40" s="395"/>
    </row>
    <row r="41" spans="1:11">
      <c r="A41" s="338"/>
      <c r="B41" s="338"/>
      <c r="C41" s="338"/>
      <c r="D41" s="338"/>
      <c r="E41" s="338"/>
      <c r="F41" s="338"/>
      <c r="G41" s="338" t="s">
        <v>35</v>
      </c>
      <c r="H41" s="338"/>
      <c r="I41" s="338"/>
      <c r="J41" s="338"/>
      <c r="K41" s="338"/>
    </row>
  </sheetData>
  <protectedRanges>
    <protectedRange password="CA4D" sqref="A1:K3 A11:K13" name="Range1"/>
    <protectedRange password="CA4D" sqref="E5 A4:D10 E6:K10" name="Range1_5"/>
  </protectedRanges>
  <mergeCells count="16">
    <mergeCell ref="B23:E23"/>
    <mergeCell ref="B30:E30"/>
    <mergeCell ref="B16:E16"/>
    <mergeCell ref="A1:K2"/>
    <mergeCell ref="A3:K3"/>
    <mergeCell ref="A11:A12"/>
    <mergeCell ref="B11:B12"/>
    <mergeCell ref="C11:C12"/>
    <mergeCell ref="D11:D12"/>
    <mergeCell ref="E11:E12"/>
    <mergeCell ref="F11:F12"/>
    <mergeCell ref="G11:G12"/>
    <mergeCell ref="H11:H12"/>
    <mergeCell ref="I11:I12"/>
    <mergeCell ref="J11:J12"/>
    <mergeCell ref="K11:K12"/>
  </mergeCells>
  <pageMargins left="1.02" right="0.7" top="0.75" bottom="0.75" header="0.34" footer="0.3"/>
  <pageSetup scale="75" orientation="landscape"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0"/>
  <sheetViews>
    <sheetView topLeftCell="A7" workbookViewId="0">
      <selection activeCell="E21" sqref="E21"/>
    </sheetView>
  </sheetViews>
  <sheetFormatPr defaultRowHeight="15"/>
  <cols>
    <col min="5" max="5" width="31.85546875" customWidth="1"/>
    <col min="11" max="11" width="18.5703125" customWidth="1"/>
    <col min="12" max="12" width="10.42578125" customWidth="1"/>
  </cols>
  <sheetData>
    <row r="1" spans="1:12">
      <c r="A1" s="1647" t="s">
        <v>95</v>
      </c>
      <c r="B1" s="1647"/>
      <c r="C1" s="1647"/>
      <c r="D1" s="1647"/>
      <c r="E1" s="1647"/>
      <c r="F1" s="1647"/>
      <c r="G1" s="1647"/>
      <c r="H1" s="1647"/>
      <c r="I1" s="1647"/>
      <c r="J1" s="1647"/>
      <c r="K1" s="1647"/>
      <c r="L1" s="1647"/>
    </row>
    <row r="2" spans="1:12">
      <c r="A2" s="1647"/>
      <c r="B2" s="1647"/>
      <c r="C2" s="1647"/>
      <c r="D2" s="1647"/>
      <c r="E2" s="1647"/>
      <c r="F2" s="1647"/>
      <c r="G2" s="1647"/>
      <c r="H2" s="1647"/>
      <c r="I2" s="1647"/>
      <c r="J2" s="1647"/>
      <c r="K2" s="1647"/>
      <c r="L2" s="1647"/>
    </row>
    <row r="3" spans="1:12">
      <c r="A3" s="1648" t="s">
        <v>479</v>
      </c>
      <c r="B3" s="1648"/>
      <c r="C3" s="1648"/>
      <c r="D3" s="1648"/>
      <c r="E3" s="1648"/>
      <c r="F3" s="1648"/>
      <c r="G3" s="1648"/>
      <c r="H3" s="1648"/>
      <c r="I3" s="1648"/>
      <c r="J3" s="1648"/>
      <c r="K3" s="1648"/>
      <c r="L3" s="1648"/>
    </row>
    <row r="4" spans="1:12" ht="15" customHeight="1">
      <c r="A4" s="38" t="s">
        <v>96</v>
      </c>
      <c r="B4" s="30"/>
      <c r="C4" s="30"/>
      <c r="D4" s="30" t="str">
        <f>'04-22Master'!F5</f>
        <v>Burgeon IT Services Pvt.Ltd.</v>
      </c>
      <c r="E4" s="31"/>
      <c r="F4" s="38" t="s">
        <v>104</v>
      </c>
      <c r="G4" s="30"/>
      <c r="H4" s="30"/>
      <c r="I4" s="30"/>
      <c r="J4" s="30"/>
      <c r="K4" s="30"/>
      <c r="L4" s="31"/>
    </row>
    <row r="5" spans="1:12">
      <c r="A5" s="32"/>
      <c r="B5" s="33" t="str">
        <f>'04-22Master'!F6</f>
        <v>Siri Mansion LIGB 436 Dr.A S Rao Nagar,Hyderabad</v>
      </c>
      <c r="C5" s="33"/>
      <c r="D5" s="33"/>
      <c r="E5" s="34"/>
      <c r="F5" s="32" t="str">
        <f>'04-22Master'!AK5</f>
        <v>Burgeon IT Services Pvt.Ltd.</v>
      </c>
      <c r="G5" s="33"/>
      <c r="H5" s="33"/>
      <c r="I5" s="33"/>
      <c r="J5" s="33"/>
      <c r="K5" s="33"/>
      <c r="L5" s="34"/>
    </row>
    <row r="6" spans="1:12">
      <c r="A6" s="35"/>
      <c r="B6" s="36">
        <f>'04-22Master'!F7</f>
        <v>0</v>
      </c>
      <c r="C6" s="36"/>
      <c r="D6" s="36"/>
      <c r="E6" s="37"/>
      <c r="F6" s="35" t="str">
        <f>'04-22Master'!AK6</f>
        <v>Siri Mansion LIGB 436 Dr.A S Rao Nagar,Hyderabad</v>
      </c>
      <c r="G6" s="36"/>
      <c r="H6" s="36"/>
      <c r="I6" s="36"/>
      <c r="J6" s="36"/>
      <c r="K6" s="36"/>
      <c r="L6" s="37"/>
    </row>
    <row r="7" spans="1:12">
      <c r="A7" s="38" t="s">
        <v>77</v>
      </c>
      <c r="B7" s="30"/>
      <c r="C7" s="30"/>
      <c r="D7" s="30" t="str">
        <f>'04-22Master'!F8</f>
        <v>IT SUPPORTIVE SERVICES &amp; BANGALORE STP</v>
      </c>
      <c r="E7" s="31"/>
      <c r="F7" s="38" t="s">
        <v>64</v>
      </c>
      <c r="G7" s="30"/>
      <c r="H7" s="30"/>
      <c r="I7" s="30"/>
      <c r="J7" s="30"/>
      <c r="K7" s="30"/>
      <c r="L7" s="31"/>
    </row>
    <row r="8" spans="1:12">
      <c r="A8" s="32"/>
      <c r="B8" s="33"/>
      <c r="C8" s="33"/>
      <c r="D8" s="33"/>
      <c r="E8" s="34"/>
      <c r="F8" s="39" t="str">
        <f>'04-22Master'!AK10</f>
        <v>INFOSYS  LTD.IL Bangalore STP Park - I</v>
      </c>
      <c r="G8" s="33"/>
      <c r="H8" s="33"/>
      <c r="I8" s="33"/>
      <c r="J8" s="33"/>
      <c r="K8" s="33"/>
      <c r="L8" s="34"/>
    </row>
    <row r="9" spans="1:12">
      <c r="A9" s="32"/>
      <c r="B9" s="33"/>
      <c r="C9" s="33"/>
      <c r="D9" s="33"/>
      <c r="E9" s="34"/>
      <c r="F9" s="32" t="str">
        <f>'04-22Master'!AK11</f>
        <v>No.45&amp;46,3rd Cross,Electronic City,BANGALORE,KARNATAKA</v>
      </c>
      <c r="G9" s="33"/>
      <c r="H9" s="33"/>
      <c r="I9" s="33"/>
      <c r="J9" s="33"/>
      <c r="K9" s="33"/>
      <c r="L9" s="34"/>
    </row>
    <row r="10" spans="1:12">
      <c r="A10" s="35"/>
      <c r="B10" s="36"/>
      <c r="C10" s="36"/>
      <c r="D10" s="36"/>
      <c r="E10" s="37"/>
      <c r="F10" s="35"/>
      <c r="G10" s="36"/>
      <c r="H10" s="36"/>
      <c r="I10" s="36"/>
      <c r="J10" s="36"/>
      <c r="K10" s="36"/>
      <c r="L10" s="37"/>
    </row>
    <row r="11" spans="1:12">
      <c r="A11" s="1646" t="s">
        <v>4</v>
      </c>
      <c r="B11" s="1646" t="s">
        <v>65</v>
      </c>
      <c r="C11" s="1668" t="s">
        <v>66</v>
      </c>
      <c r="D11" s="40" t="s">
        <v>36</v>
      </c>
      <c r="E11" s="1669" t="s">
        <v>67</v>
      </c>
      <c r="F11" s="1645" t="s">
        <v>97</v>
      </c>
      <c r="G11" s="1645" t="s">
        <v>98</v>
      </c>
      <c r="H11" s="1645" t="s">
        <v>99</v>
      </c>
      <c r="I11" s="1645" t="s">
        <v>100</v>
      </c>
      <c r="J11" s="1645" t="s">
        <v>101</v>
      </c>
      <c r="K11" s="1646" t="s">
        <v>102</v>
      </c>
      <c r="L11" s="1670" t="s">
        <v>37</v>
      </c>
    </row>
    <row r="12" spans="1:12">
      <c r="A12" s="1646"/>
      <c r="B12" s="1646"/>
      <c r="C12" s="1668"/>
      <c r="D12" s="69"/>
      <c r="E12" s="1669"/>
      <c r="F12" s="1645"/>
      <c r="G12" s="1645"/>
      <c r="H12" s="1645"/>
      <c r="I12" s="1645"/>
      <c r="J12" s="1645"/>
      <c r="K12" s="1646"/>
      <c r="L12" s="1663"/>
    </row>
    <row r="13" spans="1:12">
      <c r="A13" s="45">
        <v>1</v>
      </c>
      <c r="B13" s="45">
        <v>2</v>
      </c>
      <c r="C13" s="45">
        <v>3</v>
      </c>
      <c r="D13" s="52">
        <v>4</v>
      </c>
      <c r="E13" s="45">
        <v>5</v>
      </c>
      <c r="F13" s="45">
        <v>6</v>
      </c>
      <c r="G13" s="45">
        <v>7</v>
      </c>
      <c r="H13" s="45">
        <v>8</v>
      </c>
      <c r="I13" s="45">
        <v>9</v>
      </c>
      <c r="J13" s="45">
        <v>10</v>
      </c>
      <c r="K13" s="45">
        <v>11</v>
      </c>
      <c r="L13" s="45">
        <v>12</v>
      </c>
    </row>
    <row r="14" spans="1:12">
      <c r="A14" s="47"/>
      <c r="B14" s="47"/>
      <c r="C14" s="47"/>
      <c r="D14" s="47"/>
      <c r="E14" s="47"/>
      <c r="F14" s="47"/>
      <c r="G14" s="47"/>
      <c r="H14" s="47"/>
      <c r="I14" s="47"/>
      <c r="J14" s="47"/>
      <c r="K14" s="47"/>
      <c r="L14" s="47"/>
    </row>
    <row r="15" spans="1:12">
      <c r="A15" s="47"/>
      <c r="B15" s="60"/>
      <c r="C15" s="60"/>
      <c r="D15" s="60"/>
      <c r="E15" s="60"/>
      <c r="F15" s="47"/>
      <c r="G15" s="47"/>
      <c r="H15" s="47"/>
      <c r="I15" s="47"/>
      <c r="J15" s="47"/>
      <c r="K15" s="47"/>
      <c r="L15" s="47"/>
    </row>
    <row r="16" spans="1:12">
      <c r="A16" s="65"/>
      <c r="B16" s="1665" t="s">
        <v>103</v>
      </c>
      <c r="C16" s="1666"/>
      <c r="D16" s="1666"/>
      <c r="E16" s="1667"/>
      <c r="F16" s="404">
        <f>'04-22Master'!D10</f>
        <v>44652</v>
      </c>
      <c r="G16" s="47"/>
      <c r="H16" s="47"/>
      <c r="I16" s="47"/>
      <c r="J16" s="47"/>
      <c r="K16" s="47"/>
      <c r="L16" s="47"/>
    </row>
    <row r="17" spans="1:12">
      <c r="A17" s="47"/>
      <c r="B17" s="402"/>
      <c r="C17" s="402"/>
      <c r="D17" s="402"/>
      <c r="E17" s="402"/>
      <c r="F17" s="413"/>
      <c r="G17" s="47"/>
      <c r="H17" s="47"/>
      <c r="I17" s="47"/>
      <c r="J17" s="47"/>
      <c r="K17" s="47"/>
      <c r="L17" s="47"/>
    </row>
    <row r="18" spans="1:12">
      <c r="A18" s="47"/>
      <c r="B18" s="396"/>
      <c r="C18" s="396"/>
      <c r="D18" s="396"/>
      <c r="E18" s="396"/>
      <c r="F18" s="414"/>
      <c r="G18" s="47"/>
      <c r="H18" s="47"/>
      <c r="I18" s="47"/>
      <c r="J18" s="47"/>
      <c r="K18" s="47"/>
      <c r="L18" s="47"/>
    </row>
    <row r="19" spans="1:12">
      <c r="A19" s="47"/>
      <c r="B19" s="396"/>
      <c r="C19" s="396"/>
      <c r="D19" s="396"/>
      <c r="E19" s="396"/>
      <c r="F19" s="414"/>
      <c r="G19" s="47"/>
      <c r="H19" s="47"/>
      <c r="I19" s="47"/>
      <c r="J19" s="47"/>
      <c r="K19" s="47"/>
      <c r="L19" s="47"/>
    </row>
    <row r="20" spans="1:12">
      <c r="A20" s="47"/>
      <c r="B20" s="396"/>
      <c r="C20" s="396"/>
      <c r="D20" s="396"/>
      <c r="E20" s="396"/>
      <c r="F20" s="414"/>
      <c r="G20" s="47"/>
      <c r="H20" s="47"/>
      <c r="I20" s="47"/>
      <c r="J20" s="47"/>
      <c r="K20" s="47"/>
      <c r="L20" s="47"/>
    </row>
    <row r="21" spans="1:12">
      <c r="A21" s="47"/>
      <c r="B21" s="396"/>
      <c r="C21" s="396"/>
      <c r="D21" s="396"/>
      <c r="E21" s="396"/>
      <c r="F21" s="414"/>
      <c r="G21" s="47"/>
      <c r="H21" s="47"/>
      <c r="I21" s="47"/>
      <c r="J21" s="47"/>
      <c r="K21" s="47"/>
      <c r="L21" s="47"/>
    </row>
    <row r="22" spans="1:12">
      <c r="A22" s="396"/>
      <c r="B22" s="1649"/>
      <c r="C22" s="1649"/>
      <c r="D22" s="1649"/>
      <c r="E22" s="1649"/>
      <c r="F22" s="410"/>
      <c r="G22" s="396"/>
      <c r="H22" s="396"/>
      <c r="I22" s="396"/>
      <c r="J22" s="396"/>
      <c r="K22" s="396"/>
      <c r="L22" s="396"/>
    </row>
    <row r="23" spans="1:12">
      <c r="A23" s="47"/>
      <c r="B23" s="396"/>
      <c r="C23" s="396"/>
      <c r="D23" s="396"/>
      <c r="E23" s="396"/>
      <c r="F23" s="410"/>
      <c r="G23" s="396"/>
      <c r="H23" s="47"/>
      <c r="I23" s="47"/>
      <c r="J23" s="47"/>
      <c r="K23" s="47"/>
      <c r="L23" s="47"/>
    </row>
    <row r="24" spans="1:12">
      <c r="A24" s="47"/>
      <c r="B24" s="396"/>
      <c r="C24" s="396"/>
      <c r="D24" s="396"/>
      <c r="E24" s="396"/>
      <c r="F24" s="414"/>
      <c r="G24" s="396"/>
      <c r="H24" s="47"/>
      <c r="I24" s="47"/>
      <c r="J24" s="47"/>
      <c r="K24" s="47"/>
      <c r="L24" s="47"/>
    </row>
    <row r="25" spans="1:12">
      <c r="A25" s="47"/>
      <c r="B25" s="396"/>
      <c r="C25" s="396"/>
      <c r="D25" s="396"/>
      <c r="E25" s="396"/>
      <c r="F25" s="414"/>
      <c r="G25" s="396"/>
      <c r="H25" s="47"/>
      <c r="I25" s="47"/>
      <c r="J25" s="47"/>
      <c r="K25" s="47"/>
      <c r="L25" s="47"/>
    </row>
    <row r="26" spans="1:12">
      <c r="A26" s="47"/>
      <c r="B26" s="396"/>
      <c r="C26" s="396"/>
      <c r="D26" s="396"/>
      <c r="E26" s="396"/>
      <c r="F26" s="414"/>
      <c r="G26" s="396"/>
      <c r="H26" s="47"/>
      <c r="I26" s="47"/>
      <c r="J26" s="47"/>
      <c r="K26" s="47"/>
      <c r="L26" s="47"/>
    </row>
    <row r="27" spans="1:12">
      <c r="A27" s="47"/>
      <c r="B27" s="396"/>
      <c r="C27" s="396"/>
      <c r="D27" s="396"/>
      <c r="E27" s="396"/>
      <c r="F27" s="414"/>
      <c r="G27" s="396"/>
      <c r="H27" s="47"/>
      <c r="I27" s="47"/>
      <c r="J27" s="47"/>
      <c r="K27" s="47"/>
      <c r="L27" s="47"/>
    </row>
    <row r="28" spans="1:12">
      <c r="A28" s="47"/>
      <c r="B28" s="396"/>
      <c r="C28" s="396"/>
      <c r="D28" s="396"/>
      <c r="E28" s="396"/>
      <c r="F28" s="414"/>
      <c r="G28" s="396"/>
      <c r="H28" s="47"/>
      <c r="I28" s="47"/>
      <c r="J28" s="47"/>
      <c r="K28" s="47"/>
      <c r="L28" s="47"/>
    </row>
    <row r="29" spans="1:12">
      <c r="A29" s="47"/>
      <c r="B29" s="1665"/>
      <c r="C29" s="1666"/>
      <c r="D29" s="1666"/>
      <c r="E29" s="1667"/>
      <c r="F29" s="404"/>
      <c r="G29" s="396"/>
      <c r="H29" s="47"/>
      <c r="I29" s="47"/>
      <c r="J29" s="47"/>
      <c r="K29" s="47"/>
      <c r="L29" s="47"/>
    </row>
    <row r="30" spans="1:12">
      <c r="A30" s="47"/>
      <c r="B30" s="396"/>
      <c r="C30" s="396"/>
      <c r="D30" s="396"/>
      <c r="E30" s="396"/>
      <c r="F30" s="396"/>
      <c r="G30" s="396"/>
      <c r="H30" s="47"/>
      <c r="I30" s="47"/>
      <c r="J30" s="47"/>
      <c r="K30" s="47"/>
      <c r="L30" s="47"/>
    </row>
    <row r="31" spans="1:12">
      <c r="A31" s="396"/>
      <c r="B31" s="396"/>
      <c r="C31" s="396"/>
      <c r="D31" s="396"/>
      <c r="E31" s="396"/>
      <c r="F31" s="396"/>
      <c r="G31" s="396"/>
      <c r="H31" s="396"/>
      <c r="I31" s="396"/>
      <c r="J31" s="396"/>
      <c r="K31" s="396"/>
      <c r="L31" s="396"/>
    </row>
    <row r="32" spans="1:12">
      <c r="A32" s="395"/>
      <c r="B32" s="395"/>
      <c r="C32" s="395"/>
      <c r="D32" s="395"/>
      <c r="E32" s="395"/>
      <c r="F32" s="395"/>
      <c r="G32" s="395"/>
      <c r="H32" s="395"/>
      <c r="I32" s="395"/>
      <c r="J32" s="395"/>
      <c r="K32" s="395"/>
      <c r="L32" s="395"/>
    </row>
    <row r="33" spans="1:12">
      <c r="A33" s="395"/>
      <c r="B33" s="395"/>
      <c r="C33" s="395"/>
      <c r="D33" s="395"/>
      <c r="E33" s="395"/>
      <c r="F33" s="395"/>
      <c r="G33" s="395"/>
      <c r="H33" s="395"/>
      <c r="I33" s="395"/>
      <c r="J33" s="395"/>
      <c r="K33" s="395"/>
      <c r="L33" s="395"/>
    </row>
    <row r="34" spans="1:12">
      <c r="A34" s="395"/>
      <c r="B34" s="395"/>
      <c r="C34" s="395"/>
      <c r="D34" s="395"/>
      <c r="E34" s="395"/>
      <c r="F34" s="395"/>
      <c r="G34" s="395"/>
      <c r="H34" s="395"/>
      <c r="I34" s="395"/>
      <c r="J34" s="395"/>
      <c r="K34" s="395"/>
      <c r="L34" s="395"/>
    </row>
    <row r="35" spans="1:12">
      <c r="A35" s="395"/>
      <c r="B35" s="395"/>
      <c r="C35" s="395"/>
      <c r="D35" s="395"/>
      <c r="E35" s="395"/>
      <c r="F35" s="395"/>
      <c r="G35" s="395"/>
      <c r="H35" s="395"/>
      <c r="I35" s="395"/>
      <c r="J35" s="395"/>
      <c r="K35" s="395"/>
      <c r="L35" s="395"/>
    </row>
    <row r="36" spans="1:12">
      <c r="A36" s="32"/>
      <c r="B36" s="33"/>
      <c r="C36" s="33"/>
      <c r="D36" s="33"/>
      <c r="E36" s="33"/>
      <c r="F36" s="33"/>
      <c r="G36" s="33"/>
      <c r="H36" s="33"/>
      <c r="I36" s="33"/>
      <c r="J36" s="33"/>
      <c r="K36" s="33"/>
      <c r="L36" s="34"/>
    </row>
    <row r="37" spans="1:12">
      <c r="A37" s="70"/>
      <c r="L37" s="61"/>
    </row>
    <row r="38" spans="1:12">
      <c r="A38" s="70"/>
      <c r="H38" t="s">
        <v>35</v>
      </c>
      <c r="L38" s="61"/>
    </row>
    <row r="39" spans="1:12">
      <c r="A39" s="70"/>
      <c r="L39" s="61"/>
    </row>
    <row r="40" spans="1:12">
      <c r="A40" s="71"/>
      <c r="B40" s="17"/>
      <c r="C40" s="17"/>
      <c r="D40" s="17"/>
      <c r="E40" s="17"/>
      <c r="F40" s="17"/>
      <c r="G40" s="17"/>
      <c r="H40" s="17"/>
      <c r="I40" s="17"/>
      <c r="J40" s="17"/>
      <c r="K40" s="17"/>
      <c r="L40" s="72"/>
    </row>
  </sheetData>
  <protectedRanges>
    <protectedRange password="CA4D" sqref="A1:L3 A11:L13 A4:E4 A6:E10 A5 E5" name="Range1"/>
    <protectedRange password="CA4D" sqref="F4:L6" name="Range1_2"/>
    <protectedRange password="CA4D" sqref="F7:L10" name="Range1_4"/>
    <protectedRange password="CA4D" sqref="B5:D5" name="Range1_1"/>
  </protectedRanges>
  <mergeCells count="16">
    <mergeCell ref="B22:E22"/>
    <mergeCell ref="B29:E29"/>
    <mergeCell ref="B16:E16"/>
    <mergeCell ref="A1:L2"/>
    <mergeCell ref="A3:L3"/>
    <mergeCell ref="A11:A12"/>
    <mergeCell ref="B11:B12"/>
    <mergeCell ref="C11:C12"/>
    <mergeCell ref="E11:E12"/>
    <mergeCell ref="F11:F12"/>
    <mergeCell ref="G11:G12"/>
    <mergeCell ref="H11:H12"/>
    <mergeCell ref="I11:I12"/>
    <mergeCell ref="J11:J12"/>
    <mergeCell ref="K11:K12"/>
    <mergeCell ref="L11:L12"/>
  </mergeCells>
  <pageMargins left="0.93" right="0.7" top="0.75" bottom="0.75" header="0.3" footer="0.3"/>
  <pageSetup scale="85"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27"/>
  <sheetViews>
    <sheetView workbookViewId="0">
      <selection activeCell="H16" sqref="H16"/>
    </sheetView>
  </sheetViews>
  <sheetFormatPr defaultRowHeight="15"/>
  <cols>
    <col min="1" max="1" width="7" customWidth="1"/>
    <col min="2" max="3" width="8.5703125" customWidth="1"/>
    <col min="4" max="4" width="24.28515625" customWidth="1"/>
    <col min="5" max="5" width="10" customWidth="1"/>
    <col min="6" max="6" width="8.5703125" customWidth="1"/>
    <col min="7" max="7" width="11.42578125" customWidth="1"/>
    <col min="12" max="12" width="11.140625" customWidth="1"/>
    <col min="13" max="13" width="11.5703125" customWidth="1"/>
    <col min="14" max="14" width="11.7109375" customWidth="1"/>
  </cols>
  <sheetData>
    <row r="1" spans="1:18" ht="14.45" customHeight="1">
      <c r="A1" s="1689" t="s">
        <v>519</v>
      </c>
      <c r="B1" s="1690"/>
      <c r="C1" s="1690"/>
      <c r="D1" s="1690"/>
      <c r="E1" s="1690"/>
      <c r="F1" s="1690"/>
      <c r="G1" s="1690"/>
      <c r="H1" s="1690"/>
      <c r="I1" s="1690"/>
      <c r="J1" s="1690"/>
      <c r="K1" s="1690"/>
      <c r="L1" s="1690"/>
      <c r="M1" s="1690"/>
      <c r="N1" s="1690"/>
      <c r="O1" s="1690"/>
      <c r="P1" s="1690"/>
      <c r="Q1" s="1690"/>
      <c r="R1" s="1691"/>
    </row>
    <row r="2" spans="1:18" ht="14.45" customHeight="1">
      <c r="A2" s="1692"/>
      <c r="B2" s="1693"/>
      <c r="C2" s="1693"/>
      <c r="D2" s="1693"/>
      <c r="E2" s="1693"/>
      <c r="F2" s="1693"/>
      <c r="G2" s="1693"/>
      <c r="H2" s="1693"/>
      <c r="I2" s="1693"/>
      <c r="J2" s="1693"/>
      <c r="K2" s="1693"/>
      <c r="L2" s="1693"/>
      <c r="M2" s="1693"/>
      <c r="N2" s="1693"/>
      <c r="O2" s="1693"/>
      <c r="P2" s="1693"/>
      <c r="Q2" s="1693"/>
      <c r="R2" s="1694"/>
    </row>
    <row r="3" spans="1:18">
      <c r="A3" s="1695" t="s">
        <v>520</v>
      </c>
      <c r="B3" s="1695"/>
      <c r="C3" s="1695"/>
      <c r="D3" s="1695"/>
      <c r="E3" s="1695"/>
      <c r="F3" s="1695"/>
      <c r="G3" s="1695"/>
      <c r="H3" s="1695"/>
      <c r="I3" s="1695"/>
      <c r="J3" s="1695"/>
      <c r="K3" s="1695"/>
      <c r="L3" s="1695"/>
      <c r="M3" s="1695"/>
      <c r="N3" s="1695"/>
      <c r="O3" s="1695"/>
      <c r="P3" s="1695"/>
      <c r="Q3" s="1695"/>
      <c r="R3" s="1695"/>
    </row>
    <row r="4" spans="1:18" ht="15" customHeight="1">
      <c r="A4" s="1695" t="s">
        <v>521</v>
      </c>
      <c r="B4" s="1695"/>
      <c r="C4" s="1695"/>
      <c r="D4" s="1695"/>
      <c r="E4" s="1695"/>
      <c r="F4" s="1695"/>
      <c r="G4" s="1695"/>
      <c r="H4" s="1695"/>
      <c r="I4" s="1695"/>
      <c r="J4" s="1695"/>
      <c r="K4" s="1695"/>
      <c r="L4" s="1695"/>
      <c r="M4" s="1695"/>
      <c r="N4" s="1695"/>
      <c r="O4" s="1695"/>
      <c r="P4" s="1695"/>
      <c r="Q4" s="1695"/>
      <c r="R4" s="1695"/>
    </row>
    <row r="5" spans="1:18">
      <c r="A5" s="364"/>
      <c r="B5" s="1695" t="s">
        <v>522</v>
      </c>
      <c r="C5" s="1695"/>
      <c r="D5" s="1695"/>
      <c r="E5" s="1695"/>
      <c r="F5" s="1695"/>
      <c r="G5" s="1695"/>
      <c r="H5" s="1695"/>
      <c r="I5" s="1695"/>
      <c r="J5" s="1695"/>
      <c r="K5" s="1695"/>
      <c r="L5" s="1695"/>
      <c r="M5" s="1695"/>
      <c r="N5" s="1695"/>
      <c r="O5" s="1695"/>
      <c r="P5" s="1695"/>
      <c r="Q5" s="1695"/>
      <c r="R5" s="1695"/>
    </row>
    <row r="6" spans="1:18">
      <c r="A6" s="1696"/>
      <c r="B6" s="1696"/>
      <c r="C6" s="1696"/>
      <c r="D6" s="1697"/>
      <c r="E6" s="1696"/>
      <c r="F6" s="365"/>
      <c r="G6" s="366"/>
      <c r="H6" s="366"/>
      <c r="I6" s="367"/>
      <c r="J6" s="367"/>
      <c r="K6" s="367"/>
      <c r="L6" s="367"/>
      <c r="M6" s="367"/>
      <c r="N6" s="367"/>
      <c r="O6" s="367"/>
      <c r="P6" s="366"/>
      <c r="Q6" s="366"/>
      <c r="R6" s="368"/>
    </row>
    <row r="7" spans="1:18">
      <c r="A7" s="1686" t="s">
        <v>4</v>
      </c>
      <c r="B7" s="1678" t="s">
        <v>523</v>
      </c>
      <c r="C7" s="1678" t="s">
        <v>524</v>
      </c>
      <c r="D7" s="1671" t="s">
        <v>525</v>
      </c>
      <c r="E7" s="1678" t="s">
        <v>36</v>
      </c>
      <c r="F7" s="1678" t="s">
        <v>105</v>
      </c>
      <c r="G7" s="369"/>
      <c r="H7" s="1671" t="s">
        <v>107</v>
      </c>
      <c r="I7" s="1680" t="s">
        <v>526</v>
      </c>
      <c r="J7" s="1681"/>
      <c r="K7" s="1681"/>
      <c r="L7" s="1681"/>
      <c r="M7" s="370"/>
      <c r="N7" s="370"/>
      <c r="O7" s="370"/>
      <c r="P7" s="1684" t="s">
        <v>527</v>
      </c>
      <c r="Q7" s="1685" t="s">
        <v>108</v>
      </c>
      <c r="R7" s="1671" t="s">
        <v>528</v>
      </c>
    </row>
    <row r="8" spans="1:18" ht="171.75">
      <c r="A8" s="1687"/>
      <c r="B8" s="1673"/>
      <c r="C8" s="1673"/>
      <c r="D8" s="1679"/>
      <c r="E8" s="1673"/>
      <c r="F8" s="1673"/>
      <c r="G8" s="1673" t="s">
        <v>106</v>
      </c>
      <c r="H8" s="1679"/>
      <c r="I8" s="1682"/>
      <c r="J8" s="1683"/>
      <c r="K8" s="1683"/>
      <c r="L8" s="1683"/>
      <c r="M8" s="371"/>
      <c r="N8" s="372" t="s">
        <v>529</v>
      </c>
      <c r="O8" s="372" t="s">
        <v>530</v>
      </c>
      <c r="P8" s="1684"/>
      <c r="Q8" s="1685"/>
      <c r="R8" s="1672"/>
    </row>
    <row r="9" spans="1:18" ht="34.5">
      <c r="A9" s="1688"/>
      <c r="B9" s="1674"/>
      <c r="C9" s="1674"/>
      <c r="D9" s="1672"/>
      <c r="E9" s="1674"/>
      <c r="F9" s="1674"/>
      <c r="G9" s="1674"/>
      <c r="H9" s="1672"/>
      <c r="I9" s="373" t="s">
        <v>531</v>
      </c>
      <c r="J9" s="374" t="s">
        <v>532</v>
      </c>
      <c r="K9" s="375" t="s">
        <v>533</v>
      </c>
      <c r="L9" s="375" t="s">
        <v>534</v>
      </c>
      <c r="M9" s="375" t="s">
        <v>203</v>
      </c>
      <c r="N9" s="375"/>
      <c r="O9" s="375"/>
      <c r="P9" s="376"/>
      <c r="Q9" s="376"/>
      <c r="R9" s="376"/>
    </row>
    <row r="10" spans="1:18" ht="16.5" customHeight="1">
      <c r="A10" s="377">
        <v>1</v>
      </c>
      <c r="B10" s="377">
        <v>2</v>
      </c>
      <c r="C10" s="377">
        <v>3</v>
      </c>
      <c r="D10" s="377">
        <v>4</v>
      </c>
      <c r="E10" s="377">
        <v>5</v>
      </c>
      <c r="F10" s="377">
        <v>6</v>
      </c>
      <c r="G10" s="378">
        <v>7</v>
      </c>
      <c r="H10" s="378">
        <v>8</v>
      </c>
      <c r="I10" s="377">
        <v>9</v>
      </c>
      <c r="J10" s="377">
        <v>10</v>
      </c>
      <c r="K10" s="377">
        <v>11</v>
      </c>
      <c r="L10" s="377">
        <v>12</v>
      </c>
      <c r="M10" s="377">
        <v>13</v>
      </c>
      <c r="N10" s="377">
        <v>14</v>
      </c>
      <c r="O10" s="377">
        <v>15</v>
      </c>
      <c r="P10" s="377">
        <v>16</v>
      </c>
      <c r="Q10" s="377">
        <v>17</v>
      </c>
      <c r="R10" s="377">
        <v>18</v>
      </c>
    </row>
    <row r="11" spans="1:18" ht="15" customHeight="1" thickBot="1">
      <c r="A11" s="379"/>
      <c r="B11" s="380"/>
      <c r="C11" s="380"/>
      <c r="D11" s="380"/>
      <c r="E11" s="380"/>
      <c r="F11" s="379"/>
      <c r="G11" s="379"/>
      <c r="H11" s="379"/>
      <c r="I11" s="379"/>
      <c r="J11" s="379"/>
      <c r="K11" s="379"/>
      <c r="L11" s="379"/>
      <c r="M11" s="379"/>
      <c r="N11" s="379"/>
      <c r="O11" s="379"/>
      <c r="P11" s="379"/>
      <c r="Q11" s="379"/>
      <c r="R11" s="379"/>
    </row>
    <row r="12" spans="1:18" ht="28.5" customHeight="1">
      <c r="A12" s="381"/>
      <c r="B12" s="1675" t="s">
        <v>109</v>
      </c>
      <c r="C12" s="1676"/>
      <c r="D12" s="1676"/>
      <c r="E12" s="1677"/>
      <c r="F12" s="404">
        <f>'04-22Master'!D10</f>
        <v>44652</v>
      </c>
      <c r="G12" s="382"/>
      <c r="H12" s="379"/>
      <c r="I12" s="379"/>
      <c r="J12" s="379"/>
      <c r="K12" s="379"/>
      <c r="L12" s="379"/>
      <c r="M12" s="379"/>
      <c r="N12" s="379"/>
      <c r="O12" s="379"/>
      <c r="P12" s="379"/>
      <c r="Q12" s="379"/>
      <c r="R12" s="379"/>
    </row>
    <row r="13" spans="1:18">
      <c r="A13" s="381"/>
      <c r="B13" s="379"/>
      <c r="C13" s="379"/>
      <c r="D13" s="379"/>
      <c r="E13" s="379"/>
      <c r="F13" s="379"/>
      <c r="G13" s="404"/>
      <c r="H13" s="379"/>
      <c r="I13" s="405"/>
      <c r="J13" s="379"/>
      <c r="K13" s="379"/>
      <c r="L13" s="379"/>
      <c r="M13" s="379"/>
      <c r="N13" s="379"/>
      <c r="O13" s="379"/>
      <c r="P13" s="379"/>
      <c r="Q13" s="379"/>
      <c r="R13" s="379"/>
    </row>
    <row r="14" spans="1:18">
      <c r="A14" s="381"/>
      <c r="B14" s="379"/>
      <c r="C14" s="379"/>
      <c r="D14" s="379"/>
      <c r="E14" s="379"/>
      <c r="F14" s="379"/>
      <c r="G14" s="379"/>
      <c r="H14" s="379"/>
      <c r="I14" s="379"/>
      <c r="J14" s="379"/>
      <c r="K14" s="379"/>
      <c r="L14" s="379"/>
      <c r="M14" s="379"/>
      <c r="N14" s="379"/>
      <c r="O14" s="379"/>
      <c r="P14" s="379"/>
      <c r="Q14" s="379"/>
      <c r="R14" s="379"/>
    </row>
    <row r="15" spans="1:18">
      <c r="A15" s="381"/>
      <c r="B15" s="379"/>
      <c r="C15" s="379"/>
      <c r="D15" s="379"/>
      <c r="E15" s="379"/>
      <c r="F15" s="379"/>
      <c r="G15" s="379"/>
      <c r="H15" s="379"/>
      <c r="I15" s="379"/>
      <c r="J15" s="379"/>
      <c r="K15" s="379"/>
      <c r="L15" s="379"/>
      <c r="M15" s="379"/>
      <c r="N15" s="379"/>
      <c r="O15" s="379"/>
      <c r="P15" s="379"/>
      <c r="Q15" s="379"/>
      <c r="R15" s="379"/>
    </row>
    <row r="16" spans="1:18">
      <c r="A16" s="381"/>
      <c r="B16" s="379"/>
      <c r="C16" s="379"/>
      <c r="D16" s="379"/>
      <c r="E16" s="379"/>
      <c r="F16" s="379"/>
      <c r="G16" s="404"/>
      <c r="H16" s="379"/>
      <c r="I16" s="405"/>
      <c r="J16" s="379"/>
      <c r="K16" s="379"/>
      <c r="L16" s="379"/>
      <c r="M16" s="379"/>
      <c r="N16" s="379"/>
      <c r="O16" s="379"/>
      <c r="P16" s="379"/>
      <c r="Q16" s="379"/>
      <c r="R16" s="379"/>
    </row>
    <row r="17" spans="1:18">
      <c r="A17" s="381"/>
      <c r="B17" s="379"/>
      <c r="C17" s="379"/>
      <c r="D17" s="379"/>
      <c r="E17" s="379"/>
      <c r="F17" s="379"/>
      <c r="G17" s="379"/>
      <c r="H17" s="379"/>
      <c r="I17" s="379"/>
      <c r="J17" s="379"/>
      <c r="K17" s="379"/>
      <c r="L17" s="379"/>
      <c r="M17" s="379"/>
      <c r="N17" s="379"/>
      <c r="O17" s="379"/>
      <c r="P17" s="379"/>
      <c r="Q17" s="379"/>
      <c r="R17" s="379"/>
    </row>
    <row r="18" spans="1:18">
      <c r="A18" s="381"/>
      <c r="B18" s="379"/>
      <c r="C18" s="379"/>
      <c r="D18" s="379"/>
      <c r="E18" s="379"/>
      <c r="F18" s="379"/>
      <c r="G18" s="379"/>
      <c r="H18" s="379"/>
      <c r="I18" s="379"/>
      <c r="J18" s="379"/>
      <c r="K18" s="379"/>
      <c r="L18" s="379"/>
      <c r="M18" s="379"/>
      <c r="N18" s="379"/>
      <c r="O18" s="379"/>
      <c r="P18" s="379"/>
      <c r="Q18" s="379"/>
      <c r="R18" s="379"/>
    </row>
    <row r="19" spans="1:18">
      <c r="A19" s="381"/>
      <c r="B19" s="379"/>
      <c r="C19" s="379"/>
      <c r="D19" s="379"/>
      <c r="E19" s="379"/>
      <c r="F19" s="379"/>
      <c r="G19" s="404"/>
      <c r="H19" s="379"/>
      <c r="I19" s="405"/>
      <c r="J19" s="379"/>
      <c r="K19" s="379"/>
      <c r="L19" s="379"/>
      <c r="M19" s="379"/>
      <c r="N19" s="379"/>
      <c r="O19" s="379"/>
      <c r="P19" s="379"/>
      <c r="Q19" s="379"/>
      <c r="R19" s="379"/>
    </row>
    <row r="20" spans="1:18">
      <c r="A20" s="381"/>
      <c r="B20" s="379"/>
      <c r="C20" s="379"/>
      <c r="D20" s="379"/>
      <c r="E20" s="379"/>
      <c r="F20" s="379"/>
      <c r="G20" s="379"/>
      <c r="H20" s="379"/>
      <c r="I20" s="379"/>
      <c r="J20" s="379"/>
      <c r="K20" s="379"/>
      <c r="L20" s="379"/>
      <c r="M20" s="379"/>
      <c r="N20" s="379"/>
      <c r="O20" s="379"/>
      <c r="P20" s="379"/>
      <c r="Q20" s="379"/>
      <c r="R20" s="379"/>
    </row>
    <row r="27" spans="1:18">
      <c r="J27" t="s">
        <v>35</v>
      </c>
    </row>
  </sheetData>
  <protectedRanges>
    <protectedRange password="CA4D" sqref="A6:E6 A9:R9 A7:A8 A1:R5 C7:R8" name="Range1_5"/>
    <protectedRange password="CA4D" sqref="F6:R6" name="Range1_4_1"/>
    <protectedRange password="CA4D" sqref="B7:B8" name="Range1_3_1"/>
  </protectedRanges>
  <mergeCells count="18">
    <mergeCell ref="A1:R2"/>
    <mergeCell ref="A3:R3"/>
    <mergeCell ref="A4:R4"/>
    <mergeCell ref="B5:R5"/>
    <mergeCell ref="A6:E6"/>
    <mergeCell ref="A7:A9"/>
    <mergeCell ref="B7:B9"/>
    <mergeCell ref="C7:C9"/>
    <mergeCell ref="D7:D9"/>
    <mergeCell ref="E7:E9"/>
    <mergeCell ref="R7:R8"/>
    <mergeCell ref="G8:G9"/>
    <mergeCell ref="B12:E12"/>
    <mergeCell ref="F7:F9"/>
    <mergeCell ref="H7:H9"/>
    <mergeCell ref="I7:L8"/>
    <mergeCell ref="P7:P8"/>
    <mergeCell ref="Q7:Q8"/>
  </mergeCells>
  <pageMargins left="0.7" right="0.7" top="0.75" bottom="0.75" header="0.3" footer="0.3"/>
  <pageSetup scale="65"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G38"/>
  <sheetViews>
    <sheetView workbookViewId="0">
      <selection activeCell="F37" sqref="F37"/>
    </sheetView>
  </sheetViews>
  <sheetFormatPr defaultRowHeight="15"/>
  <cols>
    <col min="3" max="3" width="19.7109375" customWidth="1"/>
    <col min="4" max="5" width="24.28515625" customWidth="1"/>
    <col min="6" max="6" width="25.85546875" customWidth="1"/>
    <col min="7" max="7" width="18.28515625" customWidth="1"/>
  </cols>
  <sheetData>
    <row r="1" spans="2:7" ht="22.9" customHeight="1">
      <c r="B1" s="1708" t="s">
        <v>677</v>
      </c>
      <c r="C1" s="1709"/>
      <c r="D1" s="1709"/>
      <c r="E1" s="1709"/>
      <c r="F1" s="1709"/>
      <c r="G1" s="1710"/>
    </row>
    <row r="2" spans="2:7" ht="15.75">
      <c r="B2" s="1711" t="s">
        <v>678</v>
      </c>
      <c r="C2" s="1712"/>
      <c r="D2" s="1712"/>
      <c r="E2" s="1712"/>
      <c r="F2" s="1712"/>
      <c r="G2" s="1713"/>
    </row>
    <row r="3" spans="2:7" ht="16.5">
      <c r="B3" s="1714" t="s">
        <v>679</v>
      </c>
      <c r="C3" s="1715"/>
      <c r="D3" s="1715"/>
      <c r="E3" s="1715"/>
      <c r="F3" s="1715"/>
      <c r="G3" s="1716"/>
    </row>
    <row r="4" spans="2:7" ht="15.75">
      <c r="B4" s="448" t="s">
        <v>680</v>
      </c>
      <c r="C4" s="338"/>
      <c r="D4" s="449" t="str">
        <f>'04-22Master'!F5</f>
        <v>Burgeon IT Services Pvt.Ltd.</v>
      </c>
      <c r="E4" s="450" t="str">
        <f>'04-22Master'!F6</f>
        <v>Siri Mansion LIGB 436 Dr.A S Rao Nagar,Hyderabad</v>
      </c>
      <c r="F4" s="450"/>
      <c r="G4" s="14"/>
    </row>
    <row r="5" spans="2:7">
      <c r="B5" s="446">
        <v>1</v>
      </c>
      <c r="C5" s="1706" t="s">
        <v>681</v>
      </c>
      <c r="D5" s="1707"/>
      <c r="E5" s="1707"/>
      <c r="F5" s="1707"/>
      <c r="G5" s="14"/>
    </row>
    <row r="6" spans="2:7">
      <c r="B6" s="446">
        <v>2</v>
      </c>
      <c r="C6" s="1706" t="s">
        <v>682</v>
      </c>
      <c r="D6" s="1707"/>
      <c r="E6" s="1707"/>
      <c r="F6" s="338"/>
      <c r="G6" s="14"/>
    </row>
    <row r="7" spans="2:7">
      <c r="B7" s="446">
        <v>3</v>
      </c>
      <c r="C7" s="1706" t="s">
        <v>683</v>
      </c>
      <c r="D7" s="1707"/>
      <c r="E7" s="1707"/>
      <c r="F7" s="1707"/>
      <c r="G7" s="14"/>
    </row>
    <row r="8" spans="2:7" ht="15.75">
      <c r="B8" s="446">
        <v>4</v>
      </c>
      <c r="C8" s="451" t="s">
        <v>684</v>
      </c>
      <c r="D8" s="338"/>
      <c r="E8" s="338"/>
      <c r="F8" s="338"/>
      <c r="G8" s="14"/>
    </row>
    <row r="9" spans="2:7" ht="15.75">
      <c r="B9" s="446">
        <v>5</v>
      </c>
      <c r="C9" s="451" t="s">
        <v>685</v>
      </c>
      <c r="D9" s="338"/>
      <c r="E9" s="338"/>
      <c r="F9" s="338"/>
      <c r="G9" s="14"/>
    </row>
    <row r="10" spans="2:7" s="455" customFormat="1">
      <c r="B10" s="452"/>
      <c r="C10" s="453" t="s">
        <v>686</v>
      </c>
      <c r="D10" s="453" t="s">
        <v>687</v>
      </c>
      <c r="E10" s="453" t="s">
        <v>688</v>
      </c>
      <c r="F10" s="453" t="s">
        <v>689</v>
      </c>
      <c r="G10" s="454" t="s">
        <v>37</v>
      </c>
    </row>
    <row r="11" spans="2:7">
      <c r="B11" s="264"/>
      <c r="C11" s="359"/>
      <c r="D11" s="359"/>
      <c r="E11" s="359"/>
      <c r="F11" s="359"/>
      <c r="G11" s="346"/>
    </row>
    <row r="12" spans="2:7">
      <c r="B12" s="264"/>
      <c r="C12" s="359"/>
      <c r="D12" s="359"/>
      <c r="E12" s="359"/>
      <c r="F12" s="359"/>
      <c r="G12" s="346"/>
    </row>
    <row r="13" spans="2:7">
      <c r="B13" s="264"/>
      <c r="C13" s="359"/>
      <c r="D13" s="359"/>
      <c r="E13" s="359"/>
      <c r="F13" s="359"/>
      <c r="G13" s="346"/>
    </row>
    <row r="14" spans="2:7">
      <c r="B14" s="264"/>
      <c r="C14" s="359"/>
      <c r="D14" s="359"/>
      <c r="E14" s="359"/>
      <c r="F14" s="359"/>
      <c r="G14" s="346"/>
    </row>
    <row r="15" spans="2:7">
      <c r="B15" s="264"/>
      <c r="C15" s="359"/>
      <c r="D15" s="359"/>
      <c r="E15" s="359"/>
      <c r="F15" s="359"/>
      <c r="G15" s="346"/>
    </row>
    <row r="16" spans="2:7">
      <c r="B16" s="264"/>
      <c r="C16" s="359"/>
      <c r="D16" s="359"/>
      <c r="E16" s="359"/>
      <c r="F16" s="359"/>
      <c r="G16" s="346"/>
    </row>
    <row r="17" spans="2:7" ht="15.75">
      <c r="B17" s="264">
        <v>6</v>
      </c>
      <c r="C17" s="456" t="s">
        <v>690</v>
      </c>
      <c r="D17" s="457"/>
      <c r="E17" s="457"/>
      <c r="F17" s="458"/>
      <c r="G17" s="459"/>
    </row>
    <row r="18" spans="2:7" ht="15.75">
      <c r="B18" s="264">
        <v>7</v>
      </c>
      <c r="C18" s="451" t="s">
        <v>691</v>
      </c>
      <c r="D18" s="457"/>
      <c r="E18" s="457"/>
      <c r="F18" s="458"/>
      <c r="G18" s="459"/>
    </row>
    <row r="19" spans="2:7" ht="15.75">
      <c r="B19" s="264">
        <v>8</v>
      </c>
      <c r="C19" s="460" t="s">
        <v>692</v>
      </c>
      <c r="D19" s="98"/>
      <c r="E19" s="98"/>
      <c r="F19" s="59"/>
      <c r="G19" s="459"/>
    </row>
    <row r="20" spans="2:7" ht="15.75">
      <c r="B20" s="264">
        <v>9</v>
      </c>
      <c r="C20" s="456" t="s">
        <v>693</v>
      </c>
      <c r="D20" s="98"/>
      <c r="E20" s="98"/>
      <c r="F20" s="59"/>
      <c r="G20" s="459"/>
    </row>
    <row r="21" spans="2:7" ht="15.75">
      <c r="B21" s="264">
        <v>10</v>
      </c>
      <c r="C21" s="1698" t="s">
        <v>694</v>
      </c>
      <c r="D21" s="1699"/>
      <c r="E21" s="1699"/>
      <c r="F21" s="1700"/>
      <c r="G21" s="459"/>
    </row>
    <row r="22" spans="2:7" ht="15.75">
      <c r="B22" s="264">
        <v>11</v>
      </c>
      <c r="C22" s="456" t="s">
        <v>695</v>
      </c>
      <c r="D22" s="457"/>
      <c r="E22" s="457"/>
      <c r="F22" s="458"/>
      <c r="G22" s="459"/>
    </row>
    <row r="23" spans="2:7" ht="15.75">
      <c r="B23" s="264">
        <v>12</v>
      </c>
      <c r="C23" s="456" t="s">
        <v>696</v>
      </c>
      <c r="D23" s="457"/>
      <c r="E23" s="457"/>
      <c r="F23" s="458"/>
      <c r="G23" s="459"/>
    </row>
    <row r="24" spans="2:7" ht="15.75">
      <c r="B24" s="264">
        <v>13</v>
      </c>
      <c r="C24" s="456" t="s">
        <v>697</v>
      </c>
      <c r="D24" s="457"/>
      <c r="E24" s="457"/>
      <c r="F24" s="458"/>
      <c r="G24" s="459"/>
    </row>
    <row r="25" spans="2:7" ht="15.75">
      <c r="B25" s="264">
        <v>14</v>
      </c>
      <c r="C25" s="456" t="s">
        <v>698</v>
      </c>
      <c r="D25" s="457"/>
      <c r="E25" s="457"/>
      <c r="F25" s="458"/>
      <c r="G25" s="459"/>
    </row>
    <row r="26" spans="2:7" ht="15.75">
      <c r="B26" s="264">
        <v>15</v>
      </c>
      <c r="C26" s="451" t="s">
        <v>699</v>
      </c>
      <c r="D26" s="338"/>
      <c r="E26" s="338"/>
      <c r="F26" s="61"/>
      <c r="G26" s="459"/>
    </row>
    <row r="27" spans="2:7" ht="15.75">
      <c r="B27" s="461" t="s">
        <v>700</v>
      </c>
      <c r="C27" s="456" t="s">
        <v>701</v>
      </c>
      <c r="D27" s="457"/>
      <c r="E27" s="457"/>
      <c r="F27" s="458"/>
      <c r="G27" s="459"/>
    </row>
    <row r="28" spans="2:7" ht="15.75">
      <c r="B28" s="264">
        <v>16</v>
      </c>
      <c r="C28" s="456" t="s">
        <v>702</v>
      </c>
      <c r="D28" s="457"/>
      <c r="E28" s="457"/>
      <c r="F28" s="458"/>
      <c r="G28" s="459"/>
    </row>
    <row r="29" spans="2:7" ht="15.75">
      <c r="B29" s="264">
        <v>17</v>
      </c>
      <c r="C29" s="456" t="s">
        <v>703</v>
      </c>
      <c r="D29" s="457"/>
      <c r="E29" s="457"/>
      <c r="F29" s="458"/>
      <c r="G29" s="459"/>
    </row>
    <row r="30" spans="2:7" ht="15.75">
      <c r="B30" s="264">
        <v>18</v>
      </c>
      <c r="C30" s="1698" t="s">
        <v>704</v>
      </c>
      <c r="D30" s="1699"/>
      <c r="E30" s="1699"/>
      <c r="F30" s="1700"/>
      <c r="G30" s="459"/>
    </row>
    <row r="31" spans="2:7" ht="15.75">
      <c r="B31" s="264">
        <v>19</v>
      </c>
      <c r="C31" s="1698" t="s">
        <v>705</v>
      </c>
      <c r="D31" s="1699"/>
      <c r="E31" s="1699"/>
      <c r="F31" s="1700"/>
      <c r="G31" s="14"/>
    </row>
    <row r="32" spans="2:7" ht="18">
      <c r="B32" s="264">
        <v>20</v>
      </c>
      <c r="C32" s="451" t="s">
        <v>706</v>
      </c>
      <c r="D32" s="17"/>
      <c r="E32" s="17"/>
      <c r="F32" s="72"/>
      <c r="G32" s="14"/>
    </row>
    <row r="33" spans="2:7">
      <c r="B33" s="264">
        <v>21</v>
      </c>
      <c r="C33" s="1701" t="s">
        <v>707</v>
      </c>
      <c r="D33" s="1702"/>
      <c r="E33" s="1702"/>
      <c r="F33" s="1702"/>
      <c r="G33" s="1703"/>
    </row>
    <row r="34" spans="2:7" ht="15.75">
      <c r="B34" s="1704" t="s">
        <v>708</v>
      </c>
      <c r="C34" s="1705"/>
      <c r="D34" s="1705"/>
      <c r="E34" s="1705"/>
      <c r="F34" s="1705"/>
      <c r="G34" s="462">
        <f>[6]Master!F10</f>
        <v>44287</v>
      </c>
    </row>
    <row r="35" spans="2:7">
      <c r="B35" s="13"/>
      <c r="C35" s="338"/>
      <c r="D35" s="338"/>
      <c r="E35" s="338"/>
      <c r="F35" s="338"/>
      <c r="G35" s="14"/>
    </row>
    <row r="36" spans="2:7">
      <c r="B36" s="13"/>
      <c r="C36" s="338"/>
      <c r="D36" s="338"/>
      <c r="E36" s="463" t="s">
        <v>709</v>
      </c>
      <c r="F36" s="464" t="str">
        <f>'04-22Master'!F5</f>
        <v>Burgeon IT Services Pvt.Ltd.</v>
      </c>
      <c r="G36" s="465"/>
    </row>
    <row r="37" spans="2:7">
      <c r="B37" s="13"/>
      <c r="C37" s="338"/>
      <c r="D37" s="338"/>
      <c r="E37" s="338"/>
      <c r="F37" s="338"/>
      <c r="G37" s="14"/>
    </row>
    <row r="38" spans="2:7" ht="15.75" thickBot="1">
      <c r="B38" s="25"/>
      <c r="C38" s="23"/>
      <c r="D38" s="23"/>
      <c r="E38" s="466"/>
      <c r="F38" s="467" t="s">
        <v>710</v>
      </c>
      <c r="G38" s="24"/>
    </row>
  </sheetData>
  <mergeCells count="11">
    <mergeCell ref="C7:F7"/>
    <mergeCell ref="B1:G1"/>
    <mergeCell ref="B2:G2"/>
    <mergeCell ref="B3:G3"/>
    <mergeCell ref="C5:F5"/>
    <mergeCell ref="C6:E6"/>
    <mergeCell ref="C21:F21"/>
    <mergeCell ref="C30:F30"/>
    <mergeCell ref="C31:F31"/>
    <mergeCell ref="C33:G33"/>
    <mergeCell ref="B34:F3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G32"/>
  <sheetViews>
    <sheetView workbookViewId="0">
      <selection activeCell="C16" sqref="C16"/>
    </sheetView>
  </sheetViews>
  <sheetFormatPr defaultRowHeight="15"/>
  <cols>
    <col min="1" max="1" width="8.7109375" customWidth="1"/>
    <col min="3" max="3" width="19.7109375" customWidth="1"/>
    <col min="4" max="5" width="24.28515625" customWidth="1"/>
    <col min="6" max="6" width="25.85546875" customWidth="1"/>
    <col min="7" max="7" width="18.28515625" customWidth="1"/>
  </cols>
  <sheetData>
    <row r="1" spans="2:7" ht="16.5">
      <c r="B1" s="1708" t="s">
        <v>729</v>
      </c>
      <c r="C1" s="1709"/>
      <c r="D1" s="1709"/>
      <c r="E1" s="1709"/>
      <c r="F1" s="1709"/>
      <c r="G1" s="1710"/>
    </row>
    <row r="2" spans="2:7" ht="15.75">
      <c r="B2" s="1717" t="s">
        <v>730</v>
      </c>
      <c r="C2" s="1718"/>
      <c r="D2" s="1718"/>
      <c r="E2" s="1718"/>
      <c r="F2" s="1718"/>
      <c r="G2" s="1719"/>
    </row>
    <row r="3" spans="2:7" ht="15.75">
      <c r="B3" s="471" t="s">
        <v>680</v>
      </c>
      <c r="C3" s="338"/>
      <c r="D3" s="472" t="str">
        <f>'04-22Master'!F5</f>
        <v>Burgeon IT Services Pvt.Ltd.</v>
      </c>
      <c r="E3" s="473" t="str">
        <f>'04-22Master'!F6</f>
        <v>Siri Mansion LIGB 436 Dr.A S Rao Nagar,Hyderabad</v>
      </c>
      <c r="F3" s="473"/>
      <c r="G3" s="14"/>
    </row>
    <row r="4" spans="2:7">
      <c r="B4" s="446"/>
      <c r="C4" s="1706"/>
      <c r="D4" s="1707"/>
      <c r="E4" s="1707"/>
      <c r="F4" s="1707"/>
      <c r="G4" s="14"/>
    </row>
    <row r="5" spans="2:7">
      <c r="B5" s="446"/>
      <c r="C5" s="1706"/>
      <c r="D5" s="1707"/>
      <c r="E5" s="1707"/>
      <c r="F5" s="338"/>
      <c r="G5" s="14"/>
    </row>
    <row r="6" spans="2:7" ht="15.75">
      <c r="B6" s="474" t="s">
        <v>731</v>
      </c>
      <c r="C6" s="475"/>
      <c r="D6" s="473"/>
      <c r="E6" s="473"/>
      <c r="F6" s="473"/>
      <c r="G6" s="476"/>
    </row>
    <row r="7" spans="2:7" ht="15.75">
      <c r="B7" s="486"/>
      <c r="C7" s="338"/>
      <c r="D7" s="341" t="s">
        <v>732</v>
      </c>
      <c r="E7" s="338"/>
      <c r="F7" s="338"/>
      <c r="G7" s="14"/>
    </row>
    <row r="8" spans="2:7">
      <c r="B8" s="487" t="s">
        <v>733</v>
      </c>
      <c r="C8" s="338"/>
      <c r="D8" s="338"/>
      <c r="E8" s="338"/>
      <c r="F8" s="338"/>
      <c r="G8" s="14"/>
    </row>
    <row r="9" spans="2:7" s="455" customFormat="1" ht="15.75">
      <c r="B9" s="1720" t="s">
        <v>734</v>
      </c>
      <c r="C9" s="1721"/>
      <c r="D9" s="1721"/>
      <c r="E9" s="1721"/>
      <c r="F9" s="1721"/>
      <c r="G9" s="1722"/>
    </row>
    <row r="10" spans="2:7">
      <c r="B10" s="479" t="s">
        <v>735</v>
      </c>
      <c r="C10" s="338"/>
      <c r="D10" s="338"/>
      <c r="E10" s="338"/>
      <c r="F10" s="338"/>
      <c r="G10" s="14"/>
    </row>
    <row r="11" spans="2:7">
      <c r="B11" s="446"/>
      <c r="C11" s="338"/>
      <c r="D11" s="338"/>
      <c r="E11" s="338"/>
      <c r="F11" s="338"/>
      <c r="G11" s="14"/>
    </row>
    <row r="12" spans="2:7">
      <c r="B12" s="446"/>
      <c r="C12" s="338"/>
      <c r="D12" s="480" t="s">
        <v>727</v>
      </c>
      <c r="E12" s="338"/>
      <c r="F12" s="338"/>
      <c r="G12" s="14"/>
    </row>
    <row r="13" spans="2:7">
      <c r="B13" s="446"/>
      <c r="C13" s="338"/>
      <c r="D13" s="338"/>
      <c r="E13" s="338"/>
      <c r="F13" s="338"/>
      <c r="G13" s="14"/>
    </row>
    <row r="14" spans="2:7">
      <c r="B14" s="446"/>
      <c r="C14" s="338"/>
      <c r="D14" s="338"/>
      <c r="E14" s="338"/>
      <c r="F14" s="338"/>
      <c r="G14" s="14"/>
    </row>
    <row r="15" spans="2:7">
      <c r="B15" s="479" t="s">
        <v>736</v>
      </c>
      <c r="C15" s="338"/>
      <c r="D15" s="338"/>
      <c r="E15" s="338"/>
      <c r="F15" s="338"/>
      <c r="G15" s="14"/>
    </row>
    <row r="16" spans="2:7">
      <c r="B16" s="479" t="s">
        <v>737</v>
      </c>
      <c r="C16" s="338"/>
      <c r="D16" s="338"/>
      <c r="E16" s="338"/>
      <c r="F16" s="338"/>
      <c r="G16" s="14"/>
    </row>
    <row r="17" spans="2:7" ht="15.75">
      <c r="B17" s="479" t="s">
        <v>718</v>
      </c>
      <c r="C17" s="451"/>
      <c r="D17" s="338"/>
      <c r="E17" s="338"/>
      <c r="F17" s="338"/>
      <c r="G17" s="447"/>
    </row>
    <row r="18" spans="2:7" ht="15.75">
      <c r="B18" s="479" t="s">
        <v>738</v>
      </c>
      <c r="C18" s="451"/>
      <c r="D18" s="338"/>
      <c r="E18" s="338"/>
      <c r="F18" s="338"/>
      <c r="G18" s="447"/>
    </row>
    <row r="19" spans="2:7" ht="15.75">
      <c r="B19" s="479" t="s">
        <v>739</v>
      </c>
      <c r="C19" s="451"/>
      <c r="D19" s="338"/>
      <c r="E19" s="338"/>
      <c r="F19" s="338"/>
      <c r="G19" s="447"/>
    </row>
    <row r="20" spans="2:7" ht="15.75">
      <c r="B20" s="488" t="s">
        <v>740</v>
      </c>
      <c r="C20" s="451"/>
      <c r="D20" s="338"/>
      <c r="E20" s="338"/>
      <c r="F20" s="338"/>
      <c r="G20" s="447"/>
    </row>
    <row r="21" spans="2:7" ht="15.75">
      <c r="B21" s="446"/>
      <c r="C21" s="1723"/>
      <c r="D21" s="1723"/>
      <c r="E21" s="1723"/>
      <c r="F21" s="1723"/>
      <c r="G21" s="447"/>
    </row>
    <row r="22" spans="2:7" ht="15.75">
      <c r="B22" s="1704" t="s">
        <v>708</v>
      </c>
      <c r="C22" s="1705"/>
      <c r="D22" s="1705"/>
      <c r="E22" s="1705"/>
      <c r="F22" s="1705"/>
      <c r="G22" s="462">
        <f>[6]Master!F10</f>
        <v>44287</v>
      </c>
    </row>
    <row r="23" spans="2:7" ht="15.75">
      <c r="B23" s="446"/>
      <c r="C23" s="451"/>
      <c r="D23" s="338"/>
      <c r="E23" s="338"/>
      <c r="F23" s="338"/>
      <c r="G23" s="447"/>
    </row>
    <row r="24" spans="2:7" ht="15.75">
      <c r="B24" s="446"/>
      <c r="C24" s="451"/>
      <c r="D24" s="338"/>
      <c r="E24" s="338"/>
      <c r="F24" s="338"/>
      <c r="G24" s="447"/>
    </row>
    <row r="25" spans="2:7" ht="15.75">
      <c r="B25" s="446"/>
      <c r="C25" s="451"/>
      <c r="D25" s="338"/>
      <c r="E25" s="463" t="s">
        <v>709</v>
      </c>
      <c r="F25" s="464" t="str">
        <f>'04-22Master'!F5</f>
        <v>Burgeon IT Services Pvt.Ltd.</v>
      </c>
      <c r="G25" s="465"/>
    </row>
    <row r="26" spans="2:7" ht="15.75">
      <c r="B26" s="446"/>
      <c r="C26" s="451"/>
      <c r="D26" s="338"/>
      <c r="E26" s="338"/>
      <c r="F26" s="338"/>
      <c r="G26" s="14"/>
    </row>
    <row r="27" spans="2:7" ht="15.75">
      <c r="B27" s="482"/>
      <c r="C27" s="451"/>
      <c r="D27" s="338"/>
      <c r="E27" s="463"/>
      <c r="F27" s="483" t="s">
        <v>710</v>
      </c>
      <c r="G27" s="14"/>
    </row>
    <row r="28" spans="2:7" ht="15.75">
      <c r="B28" s="446"/>
      <c r="C28" s="451"/>
      <c r="D28" s="338"/>
      <c r="E28" s="338"/>
      <c r="F28" s="338"/>
      <c r="G28" s="447"/>
    </row>
    <row r="29" spans="2:7">
      <c r="B29" s="13"/>
      <c r="C29" s="338"/>
      <c r="D29" s="338"/>
      <c r="E29" s="338"/>
      <c r="F29" s="338"/>
      <c r="G29" s="14"/>
    </row>
    <row r="30" spans="2:7">
      <c r="B30" s="13"/>
      <c r="C30" s="338"/>
      <c r="D30" s="338"/>
      <c r="E30" s="463"/>
      <c r="F30" s="484"/>
      <c r="G30" s="447"/>
    </row>
    <row r="31" spans="2:7">
      <c r="B31" s="13"/>
      <c r="C31" s="338"/>
      <c r="D31" s="338"/>
      <c r="E31" s="338"/>
      <c r="F31" s="338"/>
      <c r="G31" s="14"/>
    </row>
    <row r="32" spans="2:7" ht="15.75" thickBot="1">
      <c r="B32" s="25"/>
      <c r="C32" s="23"/>
      <c r="D32" s="23"/>
      <c r="E32" s="466"/>
      <c r="F32" s="467"/>
      <c r="G32" s="24"/>
    </row>
  </sheetData>
  <mergeCells count="7">
    <mergeCell ref="B22:F22"/>
    <mergeCell ref="B1:G1"/>
    <mergeCell ref="B2:G2"/>
    <mergeCell ref="C4:F4"/>
    <mergeCell ref="C5:E5"/>
    <mergeCell ref="B9:G9"/>
    <mergeCell ref="C21:F2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G28"/>
  <sheetViews>
    <sheetView workbookViewId="0">
      <selection activeCell="G23" sqref="G23"/>
    </sheetView>
  </sheetViews>
  <sheetFormatPr defaultRowHeight="15"/>
  <cols>
    <col min="1" max="1" width="8.7109375" customWidth="1"/>
    <col min="3" max="3" width="19.7109375" customWidth="1"/>
    <col min="4" max="5" width="24.28515625" customWidth="1"/>
    <col min="6" max="6" width="25.85546875" customWidth="1"/>
    <col min="7" max="7" width="18.28515625" customWidth="1"/>
  </cols>
  <sheetData>
    <row r="1" spans="2:7" ht="16.5">
      <c r="B1" s="1708" t="s">
        <v>722</v>
      </c>
      <c r="C1" s="1709"/>
      <c r="D1" s="1709"/>
      <c r="E1" s="1709"/>
      <c r="F1" s="1709"/>
      <c r="G1" s="1710"/>
    </row>
    <row r="2" spans="2:7" ht="15.75">
      <c r="B2" s="1724" t="s">
        <v>723</v>
      </c>
      <c r="C2" s="1725"/>
      <c r="D2" s="1725"/>
      <c r="E2" s="1725"/>
      <c r="F2" s="1725"/>
      <c r="G2" s="1726"/>
    </row>
    <row r="3" spans="2:7" ht="15.75">
      <c r="B3" s="468"/>
      <c r="C3" s="469"/>
      <c r="D3" s="469"/>
      <c r="E3" s="469"/>
      <c r="F3" s="469"/>
      <c r="G3" s="470"/>
    </row>
    <row r="4" spans="2:7" ht="15.75">
      <c r="B4" s="471" t="s">
        <v>680</v>
      </c>
      <c r="C4" s="338"/>
      <c r="D4" s="472" t="str">
        <f>'04-22Master'!F5</f>
        <v>Burgeon IT Services Pvt.Ltd.</v>
      </c>
      <c r="E4" s="473" t="str">
        <f>'04-22Master'!F6</f>
        <v>Siri Mansion LIGB 436 Dr.A S Rao Nagar,Hyderabad</v>
      </c>
      <c r="F4" s="473"/>
      <c r="G4" s="14"/>
    </row>
    <row r="5" spans="2:7">
      <c r="B5" s="446"/>
      <c r="C5" s="1706"/>
      <c r="D5" s="1707"/>
      <c r="E5" s="1707"/>
      <c r="F5" s="1707"/>
      <c r="G5" s="14"/>
    </row>
    <row r="6" spans="2:7">
      <c r="B6" s="446"/>
      <c r="C6" s="1706"/>
      <c r="D6" s="1707"/>
      <c r="E6" s="1707"/>
      <c r="F6" s="338"/>
      <c r="G6" s="14"/>
    </row>
    <row r="7" spans="2:7" ht="15.75">
      <c r="B7" s="474" t="s">
        <v>724</v>
      </c>
      <c r="C7" s="475"/>
      <c r="D7" s="473"/>
      <c r="E7" s="473"/>
      <c r="F7" s="473"/>
      <c r="G7" s="476"/>
    </row>
    <row r="8" spans="2:7" ht="15.75">
      <c r="B8" s="477" t="s">
        <v>725</v>
      </c>
      <c r="C8" s="338"/>
      <c r="D8" s="341"/>
      <c r="E8" s="338"/>
      <c r="F8" s="338"/>
      <c r="G8" s="14"/>
    </row>
    <row r="9" spans="2:7" ht="15.75">
      <c r="B9" s="478" t="s">
        <v>726</v>
      </c>
      <c r="C9" s="338"/>
      <c r="D9" s="338"/>
      <c r="E9" s="338"/>
      <c r="F9" s="338"/>
      <c r="G9" s="14"/>
    </row>
    <row r="10" spans="2:7" s="455" customFormat="1" ht="15.75">
      <c r="B10" s="1720"/>
      <c r="C10" s="1721"/>
      <c r="D10" s="1721"/>
      <c r="E10" s="1721"/>
      <c r="F10" s="1721"/>
      <c r="G10" s="1722"/>
    </row>
    <row r="11" spans="2:7">
      <c r="B11" s="479"/>
      <c r="C11" s="338"/>
      <c r="D11" s="338"/>
      <c r="E11" s="338"/>
      <c r="F11" s="338"/>
      <c r="G11" s="14"/>
    </row>
    <row r="12" spans="2:7">
      <c r="B12" s="446"/>
      <c r="C12" s="338"/>
      <c r="D12" s="338"/>
      <c r="E12" s="338"/>
      <c r="F12" s="338"/>
      <c r="G12" s="14"/>
    </row>
    <row r="13" spans="2:7">
      <c r="B13" s="446"/>
      <c r="C13" s="338"/>
      <c r="D13" s="480" t="s">
        <v>727</v>
      </c>
      <c r="E13" s="338"/>
      <c r="F13" s="338"/>
      <c r="G13" s="14"/>
    </row>
    <row r="14" spans="2:7">
      <c r="B14" s="446"/>
      <c r="C14" s="338"/>
      <c r="D14" s="338"/>
      <c r="E14" s="338"/>
      <c r="F14" s="338"/>
      <c r="G14" s="14"/>
    </row>
    <row r="15" spans="2:7">
      <c r="B15" s="446"/>
      <c r="C15" s="485" t="s">
        <v>728</v>
      </c>
      <c r="D15" s="338"/>
      <c r="E15" s="338"/>
      <c r="F15" s="338"/>
      <c r="G15" s="14"/>
    </row>
    <row r="16" spans="2:7" ht="15.75">
      <c r="B16" s="446"/>
      <c r="C16" s="1723"/>
      <c r="D16" s="1723"/>
      <c r="E16" s="1723"/>
      <c r="F16" s="1723"/>
      <c r="G16" s="447"/>
    </row>
    <row r="17" spans="2:7" ht="15.75">
      <c r="B17" s="1704" t="s">
        <v>708</v>
      </c>
      <c r="C17" s="1705"/>
      <c r="D17" s="1705"/>
      <c r="E17" s="1705"/>
      <c r="F17" s="1705"/>
      <c r="G17" s="462">
        <f>[6]Master!F10</f>
        <v>44287</v>
      </c>
    </row>
    <row r="18" spans="2:7" ht="15.75">
      <c r="B18" s="446"/>
      <c r="C18" s="451"/>
      <c r="D18" s="338"/>
      <c r="E18" s="338"/>
      <c r="F18" s="338"/>
      <c r="G18" s="447"/>
    </row>
    <row r="19" spans="2:7" ht="15.75">
      <c r="B19" s="446"/>
      <c r="C19" s="451"/>
      <c r="D19" s="338"/>
      <c r="E19" s="338"/>
      <c r="F19" s="338"/>
      <c r="G19" s="447"/>
    </row>
    <row r="20" spans="2:7" ht="15.75">
      <c r="B20" s="446"/>
      <c r="C20" s="451"/>
      <c r="D20" s="338"/>
      <c r="E20" s="463" t="s">
        <v>709</v>
      </c>
      <c r="F20" s="464" t="str">
        <f>'04-22Master'!F5</f>
        <v>Burgeon IT Services Pvt.Ltd.</v>
      </c>
      <c r="G20" s="465"/>
    </row>
    <row r="21" spans="2:7" ht="15.75">
      <c r="B21" s="446"/>
      <c r="C21" s="451"/>
      <c r="D21" s="338"/>
      <c r="E21" s="338"/>
      <c r="F21" s="338"/>
      <c r="G21" s="14"/>
    </row>
    <row r="22" spans="2:7" ht="15.75">
      <c r="B22" s="482"/>
      <c r="C22" s="451"/>
      <c r="D22" s="338"/>
      <c r="E22" s="463"/>
      <c r="F22" s="483" t="s">
        <v>710</v>
      </c>
      <c r="G22" s="14"/>
    </row>
    <row r="23" spans="2:7" ht="15.75">
      <c r="B23" s="446"/>
      <c r="C23" s="451"/>
      <c r="D23" s="338"/>
      <c r="E23" s="338"/>
      <c r="F23" s="338"/>
      <c r="G23" s="447"/>
    </row>
    <row r="24" spans="2:7" ht="15.75">
      <c r="B24" s="1704"/>
      <c r="C24" s="1705"/>
      <c r="D24" s="1705"/>
      <c r="E24" s="1705"/>
      <c r="F24" s="1705"/>
      <c r="G24" s="462"/>
    </row>
    <row r="25" spans="2:7">
      <c r="B25" s="13"/>
      <c r="C25" s="338"/>
      <c r="D25" s="338"/>
      <c r="E25" s="338"/>
      <c r="F25" s="338"/>
      <c r="G25" s="14"/>
    </row>
    <row r="26" spans="2:7">
      <c r="B26" s="13"/>
      <c r="C26" s="338"/>
      <c r="D26" s="338"/>
      <c r="E26" s="463"/>
      <c r="F26" s="484"/>
      <c r="G26" s="447"/>
    </row>
    <row r="27" spans="2:7">
      <c r="B27" s="13"/>
      <c r="C27" s="338"/>
      <c r="D27" s="338"/>
      <c r="E27" s="338"/>
      <c r="F27" s="338"/>
      <c r="G27" s="14"/>
    </row>
    <row r="28" spans="2:7" ht="15.75" thickBot="1">
      <c r="B28" s="25"/>
      <c r="C28" s="23"/>
      <c r="D28" s="23"/>
      <c r="E28" s="466"/>
      <c r="F28" s="467"/>
      <c r="G28" s="24"/>
    </row>
  </sheetData>
  <mergeCells count="8">
    <mergeCell ref="B17:F17"/>
    <mergeCell ref="B24:F24"/>
    <mergeCell ref="B1:G1"/>
    <mergeCell ref="B2:G2"/>
    <mergeCell ref="C5:F5"/>
    <mergeCell ref="C6:E6"/>
    <mergeCell ref="B10:G10"/>
    <mergeCell ref="C16:F1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G37"/>
  <sheetViews>
    <sheetView workbookViewId="0">
      <selection activeCell="F26" sqref="F26"/>
    </sheetView>
  </sheetViews>
  <sheetFormatPr defaultRowHeight="15"/>
  <cols>
    <col min="1" max="1" width="8.7109375" customWidth="1"/>
    <col min="3" max="3" width="19.7109375" customWidth="1"/>
    <col min="4" max="5" width="24.28515625" customWidth="1"/>
    <col min="6" max="6" width="25.85546875" customWidth="1"/>
    <col min="7" max="7" width="18.28515625" customWidth="1"/>
  </cols>
  <sheetData>
    <row r="1" spans="2:7" ht="22.9" customHeight="1">
      <c r="B1" s="1708" t="s">
        <v>711</v>
      </c>
      <c r="C1" s="1709"/>
      <c r="D1" s="1709"/>
      <c r="E1" s="1709"/>
      <c r="F1" s="1709"/>
      <c r="G1" s="1710"/>
    </row>
    <row r="2" spans="2:7" ht="15.75">
      <c r="B2" s="1724" t="s">
        <v>712</v>
      </c>
      <c r="C2" s="1725"/>
      <c r="D2" s="1725"/>
      <c r="E2" s="1725"/>
      <c r="F2" s="1725"/>
      <c r="G2" s="1726"/>
    </row>
    <row r="3" spans="2:7" ht="10.9" customHeight="1">
      <c r="B3" s="468"/>
      <c r="C3" s="469"/>
      <c r="D3" s="469"/>
      <c r="E3" s="469"/>
      <c r="F3" s="469"/>
      <c r="G3" s="470"/>
    </row>
    <row r="4" spans="2:7" ht="15.75">
      <c r="B4" s="471" t="s">
        <v>680</v>
      </c>
      <c r="C4" s="338"/>
      <c r="D4" s="472" t="str">
        <f>'04-22Master'!F5</f>
        <v>Burgeon IT Services Pvt.Ltd.</v>
      </c>
      <c r="E4" s="473" t="str">
        <f>'04-22Master'!F6</f>
        <v>Siri Mansion LIGB 436 Dr.A S Rao Nagar,Hyderabad</v>
      </c>
      <c r="F4" s="473"/>
      <c r="G4" s="14"/>
    </row>
    <row r="5" spans="2:7">
      <c r="B5" s="446"/>
      <c r="C5" s="1706"/>
      <c r="D5" s="1707"/>
      <c r="E5" s="1707"/>
      <c r="F5" s="1707"/>
      <c r="G5" s="14"/>
    </row>
    <row r="6" spans="2:7">
      <c r="B6" s="446"/>
      <c r="C6" s="1706"/>
      <c r="D6" s="1707"/>
      <c r="E6" s="1707"/>
      <c r="F6" s="338"/>
      <c r="G6" s="14"/>
    </row>
    <row r="7" spans="2:7" ht="15.75">
      <c r="B7" s="474" t="s">
        <v>713</v>
      </c>
      <c r="C7" s="475"/>
      <c r="D7" s="473"/>
      <c r="E7" s="473"/>
      <c r="F7" s="473"/>
      <c r="G7" s="476"/>
    </row>
    <row r="8" spans="2:7" ht="15.75">
      <c r="B8" s="477" t="s">
        <v>714</v>
      </c>
      <c r="C8" s="338"/>
      <c r="D8" s="341"/>
      <c r="E8" s="338"/>
      <c r="F8" s="338"/>
      <c r="G8" s="14"/>
    </row>
    <row r="9" spans="2:7" ht="15.75">
      <c r="B9" s="478"/>
      <c r="C9" s="338"/>
      <c r="D9" s="338"/>
      <c r="E9" s="338"/>
      <c r="F9" s="338"/>
      <c r="G9" s="14"/>
    </row>
    <row r="10" spans="2:7" s="455" customFormat="1" ht="15.75">
      <c r="B10" s="1720"/>
      <c r="C10" s="1721"/>
      <c r="D10" s="1721"/>
      <c r="E10" s="1721"/>
      <c r="F10" s="1721"/>
      <c r="G10" s="1722"/>
    </row>
    <row r="11" spans="2:7">
      <c r="B11" s="479"/>
      <c r="C11" s="338"/>
      <c r="D11" s="338"/>
      <c r="E11" s="480" t="s">
        <v>715</v>
      </c>
      <c r="F11" s="338"/>
      <c r="G11" s="14"/>
    </row>
    <row r="12" spans="2:7">
      <c r="B12" s="479"/>
      <c r="C12" s="338"/>
      <c r="D12" s="338"/>
      <c r="E12" s="480"/>
      <c r="F12" s="338"/>
      <c r="G12" s="14"/>
    </row>
    <row r="13" spans="2:7">
      <c r="B13" s="479"/>
      <c r="C13" s="239" t="s">
        <v>716</v>
      </c>
      <c r="D13" s="338"/>
      <c r="E13" s="480"/>
      <c r="F13" s="338"/>
      <c r="G13" s="14"/>
    </row>
    <row r="14" spans="2:7">
      <c r="B14" s="479"/>
      <c r="C14" s="239" t="s">
        <v>717</v>
      </c>
      <c r="D14" s="338"/>
      <c r="E14" s="480"/>
      <c r="F14" s="338"/>
      <c r="G14" s="14"/>
    </row>
    <row r="15" spans="2:7">
      <c r="B15" s="479"/>
      <c r="C15" s="481" t="s">
        <v>718</v>
      </c>
      <c r="D15" s="338"/>
      <c r="E15" s="480"/>
      <c r="F15" s="338"/>
      <c r="G15" s="14"/>
    </row>
    <row r="16" spans="2:7">
      <c r="B16" s="479"/>
      <c r="C16" s="481" t="s">
        <v>719</v>
      </c>
      <c r="D16" s="338"/>
      <c r="E16" s="480"/>
      <c r="F16" s="338"/>
      <c r="G16" s="14"/>
    </row>
    <row r="17" spans="2:7">
      <c r="B17" s="446"/>
      <c r="C17" s="481" t="s">
        <v>720</v>
      </c>
      <c r="D17" s="338"/>
      <c r="E17" s="338"/>
      <c r="F17" s="338"/>
      <c r="G17" s="14"/>
    </row>
    <row r="18" spans="2:7">
      <c r="B18" s="446"/>
      <c r="C18" s="338"/>
      <c r="E18" s="338"/>
      <c r="F18" s="338"/>
      <c r="G18" s="14"/>
    </row>
    <row r="19" spans="2:7">
      <c r="B19" s="446"/>
      <c r="C19" s="338"/>
      <c r="D19" s="338"/>
      <c r="E19" s="338"/>
      <c r="F19" s="338"/>
      <c r="G19" s="14"/>
    </row>
    <row r="20" spans="2:7">
      <c r="B20" s="446"/>
      <c r="C20" s="481" t="s">
        <v>721</v>
      </c>
      <c r="D20" s="338"/>
      <c r="E20" s="338"/>
      <c r="F20" s="338"/>
      <c r="G20" s="14"/>
    </row>
    <row r="21" spans="2:7" ht="15.75">
      <c r="B21" s="446"/>
      <c r="C21" s="1723"/>
      <c r="D21" s="1723"/>
      <c r="E21" s="1723"/>
      <c r="F21" s="1723"/>
      <c r="G21" s="447"/>
    </row>
    <row r="22" spans="2:7" ht="15.75">
      <c r="B22" s="1704" t="s">
        <v>708</v>
      </c>
      <c r="C22" s="1705"/>
      <c r="D22" s="1705"/>
      <c r="E22" s="1705"/>
      <c r="F22" s="1705"/>
      <c r="G22" s="462">
        <f>[6]Master!F10</f>
        <v>44287</v>
      </c>
    </row>
    <row r="23" spans="2:7" ht="15.75">
      <c r="B23" s="446"/>
      <c r="C23" s="451"/>
      <c r="D23" s="338"/>
      <c r="E23" s="338"/>
      <c r="F23" s="338"/>
      <c r="G23" s="447"/>
    </row>
    <row r="24" spans="2:7" ht="15.75">
      <c r="B24" s="446"/>
      <c r="C24" s="451"/>
      <c r="D24" s="338"/>
      <c r="E24" s="338"/>
      <c r="F24" s="338"/>
      <c r="G24" s="447"/>
    </row>
    <row r="25" spans="2:7" ht="15.75">
      <c r="B25" s="446"/>
      <c r="C25" s="451"/>
      <c r="D25" s="338"/>
      <c r="E25" s="463" t="s">
        <v>709</v>
      </c>
      <c r="F25" s="464" t="str">
        <f>'04-22Master'!F5</f>
        <v>Burgeon IT Services Pvt.Ltd.</v>
      </c>
      <c r="G25" s="465"/>
    </row>
    <row r="26" spans="2:7" ht="15.75">
      <c r="B26" s="446"/>
      <c r="C26" s="451"/>
      <c r="D26" s="338"/>
      <c r="E26" s="338"/>
      <c r="F26" s="338"/>
      <c r="G26" s="14"/>
    </row>
    <row r="27" spans="2:7" ht="15.75">
      <c r="B27" s="482"/>
      <c r="C27" s="451"/>
      <c r="D27" s="338"/>
      <c r="E27" s="463"/>
      <c r="F27" s="483" t="s">
        <v>710</v>
      </c>
      <c r="G27" s="14"/>
    </row>
    <row r="28" spans="2:7" ht="15.75">
      <c r="B28" s="446"/>
      <c r="C28" s="451"/>
      <c r="D28" s="338"/>
      <c r="E28" s="338"/>
      <c r="F28" s="338"/>
      <c r="G28" s="447"/>
    </row>
    <row r="29" spans="2:7" ht="15.75">
      <c r="B29" s="446"/>
      <c r="C29" s="451"/>
      <c r="D29" s="338"/>
      <c r="E29" s="338"/>
      <c r="F29" s="338"/>
      <c r="G29" s="447"/>
    </row>
    <row r="30" spans="2:7" ht="15.75">
      <c r="B30" s="446"/>
      <c r="C30" s="1723"/>
      <c r="D30" s="1723"/>
      <c r="E30" s="1723"/>
      <c r="F30" s="1723"/>
      <c r="G30" s="14"/>
    </row>
    <row r="31" spans="2:7" ht="15.75">
      <c r="B31" s="446"/>
      <c r="C31" s="451"/>
      <c r="D31" s="338"/>
      <c r="E31" s="338"/>
      <c r="F31" s="338"/>
      <c r="G31" s="14"/>
    </row>
    <row r="32" spans="2:7">
      <c r="B32" s="446"/>
      <c r="C32" s="1727"/>
      <c r="D32" s="1728"/>
      <c r="E32" s="1728"/>
      <c r="F32" s="1728"/>
      <c r="G32" s="1729"/>
    </row>
    <row r="33" spans="2:7" ht="15.75">
      <c r="B33" s="1704"/>
      <c r="C33" s="1705"/>
      <c r="D33" s="1705"/>
      <c r="E33" s="1705"/>
      <c r="F33" s="1705"/>
      <c r="G33" s="462"/>
    </row>
    <row r="34" spans="2:7">
      <c r="B34" s="13"/>
      <c r="C34" s="338"/>
      <c r="D34" s="338"/>
      <c r="E34" s="338"/>
      <c r="F34" s="338"/>
      <c r="G34" s="14"/>
    </row>
    <row r="35" spans="2:7">
      <c r="B35" s="13"/>
      <c r="C35" s="338"/>
      <c r="D35" s="338"/>
      <c r="E35" s="463"/>
      <c r="F35" s="484"/>
      <c r="G35" s="447"/>
    </row>
    <row r="36" spans="2:7">
      <c r="B36" s="13"/>
      <c r="C36" s="338"/>
      <c r="D36" s="338"/>
      <c r="E36" s="338"/>
      <c r="F36" s="338"/>
      <c r="G36" s="14"/>
    </row>
    <row r="37" spans="2:7" ht="15.75" thickBot="1">
      <c r="B37" s="25"/>
      <c r="C37" s="23"/>
      <c r="D37" s="23"/>
      <c r="E37" s="466"/>
      <c r="F37" s="467"/>
      <c r="G37" s="24"/>
    </row>
  </sheetData>
  <mergeCells count="10">
    <mergeCell ref="B22:F22"/>
    <mergeCell ref="C30:F30"/>
    <mergeCell ref="C32:G32"/>
    <mergeCell ref="B33:F33"/>
    <mergeCell ref="B1:G1"/>
    <mergeCell ref="B2:G2"/>
    <mergeCell ref="C5:F5"/>
    <mergeCell ref="C6:E6"/>
    <mergeCell ref="B10:G10"/>
    <mergeCell ref="C21:F2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K56"/>
  <sheetViews>
    <sheetView workbookViewId="0">
      <selection activeCell="B31" sqref="B31:E31"/>
    </sheetView>
  </sheetViews>
  <sheetFormatPr defaultRowHeight="15"/>
  <cols>
    <col min="1" max="1" width="5.140625" customWidth="1"/>
    <col min="5" max="5" width="22" customWidth="1"/>
    <col min="10" max="10" width="22.140625" customWidth="1"/>
    <col min="11" max="11" width="16.85546875" customWidth="1"/>
  </cols>
  <sheetData>
    <row r="3" spans="1:11" ht="15.75" thickBot="1"/>
    <row r="4" spans="1:11" ht="26.25">
      <c r="A4" s="73"/>
      <c r="B4" s="1601" t="s">
        <v>351</v>
      </c>
      <c r="C4" s="1601"/>
      <c r="D4" s="1601"/>
      <c r="E4" s="1601"/>
      <c r="F4" s="1601"/>
      <c r="G4" s="1601"/>
      <c r="H4" s="1601"/>
      <c r="I4" s="1601"/>
      <c r="J4" s="1601"/>
      <c r="K4" s="75"/>
    </row>
    <row r="5" spans="1:11">
      <c r="A5" s="13"/>
      <c r="B5" s="1604" t="s">
        <v>352</v>
      </c>
      <c r="C5" s="1604"/>
      <c r="D5" s="1604"/>
      <c r="E5" s="1604"/>
      <c r="F5" s="1604"/>
      <c r="G5" s="1604"/>
      <c r="H5" s="1604"/>
      <c r="I5" s="1604"/>
      <c r="J5" s="1604"/>
      <c r="K5" s="14"/>
    </row>
    <row r="6" spans="1:11">
      <c r="A6" s="13"/>
      <c r="B6" s="5"/>
      <c r="C6" s="5"/>
      <c r="D6" s="5"/>
      <c r="E6" s="5"/>
      <c r="F6" s="5"/>
      <c r="G6" s="5"/>
      <c r="H6" s="5"/>
      <c r="I6" s="5"/>
      <c r="J6" s="5"/>
      <c r="K6" s="14"/>
    </row>
    <row r="7" spans="1:11" ht="23.25">
      <c r="A7" s="13"/>
      <c r="B7" s="1732" t="s">
        <v>353</v>
      </c>
      <c r="C7" s="1732"/>
      <c r="D7" s="1732"/>
      <c r="E7" s="1732"/>
      <c r="F7" s="1732"/>
      <c r="G7" s="1732"/>
      <c r="H7" s="1732"/>
      <c r="I7" s="1732"/>
      <c r="J7" s="1732"/>
      <c r="K7" s="14"/>
    </row>
    <row r="8" spans="1:11">
      <c r="A8" s="13"/>
      <c r="B8" s="1604"/>
      <c r="C8" s="1604"/>
      <c r="D8" s="1604"/>
      <c r="E8" s="1604"/>
      <c r="F8" s="1604"/>
      <c r="G8" s="1604"/>
      <c r="H8" s="1604"/>
      <c r="I8" s="1604"/>
      <c r="J8" s="1604"/>
      <c r="K8" s="14"/>
    </row>
    <row r="9" spans="1:11" ht="15.75" thickBot="1">
      <c r="A9" s="13"/>
      <c r="B9" s="1730" t="s">
        <v>165</v>
      </c>
      <c r="C9" s="1730"/>
      <c r="D9" s="1730"/>
      <c r="E9" s="1730"/>
      <c r="F9" s="284"/>
      <c r="G9" s="1731" t="s">
        <v>354</v>
      </c>
      <c r="H9" s="1731"/>
      <c r="I9" s="1731"/>
      <c r="J9" s="1731"/>
      <c r="K9" s="14"/>
    </row>
    <row r="10" spans="1:11">
      <c r="A10" s="13"/>
      <c r="B10" s="73"/>
      <c r="C10" s="74"/>
      <c r="D10" s="74"/>
      <c r="E10" s="75"/>
      <c r="F10" s="5"/>
      <c r="G10" s="73"/>
      <c r="H10" s="74"/>
      <c r="I10" s="74"/>
      <c r="J10" s="75"/>
      <c r="K10" s="14"/>
    </row>
    <row r="11" spans="1:11">
      <c r="A11" s="13"/>
      <c r="B11" s="13" t="str">
        <f>'04-22Master'!F5</f>
        <v>Burgeon IT Services Pvt.Ltd.</v>
      </c>
      <c r="E11" s="14"/>
      <c r="F11" s="5"/>
      <c r="G11" s="13" t="str">
        <f>'04-22Master'!AK5</f>
        <v>Burgeon IT Services Pvt.Ltd.</v>
      </c>
      <c r="J11" s="14"/>
      <c r="K11" s="14"/>
    </row>
    <row r="12" spans="1:11">
      <c r="A12" s="13"/>
      <c r="B12" s="13"/>
      <c r="E12" s="14"/>
      <c r="F12" s="5"/>
      <c r="G12" s="13"/>
      <c r="J12" s="14"/>
      <c r="K12" s="14"/>
    </row>
    <row r="13" spans="1:11">
      <c r="A13" s="13"/>
      <c r="B13" s="13" t="str">
        <f>'04-22Master'!F6</f>
        <v>Siri Mansion LIGB 436 Dr.A S Rao Nagar,Hyderabad</v>
      </c>
      <c r="E13" s="14"/>
      <c r="F13" s="5"/>
      <c r="G13" s="13" t="str">
        <f>'04-22Master'!AK6</f>
        <v>Siri Mansion LIGB 436 Dr.A S Rao Nagar,Hyderabad</v>
      </c>
      <c r="J13" s="14"/>
      <c r="K13" s="14"/>
    </row>
    <row r="14" spans="1:11">
      <c r="A14" s="13"/>
      <c r="B14" s="13"/>
      <c r="E14" s="14"/>
      <c r="F14" s="5"/>
      <c r="G14" s="13"/>
      <c r="J14" s="14"/>
      <c r="K14" s="14"/>
    </row>
    <row r="15" spans="1:11" ht="15.75" thickBot="1">
      <c r="A15" s="13"/>
      <c r="B15" s="25"/>
      <c r="C15" s="23"/>
      <c r="D15" s="23"/>
      <c r="E15" s="24"/>
      <c r="F15" s="5"/>
      <c r="G15" s="25"/>
      <c r="H15" s="23"/>
      <c r="I15" s="23"/>
      <c r="J15" s="24"/>
      <c r="K15" s="14"/>
    </row>
    <row r="16" spans="1:11">
      <c r="A16" s="13"/>
      <c r="K16" s="14"/>
    </row>
    <row r="17" spans="1:11" ht="15.75" thickBot="1">
      <c r="A17" s="13"/>
      <c r="B17" s="1730" t="s">
        <v>355</v>
      </c>
      <c r="C17" s="1730"/>
      <c r="D17" s="1730"/>
      <c r="E17" s="1730"/>
      <c r="F17" s="284"/>
      <c r="G17" s="1731" t="s">
        <v>356</v>
      </c>
      <c r="H17" s="1731"/>
      <c r="I17" s="1731"/>
      <c r="J17" s="1731"/>
      <c r="K17" s="14"/>
    </row>
    <row r="18" spans="1:11">
      <c r="A18" s="13"/>
      <c r="B18" s="73"/>
      <c r="C18" s="74"/>
      <c r="D18" s="74"/>
      <c r="E18" s="75"/>
      <c r="F18" s="5"/>
      <c r="G18" s="73"/>
      <c r="H18" s="74"/>
      <c r="I18" s="74"/>
      <c r="J18" s="75"/>
      <c r="K18" s="14"/>
    </row>
    <row r="19" spans="1:11">
      <c r="A19" s="13"/>
      <c r="B19" s="13"/>
      <c r="E19" s="14"/>
      <c r="F19" s="5"/>
      <c r="G19" s="13" t="str">
        <f>'04-22Master'!AK10</f>
        <v>INFOSYS  LTD.IL Bangalore STP Park - I</v>
      </c>
      <c r="J19" s="14"/>
      <c r="K19" s="14"/>
    </row>
    <row r="20" spans="1:11">
      <c r="A20" s="13"/>
      <c r="B20" s="13"/>
      <c r="E20" s="14"/>
      <c r="F20" s="5"/>
      <c r="G20" s="13"/>
      <c r="J20" s="14"/>
      <c r="K20" s="14"/>
    </row>
    <row r="21" spans="1:11">
      <c r="A21" s="13"/>
      <c r="B21" s="13" t="str">
        <f>'04-22Master'!F8</f>
        <v>IT SUPPORTIVE SERVICES &amp; BANGALORE STP</v>
      </c>
      <c r="E21" s="14"/>
      <c r="F21" s="5"/>
      <c r="G21" s="13" t="str">
        <f>'04-22Master'!AK11</f>
        <v>No.45&amp;46,3rd Cross,Electronic City,BANGALORE,KARNATAKA</v>
      </c>
      <c r="J21" s="14"/>
      <c r="K21" s="14"/>
    </row>
    <row r="22" spans="1:11">
      <c r="A22" s="13"/>
      <c r="B22" s="13"/>
      <c r="E22" s="14"/>
      <c r="F22" s="5"/>
      <c r="G22" s="13"/>
      <c r="J22" s="14"/>
      <c r="K22" s="14"/>
    </row>
    <row r="23" spans="1:11" ht="15.75" thickBot="1">
      <c r="A23" s="13"/>
      <c r="B23" s="25"/>
      <c r="C23" s="23"/>
      <c r="D23" s="23"/>
      <c r="E23" s="24"/>
      <c r="F23" s="5"/>
      <c r="G23" s="25"/>
      <c r="H23" s="23"/>
      <c r="I23" s="23"/>
      <c r="J23" s="24"/>
      <c r="K23" s="14"/>
    </row>
    <row r="24" spans="1:11">
      <c r="A24" s="13"/>
      <c r="K24" s="14"/>
    </row>
    <row r="25" spans="1:11">
      <c r="A25" s="13"/>
      <c r="K25" s="14"/>
    </row>
    <row r="26" spans="1:11">
      <c r="A26" s="13"/>
      <c r="B26" s="1733" t="s">
        <v>357</v>
      </c>
      <c r="C26" s="1733"/>
      <c r="D26" s="1733"/>
      <c r="E26" s="1733"/>
      <c r="F26" s="440" t="e">
        <f>'04-22Master'!#REF!</f>
        <v>#REF!</v>
      </c>
      <c r="G26" s="17"/>
      <c r="H26" s="17"/>
      <c r="I26" s="17"/>
      <c r="J26" s="17"/>
      <c r="K26" s="14"/>
    </row>
    <row r="27" spans="1:11">
      <c r="A27" s="13"/>
      <c r="B27" s="285"/>
      <c r="C27" s="285"/>
      <c r="D27" s="285"/>
      <c r="E27" s="285"/>
      <c r="F27" s="63" t="e">
        <f>'04-22Master'!#REF!</f>
        <v>#REF!</v>
      </c>
      <c r="G27" s="63"/>
      <c r="H27" s="63"/>
      <c r="I27" s="63"/>
      <c r="J27" s="63"/>
      <c r="K27" s="14"/>
    </row>
    <row r="28" spans="1:11">
      <c r="A28" s="13"/>
      <c r="B28" s="285"/>
      <c r="C28" s="285"/>
      <c r="D28" s="285"/>
      <c r="E28" s="285"/>
      <c r="F28" s="17"/>
      <c r="G28" s="17"/>
      <c r="H28" s="17"/>
      <c r="I28" s="17"/>
      <c r="J28" s="17"/>
      <c r="K28" s="14"/>
    </row>
    <row r="29" spans="1:11">
      <c r="A29" s="13"/>
      <c r="B29" s="285"/>
      <c r="C29" s="285"/>
      <c r="D29" s="285"/>
      <c r="E29" s="285"/>
      <c r="F29" s="63"/>
      <c r="G29" s="63"/>
      <c r="H29" s="63"/>
      <c r="I29" s="63"/>
      <c r="J29" s="63"/>
      <c r="K29" s="14"/>
    </row>
    <row r="30" spans="1:11">
      <c r="A30" s="13"/>
      <c r="B30" s="285"/>
      <c r="C30" s="285"/>
      <c r="D30" s="285"/>
      <c r="E30" s="285"/>
      <c r="K30" s="14"/>
    </row>
    <row r="31" spans="1:11">
      <c r="A31" s="13"/>
      <c r="B31" s="1733" t="s">
        <v>358</v>
      </c>
      <c r="C31" s="1733"/>
      <c r="D31" s="1733"/>
      <c r="E31" s="1733"/>
      <c r="F31" s="17" t="e">
        <f>'04-22Master'!#REF!</f>
        <v>#REF!</v>
      </c>
      <c r="G31" s="17"/>
      <c r="H31" s="17"/>
      <c r="I31" s="17"/>
      <c r="J31" s="17"/>
      <c r="K31" s="14"/>
    </row>
    <row r="32" spans="1:11">
      <c r="A32" s="13"/>
      <c r="B32" s="285"/>
      <c r="C32" s="285"/>
      <c r="D32" s="285"/>
      <c r="E32" s="285"/>
      <c r="K32" s="14"/>
    </row>
    <row r="33" spans="1:11">
      <c r="A33" s="13"/>
      <c r="B33" s="1733" t="s">
        <v>359</v>
      </c>
      <c r="C33" s="1733"/>
      <c r="D33" s="1733"/>
      <c r="E33" s="1733"/>
      <c r="F33" s="17"/>
      <c r="G33" s="17"/>
      <c r="H33" s="17"/>
      <c r="I33" s="17"/>
      <c r="J33" s="17"/>
      <c r="K33" s="14"/>
    </row>
    <row r="34" spans="1:11">
      <c r="A34" s="13"/>
      <c r="B34" s="285"/>
      <c r="C34" s="285"/>
      <c r="D34" s="285"/>
      <c r="E34" s="285"/>
      <c r="K34" s="14"/>
    </row>
    <row r="35" spans="1:11">
      <c r="A35" s="13"/>
      <c r="B35" s="1733" t="s">
        <v>360</v>
      </c>
      <c r="C35" s="1733"/>
      <c r="D35" s="1733"/>
      <c r="E35" s="1733"/>
      <c r="F35" s="17" t="e">
        <f>'04-22Master'!#REF!</f>
        <v>#REF!</v>
      </c>
      <c r="G35" s="17"/>
      <c r="H35" s="17"/>
      <c r="I35" s="17"/>
      <c r="J35" s="17"/>
      <c r="K35" s="14"/>
    </row>
    <row r="36" spans="1:11">
      <c r="A36" s="13"/>
      <c r="B36" s="285"/>
      <c r="C36" s="285"/>
      <c r="D36" s="285"/>
      <c r="E36" s="285"/>
      <c r="K36" s="14"/>
    </row>
    <row r="37" spans="1:11" ht="15.75" thickBot="1">
      <c r="A37" s="13"/>
      <c r="K37" s="14"/>
    </row>
    <row r="38" spans="1:11">
      <c r="A38" s="13"/>
      <c r="B38" s="1734" t="s">
        <v>361</v>
      </c>
      <c r="C38" s="1736" t="s">
        <v>362</v>
      </c>
      <c r="D38" s="1736"/>
      <c r="E38" s="1736" t="s">
        <v>363</v>
      </c>
      <c r="F38" s="1736"/>
      <c r="G38" s="1736" t="s">
        <v>364</v>
      </c>
      <c r="H38" s="1736"/>
      <c r="I38" s="1736"/>
      <c r="J38" s="1738" t="s">
        <v>37</v>
      </c>
      <c r="K38" s="14"/>
    </row>
    <row r="39" spans="1:11">
      <c r="A39" s="13"/>
      <c r="B39" s="1735"/>
      <c r="C39" s="1737"/>
      <c r="D39" s="1737"/>
      <c r="E39" s="1737"/>
      <c r="F39" s="1737"/>
      <c r="G39" s="1737"/>
      <c r="H39" s="1737"/>
      <c r="I39" s="1737"/>
      <c r="J39" s="1739"/>
      <c r="K39" s="14"/>
    </row>
    <row r="40" spans="1:11">
      <c r="A40" s="13"/>
      <c r="B40" s="1735"/>
      <c r="C40" s="286" t="s">
        <v>365</v>
      </c>
      <c r="D40" s="286" t="s">
        <v>137</v>
      </c>
      <c r="E40" s="1737"/>
      <c r="F40" s="1737"/>
      <c r="G40" s="1737"/>
      <c r="H40" s="1737"/>
      <c r="I40" s="1737"/>
      <c r="J40" s="1739"/>
      <c r="K40" s="14"/>
    </row>
    <row r="41" spans="1:11">
      <c r="A41" s="13"/>
      <c r="B41" s="287">
        <v>1</v>
      </c>
      <c r="C41" s="288">
        <v>2</v>
      </c>
      <c r="D41" s="288">
        <v>3</v>
      </c>
      <c r="E41" s="1740">
        <v>4</v>
      </c>
      <c r="F41" s="1740"/>
      <c r="G41" s="1740">
        <v>5</v>
      </c>
      <c r="H41" s="1740"/>
      <c r="I41" s="1740"/>
      <c r="J41" s="289">
        <v>6</v>
      </c>
      <c r="K41" s="14"/>
    </row>
    <row r="42" spans="1:11">
      <c r="A42" s="13"/>
      <c r="B42" s="288" t="e">
        <f>'04-22Master'!#REF!</f>
        <v>#REF!</v>
      </c>
      <c r="C42" s="441" t="e">
        <f>'04-22Master'!#REF!</f>
        <v>#REF!</v>
      </c>
      <c r="D42" s="288"/>
      <c r="E42" s="1741" t="e">
        <f>'04-22Master'!#REF!</f>
        <v>#REF!</v>
      </c>
      <c r="F42" s="1741"/>
      <c r="G42" s="1742" t="e">
        <f>'04-22Master'!#REF!</f>
        <v>#REF!</v>
      </c>
      <c r="H42" s="1741"/>
      <c r="I42" s="1741"/>
      <c r="J42" s="288" t="s">
        <v>583</v>
      </c>
      <c r="K42" s="14"/>
    </row>
    <row r="43" spans="1:11">
      <c r="A43" s="13"/>
      <c r="B43" s="288"/>
      <c r="C43" s="288"/>
      <c r="D43" s="288"/>
      <c r="E43" s="1741"/>
      <c r="F43" s="1741"/>
      <c r="G43" s="1741"/>
      <c r="H43" s="1741"/>
      <c r="I43" s="1741"/>
      <c r="J43" s="288"/>
      <c r="K43" s="14"/>
    </row>
    <row r="44" spans="1:11">
      <c r="A44" s="13"/>
      <c r="B44" s="288"/>
      <c r="C44" s="288"/>
      <c r="D44" s="288"/>
      <c r="E44" s="1741"/>
      <c r="F44" s="1741"/>
      <c r="G44" s="1741"/>
      <c r="H44" s="1741"/>
      <c r="I44" s="1741"/>
      <c r="J44" s="288"/>
      <c r="K44" s="14"/>
    </row>
    <row r="45" spans="1:11">
      <c r="A45" s="13"/>
      <c r="B45" s="11"/>
      <c r="C45" s="11"/>
      <c r="D45" s="11"/>
      <c r="E45" s="1741"/>
      <c r="F45" s="1741"/>
      <c r="G45" s="1741"/>
      <c r="H45" s="1741"/>
      <c r="I45" s="1741"/>
      <c r="J45" s="11"/>
      <c r="K45" s="14"/>
    </row>
    <row r="46" spans="1:11">
      <c r="A46" s="13"/>
      <c r="B46" s="11"/>
      <c r="C46" s="11"/>
      <c r="D46" s="11"/>
      <c r="E46" s="1741"/>
      <c r="F46" s="1741"/>
      <c r="G46" s="1741"/>
      <c r="H46" s="1741"/>
      <c r="I46" s="1741"/>
      <c r="J46" s="11"/>
      <c r="K46" s="14"/>
    </row>
    <row r="47" spans="1:11">
      <c r="A47" s="13"/>
      <c r="B47" s="11"/>
      <c r="C47" s="11"/>
      <c r="D47" s="11"/>
      <c r="E47" s="1741"/>
      <c r="F47" s="1741"/>
      <c r="G47" s="1741"/>
      <c r="H47" s="1741"/>
      <c r="I47" s="1741"/>
      <c r="J47" s="11"/>
      <c r="K47" s="14"/>
    </row>
    <row r="48" spans="1:11">
      <c r="A48" s="13"/>
      <c r="B48" s="11"/>
      <c r="C48" s="11"/>
      <c r="D48" s="11"/>
      <c r="E48" s="1741"/>
      <c r="F48" s="1741"/>
      <c r="G48" s="1741"/>
      <c r="H48" s="1741"/>
      <c r="I48" s="1741"/>
      <c r="J48" s="11"/>
      <c r="K48" s="14"/>
    </row>
    <row r="49" spans="1:11">
      <c r="A49" s="13"/>
      <c r="B49" s="11"/>
      <c r="C49" s="11"/>
      <c r="D49" s="11"/>
      <c r="E49" s="1741"/>
      <c r="F49" s="1741"/>
      <c r="G49" s="1741"/>
      <c r="H49" s="1741"/>
      <c r="I49" s="1741"/>
      <c r="J49" s="11"/>
      <c r="K49" s="14"/>
    </row>
    <row r="50" spans="1:11">
      <c r="A50" s="13"/>
      <c r="B50" s="11"/>
      <c r="C50" s="11"/>
      <c r="D50" s="11"/>
      <c r="E50" s="1741"/>
      <c r="F50" s="1741"/>
      <c r="G50" s="1741"/>
      <c r="H50" s="1741"/>
      <c r="I50" s="1741"/>
      <c r="J50" s="11"/>
      <c r="K50" s="14"/>
    </row>
    <row r="51" spans="1:11">
      <c r="A51" s="13"/>
      <c r="B51" s="11"/>
      <c r="C51" s="11"/>
      <c r="D51" s="11"/>
      <c r="E51" s="1741"/>
      <c r="F51" s="1741"/>
      <c r="G51" s="1741"/>
      <c r="H51" s="1741"/>
      <c r="I51" s="1741"/>
      <c r="J51" s="11"/>
      <c r="K51" s="14"/>
    </row>
    <row r="52" spans="1:11">
      <c r="A52" s="13"/>
      <c r="B52" s="11"/>
      <c r="C52" s="11"/>
      <c r="D52" s="11"/>
      <c r="E52" s="1741"/>
      <c r="F52" s="1741"/>
      <c r="G52" s="1741"/>
      <c r="H52" s="1741"/>
      <c r="I52" s="1741"/>
      <c r="J52" s="11"/>
      <c r="K52" s="14"/>
    </row>
    <row r="53" spans="1:11">
      <c r="A53" s="13"/>
      <c r="K53" s="14"/>
    </row>
    <row r="54" spans="1:11">
      <c r="A54" s="13"/>
      <c r="K54" s="14"/>
    </row>
    <row r="55" spans="1:11" ht="15.75" thickBot="1">
      <c r="A55" s="13"/>
      <c r="H55" s="1596"/>
      <c r="I55" s="1596"/>
      <c r="J55" s="1596"/>
      <c r="K55" s="14"/>
    </row>
    <row r="56" spans="1:11" ht="15.75" thickBot="1">
      <c r="A56" s="25"/>
      <c r="B56" s="23"/>
      <c r="C56" s="23"/>
      <c r="D56" s="23"/>
      <c r="E56" s="23"/>
      <c r="F56" s="23"/>
      <c r="G56" s="23"/>
      <c r="H56" s="290" t="s">
        <v>366</v>
      </c>
      <c r="I56" s="27"/>
      <c r="J56" s="27"/>
      <c r="K56" s="24"/>
    </row>
  </sheetData>
  <mergeCells count="42">
    <mergeCell ref="E52:F52"/>
    <mergeCell ref="G52:I52"/>
    <mergeCell ref="H55:J55"/>
    <mergeCell ref="E42:F42"/>
    <mergeCell ref="E43:F43"/>
    <mergeCell ref="E44:F44"/>
    <mergeCell ref="G42:I42"/>
    <mergeCell ref="G43:I43"/>
    <mergeCell ref="G44:I44"/>
    <mergeCell ref="E49:F49"/>
    <mergeCell ref="G49:I49"/>
    <mergeCell ref="E50:F50"/>
    <mergeCell ref="G50:I50"/>
    <mergeCell ref="E51:F51"/>
    <mergeCell ref="G51:I51"/>
    <mergeCell ref="E46:F46"/>
    <mergeCell ref="G46:I46"/>
    <mergeCell ref="E47:F47"/>
    <mergeCell ref="G47:I47"/>
    <mergeCell ref="E48:F48"/>
    <mergeCell ref="G48:I48"/>
    <mergeCell ref="G38:I40"/>
    <mergeCell ref="J38:J40"/>
    <mergeCell ref="E41:F41"/>
    <mergeCell ref="G41:I41"/>
    <mergeCell ref="E45:F45"/>
    <mergeCell ref="G45:I45"/>
    <mergeCell ref="B26:E26"/>
    <mergeCell ref="B31:E31"/>
    <mergeCell ref="B33:E33"/>
    <mergeCell ref="B35:E35"/>
    <mergeCell ref="B38:B40"/>
    <mergeCell ref="C38:D39"/>
    <mergeCell ref="E38:F40"/>
    <mergeCell ref="B17:E17"/>
    <mergeCell ref="G17:J17"/>
    <mergeCell ref="B4:J4"/>
    <mergeCell ref="B5:J5"/>
    <mergeCell ref="B7:J7"/>
    <mergeCell ref="B8:J8"/>
    <mergeCell ref="B9:E9"/>
    <mergeCell ref="G9:J9"/>
  </mergeCells>
  <pageMargins left="0.94488188976377963" right="0.70866141732283472" top="0.74803149606299213" bottom="0.74803149606299213" header="0.31496062992125984" footer="0.31496062992125984"/>
  <pageSetup scale="67"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G18"/>
  <sheetViews>
    <sheetView workbookViewId="0">
      <selection activeCell="G2" sqref="G2"/>
    </sheetView>
  </sheetViews>
  <sheetFormatPr defaultRowHeight="15"/>
  <cols>
    <col min="3" max="3" width="21.7109375" bestFit="1" customWidth="1"/>
    <col min="4" max="4" width="17" customWidth="1"/>
    <col min="5" max="5" width="14.42578125" customWidth="1"/>
    <col min="6" max="6" width="17" customWidth="1"/>
    <col min="7" max="7" width="16.42578125" customWidth="1"/>
  </cols>
  <sheetData>
    <row r="1" spans="2:7" ht="23.25" customHeight="1">
      <c r="C1" s="2" t="str">
        <f>'04-22Master'!F5</f>
        <v>Burgeon IT Services Pvt.Ltd.</v>
      </c>
      <c r="E1" s="2" t="s">
        <v>185</v>
      </c>
    </row>
    <row r="2" spans="2:7">
      <c r="B2" s="159" t="s">
        <v>4</v>
      </c>
      <c r="C2" s="159" t="s">
        <v>144</v>
      </c>
      <c r="D2" s="159" t="s">
        <v>136</v>
      </c>
      <c r="E2" s="159" t="s">
        <v>183</v>
      </c>
      <c r="F2" s="159" t="s">
        <v>184</v>
      </c>
      <c r="G2" s="159" t="s">
        <v>37</v>
      </c>
    </row>
    <row r="3" spans="2:7">
      <c r="B3" s="11">
        <v>5</v>
      </c>
      <c r="C3" s="26" t="e">
        <f>'04-22Master'!#REF!</f>
        <v>#REF!</v>
      </c>
      <c r="D3" s="26" t="e">
        <f>'04-22Master'!#REF!</f>
        <v>#REF!</v>
      </c>
      <c r="E3" s="11"/>
      <c r="F3" s="11"/>
      <c r="G3" s="11"/>
    </row>
    <row r="4" spans="2:7">
      <c r="B4" s="11">
        <v>6</v>
      </c>
      <c r="C4" s="26" t="e">
        <f>'04-22Master'!#REF!</f>
        <v>#REF!</v>
      </c>
      <c r="D4" s="26" t="e">
        <f>'04-22Master'!#REF!</f>
        <v>#REF!</v>
      </c>
      <c r="E4" s="11"/>
      <c r="F4" s="11"/>
      <c r="G4" s="11"/>
    </row>
    <row r="5" spans="2:7">
      <c r="B5" s="11">
        <v>7</v>
      </c>
      <c r="C5" s="26" t="e">
        <f>'04-22Master'!#REF!</f>
        <v>#REF!</v>
      </c>
      <c r="D5" s="26" t="e">
        <f>'04-22Master'!#REF!</f>
        <v>#REF!</v>
      </c>
      <c r="E5" s="11"/>
      <c r="F5" s="11"/>
      <c r="G5" s="11"/>
    </row>
    <row r="6" spans="2:7">
      <c r="B6" s="11">
        <v>8</v>
      </c>
      <c r="C6" s="26" t="e">
        <f>'04-22Master'!#REF!</f>
        <v>#REF!</v>
      </c>
      <c r="D6" s="26" t="e">
        <f>'04-22Master'!#REF!</f>
        <v>#REF!</v>
      </c>
      <c r="E6" s="11"/>
      <c r="F6" s="11"/>
      <c r="G6" s="11"/>
    </row>
    <row r="7" spans="2:7">
      <c r="B7" s="11">
        <v>9</v>
      </c>
      <c r="C7" s="26" t="e">
        <f>'04-22Master'!#REF!</f>
        <v>#REF!</v>
      </c>
      <c r="D7" s="26" t="e">
        <f>'04-22Master'!#REF!</f>
        <v>#REF!</v>
      </c>
      <c r="E7" s="11"/>
      <c r="F7" s="11"/>
      <c r="G7" s="11"/>
    </row>
    <row r="8" spans="2:7">
      <c r="B8" s="11">
        <v>10</v>
      </c>
      <c r="C8" s="26" t="str">
        <f>'04-22Master'!P20</f>
        <v>Majed Khan</v>
      </c>
      <c r="D8" s="26" t="str">
        <f>'04-22Master'!O20</f>
        <v>N/A</v>
      </c>
      <c r="E8" s="11"/>
      <c r="F8" s="11"/>
      <c r="G8" s="11"/>
    </row>
    <row r="9" spans="2:7">
      <c r="B9" s="11">
        <v>11</v>
      </c>
      <c r="C9" s="26" t="e">
        <f>'04-22Master'!#REF!</f>
        <v>#REF!</v>
      </c>
      <c r="D9" s="26" t="e">
        <f>'04-22Master'!#REF!</f>
        <v>#REF!</v>
      </c>
      <c r="E9" s="11"/>
      <c r="F9" s="11"/>
      <c r="G9" s="11"/>
    </row>
    <row r="10" spans="2:7">
      <c r="B10" s="11">
        <v>12</v>
      </c>
      <c r="C10" s="26" t="e">
        <f>'04-22Master'!#REF!</f>
        <v>#REF!</v>
      </c>
      <c r="D10" s="26" t="e">
        <f>'04-22Master'!#REF!</f>
        <v>#REF!</v>
      </c>
      <c r="E10" s="11"/>
      <c r="F10" s="11"/>
      <c r="G10" s="11"/>
    </row>
    <row r="11" spans="2:7">
      <c r="B11" s="11">
        <v>13</v>
      </c>
      <c r="C11" s="26" t="e">
        <f>'04-22Master'!#REF!</f>
        <v>#REF!</v>
      </c>
      <c r="D11" s="26" t="e">
        <f>'04-22Master'!#REF!</f>
        <v>#REF!</v>
      </c>
      <c r="E11" s="11"/>
      <c r="F11" s="11"/>
      <c r="G11" s="11"/>
    </row>
    <row r="12" spans="2:7">
      <c r="B12" s="11">
        <v>14</v>
      </c>
      <c r="C12" s="26" t="str">
        <f>'04-22Master'!P22</f>
        <v>Sachin</v>
      </c>
      <c r="D12" s="26" t="str">
        <f>'04-22Master'!O22</f>
        <v>N/A</v>
      </c>
      <c r="E12" s="11"/>
      <c r="F12" s="11"/>
      <c r="G12" s="11"/>
    </row>
    <row r="13" spans="2:7">
      <c r="B13" s="11">
        <v>15</v>
      </c>
      <c r="C13" s="26" t="e">
        <f>'04-22Master'!#REF!</f>
        <v>#REF!</v>
      </c>
      <c r="D13" s="26" t="e">
        <f>'04-22Master'!#REF!</f>
        <v>#REF!</v>
      </c>
      <c r="E13" s="11"/>
      <c r="F13" s="11"/>
      <c r="G13" s="11"/>
    </row>
    <row r="14" spans="2:7">
      <c r="B14" s="11">
        <v>16</v>
      </c>
      <c r="C14" s="26" t="e">
        <f>'04-22Master'!#REF!</f>
        <v>#REF!</v>
      </c>
      <c r="D14" s="26" t="e">
        <f>'04-22Master'!#REF!</f>
        <v>#REF!</v>
      </c>
      <c r="E14" s="11"/>
      <c r="F14" s="11"/>
      <c r="G14" s="11"/>
    </row>
    <row r="15" spans="2:7">
      <c r="B15" s="11">
        <v>17</v>
      </c>
      <c r="C15" s="26" t="e">
        <f>'04-22Master'!#REF!</f>
        <v>#REF!</v>
      </c>
      <c r="D15" s="26" t="e">
        <f>'04-22Master'!#REF!</f>
        <v>#REF!</v>
      </c>
      <c r="E15" s="11"/>
      <c r="F15" s="11"/>
      <c r="G15" s="11"/>
    </row>
    <row r="16" spans="2:7">
      <c r="B16" s="11">
        <v>18</v>
      </c>
      <c r="C16" s="26" t="e">
        <f>'04-22Master'!#REF!</f>
        <v>#REF!</v>
      </c>
      <c r="D16" s="26" t="e">
        <f>'04-22Master'!#REF!</f>
        <v>#REF!</v>
      </c>
      <c r="E16" s="11"/>
      <c r="F16" s="11"/>
      <c r="G16" s="11"/>
    </row>
    <row r="17" spans="2:7">
      <c r="B17" s="11">
        <v>19</v>
      </c>
      <c r="C17" s="26" t="e">
        <f>'04-22Master'!#REF!</f>
        <v>#REF!</v>
      </c>
      <c r="D17" s="26" t="e">
        <f>'04-22Master'!#REF!</f>
        <v>#REF!</v>
      </c>
      <c r="E17" s="11"/>
      <c r="F17" s="11"/>
      <c r="G17" s="11"/>
    </row>
    <row r="18" spans="2:7">
      <c r="B18" s="11">
        <v>20</v>
      </c>
      <c r="C18" s="26" t="e">
        <f>'04-22Master'!#REF!</f>
        <v>#REF!</v>
      </c>
      <c r="D18" s="26" t="e">
        <f>'04-22Master'!#REF!</f>
        <v>#REF!</v>
      </c>
      <c r="E18" s="11"/>
      <c r="F18" s="11"/>
      <c r="G18" s="11"/>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763"/>
  <sheetViews>
    <sheetView workbookViewId="0">
      <selection activeCell="M390" sqref="M390"/>
    </sheetView>
  </sheetViews>
  <sheetFormatPr defaultRowHeight="15"/>
  <cols>
    <col min="6" max="6" width="16.85546875" customWidth="1"/>
    <col min="10" max="10" width="14.5703125" customWidth="1"/>
    <col min="12" max="12" width="22.7109375" customWidth="1"/>
  </cols>
  <sheetData>
    <row r="1" spans="1:12" ht="29.25" customHeight="1">
      <c r="A1" s="73"/>
      <c r="B1" s="1744" t="s">
        <v>187</v>
      </c>
      <c r="C1" s="1541"/>
      <c r="D1" s="1541"/>
      <c r="E1" s="1541"/>
      <c r="F1" s="1541"/>
      <c r="G1" s="1541"/>
      <c r="H1" s="1541"/>
      <c r="I1" s="1541"/>
      <c r="J1" s="1541"/>
      <c r="K1" s="1541"/>
      <c r="L1" s="1542"/>
    </row>
    <row r="2" spans="1:12" ht="23.25">
      <c r="A2" s="13"/>
      <c r="B2" s="1753" t="s">
        <v>188</v>
      </c>
      <c r="C2" s="1753"/>
      <c r="D2" s="1753"/>
      <c r="E2" s="1753"/>
      <c r="F2" s="1753"/>
      <c r="G2" s="1753"/>
      <c r="H2" s="1753"/>
      <c r="I2" s="1753"/>
      <c r="J2" s="1753"/>
      <c r="K2" s="1753"/>
      <c r="L2" s="1545"/>
    </row>
    <row r="3" spans="1:12" ht="12.75" customHeight="1" thickBot="1">
      <c r="A3" s="25"/>
      <c r="B3" s="1547" t="s">
        <v>189</v>
      </c>
      <c r="C3" s="1547"/>
      <c r="D3" s="1547"/>
      <c r="E3" s="1547"/>
      <c r="F3" s="1547"/>
      <c r="G3" s="1547"/>
      <c r="H3" s="1547"/>
      <c r="I3" s="1547"/>
      <c r="J3" s="1547"/>
      <c r="K3" s="1547"/>
      <c r="L3" s="1548"/>
    </row>
    <row r="4" spans="1:12">
      <c r="A4" s="13"/>
      <c r="B4" s="1754" t="s">
        <v>112</v>
      </c>
      <c r="C4" s="1754"/>
      <c r="D4" s="1754"/>
      <c r="E4" s="1754"/>
      <c r="F4" s="1754"/>
      <c r="H4" s="1755" t="s">
        <v>113</v>
      </c>
      <c r="I4" s="1755"/>
      <c r="J4" s="1755"/>
      <c r="K4" s="1755"/>
      <c r="L4" s="1560"/>
    </row>
    <row r="5" spans="1:12" ht="15.75" thickBot="1">
      <c r="A5" s="13"/>
      <c r="B5" s="1754"/>
      <c r="C5" s="1754"/>
      <c r="D5" s="1754"/>
      <c r="E5" s="1754"/>
      <c r="F5" s="1754"/>
      <c r="H5" s="1755"/>
      <c r="I5" s="1755"/>
      <c r="J5" s="1755"/>
      <c r="K5" s="1755"/>
      <c r="L5" s="1560"/>
    </row>
    <row r="6" spans="1:12">
      <c r="A6" s="13"/>
      <c r="B6" s="73"/>
      <c r="C6" s="74"/>
      <c r="D6" s="74"/>
      <c r="E6" s="74"/>
      <c r="F6" s="75"/>
      <c r="H6" s="73"/>
      <c r="I6" s="74"/>
      <c r="J6" s="74"/>
      <c r="K6" s="74"/>
      <c r="L6" s="75"/>
    </row>
    <row r="7" spans="1:12">
      <c r="A7" s="13"/>
      <c r="B7" s="76" t="e">
        <f>#REF!</f>
        <v>#REF!</v>
      </c>
      <c r="F7" s="14"/>
      <c r="H7" s="76" t="e">
        <f>#REF!</f>
        <v>#REF!</v>
      </c>
      <c r="L7" s="14"/>
    </row>
    <row r="8" spans="1:12">
      <c r="A8" s="13"/>
      <c r="B8" s="13"/>
      <c r="F8" s="14"/>
      <c r="H8" s="13"/>
      <c r="L8" s="14"/>
    </row>
    <row r="9" spans="1:12">
      <c r="A9" s="13"/>
      <c r="B9" s="76" t="e">
        <f>#REF!</f>
        <v>#REF!</v>
      </c>
      <c r="F9" s="14"/>
      <c r="H9" s="76" t="e">
        <f>#REF!</f>
        <v>#REF!</v>
      </c>
      <c r="L9" s="14"/>
    </row>
    <row r="10" spans="1:12" ht="15.75" thickBot="1">
      <c r="A10" s="13"/>
      <c r="B10" s="25"/>
      <c r="C10" s="23"/>
      <c r="D10" s="23"/>
      <c r="E10" s="23"/>
      <c r="F10" s="24"/>
      <c r="H10" s="25"/>
      <c r="I10" s="23"/>
      <c r="J10" s="23"/>
      <c r="K10" s="23"/>
      <c r="L10" s="24"/>
    </row>
    <row r="11" spans="1:12">
      <c r="A11" s="13"/>
      <c r="J11" t="s">
        <v>114</v>
      </c>
      <c r="L11" s="14"/>
    </row>
    <row r="12" spans="1:12">
      <c r="A12" s="13"/>
      <c r="B12" s="1756" t="s">
        <v>115</v>
      </c>
      <c r="C12" s="1756"/>
      <c r="D12" s="1756"/>
      <c r="E12" s="1756"/>
      <c r="F12" s="1756"/>
      <c r="H12" s="1756" t="s">
        <v>3</v>
      </c>
      <c r="I12" s="1756"/>
      <c r="J12" s="1756"/>
      <c r="K12" s="1756"/>
      <c r="L12" s="1553"/>
    </row>
    <row r="13" spans="1:12" ht="15.75" thickBot="1">
      <c r="A13" s="13"/>
      <c r="L13" s="14"/>
    </row>
    <row r="14" spans="1:12">
      <c r="A14" s="13"/>
      <c r="B14" s="73"/>
      <c r="C14" s="74"/>
      <c r="D14" s="74"/>
      <c r="E14" s="74"/>
      <c r="F14" s="75"/>
      <c r="H14" s="77"/>
      <c r="I14" s="78"/>
      <c r="J14" s="78"/>
      <c r="K14" s="78"/>
      <c r="L14" s="79"/>
    </row>
    <row r="15" spans="1:12">
      <c r="A15" s="13"/>
      <c r="B15" s="13"/>
      <c r="F15" s="14"/>
      <c r="H15" s="76" t="e">
        <f>#REF!</f>
        <v>#REF!</v>
      </c>
      <c r="I15" s="2"/>
      <c r="J15" s="2"/>
      <c r="K15" s="2"/>
      <c r="L15" s="80"/>
    </row>
    <row r="16" spans="1:12">
      <c r="A16" s="13"/>
      <c r="B16" s="76" t="e">
        <f>#REF!</f>
        <v>#REF!</v>
      </c>
      <c r="F16" s="14"/>
      <c r="H16" s="76"/>
      <c r="I16" s="2"/>
      <c r="J16" s="2"/>
      <c r="K16" s="2"/>
      <c r="L16" s="80"/>
    </row>
    <row r="17" spans="1:12">
      <c r="A17" s="13"/>
      <c r="B17" s="13"/>
      <c r="F17" s="14"/>
      <c r="H17" s="76" t="e">
        <f>#REF!</f>
        <v>#REF!</v>
      </c>
      <c r="I17" s="2"/>
      <c r="J17" s="2"/>
      <c r="K17" s="2"/>
      <c r="L17" s="80"/>
    </row>
    <row r="18" spans="1:12" ht="15.75" thickBot="1">
      <c r="A18" s="13"/>
      <c r="B18" s="25"/>
      <c r="C18" s="23"/>
      <c r="D18" s="23"/>
      <c r="E18" s="23"/>
      <c r="F18" s="24"/>
      <c r="H18" s="81"/>
      <c r="I18" s="82"/>
      <c r="J18" s="82"/>
      <c r="K18" s="82"/>
      <c r="L18" s="83"/>
    </row>
    <row r="19" spans="1:12" ht="27.95" customHeight="1">
      <c r="A19" s="84"/>
      <c r="B19" s="1743" t="s">
        <v>190</v>
      </c>
      <c r="C19" s="1743"/>
      <c r="D19" s="1743"/>
      <c r="E19" s="1743"/>
      <c r="F19" s="1743"/>
      <c r="G19" s="1743"/>
      <c r="H19" s="1767" t="e">
        <f>'04-22Master'!#REF!</f>
        <v>#REF!</v>
      </c>
      <c r="I19" s="1758"/>
      <c r="J19" s="1758"/>
      <c r="K19" s="1758"/>
      <c r="L19" s="1759"/>
    </row>
    <row r="20" spans="1:12" ht="27.95" customHeight="1">
      <c r="A20" s="84"/>
      <c r="B20" s="1768" t="s">
        <v>191</v>
      </c>
      <c r="C20" s="1768"/>
      <c r="D20" s="1768"/>
      <c r="E20" s="1768"/>
      <c r="F20" s="1768"/>
      <c r="G20" s="1768"/>
      <c r="H20" s="1767" t="e">
        <f>'04-22Master'!#REF!</f>
        <v>#REF!</v>
      </c>
      <c r="I20" s="1758"/>
      <c r="J20" s="1758"/>
      <c r="K20" s="1758"/>
      <c r="L20" s="1759"/>
    </row>
    <row r="21" spans="1:12" ht="27.95" customHeight="1">
      <c r="A21" s="84"/>
      <c r="B21" s="1743" t="s">
        <v>192</v>
      </c>
      <c r="C21" s="1743"/>
      <c r="D21" s="1743"/>
      <c r="E21" s="1743"/>
      <c r="F21" s="1743"/>
      <c r="G21" s="1743"/>
      <c r="H21" s="1767" t="e">
        <f>'04-22Master'!#REF!</f>
        <v>#REF!</v>
      </c>
      <c r="I21" s="1758"/>
      <c r="J21" s="1758"/>
      <c r="K21" s="1758"/>
      <c r="L21" s="1759"/>
    </row>
    <row r="22" spans="1:12" ht="27.95" customHeight="1">
      <c r="A22" s="84"/>
      <c r="B22" s="1743" t="s">
        <v>193</v>
      </c>
      <c r="C22" s="1743"/>
      <c r="D22" s="1743"/>
      <c r="E22" s="1743"/>
      <c r="F22" s="1743"/>
      <c r="G22" s="1743"/>
      <c r="H22" s="1757" t="e">
        <f>'04-22Master'!#REF!</f>
        <v>#REF!</v>
      </c>
      <c r="I22" s="1758"/>
      <c r="J22" s="1758"/>
      <c r="K22" s="1758"/>
      <c r="L22" s="1759"/>
    </row>
    <row r="23" spans="1:12" ht="27.95" customHeight="1">
      <c r="A23" s="84"/>
      <c r="B23" s="85" t="s">
        <v>194</v>
      </c>
      <c r="C23" s="86"/>
      <c r="D23" s="86"/>
      <c r="E23" s="86"/>
      <c r="F23" s="86"/>
      <c r="G23" s="86"/>
      <c r="H23" s="1760" t="s">
        <v>195</v>
      </c>
      <c r="I23" s="1761"/>
      <c r="J23" s="1761"/>
      <c r="K23" s="1761"/>
      <c r="L23" s="1762"/>
    </row>
    <row r="24" spans="1:12" ht="27.95" customHeight="1">
      <c r="A24" s="84"/>
      <c r="B24" s="85" t="s">
        <v>196</v>
      </c>
      <c r="C24" s="86"/>
      <c r="D24" s="86"/>
      <c r="E24" s="86"/>
      <c r="F24" s="86"/>
      <c r="G24" s="86"/>
      <c r="H24" s="87"/>
      <c r="I24" s="88"/>
      <c r="J24" s="180"/>
      <c r="K24" s="88"/>
      <c r="L24" s="92"/>
    </row>
    <row r="25" spans="1:12" ht="27.95" customHeight="1">
      <c r="A25" s="84"/>
      <c r="B25" s="1763" t="s">
        <v>197</v>
      </c>
      <c r="C25" s="1763"/>
      <c r="D25" s="1763"/>
      <c r="E25" s="1763"/>
      <c r="F25" s="1763"/>
      <c r="G25" s="1763"/>
      <c r="H25" s="1764" t="e">
        <f>'04-22Master'!#REF!</f>
        <v>#REF!</v>
      </c>
      <c r="I25" s="1765"/>
      <c r="J25" s="1765"/>
      <c r="K25" s="1765"/>
      <c r="L25" s="1533"/>
    </row>
    <row r="26" spans="1:12" ht="27.95" customHeight="1">
      <c r="A26" s="84"/>
      <c r="B26" s="1743"/>
      <c r="C26" s="1743"/>
      <c r="D26" s="1743"/>
      <c r="E26" s="1743"/>
      <c r="F26" s="1743"/>
      <c r="G26" s="1743"/>
      <c r="H26" s="1766" t="e">
        <f>'04-22Master'!#REF!</f>
        <v>#REF!</v>
      </c>
      <c r="I26" s="1758"/>
      <c r="J26" s="1758"/>
      <c r="K26" s="1758"/>
      <c r="L26" s="1759"/>
    </row>
    <row r="27" spans="1:12" ht="27.95" customHeight="1">
      <c r="A27" s="13"/>
      <c r="B27" s="1743"/>
      <c r="C27" s="1743"/>
      <c r="D27" s="1743"/>
      <c r="E27" s="1743"/>
      <c r="F27" s="1743"/>
      <c r="G27" s="1743"/>
      <c r="H27" s="1767" t="e">
        <f>'04-22Master'!#REF!</f>
        <v>#REF!</v>
      </c>
      <c r="I27" s="1758"/>
      <c r="J27" s="1758"/>
      <c r="K27" s="1758"/>
      <c r="L27" s="1759"/>
    </row>
    <row r="28" spans="1:12" ht="27.95" customHeight="1">
      <c r="A28" s="13"/>
      <c r="B28" s="85" t="s">
        <v>198</v>
      </c>
      <c r="C28" s="86"/>
      <c r="D28" s="86"/>
      <c r="E28" s="86"/>
      <c r="F28" s="86"/>
      <c r="G28" s="89"/>
      <c r="H28" s="1745" t="e">
        <f>'04-22Master'!#REF!</f>
        <v>#REF!</v>
      </c>
      <c r="I28" s="1746"/>
      <c r="J28" s="1746"/>
      <c r="K28" s="1746"/>
      <c r="L28" s="1747"/>
    </row>
    <row r="29" spans="1:12" ht="27.95" customHeight="1">
      <c r="A29" s="13"/>
      <c r="B29" s="85"/>
      <c r="C29" s="86"/>
      <c r="D29" s="86"/>
      <c r="E29" s="86"/>
      <c r="F29" s="86"/>
      <c r="G29" s="89"/>
      <c r="H29" s="1745" t="e">
        <f>'04-22Master'!#REF!</f>
        <v>#REF!</v>
      </c>
      <c r="I29" s="1746"/>
      <c r="J29" s="1746"/>
      <c r="K29" s="1746"/>
      <c r="L29" s="1747"/>
    </row>
    <row r="30" spans="1:12" ht="27.95" customHeight="1">
      <c r="A30" s="13"/>
      <c r="B30" s="85"/>
      <c r="C30" s="86"/>
      <c r="D30" s="86"/>
      <c r="E30" s="86"/>
      <c r="F30" s="86"/>
      <c r="G30" s="89"/>
      <c r="H30" s="1745" t="e">
        <f>'04-22Master'!#REF!</f>
        <v>#REF!</v>
      </c>
      <c r="I30" s="1746"/>
      <c r="J30" s="1746"/>
      <c r="K30" s="1746"/>
      <c r="L30" s="1747"/>
    </row>
    <row r="31" spans="1:12" ht="27.95" customHeight="1">
      <c r="A31" s="13"/>
      <c r="B31" s="85" t="s">
        <v>205</v>
      </c>
      <c r="C31" s="86"/>
      <c r="D31" s="86"/>
      <c r="E31" s="86"/>
      <c r="F31" s="86"/>
      <c r="G31" s="89"/>
      <c r="H31" s="87"/>
      <c r="I31" s="88"/>
      <c r="J31" s="88"/>
      <c r="K31" s="88"/>
      <c r="L31" s="92"/>
    </row>
    <row r="32" spans="1:12" ht="27.95" customHeight="1">
      <c r="A32" s="13"/>
      <c r="B32" s="94" t="s">
        <v>206</v>
      </c>
      <c r="C32" s="161"/>
      <c r="D32" s="161"/>
      <c r="E32" s="161"/>
      <c r="F32" s="161"/>
      <c r="G32" s="162"/>
      <c r="H32" s="163"/>
      <c r="I32" s="164"/>
      <c r="J32" s="165"/>
      <c r="K32" s="164"/>
      <c r="L32" s="166"/>
    </row>
    <row r="33" spans="1:12" ht="49.5" customHeight="1">
      <c r="A33" s="13"/>
      <c r="B33" s="85" t="s">
        <v>209</v>
      </c>
      <c r="C33" s="86"/>
      <c r="D33" s="88"/>
      <c r="E33" s="173" t="s">
        <v>211</v>
      </c>
      <c r="F33" s="64"/>
      <c r="G33" s="1748" t="s">
        <v>210</v>
      </c>
      <c r="H33" s="1749"/>
      <c r="I33" s="177" t="s">
        <v>207</v>
      </c>
      <c r="J33" s="175" t="s">
        <v>212</v>
      </c>
      <c r="K33" s="1748" t="s">
        <v>208</v>
      </c>
      <c r="L33" s="1750"/>
    </row>
    <row r="34" spans="1:12" ht="27.95" customHeight="1">
      <c r="A34" s="13"/>
      <c r="B34" s="176">
        <v>1</v>
      </c>
      <c r="C34" s="86"/>
      <c r="D34" s="86"/>
      <c r="E34" s="179">
        <v>2</v>
      </c>
      <c r="F34" s="89"/>
      <c r="G34" s="179">
        <v>3</v>
      </c>
      <c r="H34" s="195"/>
      <c r="I34" s="195">
        <v>4</v>
      </c>
      <c r="J34" s="103">
        <v>5</v>
      </c>
      <c r="K34" s="90"/>
      <c r="L34" s="91">
        <v>6</v>
      </c>
    </row>
    <row r="35" spans="1:12" ht="27.95" customHeight="1">
      <c r="A35" s="13"/>
      <c r="B35" s="293" t="e">
        <f>'04-22Master'!#REF!</f>
        <v>#REF!</v>
      </c>
      <c r="C35" s="191"/>
      <c r="D35" s="192"/>
      <c r="E35" s="194" t="s">
        <v>368</v>
      </c>
      <c r="F35" s="192"/>
      <c r="G35" s="194" t="s">
        <v>369</v>
      </c>
      <c r="H35" s="64"/>
      <c r="I35" s="11" t="s">
        <v>370</v>
      </c>
      <c r="J35" s="292">
        <v>1</v>
      </c>
      <c r="K35" s="1751" t="s">
        <v>34</v>
      </c>
      <c r="L35" s="1752"/>
    </row>
    <row r="36" spans="1:12" ht="27.95" customHeight="1">
      <c r="A36" s="13"/>
      <c r="B36" s="85"/>
      <c r="C36" s="191"/>
      <c r="D36" s="192"/>
      <c r="E36" s="193"/>
      <c r="F36" s="192"/>
      <c r="G36" s="193"/>
      <c r="H36" s="64"/>
      <c r="I36" s="11"/>
      <c r="J36" s="11"/>
      <c r="K36" s="194"/>
      <c r="L36" s="64"/>
    </row>
    <row r="37" spans="1:12" ht="26.25" customHeight="1">
      <c r="A37" s="13"/>
      <c r="B37" s="85"/>
      <c r="C37" s="191"/>
      <c r="D37" s="192"/>
      <c r="E37" s="193"/>
      <c r="F37" s="192"/>
      <c r="G37" s="193"/>
      <c r="H37" s="64"/>
      <c r="I37" s="11"/>
      <c r="J37" s="11"/>
      <c r="K37" s="194"/>
      <c r="L37" s="64"/>
    </row>
    <row r="38" spans="1:12" ht="27.75" customHeight="1">
      <c r="A38" s="13"/>
      <c r="B38" s="71"/>
      <c r="C38" s="17"/>
      <c r="D38" s="72"/>
      <c r="E38" s="193"/>
      <c r="F38" s="192"/>
      <c r="G38" s="193"/>
      <c r="H38" s="64"/>
      <c r="I38" s="11"/>
      <c r="J38" s="11"/>
      <c r="K38" s="194"/>
      <c r="L38" s="64"/>
    </row>
    <row r="39" spans="1:12">
      <c r="A39" s="13"/>
      <c r="B39" t="s">
        <v>213</v>
      </c>
      <c r="L39" s="14"/>
    </row>
    <row r="40" spans="1:12">
      <c r="A40" s="13"/>
      <c r="B40" t="s">
        <v>214</v>
      </c>
      <c r="L40" s="14"/>
    </row>
    <row r="41" spans="1:12">
      <c r="A41" s="13"/>
      <c r="B41" t="s">
        <v>215</v>
      </c>
      <c r="L41" s="14"/>
    </row>
    <row r="42" spans="1:12">
      <c r="A42" s="13"/>
      <c r="L42" s="14"/>
    </row>
    <row r="43" spans="1:12">
      <c r="A43" s="13"/>
      <c r="I43" t="s">
        <v>216</v>
      </c>
      <c r="L43" s="14"/>
    </row>
    <row r="44" spans="1:12" ht="18.75">
      <c r="A44" s="13"/>
      <c r="F44" s="181" t="s">
        <v>199</v>
      </c>
      <c r="L44" s="14"/>
    </row>
    <row r="45" spans="1:12">
      <c r="A45" s="13" t="s">
        <v>200</v>
      </c>
      <c r="K45" s="231" t="e">
        <f>'04-22Master'!#REF!</f>
        <v>#REF!</v>
      </c>
      <c r="L45" s="14"/>
    </row>
    <row r="46" spans="1:12">
      <c r="A46" s="13" t="s">
        <v>201</v>
      </c>
      <c r="L46" s="14"/>
    </row>
    <row r="47" spans="1:12">
      <c r="A47" s="13"/>
      <c r="L47" s="14"/>
    </row>
    <row r="48" spans="1:12">
      <c r="A48" s="13"/>
      <c r="L48" s="14"/>
    </row>
    <row r="49" spans="1:12">
      <c r="A49" s="13"/>
      <c r="F49" t="s">
        <v>202</v>
      </c>
      <c r="L49" s="14"/>
    </row>
    <row r="50" spans="1:12">
      <c r="A50" s="13" t="s">
        <v>203</v>
      </c>
      <c r="B50" t="s">
        <v>367</v>
      </c>
      <c r="F50" t="str">
        <f>'04-22Master'!AK5</f>
        <v>Burgeon IT Services Pvt.Ltd.</v>
      </c>
      <c r="L50" s="14"/>
    </row>
    <row r="51" spans="1:12">
      <c r="A51" s="13" t="s">
        <v>204</v>
      </c>
      <c r="B51" s="291" t="e">
        <f>'04-22Master'!#REF!</f>
        <v>#REF!</v>
      </c>
      <c r="F51" t="str">
        <f>'04-22Master'!AK6</f>
        <v>Siri Mansion LIGB 436 Dr.A S Rao Nagar,Hyderabad</v>
      </c>
      <c r="L51" s="14"/>
    </row>
    <row r="52" spans="1:12" ht="15.75" thickBot="1">
      <c r="A52" s="25"/>
      <c r="B52" s="23"/>
      <c r="C52" s="23"/>
      <c r="D52" s="23"/>
      <c r="E52" s="23"/>
      <c r="F52" s="23"/>
      <c r="G52" s="23"/>
      <c r="H52" s="23"/>
      <c r="I52" s="23"/>
      <c r="J52" s="23"/>
      <c r="K52" s="23"/>
      <c r="L52" s="24"/>
    </row>
    <row r="53" spans="1:12" ht="27.95" customHeight="1">
      <c r="A53" s="73"/>
      <c r="B53" s="1744" t="s">
        <v>187</v>
      </c>
      <c r="C53" s="1541"/>
      <c r="D53" s="1541"/>
      <c r="E53" s="1541"/>
      <c r="F53" s="1541"/>
      <c r="G53" s="1541"/>
      <c r="H53" s="1541"/>
      <c r="I53" s="1541"/>
      <c r="J53" s="1541"/>
      <c r="K53" s="1541"/>
      <c r="L53" s="1542"/>
    </row>
    <row r="54" spans="1:12" ht="27.95" customHeight="1">
      <c r="A54" s="13"/>
      <c r="B54" s="1753" t="s">
        <v>188</v>
      </c>
      <c r="C54" s="1753"/>
      <c r="D54" s="1753"/>
      <c r="E54" s="1753"/>
      <c r="F54" s="1753"/>
      <c r="G54" s="1753"/>
      <c r="H54" s="1753"/>
      <c r="I54" s="1753"/>
      <c r="J54" s="1753"/>
      <c r="K54" s="1753"/>
      <c r="L54" s="1545"/>
    </row>
    <row r="55" spans="1:12" ht="27.95" customHeight="1" thickBot="1">
      <c r="A55" s="25"/>
      <c r="B55" s="1547" t="s">
        <v>189</v>
      </c>
      <c r="C55" s="1547"/>
      <c r="D55" s="1547"/>
      <c r="E55" s="1547"/>
      <c r="F55" s="1547"/>
      <c r="G55" s="1547"/>
      <c r="H55" s="1547"/>
      <c r="I55" s="1547"/>
      <c r="J55" s="1547"/>
      <c r="K55" s="1547"/>
      <c r="L55" s="1548"/>
    </row>
    <row r="56" spans="1:12" ht="27.95" customHeight="1">
      <c r="A56" s="13"/>
      <c r="B56" s="1754" t="s">
        <v>112</v>
      </c>
      <c r="C56" s="1754"/>
      <c r="D56" s="1754"/>
      <c r="E56" s="1754"/>
      <c r="F56" s="1754"/>
      <c r="H56" s="1755" t="s">
        <v>113</v>
      </c>
      <c r="I56" s="1755"/>
      <c r="J56" s="1755"/>
      <c r="K56" s="1755"/>
      <c r="L56" s="1560"/>
    </row>
    <row r="57" spans="1:12" ht="27.95" customHeight="1" thickBot="1">
      <c r="A57" s="13"/>
      <c r="B57" s="1754"/>
      <c r="C57" s="1754"/>
      <c r="D57" s="1754"/>
      <c r="E57" s="1754"/>
      <c r="F57" s="1754"/>
      <c r="H57" s="1755"/>
      <c r="I57" s="1755"/>
      <c r="J57" s="1755"/>
      <c r="K57" s="1755"/>
      <c r="L57" s="1560"/>
    </row>
    <row r="58" spans="1:12" ht="27.95" customHeight="1">
      <c r="A58" s="13"/>
      <c r="B58" s="73"/>
      <c r="C58" s="74"/>
      <c r="D58" s="74"/>
      <c r="E58" s="74"/>
      <c r="F58" s="75"/>
      <c r="H58" s="73"/>
      <c r="I58" s="74"/>
      <c r="J58" s="74"/>
      <c r="K58" s="74"/>
      <c r="L58" s="75"/>
    </row>
    <row r="59" spans="1:12">
      <c r="A59" s="13"/>
      <c r="B59" s="76" t="str">
        <f>'04-22Master'!F5</f>
        <v>Burgeon IT Services Pvt.Ltd.</v>
      </c>
      <c r="F59" s="14"/>
      <c r="H59" s="76" t="str">
        <f>'04-22Master'!AK5</f>
        <v>Burgeon IT Services Pvt.Ltd.</v>
      </c>
      <c r="L59" s="14"/>
    </row>
    <row r="60" spans="1:12">
      <c r="A60" s="13"/>
      <c r="B60" s="13"/>
      <c r="F60" s="14"/>
      <c r="H60" s="13"/>
      <c r="L60" s="14"/>
    </row>
    <row r="61" spans="1:12">
      <c r="A61" s="13"/>
      <c r="B61" s="76" t="str">
        <f>'04-22Master'!F6</f>
        <v>Siri Mansion LIGB 436 Dr.A S Rao Nagar,Hyderabad</v>
      </c>
      <c r="F61" s="14"/>
      <c r="H61" s="76" t="str">
        <f>'04-22Master'!AK6</f>
        <v>Siri Mansion LIGB 436 Dr.A S Rao Nagar,Hyderabad</v>
      </c>
      <c r="L61" s="14"/>
    </row>
    <row r="62" spans="1:12" ht="15.75" thickBot="1">
      <c r="A62" s="13"/>
      <c r="B62" s="25"/>
      <c r="C62" s="23"/>
      <c r="D62" s="23"/>
      <c r="E62" s="23"/>
      <c r="F62" s="24"/>
      <c r="H62" s="25"/>
      <c r="I62" s="23"/>
      <c r="J62" s="23"/>
      <c r="K62" s="23"/>
      <c r="L62" s="24"/>
    </row>
    <row r="63" spans="1:12">
      <c r="A63" s="13"/>
      <c r="J63" t="s">
        <v>114</v>
      </c>
      <c r="L63" s="14"/>
    </row>
    <row r="64" spans="1:12">
      <c r="A64" s="13"/>
      <c r="B64" s="1756" t="s">
        <v>115</v>
      </c>
      <c r="C64" s="1756"/>
      <c r="D64" s="1756"/>
      <c r="E64" s="1756"/>
      <c r="F64" s="1756"/>
      <c r="H64" s="1756" t="s">
        <v>3</v>
      </c>
      <c r="I64" s="1756"/>
      <c r="J64" s="1756"/>
      <c r="K64" s="1756"/>
      <c r="L64" s="1553"/>
    </row>
    <row r="65" spans="1:12" ht="15.75" thickBot="1">
      <c r="A65" s="13"/>
      <c r="L65" s="14"/>
    </row>
    <row r="66" spans="1:12">
      <c r="A66" s="13"/>
      <c r="B66" s="73"/>
      <c r="C66" s="74"/>
      <c r="D66" s="74"/>
      <c r="E66" s="74"/>
      <c r="F66" s="75"/>
      <c r="H66" s="77"/>
      <c r="I66" s="78"/>
      <c r="J66" s="78"/>
      <c r="K66" s="78"/>
      <c r="L66" s="79"/>
    </row>
    <row r="67" spans="1:12">
      <c r="A67" s="13"/>
      <c r="B67" s="13"/>
      <c r="F67" s="14"/>
      <c r="H67" s="76" t="str">
        <f>'04-22Master'!AK10</f>
        <v>INFOSYS  LTD.IL Bangalore STP Park - I</v>
      </c>
      <c r="I67" s="2"/>
      <c r="J67" s="2"/>
      <c r="K67" s="2"/>
      <c r="L67" s="80"/>
    </row>
    <row r="68" spans="1:12">
      <c r="A68" s="13"/>
      <c r="B68" s="76" t="str">
        <f>'04-22Master'!F8</f>
        <v>IT SUPPORTIVE SERVICES &amp; BANGALORE STP</v>
      </c>
      <c r="F68" s="14"/>
      <c r="H68" s="76"/>
      <c r="I68" s="2"/>
      <c r="J68" s="2"/>
      <c r="K68" s="2"/>
      <c r="L68" s="80"/>
    </row>
    <row r="69" spans="1:12">
      <c r="A69" s="13"/>
      <c r="B69" s="13"/>
      <c r="F69" s="14"/>
      <c r="H69" s="76" t="str">
        <f>'04-22Master'!AK11</f>
        <v>No.45&amp;46,3rd Cross,Electronic City,BANGALORE,KARNATAKA</v>
      </c>
      <c r="I69" s="2"/>
      <c r="J69" s="2"/>
      <c r="K69" s="2"/>
      <c r="L69" s="80"/>
    </row>
    <row r="70" spans="1:12" ht="15.75" thickBot="1">
      <c r="A70" s="13"/>
      <c r="B70" s="25"/>
      <c r="C70" s="23"/>
      <c r="D70" s="23"/>
      <c r="E70" s="23"/>
      <c r="F70" s="24"/>
      <c r="H70" s="81"/>
      <c r="I70" s="82"/>
      <c r="J70" s="82"/>
      <c r="K70" s="82"/>
      <c r="L70" s="83"/>
    </row>
    <row r="71" spans="1:12">
      <c r="A71" s="84"/>
      <c r="B71" s="1743" t="s">
        <v>190</v>
      </c>
      <c r="C71" s="1743"/>
      <c r="D71" s="1743"/>
      <c r="E71" s="1743"/>
      <c r="F71" s="1743"/>
      <c r="G71" s="1743"/>
      <c r="H71" s="1767" t="e">
        <f>'04-22Master'!#REF!</f>
        <v>#REF!</v>
      </c>
      <c r="I71" s="1758"/>
      <c r="J71" s="1758"/>
      <c r="K71" s="1758"/>
      <c r="L71" s="1759"/>
    </row>
    <row r="72" spans="1:12">
      <c r="A72" s="84"/>
      <c r="B72" s="1768" t="s">
        <v>191</v>
      </c>
      <c r="C72" s="1768"/>
      <c r="D72" s="1768"/>
      <c r="E72" s="1768"/>
      <c r="F72" s="1768"/>
      <c r="G72" s="1768"/>
      <c r="H72" s="1767" t="e">
        <f>'04-22Master'!#REF!</f>
        <v>#REF!</v>
      </c>
      <c r="I72" s="1758"/>
      <c r="J72" s="1758"/>
      <c r="K72" s="1758"/>
      <c r="L72" s="1759"/>
    </row>
    <row r="73" spans="1:12">
      <c r="A73" s="84"/>
      <c r="B73" s="1743" t="s">
        <v>192</v>
      </c>
      <c r="C73" s="1743"/>
      <c r="D73" s="1743"/>
      <c r="E73" s="1743"/>
      <c r="F73" s="1743"/>
      <c r="G73" s="1743"/>
      <c r="H73" s="1767" t="e">
        <f>'04-22Master'!#REF!</f>
        <v>#REF!</v>
      </c>
      <c r="I73" s="1758"/>
      <c r="J73" s="1758"/>
      <c r="K73" s="1758"/>
      <c r="L73" s="1759"/>
    </row>
    <row r="74" spans="1:12">
      <c r="A74" s="84"/>
      <c r="B74" s="1743" t="s">
        <v>193</v>
      </c>
      <c r="C74" s="1743"/>
      <c r="D74" s="1743"/>
      <c r="E74" s="1743"/>
      <c r="F74" s="1743"/>
      <c r="G74" s="1743"/>
      <c r="H74" s="1757" t="e">
        <f>'04-22Master'!#REF!</f>
        <v>#REF!</v>
      </c>
      <c r="I74" s="1758"/>
      <c r="J74" s="1758"/>
      <c r="K74" s="1758"/>
      <c r="L74" s="1759"/>
    </row>
    <row r="75" spans="1:12">
      <c r="A75" s="84"/>
      <c r="B75" s="85" t="s">
        <v>194</v>
      </c>
      <c r="C75" s="86"/>
      <c r="D75" s="86"/>
      <c r="E75" s="86"/>
      <c r="F75" s="86"/>
      <c r="G75" s="86"/>
      <c r="H75" s="1760" t="s">
        <v>195</v>
      </c>
      <c r="I75" s="1761"/>
      <c r="J75" s="1761"/>
      <c r="K75" s="1761"/>
      <c r="L75" s="1762"/>
    </row>
    <row r="76" spans="1:12">
      <c r="A76" s="84"/>
      <c r="B76" s="85" t="s">
        <v>196</v>
      </c>
      <c r="C76" s="86"/>
      <c r="D76" s="86"/>
      <c r="E76" s="86"/>
      <c r="F76" s="86"/>
      <c r="G76" s="86"/>
      <c r="H76" s="87"/>
      <c r="I76" s="88"/>
      <c r="J76" s="180"/>
      <c r="K76" s="88"/>
      <c r="L76" s="92"/>
    </row>
    <row r="77" spans="1:12">
      <c r="A77" s="84"/>
      <c r="B77" s="1763" t="s">
        <v>197</v>
      </c>
      <c r="C77" s="1763"/>
      <c r="D77" s="1763"/>
      <c r="E77" s="1763"/>
      <c r="F77" s="1763"/>
      <c r="G77" s="1763"/>
      <c r="H77" s="1764" t="e">
        <f>'04-22Master'!#REF!</f>
        <v>#REF!</v>
      </c>
      <c r="I77" s="1765"/>
      <c r="J77" s="1765"/>
      <c r="K77" s="1765"/>
      <c r="L77" s="1533"/>
    </row>
    <row r="78" spans="1:12">
      <c r="A78" s="84"/>
      <c r="B78" s="1743"/>
      <c r="C78" s="1743"/>
      <c r="D78" s="1743"/>
      <c r="E78" s="1743"/>
      <c r="F78" s="1743"/>
      <c r="G78" s="1743"/>
      <c r="H78" s="1766" t="e">
        <f>'04-22Master'!#REF!</f>
        <v>#REF!</v>
      </c>
      <c r="I78" s="1758"/>
      <c r="J78" s="1758"/>
      <c r="K78" s="1758"/>
      <c r="L78" s="1759"/>
    </row>
    <row r="79" spans="1:12">
      <c r="A79" s="13"/>
      <c r="B79" s="1743"/>
      <c r="C79" s="1743"/>
      <c r="D79" s="1743"/>
      <c r="E79" s="1743"/>
      <c r="F79" s="1743"/>
      <c r="G79" s="1743"/>
      <c r="H79" s="1767" t="e">
        <f>'04-22Master'!#REF!</f>
        <v>#REF!</v>
      </c>
      <c r="I79" s="1758"/>
      <c r="J79" s="1758"/>
      <c r="K79" s="1758"/>
      <c r="L79" s="1759"/>
    </row>
    <row r="80" spans="1:12" ht="15" customHeight="1">
      <c r="A80" s="13"/>
      <c r="B80" s="85" t="s">
        <v>198</v>
      </c>
      <c r="C80" s="86"/>
      <c r="D80" s="86"/>
      <c r="E80" s="86"/>
      <c r="F80" s="86"/>
      <c r="G80" s="89"/>
      <c r="H80" s="1745" t="e">
        <f>'04-22Master'!#REF!</f>
        <v>#REF!</v>
      </c>
      <c r="I80" s="1746"/>
      <c r="J80" s="1746"/>
      <c r="K80" s="1746"/>
      <c r="L80" s="1747"/>
    </row>
    <row r="81" spans="1:12">
      <c r="A81" s="13"/>
      <c r="B81" s="85"/>
      <c r="C81" s="86"/>
      <c r="D81" s="86"/>
      <c r="E81" s="86"/>
      <c r="F81" s="86"/>
      <c r="G81" s="89"/>
      <c r="H81" s="1745" t="e">
        <f>'04-22Master'!#REF!</f>
        <v>#REF!</v>
      </c>
      <c r="I81" s="1746"/>
      <c r="J81" s="1746"/>
      <c r="K81" s="1746"/>
      <c r="L81" s="1747"/>
    </row>
    <row r="82" spans="1:12">
      <c r="A82" s="13"/>
      <c r="B82" s="85"/>
      <c r="C82" s="86"/>
      <c r="D82" s="86"/>
      <c r="E82" s="86"/>
      <c r="F82" s="86"/>
      <c r="G82" s="89"/>
      <c r="H82" s="1745" t="e">
        <f>'04-22Master'!#REF!</f>
        <v>#REF!</v>
      </c>
      <c r="I82" s="1746"/>
      <c r="J82" s="1746"/>
      <c r="K82" s="1746"/>
      <c r="L82" s="1747"/>
    </row>
    <row r="83" spans="1:12">
      <c r="A83" s="13"/>
      <c r="B83" s="85" t="s">
        <v>205</v>
      </c>
      <c r="C83" s="86"/>
      <c r="D83" s="86"/>
      <c r="E83" s="86"/>
      <c r="F83" s="86"/>
      <c r="G83" s="89"/>
      <c r="H83" s="87"/>
      <c r="I83" s="88"/>
      <c r="J83" s="88"/>
      <c r="K83" s="88"/>
      <c r="L83" s="92"/>
    </row>
    <row r="84" spans="1:12">
      <c r="A84" s="13"/>
      <c r="B84" s="94" t="s">
        <v>206</v>
      </c>
      <c r="C84" s="161"/>
      <c r="D84" s="161"/>
      <c r="E84" s="161"/>
      <c r="F84" s="161"/>
      <c r="G84" s="162"/>
      <c r="H84" s="163"/>
      <c r="I84" s="164"/>
      <c r="J84" s="165"/>
      <c r="K84" s="164"/>
      <c r="L84" s="166"/>
    </row>
    <row r="85" spans="1:12" ht="45">
      <c r="A85" s="13"/>
      <c r="B85" s="85" t="s">
        <v>209</v>
      </c>
      <c r="C85" s="86"/>
      <c r="D85" s="88"/>
      <c r="E85" s="173" t="s">
        <v>211</v>
      </c>
      <c r="F85" s="64"/>
      <c r="G85" s="1748" t="s">
        <v>210</v>
      </c>
      <c r="H85" s="1749"/>
      <c r="I85" s="177" t="s">
        <v>207</v>
      </c>
      <c r="J85" s="175" t="s">
        <v>212</v>
      </c>
      <c r="K85" s="1748" t="s">
        <v>208</v>
      </c>
      <c r="L85" s="1750"/>
    </row>
    <row r="86" spans="1:12">
      <c r="A86" s="13"/>
      <c r="B86" s="176">
        <v>1</v>
      </c>
      <c r="C86" s="86"/>
      <c r="D86" s="86"/>
      <c r="E86" s="179">
        <v>2</v>
      </c>
      <c r="F86" s="89"/>
      <c r="G86" s="179">
        <v>3</v>
      </c>
      <c r="H86" s="195"/>
      <c r="I86" s="195">
        <v>4</v>
      </c>
      <c r="J86" s="103">
        <v>5</v>
      </c>
      <c r="K86" s="90"/>
      <c r="L86" s="91">
        <v>6</v>
      </c>
    </row>
    <row r="87" spans="1:12">
      <c r="A87" s="13"/>
      <c r="B87" s="293" t="e">
        <f>'04-22Master'!#REF!</f>
        <v>#REF!</v>
      </c>
      <c r="C87" s="191"/>
      <c r="D87" s="192"/>
      <c r="E87" s="194" t="s">
        <v>368</v>
      </c>
      <c r="F87" s="192"/>
      <c r="G87" s="194" t="s">
        <v>369</v>
      </c>
      <c r="H87" s="64"/>
      <c r="I87" s="11" t="s">
        <v>370</v>
      </c>
      <c r="J87" s="292">
        <v>1</v>
      </c>
      <c r="K87" s="1751" t="s">
        <v>34</v>
      </c>
      <c r="L87" s="1752"/>
    </row>
    <row r="88" spans="1:12">
      <c r="A88" s="13"/>
      <c r="B88" s="85"/>
      <c r="C88" s="191"/>
      <c r="D88" s="192"/>
      <c r="E88" s="193"/>
      <c r="F88" s="192"/>
      <c r="G88" s="193"/>
      <c r="H88" s="64"/>
      <c r="I88" s="11"/>
      <c r="J88" s="11"/>
      <c r="K88" s="194"/>
      <c r="L88" s="64"/>
    </row>
    <row r="89" spans="1:12">
      <c r="A89" s="13"/>
      <c r="B89" s="85"/>
      <c r="C89" s="191"/>
      <c r="D89" s="192"/>
      <c r="E89" s="193"/>
      <c r="F89" s="192"/>
      <c r="G89" s="193"/>
      <c r="H89" s="64"/>
      <c r="I89" s="11"/>
      <c r="J89" s="11"/>
      <c r="K89" s="194"/>
      <c r="L89" s="64"/>
    </row>
    <row r="90" spans="1:12">
      <c r="A90" s="13"/>
      <c r="B90" s="71"/>
      <c r="C90" s="17"/>
      <c r="D90" s="72"/>
      <c r="E90" s="193"/>
      <c r="F90" s="192"/>
      <c r="G90" s="193"/>
      <c r="H90" s="64"/>
      <c r="I90" s="11"/>
      <c r="J90" s="11"/>
      <c r="K90" s="194"/>
      <c r="L90" s="64"/>
    </row>
    <row r="91" spans="1:12">
      <c r="A91" s="13"/>
      <c r="B91" t="s">
        <v>213</v>
      </c>
      <c r="L91" s="14"/>
    </row>
    <row r="92" spans="1:12">
      <c r="A92" s="13"/>
      <c r="B92" t="s">
        <v>214</v>
      </c>
      <c r="L92" s="14"/>
    </row>
    <row r="93" spans="1:12">
      <c r="A93" s="13"/>
      <c r="B93" t="s">
        <v>215</v>
      </c>
      <c r="L93" s="14"/>
    </row>
    <row r="94" spans="1:12">
      <c r="A94" s="13"/>
      <c r="L94" s="14"/>
    </row>
    <row r="95" spans="1:12" ht="27.95" customHeight="1">
      <c r="A95" s="13"/>
      <c r="I95" t="s">
        <v>216</v>
      </c>
      <c r="L95" s="14"/>
    </row>
    <row r="96" spans="1:12" ht="27.95" customHeight="1">
      <c r="A96" s="13"/>
      <c r="F96" s="181" t="s">
        <v>199</v>
      </c>
      <c r="L96" s="14"/>
    </row>
    <row r="97" spans="1:12" ht="27.95" customHeight="1">
      <c r="A97" s="13" t="s">
        <v>200</v>
      </c>
      <c r="K97" s="231" t="e">
        <f>'04-22Master'!#REF!</f>
        <v>#REF!</v>
      </c>
      <c r="L97" s="14"/>
    </row>
    <row r="98" spans="1:12" ht="27.95" customHeight="1">
      <c r="A98" s="13" t="s">
        <v>201</v>
      </c>
      <c r="L98" s="14"/>
    </row>
    <row r="99" spans="1:12" ht="27.95" customHeight="1">
      <c r="A99" s="13"/>
      <c r="L99" s="14"/>
    </row>
    <row r="100" spans="1:12" ht="27.95" customHeight="1">
      <c r="A100" s="13"/>
      <c r="L100" s="14"/>
    </row>
    <row r="101" spans="1:12" ht="27.95" customHeight="1">
      <c r="A101" s="13"/>
      <c r="F101" t="s">
        <v>202</v>
      </c>
      <c r="L101" s="14"/>
    </row>
    <row r="102" spans="1:12" ht="27.95" customHeight="1">
      <c r="A102" s="13" t="s">
        <v>203</v>
      </c>
      <c r="B102" t="s">
        <v>367</v>
      </c>
      <c r="F102" t="str">
        <f>'04-22Master'!F5</f>
        <v>Burgeon IT Services Pvt.Ltd.</v>
      </c>
      <c r="L102" s="14"/>
    </row>
    <row r="103" spans="1:12" ht="27.95" customHeight="1">
      <c r="A103" s="13" t="s">
        <v>204</v>
      </c>
      <c r="B103" s="291" t="e">
        <f>'04-22Master'!#REF!</f>
        <v>#REF!</v>
      </c>
      <c r="F103" t="str">
        <f>'04-22Master'!F6</f>
        <v>Siri Mansion LIGB 436 Dr.A S Rao Nagar,Hyderabad</v>
      </c>
      <c r="L103" s="14"/>
    </row>
    <row r="104" spans="1:12" ht="27.95" customHeight="1" thickBot="1">
      <c r="A104" s="25"/>
      <c r="B104" s="23"/>
      <c r="C104" s="23"/>
      <c r="D104" s="23"/>
      <c r="E104" s="23"/>
      <c r="F104" s="23"/>
      <c r="G104" s="23"/>
      <c r="H104" s="23"/>
      <c r="I104" s="23"/>
      <c r="J104" s="23"/>
      <c r="K104" s="23"/>
      <c r="L104" s="24"/>
    </row>
    <row r="105" spans="1:12" ht="27.95" customHeight="1">
      <c r="B105" s="182"/>
      <c r="C105" s="178"/>
      <c r="D105" s="178"/>
      <c r="E105" s="178"/>
      <c r="F105" s="178"/>
      <c r="G105" s="178"/>
      <c r="H105" s="1769"/>
      <c r="I105" s="1770"/>
      <c r="J105" s="1770"/>
      <c r="K105" s="1770"/>
      <c r="L105" s="1770"/>
    </row>
    <row r="106" spans="1:12" ht="27.95" customHeight="1" thickBot="1">
      <c r="B106" s="182"/>
      <c r="C106" s="178"/>
      <c r="D106" s="178"/>
      <c r="E106" s="178"/>
      <c r="F106" s="178"/>
      <c r="G106" s="178"/>
      <c r="H106" s="1769"/>
      <c r="I106" s="1770"/>
      <c r="J106" s="1770"/>
      <c r="K106" s="1770"/>
      <c r="L106" s="1770"/>
    </row>
    <row r="107" spans="1:12" ht="27.95" customHeight="1">
      <c r="A107" s="73"/>
      <c r="B107" s="1744" t="s">
        <v>187</v>
      </c>
      <c r="C107" s="1541"/>
      <c r="D107" s="1541"/>
      <c r="E107" s="1541"/>
      <c r="F107" s="1541"/>
      <c r="G107" s="1541"/>
      <c r="H107" s="1541"/>
      <c r="I107" s="1541"/>
      <c r="J107" s="1541"/>
      <c r="K107" s="1541"/>
      <c r="L107" s="1542"/>
    </row>
    <row r="108" spans="1:12" ht="27.95" customHeight="1">
      <c r="A108" s="13"/>
      <c r="B108" s="1753" t="s">
        <v>188</v>
      </c>
      <c r="C108" s="1753"/>
      <c r="D108" s="1753"/>
      <c r="E108" s="1753"/>
      <c r="F108" s="1753"/>
      <c r="G108" s="1753"/>
      <c r="H108" s="1753"/>
      <c r="I108" s="1753"/>
      <c r="J108" s="1753"/>
      <c r="K108" s="1753"/>
      <c r="L108" s="1545"/>
    </row>
    <row r="109" spans="1:12" ht="27.95" customHeight="1" thickBot="1">
      <c r="A109" s="25"/>
      <c r="B109" s="1547" t="s">
        <v>189</v>
      </c>
      <c r="C109" s="1547"/>
      <c r="D109" s="1547"/>
      <c r="E109" s="1547"/>
      <c r="F109" s="1547"/>
      <c r="G109" s="1547"/>
      <c r="H109" s="1547"/>
      <c r="I109" s="1547"/>
      <c r="J109" s="1547"/>
      <c r="K109" s="1547"/>
      <c r="L109" s="1548"/>
    </row>
    <row r="110" spans="1:12" ht="27.95" customHeight="1">
      <c r="A110" s="13"/>
      <c r="B110" s="1754" t="s">
        <v>112</v>
      </c>
      <c r="C110" s="1754"/>
      <c r="D110" s="1754"/>
      <c r="E110" s="1754"/>
      <c r="F110" s="1754"/>
      <c r="H110" s="1755" t="s">
        <v>113</v>
      </c>
      <c r="I110" s="1755"/>
      <c r="J110" s="1755"/>
      <c r="K110" s="1755"/>
      <c r="L110" s="1560"/>
    </row>
    <row r="111" spans="1:12" ht="27.95" customHeight="1" thickBot="1">
      <c r="A111" s="13"/>
      <c r="B111" s="1754"/>
      <c r="C111" s="1754"/>
      <c r="D111" s="1754"/>
      <c r="E111" s="1754"/>
      <c r="F111" s="1754"/>
      <c r="H111" s="1755"/>
      <c r="I111" s="1755"/>
      <c r="J111" s="1755"/>
      <c r="K111" s="1755"/>
      <c r="L111" s="1560"/>
    </row>
    <row r="112" spans="1:12" ht="27.95" customHeight="1">
      <c r="A112" s="13"/>
      <c r="B112" s="73"/>
      <c r="C112" s="74"/>
      <c r="D112" s="74"/>
      <c r="E112" s="74"/>
      <c r="F112" s="75"/>
      <c r="H112" s="73"/>
      <c r="I112" s="74"/>
      <c r="J112" s="74"/>
      <c r="K112" s="74"/>
      <c r="L112" s="75"/>
    </row>
    <row r="113" spans="1:12">
      <c r="A113" s="13"/>
      <c r="B113" s="76" t="str">
        <f>'04-22Master'!F5</f>
        <v>Burgeon IT Services Pvt.Ltd.</v>
      </c>
      <c r="F113" s="14"/>
      <c r="H113" s="76" t="str">
        <f>'04-22Master'!AK5</f>
        <v>Burgeon IT Services Pvt.Ltd.</v>
      </c>
      <c r="L113" s="14"/>
    </row>
    <row r="114" spans="1:12">
      <c r="A114" s="13"/>
      <c r="B114" s="13"/>
      <c r="F114" s="14"/>
      <c r="H114" s="13"/>
      <c r="L114" s="14"/>
    </row>
    <row r="115" spans="1:12">
      <c r="A115" s="13"/>
      <c r="B115" s="76" t="str">
        <f>'04-22Master'!F6</f>
        <v>Siri Mansion LIGB 436 Dr.A S Rao Nagar,Hyderabad</v>
      </c>
      <c r="F115" s="14"/>
      <c r="H115" s="76" t="str">
        <f>'04-22Master'!AK6</f>
        <v>Siri Mansion LIGB 436 Dr.A S Rao Nagar,Hyderabad</v>
      </c>
      <c r="L115" s="14"/>
    </row>
    <row r="116" spans="1:12" ht="15.75" thickBot="1">
      <c r="A116" s="13"/>
      <c r="B116" s="25"/>
      <c r="C116" s="23"/>
      <c r="D116" s="23"/>
      <c r="E116" s="23"/>
      <c r="F116" s="24"/>
      <c r="H116" s="25"/>
      <c r="I116" s="23"/>
      <c r="J116" s="23"/>
      <c r="K116" s="23"/>
      <c r="L116" s="24"/>
    </row>
    <row r="117" spans="1:12">
      <c r="A117" s="13"/>
      <c r="J117" t="s">
        <v>114</v>
      </c>
      <c r="L117" s="14"/>
    </row>
    <row r="118" spans="1:12">
      <c r="A118" s="13"/>
      <c r="B118" s="1756" t="s">
        <v>115</v>
      </c>
      <c r="C118" s="1756"/>
      <c r="D118" s="1756"/>
      <c r="E118" s="1756"/>
      <c r="F118" s="1756"/>
      <c r="H118" s="1756" t="s">
        <v>3</v>
      </c>
      <c r="I118" s="1756"/>
      <c r="J118" s="1756"/>
      <c r="K118" s="1756"/>
      <c r="L118" s="1553"/>
    </row>
    <row r="119" spans="1:12" ht="15.75" thickBot="1">
      <c r="A119" s="13"/>
      <c r="L119" s="14"/>
    </row>
    <row r="120" spans="1:12">
      <c r="A120" s="13"/>
      <c r="B120" s="73"/>
      <c r="C120" s="74"/>
      <c r="D120" s="74"/>
      <c r="E120" s="74"/>
      <c r="F120" s="75"/>
      <c r="H120" s="77"/>
      <c r="I120" s="78"/>
      <c r="J120" s="78"/>
      <c r="K120" s="78"/>
      <c r="L120" s="79"/>
    </row>
    <row r="121" spans="1:12">
      <c r="A121" s="13"/>
      <c r="B121" s="13"/>
      <c r="F121" s="14"/>
      <c r="H121" s="76" t="str">
        <f>'04-22Master'!AK10</f>
        <v>INFOSYS  LTD.IL Bangalore STP Park - I</v>
      </c>
      <c r="I121" s="2"/>
      <c r="J121" s="2"/>
      <c r="K121" s="2"/>
      <c r="L121" s="80"/>
    </row>
    <row r="122" spans="1:12">
      <c r="A122" s="13"/>
      <c r="B122" s="76" t="str">
        <f>'04-22Master'!F8</f>
        <v>IT SUPPORTIVE SERVICES &amp; BANGALORE STP</v>
      </c>
      <c r="F122" s="14"/>
      <c r="H122" s="76"/>
      <c r="I122" s="2"/>
      <c r="J122" s="2"/>
      <c r="K122" s="2"/>
      <c r="L122" s="80"/>
    </row>
    <row r="123" spans="1:12">
      <c r="A123" s="13"/>
      <c r="B123" s="13"/>
      <c r="F123" s="14"/>
      <c r="H123" s="76" t="str">
        <f>'04-22Master'!AK11</f>
        <v>No.45&amp;46,3rd Cross,Electronic City,BANGALORE,KARNATAKA</v>
      </c>
      <c r="I123" s="2"/>
      <c r="J123" s="2"/>
      <c r="K123" s="2"/>
      <c r="L123" s="80"/>
    </row>
    <row r="124" spans="1:12" ht="15.75" thickBot="1">
      <c r="A124" s="13"/>
      <c r="B124" s="25"/>
      <c r="C124" s="23"/>
      <c r="D124" s="23"/>
      <c r="E124" s="23"/>
      <c r="F124" s="24"/>
      <c r="H124" s="81"/>
      <c r="I124" s="82"/>
      <c r="J124" s="82"/>
      <c r="K124" s="82"/>
      <c r="L124" s="83"/>
    </row>
    <row r="125" spans="1:12">
      <c r="A125" s="84"/>
      <c r="B125" s="1743" t="s">
        <v>190</v>
      </c>
      <c r="C125" s="1743"/>
      <c r="D125" s="1743"/>
      <c r="E125" s="1743"/>
      <c r="F125" s="1743"/>
      <c r="G125" s="1743"/>
      <c r="H125" s="1767" t="e">
        <f>'04-22Master'!#REF!</f>
        <v>#REF!</v>
      </c>
      <c r="I125" s="1758"/>
      <c r="J125" s="1758"/>
      <c r="K125" s="1758"/>
      <c r="L125" s="1759"/>
    </row>
    <row r="126" spans="1:12">
      <c r="A126" s="84"/>
      <c r="B126" s="1768" t="s">
        <v>191</v>
      </c>
      <c r="C126" s="1768"/>
      <c r="D126" s="1768"/>
      <c r="E126" s="1768"/>
      <c r="F126" s="1768"/>
      <c r="G126" s="1768"/>
      <c r="H126" s="1767" t="e">
        <f>'04-22Master'!#REF!</f>
        <v>#REF!</v>
      </c>
      <c r="I126" s="1758"/>
      <c r="J126" s="1758"/>
      <c r="K126" s="1758"/>
      <c r="L126" s="1759"/>
    </row>
    <row r="127" spans="1:12">
      <c r="A127" s="84"/>
      <c r="B127" s="1743" t="s">
        <v>192</v>
      </c>
      <c r="C127" s="1743"/>
      <c r="D127" s="1743"/>
      <c r="E127" s="1743"/>
      <c r="F127" s="1743"/>
      <c r="G127" s="1743"/>
      <c r="H127" s="1767" t="e">
        <f>'04-22Master'!#REF!</f>
        <v>#REF!</v>
      </c>
      <c r="I127" s="1758"/>
      <c r="J127" s="1758"/>
      <c r="K127" s="1758"/>
      <c r="L127" s="1759"/>
    </row>
    <row r="128" spans="1:12">
      <c r="A128" s="84"/>
      <c r="B128" s="1743" t="s">
        <v>193</v>
      </c>
      <c r="C128" s="1743"/>
      <c r="D128" s="1743"/>
      <c r="E128" s="1743"/>
      <c r="F128" s="1743"/>
      <c r="G128" s="1743"/>
      <c r="H128" s="1757" t="e">
        <f>'04-22Master'!#REF!</f>
        <v>#REF!</v>
      </c>
      <c r="I128" s="1758"/>
      <c r="J128" s="1758"/>
      <c r="K128" s="1758"/>
      <c r="L128" s="1759"/>
    </row>
    <row r="129" spans="1:12">
      <c r="A129" s="84"/>
      <c r="B129" s="85" t="s">
        <v>194</v>
      </c>
      <c r="C129" s="86"/>
      <c r="D129" s="86"/>
      <c r="E129" s="86"/>
      <c r="F129" s="86"/>
      <c r="G129" s="86"/>
      <c r="H129" s="1760" t="s">
        <v>195</v>
      </c>
      <c r="I129" s="1761"/>
      <c r="J129" s="1761"/>
      <c r="K129" s="1761"/>
      <c r="L129" s="1762"/>
    </row>
    <row r="130" spans="1:12">
      <c r="A130" s="84"/>
      <c r="B130" s="85" t="s">
        <v>196</v>
      </c>
      <c r="C130" s="86"/>
      <c r="D130" s="86"/>
      <c r="E130" s="86"/>
      <c r="F130" s="86"/>
      <c r="G130" s="86"/>
      <c r="H130" s="87"/>
      <c r="I130" s="88"/>
      <c r="J130" s="180"/>
      <c r="K130" s="88"/>
      <c r="L130" s="92"/>
    </row>
    <row r="131" spans="1:12">
      <c r="A131" s="84"/>
      <c r="B131" s="1763" t="s">
        <v>197</v>
      </c>
      <c r="C131" s="1763"/>
      <c r="D131" s="1763"/>
      <c r="E131" s="1763"/>
      <c r="F131" s="1763"/>
      <c r="G131" s="1763"/>
      <c r="H131" s="1764" t="e">
        <f>'04-22Master'!#REF!</f>
        <v>#REF!</v>
      </c>
      <c r="I131" s="1765"/>
      <c r="J131" s="1765"/>
      <c r="K131" s="1765"/>
      <c r="L131" s="1533"/>
    </row>
    <row r="132" spans="1:12">
      <c r="A132" s="84"/>
      <c r="B132" s="1743"/>
      <c r="C132" s="1743"/>
      <c r="D132" s="1743"/>
      <c r="E132" s="1743"/>
      <c r="F132" s="1743"/>
      <c r="G132" s="1743"/>
      <c r="H132" s="1766" t="e">
        <f>'04-22Master'!#REF!</f>
        <v>#REF!</v>
      </c>
      <c r="I132" s="1758"/>
      <c r="J132" s="1758"/>
      <c r="K132" s="1758"/>
      <c r="L132" s="1759"/>
    </row>
    <row r="133" spans="1:12">
      <c r="A133" s="13"/>
      <c r="B133" s="1743"/>
      <c r="C133" s="1743"/>
      <c r="D133" s="1743"/>
      <c r="E133" s="1743"/>
      <c r="F133" s="1743"/>
      <c r="G133" s="1743"/>
      <c r="H133" s="1767" t="e">
        <f>'04-22Master'!#REF!</f>
        <v>#REF!</v>
      </c>
      <c r="I133" s="1758"/>
      <c r="J133" s="1758"/>
      <c r="K133" s="1758"/>
      <c r="L133" s="1759"/>
    </row>
    <row r="134" spans="1:12">
      <c r="A134" s="13"/>
      <c r="B134" s="85" t="s">
        <v>198</v>
      </c>
      <c r="C134" s="86"/>
      <c r="D134" s="86"/>
      <c r="E134" s="86"/>
      <c r="F134" s="86"/>
      <c r="G134" s="89"/>
      <c r="H134" s="1745" t="e">
        <f>'04-22Master'!#REF!</f>
        <v>#REF!</v>
      </c>
      <c r="I134" s="1746"/>
      <c r="J134" s="1746"/>
      <c r="K134" s="1746"/>
      <c r="L134" s="1747"/>
    </row>
    <row r="135" spans="1:12">
      <c r="A135" s="13"/>
      <c r="B135" s="85"/>
      <c r="C135" s="86"/>
      <c r="D135" s="86"/>
      <c r="E135" s="86"/>
      <c r="F135" s="86"/>
      <c r="G135" s="89"/>
      <c r="H135" s="1745" t="e">
        <f>'04-22Master'!#REF!</f>
        <v>#REF!</v>
      </c>
      <c r="I135" s="1746"/>
      <c r="J135" s="1746"/>
      <c r="K135" s="1746"/>
      <c r="L135" s="1747"/>
    </row>
    <row r="136" spans="1:12">
      <c r="A136" s="13"/>
      <c r="B136" s="85"/>
      <c r="C136" s="86"/>
      <c r="D136" s="86"/>
      <c r="E136" s="86"/>
      <c r="F136" s="86"/>
      <c r="G136" s="89"/>
      <c r="H136" s="1745" t="e">
        <f>'04-22Master'!#REF!</f>
        <v>#REF!</v>
      </c>
      <c r="I136" s="1746"/>
      <c r="J136" s="1746"/>
      <c r="K136" s="1746"/>
      <c r="L136" s="1747"/>
    </row>
    <row r="137" spans="1:12">
      <c r="A137" s="13"/>
      <c r="B137" s="85" t="s">
        <v>205</v>
      </c>
      <c r="C137" s="86"/>
      <c r="D137" s="86"/>
      <c r="E137" s="86"/>
      <c r="F137" s="86"/>
      <c r="G137" s="89"/>
      <c r="H137" s="87"/>
      <c r="I137" s="88"/>
      <c r="J137" s="88"/>
      <c r="K137" s="88"/>
      <c r="L137" s="92"/>
    </row>
    <row r="138" spans="1:12">
      <c r="A138" s="13"/>
      <c r="B138" s="94" t="s">
        <v>206</v>
      </c>
      <c r="C138" s="161"/>
      <c r="D138" s="161"/>
      <c r="E138" s="161"/>
      <c r="F138" s="161"/>
      <c r="G138" s="162"/>
      <c r="H138" s="163"/>
      <c r="I138" s="164"/>
      <c r="J138" s="165"/>
      <c r="K138" s="164"/>
      <c r="L138" s="166"/>
    </row>
    <row r="139" spans="1:12" ht="45">
      <c r="A139" s="13"/>
      <c r="B139" s="85" t="s">
        <v>209</v>
      </c>
      <c r="C139" s="86"/>
      <c r="D139" s="88"/>
      <c r="E139" s="173" t="s">
        <v>211</v>
      </c>
      <c r="F139" s="64"/>
      <c r="G139" s="1748" t="s">
        <v>210</v>
      </c>
      <c r="H139" s="1749"/>
      <c r="I139" s="177" t="s">
        <v>207</v>
      </c>
      <c r="J139" s="175" t="s">
        <v>212</v>
      </c>
      <c r="K139" s="1748" t="s">
        <v>208</v>
      </c>
      <c r="L139" s="1750"/>
    </row>
    <row r="140" spans="1:12">
      <c r="A140" s="13"/>
      <c r="B140" s="176">
        <v>1</v>
      </c>
      <c r="C140" s="86"/>
      <c r="D140" s="86"/>
      <c r="E140" s="179">
        <v>2</v>
      </c>
      <c r="F140" s="89"/>
      <c r="G140" s="179">
        <v>3</v>
      </c>
      <c r="H140" s="195"/>
      <c r="I140" s="195">
        <v>4</v>
      </c>
      <c r="J140" s="103">
        <v>5</v>
      </c>
      <c r="K140" s="90"/>
      <c r="L140" s="91">
        <v>6</v>
      </c>
    </row>
    <row r="141" spans="1:12">
      <c r="A141" s="13"/>
      <c r="B141" s="293" t="e">
        <f>'04-22Master'!#REF!</f>
        <v>#REF!</v>
      </c>
      <c r="C141" s="191"/>
      <c r="D141" s="192"/>
      <c r="E141" s="194" t="s">
        <v>368</v>
      </c>
      <c r="F141" s="192"/>
      <c r="G141" s="194" t="s">
        <v>369</v>
      </c>
      <c r="H141" s="64"/>
      <c r="I141" s="11" t="s">
        <v>370</v>
      </c>
      <c r="J141" s="292">
        <v>1</v>
      </c>
      <c r="K141" s="1751" t="s">
        <v>34</v>
      </c>
      <c r="L141" s="1752"/>
    </row>
    <row r="142" spans="1:12">
      <c r="A142" s="13"/>
      <c r="B142" s="85"/>
      <c r="C142" s="191"/>
      <c r="D142" s="192"/>
      <c r="E142" s="193"/>
      <c r="F142" s="192"/>
      <c r="G142" s="193"/>
      <c r="H142" s="64"/>
      <c r="I142" s="11"/>
      <c r="J142" s="11"/>
      <c r="K142" s="194"/>
      <c r="L142" s="64"/>
    </row>
    <row r="143" spans="1:12">
      <c r="A143" s="13"/>
      <c r="B143" s="85"/>
      <c r="C143" s="191"/>
      <c r="D143" s="192"/>
      <c r="E143" s="193"/>
      <c r="F143" s="192"/>
      <c r="G143" s="193"/>
      <c r="H143" s="64"/>
      <c r="I143" s="11"/>
      <c r="J143" s="11"/>
      <c r="K143" s="194"/>
      <c r="L143" s="64"/>
    </row>
    <row r="144" spans="1:12">
      <c r="A144" s="13"/>
      <c r="B144" s="71"/>
      <c r="C144" s="17"/>
      <c r="D144" s="72"/>
      <c r="E144" s="193"/>
      <c r="F144" s="192"/>
      <c r="G144" s="193"/>
      <c r="H144" s="64"/>
      <c r="I144" s="11"/>
      <c r="J144" s="11"/>
      <c r="K144" s="194"/>
      <c r="L144" s="64"/>
    </row>
    <row r="145" spans="1:12">
      <c r="A145" s="13"/>
      <c r="B145" t="s">
        <v>213</v>
      </c>
      <c r="L145" s="14"/>
    </row>
    <row r="146" spans="1:12">
      <c r="A146" s="13"/>
      <c r="B146" t="s">
        <v>214</v>
      </c>
      <c r="L146" s="14"/>
    </row>
    <row r="147" spans="1:12">
      <c r="A147" s="13"/>
      <c r="B147" t="s">
        <v>215</v>
      </c>
      <c r="L147" s="14"/>
    </row>
    <row r="148" spans="1:12" ht="27.95" customHeight="1">
      <c r="A148" s="13"/>
      <c r="L148" s="14"/>
    </row>
    <row r="149" spans="1:12" ht="27.95" customHeight="1">
      <c r="A149" s="13"/>
      <c r="I149" t="s">
        <v>216</v>
      </c>
      <c r="L149" s="14"/>
    </row>
    <row r="150" spans="1:12" ht="27.95" customHeight="1">
      <c r="A150" s="13"/>
      <c r="F150" s="181" t="s">
        <v>199</v>
      </c>
      <c r="L150" s="14"/>
    </row>
    <row r="151" spans="1:12" ht="27.95" customHeight="1">
      <c r="A151" s="13" t="s">
        <v>200</v>
      </c>
      <c r="K151" s="231" t="e">
        <f>'04-22Master'!#REF!</f>
        <v>#REF!</v>
      </c>
      <c r="L151" s="14"/>
    </row>
    <row r="152" spans="1:12" ht="27.95" customHeight="1">
      <c r="A152" s="13" t="s">
        <v>201</v>
      </c>
      <c r="L152" s="14"/>
    </row>
    <row r="153" spans="1:12" ht="27.95" customHeight="1">
      <c r="A153" s="13"/>
      <c r="L153" s="14"/>
    </row>
    <row r="154" spans="1:12" ht="27.95" customHeight="1">
      <c r="A154" s="13"/>
      <c r="L154" s="14"/>
    </row>
    <row r="155" spans="1:12" ht="27.95" customHeight="1">
      <c r="A155" s="13"/>
      <c r="F155" t="s">
        <v>202</v>
      </c>
      <c r="L155" s="14"/>
    </row>
    <row r="156" spans="1:12" ht="27.95" customHeight="1">
      <c r="A156" s="13" t="s">
        <v>203</v>
      </c>
      <c r="B156" t="s">
        <v>367</v>
      </c>
      <c r="F156" t="str">
        <f>'04-22Master'!F5</f>
        <v>Burgeon IT Services Pvt.Ltd.</v>
      </c>
      <c r="L156" s="14"/>
    </row>
    <row r="157" spans="1:12" ht="27.95" customHeight="1">
      <c r="A157" s="13" t="s">
        <v>204</v>
      </c>
      <c r="B157" s="291" t="e">
        <f>'04-22Master'!#REF!</f>
        <v>#REF!</v>
      </c>
      <c r="F157" t="str">
        <f>'04-22Master'!F6</f>
        <v>Siri Mansion LIGB 436 Dr.A S Rao Nagar,Hyderabad</v>
      </c>
      <c r="L157" s="14"/>
    </row>
    <row r="158" spans="1:12" ht="27.95" customHeight="1" thickBot="1">
      <c r="A158" s="25"/>
      <c r="B158" s="23"/>
      <c r="C158" s="23"/>
      <c r="D158" s="23"/>
      <c r="E158" s="23"/>
      <c r="F158" s="23"/>
      <c r="G158" s="23"/>
      <c r="H158" s="23"/>
      <c r="I158" s="23"/>
      <c r="J158" s="23"/>
      <c r="K158" s="23"/>
      <c r="L158" s="24"/>
    </row>
    <row r="159" spans="1:12" ht="27.95" customHeight="1" thickBot="1">
      <c r="B159" s="182"/>
      <c r="C159" s="178"/>
      <c r="D159" s="178"/>
      <c r="E159" s="178"/>
      <c r="F159" s="178"/>
      <c r="G159" s="178"/>
      <c r="H159" s="167"/>
      <c r="I159" s="167"/>
      <c r="J159" s="168"/>
      <c r="K159" s="167"/>
      <c r="L159" s="167"/>
    </row>
    <row r="160" spans="1:12" ht="27.95" customHeight="1">
      <c r="A160" s="73"/>
      <c r="B160" s="1744" t="s">
        <v>187</v>
      </c>
      <c r="C160" s="1541"/>
      <c r="D160" s="1541"/>
      <c r="E160" s="1541"/>
      <c r="F160" s="1541"/>
      <c r="G160" s="1541"/>
      <c r="H160" s="1541"/>
      <c r="I160" s="1541"/>
      <c r="J160" s="1541"/>
      <c r="K160" s="1541"/>
      <c r="L160" s="1542"/>
    </row>
    <row r="161" spans="1:12" ht="27.95" customHeight="1">
      <c r="A161" s="13"/>
      <c r="B161" s="1753" t="s">
        <v>188</v>
      </c>
      <c r="C161" s="1753"/>
      <c r="D161" s="1753"/>
      <c r="E161" s="1753"/>
      <c r="F161" s="1753"/>
      <c r="G161" s="1753"/>
      <c r="H161" s="1753"/>
      <c r="I161" s="1753"/>
      <c r="J161" s="1753"/>
      <c r="K161" s="1753"/>
      <c r="L161" s="1545"/>
    </row>
    <row r="162" spans="1:12" ht="27.95" customHeight="1" thickBot="1">
      <c r="A162" s="25"/>
      <c r="B162" s="1547" t="s">
        <v>189</v>
      </c>
      <c r="C162" s="1547"/>
      <c r="D162" s="1547"/>
      <c r="E162" s="1547"/>
      <c r="F162" s="1547"/>
      <c r="G162" s="1547"/>
      <c r="H162" s="1547"/>
      <c r="I162" s="1547"/>
      <c r="J162" s="1547"/>
      <c r="K162" s="1547"/>
      <c r="L162" s="1548"/>
    </row>
    <row r="163" spans="1:12" ht="27.95" customHeight="1">
      <c r="A163" s="13"/>
      <c r="B163" s="1754" t="s">
        <v>112</v>
      </c>
      <c r="C163" s="1754"/>
      <c r="D163" s="1754"/>
      <c r="E163" s="1754"/>
      <c r="F163" s="1754"/>
      <c r="H163" s="1755" t="s">
        <v>113</v>
      </c>
      <c r="I163" s="1755"/>
      <c r="J163" s="1755"/>
      <c r="K163" s="1755"/>
      <c r="L163" s="1560"/>
    </row>
    <row r="164" spans="1:12" ht="27.95" customHeight="1" thickBot="1">
      <c r="A164" s="13"/>
      <c r="B164" s="1754"/>
      <c r="C164" s="1754"/>
      <c r="D164" s="1754"/>
      <c r="E164" s="1754"/>
      <c r="F164" s="1754"/>
      <c r="H164" s="1755"/>
      <c r="I164" s="1755"/>
      <c r="J164" s="1755"/>
      <c r="K164" s="1755"/>
      <c r="L164" s="1560"/>
    </row>
    <row r="165" spans="1:12" ht="27.95" customHeight="1">
      <c r="A165" s="13"/>
      <c r="B165" s="73"/>
      <c r="C165" s="74"/>
      <c r="D165" s="74"/>
      <c r="E165" s="74"/>
      <c r="F165" s="75"/>
      <c r="H165" s="73"/>
      <c r="I165" s="74"/>
      <c r="J165" s="74"/>
      <c r="K165" s="74"/>
      <c r="L165" s="75"/>
    </row>
    <row r="166" spans="1:12">
      <c r="A166" s="13"/>
      <c r="B166" s="76" t="str">
        <f>'04-22Master'!F5</f>
        <v>Burgeon IT Services Pvt.Ltd.</v>
      </c>
      <c r="F166" s="14"/>
      <c r="H166" s="76" t="str">
        <f>'04-22Master'!AK5</f>
        <v>Burgeon IT Services Pvt.Ltd.</v>
      </c>
      <c r="L166" s="14"/>
    </row>
    <row r="167" spans="1:12">
      <c r="A167" s="13"/>
      <c r="B167" s="13"/>
      <c r="F167" s="14"/>
      <c r="H167" s="13"/>
      <c r="L167" s="14"/>
    </row>
    <row r="168" spans="1:12">
      <c r="A168" s="13"/>
      <c r="B168" s="76" t="str">
        <f>'04-22Master'!F6</f>
        <v>Siri Mansion LIGB 436 Dr.A S Rao Nagar,Hyderabad</v>
      </c>
      <c r="F168" s="14"/>
      <c r="H168" s="76" t="str">
        <f>'04-22Master'!AK6</f>
        <v>Siri Mansion LIGB 436 Dr.A S Rao Nagar,Hyderabad</v>
      </c>
      <c r="L168" s="14"/>
    </row>
    <row r="169" spans="1:12" ht="15.75" thickBot="1">
      <c r="A169" s="13"/>
      <c r="B169" s="25"/>
      <c r="C169" s="23"/>
      <c r="D169" s="23"/>
      <c r="E169" s="23"/>
      <c r="F169" s="24"/>
      <c r="H169" s="25"/>
      <c r="I169" s="23"/>
      <c r="J169" s="23"/>
      <c r="K169" s="23"/>
      <c r="L169" s="24"/>
    </row>
    <row r="170" spans="1:12">
      <c r="A170" s="13"/>
      <c r="J170" t="s">
        <v>114</v>
      </c>
      <c r="L170" s="14"/>
    </row>
    <row r="171" spans="1:12">
      <c r="A171" s="13"/>
      <c r="B171" s="1756" t="s">
        <v>115</v>
      </c>
      <c r="C171" s="1756"/>
      <c r="D171" s="1756"/>
      <c r="E171" s="1756"/>
      <c r="F171" s="1756"/>
      <c r="H171" s="1756" t="s">
        <v>3</v>
      </c>
      <c r="I171" s="1756"/>
      <c r="J171" s="1756"/>
      <c r="K171" s="1756"/>
      <c r="L171" s="1553"/>
    </row>
    <row r="172" spans="1:12" ht="15.75" thickBot="1">
      <c r="A172" s="13"/>
      <c r="L172" s="14"/>
    </row>
    <row r="173" spans="1:12">
      <c r="A173" s="13"/>
      <c r="B173" s="73"/>
      <c r="C173" s="74"/>
      <c r="D173" s="74"/>
      <c r="E173" s="74"/>
      <c r="F173" s="75"/>
      <c r="H173" s="77"/>
      <c r="I173" s="78"/>
      <c r="J173" s="78"/>
      <c r="K173" s="78"/>
      <c r="L173" s="79"/>
    </row>
    <row r="174" spans="1:12">
      <c r="A174" s="13"/>
      <c r="B174" s="13"/>
      <c r="F174" s="14"/>
      <c r="H174" s="76" t="str">
        <f>'04-22Master'!AK10</f>
        <v>INFOSYS  LTD.IL Bangalore STP Park - I</v>
      </c>
      <c r="I174" s="2"/>
      <c r="J174" s="2"/>
      <c r="K174" s="2"/>
      <c r="L174" s="80"/>
    </row>
    <row r="175" spans="1:12">
      <c r="A175" s="13"/>
      <c r="B175" s="76" t="str">
        <f>'04-22Master'!F8</f>
        <v>IT SUPPORTIVE SERVICES &amp; BANGALORE STP</v>
      </c>
      <c r="F175" s="14"/>
      <c r="H175" s="76"/>
      <c r="I175" s="2"/>
      <c r="J175" s="2"/>
      <c r="K175" s="2"/>
      <c r="L175" s="80"/>
    </row>
    <row r="176" spans="1:12">
      <c r="A176" s="13"/>
      <c r="B176" s="13"/>
      <c r="F176" s="14"/>
      <c r="H176" s="76" t="str">
        <f>'04-22Master'!AK11</f>
        <v>No.45&amp;46,3rd Cross,Electronic City,BANGALORE,KARNATAKA</v>
      </c>
      <c r="I176" s="2"/>
      <c r="J176" s="2"/>
      <c r="K176" s="2"/>
      <c r="L176" s="80"/>
    </row>
    <row r="177" spans="1:12" ht="15.75" thickBot="1">
      <c r="A177" s="13"/>
      <c r="B177" s="25"/>
      <c r="C177" s="23"/>
      <c r="D177" s="23"/>
      <c r="E177" s="23"/>
      <c r="F177" s="24"/>
      <c r="H177" s="81"/>
      <c r="I177" s="82"/>
      <c r="J177" s="82"/>
      <c r="K177" s="82"/>
      <c r="L177" s="83"/>
    </row>
    <row r="178" spans="1:12">
      <c r="A178" s="84"/>
      <c r="B178" s="1743" t="s">
        <v>190</v>
      </c>
      <c r="C178" s="1743"/>
      <c r="D178" s="1743"/>
      <c r="E178" s="1743"/>
      <c r="F178" s="1743"/>
      <c r="G178" s="1743"/>
      <c r="H178" s="1767" t="e">
        <f>'04-22Master'!#REF!</f>
        <v>#REF!</v>
      </c>
      <c r="I178" s="1758"/>
      <c r="J178" s="1758"/>
      <c r="K178" s="1758"/>
      <c r="L178" s="1759"/>
    </row>
    <row r="179" spans="1:12">
      <c r="A179" s="84"/>
      <c r="B179" s="1768" t="s">
        <v>191</v>
      </c>
      <c r="C179" s="1768"/>
      <c r="D179" s="1768"/>
      <c r="E179" s="1768"/>
      <c r="F179" s="1768"/>
      <c r="G179" s="1768"/>
      <c r="H179" s="1767" t="e">
        <f>'04-22Master'!#REF!</f>
        <v>#REF!</v>
      </c>
      <c r="I179" s="1758"/>
      <c r="J179" s="1758"/>
      <c r="K179" s="1758"/>
      <c r="L179" s="1759"/>
    </row>
    <row r="180" spans="1:12">
      <c r="A180" s="84"/>
      <c r="B180" s="1743" t="s">
        <v>192</v>
      </c>
      <c r="C180" s="1743"/>
      <c r="D180" s="1743"/>
      <c r="E180" s="1743"/>
      <c r="F180" s="1743"/>
      <c r="G180" s="1743"/>
      <c r="H180" s="1767" t="e">
        <f>'04-22Master'!#REF!</f>
        <v>#REF!</v>
      </c>
      <c r="I180" s="1758"/>
      <c r="J180" s="1758"/>
      <c r="K180" s="1758"/>
      <c r="L180" s="1759"/>
    </row>
    <row r="181" spans="1:12">
      <c r="A181" s="84"/>
      <c r="B181" s="1743" t="s">
        <v>193</v>
      </c>
      <c r="C181" s="1743"/>
      <c r="D181" s="1743"/>
      <c r="E181" s="1743"/>
      <c r="F181" s="1743"/>
      <c r="G181" s="1743"/>
      <c r="H181" s="1757" t="e">
        <f>'04-22Master'!#REF!</f>
        <v>#REF!</v>
      </c>
      <c r="I181" s="1758"/>
      <c r="J181" s="1758"/>
      <c r="K181" s="1758"/>
      <c r="L181" s="1759"/>
    </row>
    <row r="182" spans="1:12">
      <c r="A182" s="84"/>
      <c r="B182" s="85" t="s">
        <v>194</v>
      </c>
      <c r="C182" s="86"/>
      <c r="D182" s="86"/>
      <c r="E182" s="86"/>
      <c r="F182" s="86"/>
      <c r="G182" s="86"/>
      <c r="H182" s="1760" t="s">
        <v>195</v>
      </c>
      <c r="I182" s="1761"/>
      <c r="J182" s="1761"/>
      <c r="K182" s="1761"/>
      <c r="L182" s="1762"/>
    </row>
    <row r="183" spans="1:12">
      <c r="A183" s="84"/>
      <c r="B183" s="85" t="s">
        <v>196</v>
      </c>
      <c r="C183" s="86"/>
      <c r="D183" s="86"/>
      <c r="E183" s="86"/>
      <c r="F183" s="86"/>
      <c r="G183" s="86"/>
      <c r="H183" s="87"/>
      <c r="I183" s="88"/>
      <c r="J183" s="180"/>
      <c r="K183" s="88"/>
      <c r="L183" s="92"/>
    </row>
    <row r="184" spans="1:12">
      <c r="A184" s="84"/>
      <c r="B184" s="1763" t="s">
        <v>197</v>
      </c>
      <c r="C184" s="1763"/>
      <c r="D184" s="1763"/>
      <c r="E184" s="1763"/>
      <c r="F184" s="1763"/>
      <c r="G184" s="1763"/>
      <c r="H184" s="1764" t="e">
        <f>'04-22Master'!#REF!</f>
        <v>#REF!</v>
      </c>
      <c r="I184" s="1765"/>
      <c r="J184" s="1765"/>
      <c r="K184" s="1765"/>
      <c r="L184" s="1533"/>
    </row>
    <row r="185" spans="1:12">
      <c r="A185" s="84"/>
      <c r="B185" s="1743"/>
      <c r="C185" s="1743"/>
      <c r="D185" s="1743"/>
      <c r="E185" s="1743"/>
      <c r="F185" s="1743"/>
      <c r="G185" s="1743"/>
      <c r="H185" s="1766" t="e">
        <f>'04-22Master'!#REF!</f>
        <v>#REF!</v>
      </c>
      <c r="I185" s="1758"/>
      <c r="J185" s="1758"/>
      <c r="K185" s="1758"/>
      <c r="L185" s="1759"/>
    </row>
    <row r="186" spans="1:12">
      <c r="A186" s="13"/>
      <c r="B186" s="1743"/>
      <c r="C186" s="1743"/>
      <c r="D186" s="1743"/>
      <c r="E186" s="1743"/>
      <c r="F186" s="1743"/>
      <c r="G186" s="1743"/>
      <c r="H186" s="1767" t="e">
        <f>'04-22Master'!#REF!</f>
        <v>#REF!</v>
      </c>
      <c r="I186" s="1758"/>
      <c r="J186" s="1758"/>
      <c r="K186" s="1758"/>
      <c r="L186" s="1759"/>
    </row>
    <row r="187" spans="1:12">
      <c r="A187" s="13"/>
      <c r="B187" s="85" t="s">
        <v>198</v>
      </c>
      <c r="C187" s="86"/>
      <c r="D187" s="86"/>
      <c r="E187" s="86"/>
      <c r="F187" s="86"/>
      <c r="G187" s="89"/>
      <c r="H187" s="1745" t="e">
        <f>'04-22Master'!#REF!</f>
        <v>#REF!</v>
      </c>
      <c r="I187" s="1746"/>
      <c r="J187" s="1746"/>
      <c r="K187" s="1746"/>
      <c r="L187" s="1747"/>
    </row>
    <row r="188" spans="1:12">
      <c r="A188" s="13"/>
      <c r="B188" s="85"/>
      <c r="C188" s="86"/>
      <c r="D188" s="86"/>
      <c r="E188" s="86"/>
      <c r="F188" s="86"/>
      <c r="G188" s="89"/>
      <c r="H188" s="1745" t="e">
        <f>'04-22Master'!#REF!</f>
        <v>#REF!</v>
      </c>
      <c r="I188" s="1746"/>
      <c r="J188" s="1746"/>
      <c r="K188" s="1746"/>
      <c r="L188" s="1747"/>
    </row>
    <row r="189" spans="1:12">
      <c r="A189" s="13"/>
      <c r="B189" s="85"/>
      <c r="C189" s="86"/>
      <c r="D189" s="86"/>
      <c r="E189" s="86"/>
      <c r="F189" s="86"/>
      <c r="G189" s="89"/>
      <c r="H189" s="1745" t="e">
        <f>'04-22Master'!#REF!</f>
        <v>#REF!</v>
      </c>
      <c r="I189" s="1746"/>
      <c r="J189" s="1746"/>
      <c r="K189" s="1746"/>
      <c r="L189" s="1747"/>
    </row>
    <row r="190" spans="1:12">
      <c r="A190" s="13"/>
      <c r="B190" s="85" t="s">
        <v>205</v>
      </c>
      <c r="C190" s="86"/>
      <c r="D190" s="86"/>
      <c r="E190" s="86"/>
      <c r="F190" s="86"/>
      <c r="G190" s="89"/>
      <c r="H190" s="87"/>
      <c r="I190" s="88"/>
      <c r="J190" s="88"/>
      <c r="K190" s="88"/>
      <c r="L190" s="92"/>
    </row>
    <row r="191" spans="1:12">
      <c r="A191" s="13"/>
      <c r="B191" s="94" t="s">
        <v>206</v>
      </c>
      <c r="C191" s="161"/>
      <c r="D191" s="161"/>
      <c r="E191" s="161"/>
      <c r="F191" s="161"/>
      <c r="G191" s="162"/>
      <c r="H191" s="163"/>
      <c r="I191" s="164"/>
      <c r="J191" s="165"/>
      <c r="K191" s="164"/>
      <c r="L191" s="166"/>
    </row>
    <row r="192" spans="1:12" ht="45">
      <c r="A192" s="13"/>
      <c r="B192" s="85" t="s">
        <v>209</v>
      </c>
      <c r="C192" s="86"/>
      <c r="D192" s="88"/>
      <c r="E192" s="173" t="s">
        <v>211</v>
      </c>
      <c r="F192" s="64"/>
      <c r="G192" s="1748" t="s">
        <v>210</v>
      </c>
      <c r="H192" s="1749"/>
      <c r="I192" s="177" t="s">
        <v>207</v>
      </c>
      <c r="J192" s="175" t="s">
        <v>212</v>
      </c>
      <c r="K192" s="1748" t="s">
        <v>208</v>
      </c>
      <c r="L192" s="1750"/>
    </row>
    <row r="193" spans="1:12">
      <c r="A193" s="13"/>
      <c r="B193" s="176">
        <v>1</v>
      </c>
      <c r="C193" s="86"/>
      <c r="D193" s="86"/>
      <c r="E193" s="179">
        <v>2</v>
      </c>
      <c r="F193" s="89"/>
      <c r="G193" s="179">
        <v>3</v>
      </c>
      <c r="H193" s="195"/>
      <c r="I193" s="195">
        <v>4</v>
      </c>
      <c r="J193" s="103">
        <v>5</v>
      </c>
      <c r="K193" s="90"/>
      <c r="L193" s="91">
        <v>6</v>
      </c>
    </row>
    <row r="194" spans="1:12">
      <c r="A194" s="13"/>
      <c r="B194" s="293" t="e">
        <f>'04-22Master'!#REF!</f>
        <v>#REF!</v>
      </c>
      <c r="C194" s="191"/>
      <c r="D194" s="192"/>
      <c r="E194" s="194" t="s">
        <v>368</v>
      </c>
      <c r="F194" s="192"/>
      <c r="G194" s="194" t="s">
        <v>369</v>
      </c>
      <c r="H194" s="64"/>
      <c r="I194" s="11" t="s">
        <v>370</v>
      </c>
      <c r="J194" s="292">
        <v>1</v>
      </c>
      <c r="K194" s="1751" t="s">
        <v>34</v>
      </c>
      <c r="L194" s="1752"/>
    </row>
    <row r="195" spans="1:12">
      <c r="A195" s="13"/>
      <c r="B195" s="85"/>
      <c r="C195" s="191"/>
      <c r="D195" s="192"/>
      <c r="E195" s="193"/>
      <c r="F195" s="192"/>
      <c r="G195" s="193"/>
      <c r="H195" s="64"/>
      <c r="I195" s="11"/>
      <c r="J195" s="11"/>
      <c r="K195" s="194"/>
      <c r="L195" s="64"/>
    </row>
    <row r="196" spans="1:12">
      <c r="A196" s="13"/>
      <c r="B196" s="85"/>
      <c r="C196" s="191"/>
      <c r="D196" s="192"/>
      <c r="E196" s="193"/>
      <c r="F196" s="192"/>
      <c r="G196" s="193"/>
      <c r="H196" s="64"/>
      <c r="I196" s="11"/>
      <c r="J196" s="11"/>
      <c r="K196" s="194"/>
      <c r="L196" s="64"/>
    </row>
    <row r="197" spans="1:12">
      <c r="A197" s="13"/>
      <c r="B197" s="71"/>
      <c r="C197" s="17"/>
      <c r="D197" s="72"/>
      <c r="E197" s="193"/>
      <c r="F197" s="192"/>
      <c r="G197" s="193"/>
      <c r="H197" s="64"/>
      <c r="I197" s="11"/>
      <c r="J197" s="11"/>
      <c r="K197" s="194"/>
      <c r="L197" s="64"/>
    </row>
    <row r="198" spans="1:12">
      <c r="A198" s="13"/>
      <c r="B198" t="s">
        <v>213</v>
      </c>
      <c r="L198" s="14"/>
    </row>
    <row r="199" spans="1:12">
      <c r="A199" s="13"/>
      <c r="B199" t="s">
        <v>214</v>
      </c>
      <c r="L199" s="14"/>
    </row>
    <row r="200" spans="1:12">
      <c r="A200" s="13"/>
      <c r="B200" t="s">
        <v>215</v>
      </c>
      <c r="L200" s="14"/>
    </row>
    <row r="201" spans="1:12" ht="27.95" customHeight="1">
      <c r="A201" s="13"/>
      <c r="L201" s="14"/>
    </row>
    <row r="202" spans="1:12" ht="27.95" customHeight="1">
      <c r="A202" s="13"/>
      <c r="I202" t="s">
        <v>216</v>
      </c>
      <c r="L202" s="14"/>
    </row>
    <row r="203" spans="1:12" ht="27.95" customHeight="1">
      <c r="A203" s="13"/>
      <c r="F203" s="181" t="s">
        <v>199</v>
      </c>
      <c r="L203" s="14"/>
    </row>
    <row r="204" spans="1:12" ht="27.95" customHeight="1">
      <c r="A204" s="13" t="s">
        <v>200</v>
      </c>
      <c r="K204" s="231" t="e">
        <f>'04-22Master'!#REF!</f>
        <v>#REF!</v>
      </c>
      <c r="L204" s="14"/>
    </row>
    <row r="205" spans="1:12" ht="27.95" customHeight="1">
      <c r="A205" s="13" t="s">
        <v>201</v>
      </c>
      <c r="L205" s="14"/>
    </row>
    <row r="206" spans="1:12" ht="27.95" customHeight="1">
      <c r="A206" s="13"/>
      <c r="L206" s="14"/>
    </row>
    <row r="207" spans="1:12" ht="27.95" customHeight="1">
      <c r="A207" s="13"/>
      <c r="L207" s="14"/>
    </row>
    <row r="208" spans="1:12" ht="27.95" customHeight="1">
      <c r="A208" s="13"/>
      <c r="F208" t="s">
        <v>202</v>
      </c>
      <c r="L208" s="14"/>
    </row>
    <row r="209" spans="1:12" ht="27.95" customHeight="1">
      <c r="A209" s="13" t="s">
        <v>203</v>
      </c>
      <c r="B209" t="s">
        <v>367</v>
      </c>
      <c r="F209" t="str">
        <f>'04-22Master'!F5</f>
        <v>Burgeon IT Services Pvt.Ltd.</v>
      </c>
      <c r="L209" s="14"/>
    </row>
    <row r="210" spans="1:12" ht="27.95" customHeight="1">
      <c r="A210" s="13" t="s">
        <v>204</v>
      </c>
      <c r="B210" s="291" t="e">
        <f>'04-22Master'!#REF!</f>
        <v>#REF!</v>
      </c>
      <c r="F210" t="str">
        <f>'04-22Master'!F6</f>
        <v>Siri Mansion LIGB 436 Dr.A S Rao Nagar,Hyderabad</v>
      </c>
      <c r="L210" s="14"/>
    </row>
    <row r="211" spans="1:12" ht="27.95" customHeight="1" thickBot="1">
      <c r="A211" s="25"/>
      <c r="B211" s="23"/>
      <c r="C211" s="23"/>
      <c r="D211" s="23"/>
      <c r="E211" s="23"/>
      <c r="F211" s="23"/>
      <c r="G211" s="23"/>
      <c r="H211" s="23"/>
      <c r="I211" s="23"/>
      <c r="J211" s="23"/>
      <c r="K211" s="23"/>
      <c r="L211" s="24"/>
    </row>
    <row r="212" spans="1:12" ht="27.95" customHeight="1" thickBot="1">
      <c r="B212" s="182"/>
      <c r="C212" s="178"/>
      <c r="D212" s="178"/>
      <c r="E212" s="178"/>
      <c r="F212" s="178"/>
      <c r="G212" s="178"/>
      <c r="H212" s="167"/>
      <c r="I212" s="167"/>
      <c r="J212" s="168"/>
      <c r="K212" s="167"/>
      <c r="L212" s="167"/>
    </row>
    <row r="213" spans="1:12" ht="27.95" customHeight="1">
      <c r="A213" s="73"/>
      <c r="B213" s="1744" t="s">
        <v>187</v>
      </c>
      <c r="C213" s="1541"/>
      <c r="D213" s="1541"/>
      <c r="E213" s="1541"/>
      <c r="F213" s="1541"/>
      <c r="G213" s="1541"/>
      <c r="H213" s="1541"/>
      <c r="I213" s="1541"/>
      <c r="J213" s="1541"/>
      <c r="K213" s="1541"/>
      <c r="L213" s="1542"/>
    </row>
    <row r="214" spans="1:12" ht="27.95" customHeight="1">
      <c r="A214" s="13"/>
      <c r="B214" s="1753" t="s">
        <v>188</v>
      </c>
      <c r="C214" s="1753"/>
      <c r="D214" s="1753"/>
      <c r="E214" s="1753"/>
      <c r="F214" s="1753"/>
      <c r="G214" s="1753"/>
      <c r="H214" s="1753"/>
      <c r="I214" s="1753"/>
      <c r="J214" s="1753"/>
      <c r="K214" s="1753"/>
      <c r="L214" s="1545"/>
    </row>
    <row r="215" spans="1:12" ht="27.95" customHeight="1" thickBot="1">
      <c r="A215" s="25"/>
      <c r="B215" s="1547" t="s">
        <v>189</v>
      </c>
      <c r="C215" s="1547"/>
      <c r="D215" s="1547"/>
      <c r="E215" s="1547"/>
      <c r="F215" s="1547"/>
      <c r="G215" s="1547"/>
      <c r="H215" s="1547"/>
      <c r="I215" s="1547"/>
      <c r="J215" s="1547"/>
      <c r="K215" s="1547"/>
      <c r="L215" s="1548"/>
    </row>
    <row r="216" spans="1:12" ht="27.95" customHeight="1">
      <c r="A216" s="13"/>
      <c r="B216" s="1754" t="s">
        <v>112</v>
      </c>
      <c r="C216" s="1754"/>
      <c r="D216" s="1754"/>
      <c r="E216" s="1754"/>
      <c r="F216" s="1754"/>
      <c r="H216" s="1755" t="s">
        <v>113</v>
      </c>
      <c r="I216" s="1755"/>
      <c r="J216" s="1755"/>
      <c r="K216" s="1755"/>
      <c r="L216" s="1560"/>
    </row>
    <row r="217" spans="1:12" ht="27.95" customHeight="1" thickBot="1">
      <c r="A217" s="13"/>
      <c r="B217" s="1754"/>
      <c r="C217" s="1754"/>
      <c r="D217" s="1754"/>
      <c r="E217" s="1754"/>
      <c r="F217" s="1754"/>
      <c r="H217" s="1755"/>
      <c r="I217" s="1755"/>
      <c r="J217" s="1755"/>
      <c r="K217" s="1755"/>
      <c r="L217" s="1560"/>
    </row>
    <row r="218" spans="1:12" ht="27.95" customHeight="1">
      <c r="A218" s="13"/>
      <c r="B218" s="73"/>
      <c r="C218" s="74"/>
      <c r="D218" s="74"/>
      <c r="E218" s="74"/>
      <c r="F218" s="75"/>
      <c r="H218" s="73"/>
      <c r="I218" s="74"/>
      <c r="J218" s="74"/>
      <c r="K218" s="74"/>
      <c r="L218" s="75"/>
    </row>
    <row r="219" spans="1:12">
      <c r="A219" s="13"/>
      <c r="B219" s="76" t="str">
        <f>'04-22Master'!F5</f>
        <v>Burgeon IT Services Pvt.Ltd.</v>
      </c>
      <c r="F219" s="14"/>
      <c r="H219" s="76" t="str">
        <f>'04-22Master'!AK5</f>
        <v>Burgeon IT Services Pvt.Ltd.</v>
      </c>
      <c r="L219" s="14"/>
    </row>
    <row r="220" spans="1:12">
      <c r="A220" s="13"/>
      <c r="B220" s="13"/>
      <c r="F220" s="14"/>
      <c r="H220" s="13"/>
      <c r="L220" s="14"/>
    </row>
    <row r="221" spans="1:12">
      <c r="A221" s="13"/>
      <c r="B221" s="76" t="str">
        <f>'04-22Master'!F6</f>
        <v>Siri Mansion LIGB 436 Dr.A S Rao Nagar,Hyderabad</v>
      </c>
      <c r="F221" s="14"/>
      <c r="H221" s="76" t="str">
        <f>'04-22Master'!AK6</f>
        <v>Siri Mansion LIGB 436 Dr.A S Rao Nagar,Hyderabad</v>
      </c>
      <c r="L221" s="14"/>
    </row>
    <row r="222" spans="1:12" ht="15.75" thickBot="1">
      <c r="A222" s="13"/>
      <c r="B222" s="25"/>
      <c r="C222" s="23"/>
      <c r="D222" s="23"/>
      <c r="E222" s="23"/>
      <c r="F222" s="24"/>
      <c r="H222" s="25"/>
      <c r="I222" s="23"/>
      <c r="J222" s="23"/>
      <c r="K222" s="23"/>
      <c r="L222" s="24"/>
    </row>
    <row r="223" spans="1:12">
      <c r="A223" s="13"/>
      <c r="J223" t="s">
        <v>114</v>
      </c>
      <c r="L223" s="14"/>
    </row>
    <row r="224" spans="1:12">
      <c r="A224" s="13"/>
      <c r="B224" s="1756" t="s">
        <v>115</v>
      </c>
      <c r="C224" s="1756"/>
      <c r="D224" s="1756"/>
      <c r="E224" s="1756"/>
      <c r="F224" s="1756"/>
      <c r="H224" s="1756" t="s">
        <v>3</v>
      </c>
      <c r="I224" s="1756"/>
      <c r="J224" s="1756"/>
      <c r="K224" s="1756"/>
      <c r="L224" s="1553"/>
    </row>
    <row r="225" spans="1:12" ht="15.75" thickBot="1">
      <c r="A225" s="13"/>
      <c r="L225" s="14"/>
    </row>
    <row r="226" spans="1:12">
      <c r="A226" s="13"/>
      <c r="B226" s="73"/>
      <c r="C226" s="74"/>
      <c r="D226" s="74"/>
      <c r="E226" s="74"/>
      <c r="F226" s="75"/>
      <c r="H226" s="77"/>
      <c r="I226" s="78"/>
      <c r="J226" s="78"/>
      <c r="K226" s="78"/>
      <c r="L226" s="79"/>
    </row>
    <row r="227" spans="1:12">
      <c r="A227" s="13"/>
      <c r="B227" s="13"/>
      <c r="F227" s="14"/>
      <c r="H227" s="76" t="str">
        <f>'04-22Master'!AK10</f>
        <v>INFOSYS  LTD.IL Bangalore STP Park - I</v>
      </c>
      <c r="I227" s="2"/>
      <c r="J227" s="2"/>
      <c r="K227" s="2"/>
      <c r="L227" s="80"/>
    </row>
    <row r="228" spans="1:12">
      <c r="A228" s="13"/>
      <c r="B228" s="76" t="str">
        <f>'04-22Master'!F8</f>
        <v>IT SUPPORTIVE SERVICES &amp; BANGALORE STP</v>
      </c>
      <c r="F228" s="14"/>
      <c r="H228" s="76"/>
      <c r="I228" s="2"/>
      <c r="J228" s="2"/>
      <c r="K228" s="2"/>
      <c r="L228" s="80"/>
    </row>
    <row r="229" spans="1:12">
      <c r="A229" s="13"/>
      <c r="B229" s="13"/>
      <c r="F229" s="14"/>
      <c r="H229" s="76" t="str">
        <f>'04-22Master'!AK11</f>
        <v>No.45&amp;46,3rd Cross,Electronic City,BANGALORE,KARNATAKA</v>
      </c>
      <c r="I229" s="2"/>
      <c r="J229" s="2"/>
      <c r="K229" s="2"/>
      <c r="L229" s="80"/>
    </row>
    <row r="230" spans="1:12" ht="15.75" thickBot="1">
      <c r="A230" s="13"/>
      <c r="B230" s="25"/>
      <c r="C230" s="23"/>
      <c r="D230" s="23"/>
      <c r="E230" s="23"/>
      <c r="F230" s="24"/>
      <c r="H230" s="81"/>
      <c r="I230" s="82"/>
      <c r="J230" s="82"/>
      <c r="K230" s="82"/>
      <c r="L230" s="83"/>
    </row>
    <row r="231" spans="1:12">
      <c r="A231" s="84"/>
      <c r="B231" s="1743" t="s">
        <v>190</v>
      </c>
      <c r="C231" s="1743"/>
      <c r="D231" s="1743"/>
      <c r="E231" s="1743"/>
      <c r="F231" s="1743"/>
      <c r="G231" s="1743"/>
      <c r="H231" s="1767" t="e">
        <f>'04-22Master'!#REF!</f>
        <v>#REF!</v>
      </c>
      <c r="I231" s="1758"/>
      <c r="J231" s="1758"/>
      <c r="K231" s="1758"/>
      <c r="L231" s="1759"/>
    </row>
    <row r="232" spans="1:12">
      <c r="A232" s="84"/>
      <c r="B232" s="1768" t="s">
        <v>191</v>
      </c>
      <c r="C232" s="1768"/>
      <c r="D232" s="1768"/>
      <c r="E232" s="1768"/>
      <c r="F232" s="1768"/>
      <c r="G232" s="1768"/>
      <c r="H232" s="1767" t="e">
        <f>'04-22Master'!#REF!</f>
        <v>#REF!</v>
      </c>
      <c r="I232" s="1758"/>
      <c r="J232" s="1758"/>
      <c r="K232" s="1758"/>
      <c r="L232" s="1759"/>
    </row>
    <row r="233" spans="1:12">
      <c r="A233" s="84"/>
      <c r="B233" s="1743" t="s">
        <v>192</v>
      </c>
      <c r="C233" s="1743"/>
      <c r="D233" s="1743"/>
      <c r="E233" s="1743"/>
      <c r="F233" s="1743"/>
      <c r="G233" s="1743"/>
      <c r="H233" s="1767" t="e">
        <f>'04-22Master'!#REF!</f>
        <v>#REF!</v>
      </c>
      <c r="I233" s="1758"/>
      <c r="J233" s="1758"/>
      <c r="K233" s="1758"/>
      <c r="L233" s="1759"/>
    </row>
    <row r="234" spans="1:12">
      <c r="A234" s="84"/>
      <c r="B234" s="1743" t="s">
        <v>193</v>
      </c>
      <c r="C234" s="1743"/>
      <c r="D234" s="1743"/>
      <c r="E234" s="1743"/>
      <c r="F234" s="1743"/>
      <c r="G234" s="1743"/>
      <c r="H234" s="1757" t="e">
        <f>'04-22Master'!#REF!</f>
        <v>#REF!</v>
      </c>
      <c r="I234" s="1758"/>
      <c r="J234" s="1758"/>
      <c r="K234" s="1758"/>
      <c r="L234" s="1759"/>
    </row>
    <row r="235" spans="1:12">
      <c r="A235" s="84"/>
      <c r="B235" s="85" t="s">
        <v>194</v>
      </c>
      <c r="C235" s="86"/>
      <c r="D235" s="86"/>
      <c r="E235" s="86"/>
      <c r="F235" s="86"/>
      <c r="G235" s="86"/>
      <c r="H235" s="1760" t="s">
        <v>195</v>
      </c>
      <c r="I235" s="1761"/>
      <c r="J235" s="1761"/>
      <c r="K235" s="1761"/>
      <c r="L235" s="1762"/>
    </row>
    <row r="236" spans="1:12">
      <c r="A236" s="84"/>
      <c r="B236" s="85" t="s">
        <v>196</v>
      </c>
      <c r="C236" s="86"/>
      <c r="D236" s="86"/>
      <c r="E236" s="86"/>
      <c r="F236" s="86"/>
      <c r="G236" s="86"/>
      <c r="H236" s="87"/>
      <c r="I236" s="88"/>
      <c r="J236" s="180"/>
      <c r="K236" s="88"/>
      <c r="L236" s="92"/>
    </row>
    <row r="237" spans="1:12">
      <c r="A237" s="84"/>
      <c r="B237" s="1763" t="s">
        <v>197</v>
      </c>
      <c r="C237" s="1763"/>
      <c r="D237" s="1763"/>
      <c r="E237" s="1763"/>
      <c r="F237" s="1763"/>
      <c r="G237" s="1763"/>
      <c r="H237" s="1764" t="e">
        <f>'04-22Master'!#REF!</f>
        <v>#REF!</v>
      </c>
      <c r="I237" s="1765"/>
      <c r="J237" s="1765"/>
      <c r="K237" s="1765"/>
      <c r="L237" s="1533"/>
    </row>
    <row r="238" spans="1:12">
      <c r="A238" s="84"/>
      <c r="B238" s="1743"/>
      <c r="C238" s="1743"/>
      <c r="D238" s="1743"/>
      <c r="E238" s="1743"/>
      <c r="F238" s="1743"/>
      <c r="G238" s="1743"/>
      <c r="H238" s="1766" t="e">
        <f>'04-22Master'!#REF!</f>
        <v>#REF!</v>
      </c>
      <c r="I238" s="1758"/>
      <c r="J238" s="1758"/>
      <c r="K238" s="1758"/>
      <c r="L238" s="1759"/>
    </row>
    <row r="239" spans="1:12">
      <c r="A239" s="13"/>
      <c r="B239" s="1743"/>
      <c r="C239" s="1743"/>
      <c r="D239" s="1743"/>
      <c r="E239" s="1743"/>
      <c r="F239" s="1743"/>
      <c r="G239" s="1743"/>
      <c r="H239" s="1767" t="e">
        <f>'04-22Master'!#REF!</f>
        <v>#REF!</v>
      </c>
      <c r="I239" s="1758"/>
      <c r="J239" s="1758"/>
      <c r="K239" s="1758"/>
      <c r="L239" s="1759"/>
    </row>
    <row r="240" spans="1:12">
      <c r="A240" s="13"/>
      <c r="B240" s="85" t="s">
        <v>198</v>
      </c>
      <c r="C240" s="86"/>
      <c r="D240" s="86"/>
      <c r="E240" s="86"/>
      <c r="F240" s="86"/>
      <c r="G240" s="89"/>
      <c r="H240" s="1745" t="e">
        <f>'04-22Master'!#REF!</f>
        <v>#REF!</v>
      </c>
      <c r="I240" s="1746"/>
      <c r="J240" s="1746"/>
      <c r="K240" s="1746"/>
      <c r="L240" s="1747"/>
    </row>
    <row r="241" spans="1:12">
      <c r="A241" s="13"/>
      <c r="B241" s="85"/>
      <c r="C241" s="86"/>
      <c r="D241" s="86"/>
      <c r="E241" s="86"/>
      <c r="F241" s="86"/>
      <c r="G241" s="89"/>
      <c r="H241" s="1745" t="e">
        <f>'04-22Master'!#REF!</f>
        <v>#REF!</v>
      </c>
      <c r="I241" s="1746"/>
      <c r="J241" s="1746"/>
      <c r="K241" s="1746"/>
      <c r="L241" s="1747"/>
    </row>
    <row r="242" spans="1:12">
      <c r="A242" s="13"/>
      <c r="B242" s="85"/>
      <c r="C242" s="86"/>
      <c r="D242" s="86"/>
      <c r="E242" s="86"/>
      <c r="F242" s="86"/>
      <c r="G242" s="89"/>
      <c r="H242" s="1745" t="e">
        <f>'04-22Master'!#REF!</f>
        <v>#REF!</v>
      </c>
      <c r="I242" s="1746"/>
      <c r="J242" s="1746"/>
      <c r="K242" s="1746"/>
      <c r="L242" s="1747"/>
    </row>
    <row r="243" spans="1:12">
      <c r="A243" s="13"/>
      <c r="B243" s="85" t="s">
        <v>205</v>
      </c>
      <c r="C243" s="86"/>
      <c r="D243" s="86"/>
      <c r="E243" s="86"/>
      <c r="F243" s="86"/>
      <c r="G243" s="89"/>
      <c r="H243" s="87"/>
      <c r="I243" s="88"/>
      <c r="J243" s="88"/>
      <c r="K243" s="88"/>
      <c r="L243" s="92"/>
    </row>
    <row r="244" spans="1:12">
      <c r="A244" s="13"/>
      <c r="B244" s="94" t="s">
        <v>206</v>
      </c>
      <c r="C244" s="161"/>
      <c r="D244" s="161"/>
      <c r="E244" s="161"/>
      <c r="F244" s="161"/>
      <c r="G244" s="162"/>
      <c r="H244" s="163"/>
      <c r="I244" s="164"/>
      <c r="J244" s="165"/>
      <c r="K244" s="164"/>
      <c r="L244" s="166"/>
    </row>
    <row r="245" spans="1:12" ht="45">
      <c r="A245" s="13"/>
      <c r="B245" s="85" t="s">
        <v>209</v>
      </c>
      <c r="C245" s="86"/>
      <c r="D245" s="88"/>
      <c r="E245" s="173" t="s">
        <v>211</v>
      </c>
      <c r="F245" s="64"/>
      <c r="G245" s="1748" t="s">
        <v>210</v>
      </c>
      <c r="H245" s="1749"/>
      <c r="I245" s="177" t="s">
        <v>207</v>
      </c>
      <c r="J245" s="175" t="s">
        <v>212</v>
      </c>
      <c r="K245" s="1748" t="s">
        <v>208</v>
      </c>
      <c r="L245" s="1750"/>
    </row>
    <row r="246" spans="1:12">
      <c r="A246" s="13"/>
      <c r="B246" s="176">
        <v>1</v>
      </c>
      <c r="C246" s="86"/>
      <c r="D246" s="86"/>
      <c r="E246" s="179">
        <v>2</v>
      </c>
      <c r="F246" s="89"/>
      <c r="G246" s="179">
        <v>3</v>
      </c>
      <c r="H246" s="195"/>
      <c r="I246" s="195">
        <v>4</v>
      </c>
      <c r="J246" s="103">
        <v>5</v>
      </c>
      <c r="K246" s="90"/>
      <c r="L246" s="91">
        <v>6</v>
      </c>
    </row>
    <row r="247" spans="1:12">
      <c r="A247" s="13"/>
      <c r="B247" s="293" t="e">
        <f>'04-22Master'!#REF!</f>
        <v>#REF!</v>
      </c>
      <c r="C247" s="191"/>
      <c r="D247" s="192"/>
      <c r="E247" s="194" t="s">
        <v>368</v>
      </c>
      <c r="F247" s="192"/>
      <c r="G247" s="194" t="s">
        <v>369</v>
      </c>
      <c r="H247" s="64"/>
      <c r="I247" s="11" t="s">
        <v>370</v>
      </c>
      <c r="J247" s="292">
        <v>1</v>
      </c>
      <c r="K247" s="1751" t="s">
        <v>34</v>
      </c>
      <c r="L247" s="1752"/>
    </row>
    <row r="248" spans="1:12">
      <c r="A248" s="13"/>
      <c r="B248" s="85"/>
      <c r="C248" s="191"/>
      <c r="D248" s="192"/>
      <c r="E248" s="193"/>
      <c r="F248" s="192"/>
      <c r="G248" s="193"/>
      <c r="H248" s="64"/>
      <c r="I248" s="11"/>
      <c r="J248" s="11"/>
      <c r="K248" s="194"/>
      <c r="L248" s="64"/>
    </row>
    <row r="249" spans="1:12">
      <c r="A249" s="13"/>
      <c r="B249" s="85"/>
      <c r="C249" s="191"/>
      <c r="D249" s="192"/>
      <c r="E249" s="193"/>
      <c r="F249" s="192"/>
      <c r="G249" s="193"/>
      <c r="H249" s="64"/>
      <c r="I249" s="11"/>
      <c r="J249" s="11"/>
      <c r="K249" s="194"/>
      <c r="L249" s="64"/>
    </row>
    <row r="250" spans="1:12">
      <c r="A250" s="13"/>
      <c r="B250" s="71"/>
      <c r="C250" s="17"/>
      <c r="D250" s="72"/>
      <c r="E250" s="193"/>
      <c r="F250" s="192"/>
      <c r="G250" s="193"/>
      <c r="H250" s="64"/>
      <c r="I250" s="11"/>
      <c r="J250" s="11"/>
      <c r="K250" s="194"/>
      <c r="L250" s="64"/>
    </row>
    <row r="251" spans="1:12">
      <c r="A251" s="13"/>
      <c r="B251" t="s">
        <v>213</v>
      </c>
      <c r="L251" s="14"/>
    </row>
    <row r="252" spans="1:12">
      <c r="A252" s="13"/>
      <c r="B252" t="s">
        <v>214</v>
      </c>
      <c r="L252" s="14"/>
    </row>
    <row r="253" spans="1:12">
      <c r="A253" s="13"/>
      <c r="B253" t="s">
        <v>215</v>
      </c>
      <c r="L253" s="14"/>
    </row>
    <row r="254" spans="1:12" ht="27.95" customHeight="1">
      <c r="A254" s="13"/>
      <c r="L254" s="14"/>
    </row>
    <row r="255" spans="1:12" ht="27.95" customHeight="1">
      <c r="A255" s="13"/>
      <c r="I255" t="s">
        <v>216</v>
      </c>
      <c r="L255" s="14"/>
    </row>
    <row r="256" spans="1:12" ht="27.95" customHeight="1">
      <c r="A256" s="13"/>
      <c r="F256" s="181" t="s">
        <v>199</v>
      </c>
      <c r="L256" s="14"/>
    </row>
    <row r="257" spans="1:12" ht="27.95" customHeight="1">
      <c r="A257" s="13" t="s">
        <v>200</v>
      </c>
      <c r="K257" s="231" t="e">
        <f>'04-22Master'!#REF!</f>
        <v>#REF!</v>
      </c>
      <c r="L257" s="14"/>
    </row>
    <row r="258" spans="1:12" ht="27.95" customHeight="1">
      <c r="A258" s="13" t="s">
        <v>201</v>
      </c>
      <c r="L258" s="14"/>
    </row>
    <row r="259" spans="1:12" ht="27.95" customHeight="1">
      <c r="A259" s="13"/>
      <c r="L259" s="14"/>
    </row>
    <row r="260" spans="1:12" ht="27.95" customHeight="1">
      <c r="A260" s="13"/>
      <c r="L260" s="14"/>
    </row>
    <row r="261" spans="1:12" ht="27.95" customHeight="1">
      <c r="A261" s="13"/>
      <c r="F261" t="s">
        <v>202</v>
      </c>
      <c r="L261" s="14"/>
    </row>
    <row r="262" spans="1:12" ht="27.95" customHeight="1">
      <c r="A262" s="13" t="s">
        <v>203</v>
      </c>
      <c r="B262" t="s">
        <v>367</v>
      </c>
      <c r="F262" t="str">
        <f>'04-22Master'!F5</f>
        <v>Burgeon IT Services Pvt.Ltd.</v>
      </c>
      <c r="L262" s="14"/>
    </row>
    <row r="263" spans="1:12" ht="27.95" customHeight="1">
      <c r="A263" s="13" t="s">
        <v>204</v>
      </c>
      <c r="B263" s="291" t="e">
        <f>'04-22Master'!#REF!</f>
        <v>#REF!</v>
      </c>
      <c r="F263" t="str">
        <f>'04-22Master'!F6</f>
        <v>Siri Mansion LIGB 436 Dr.A S Rao Nagar,Hyderabad</v>
      </c>
      <c r="L263" s="14"/>
    </row>
    <row r="264" spans="1:12" ht="27.95" customHeight="1" thickBot="1">
      <c r="A264" s="25"/>
      <c r="B264" s="23"/>
      <c r="C264" s="23"/>
      <c r="D264" s="23"/>
      <c r="E264" s="23"/>
      <c r="F264" s="23"/>
      <c r="G264" s="23"/>
      <c r="H264" s="23"/>
      <c r="I264" s="23"/>
      <c r="J264" s="23"/>
      <c r="K264" s="23"/>
      <c r="L264" s="24"/>
    </row>
    <row r="265" spans="1:12" ht="27.95" customHeight="1" thickBot="1">
      <c r="B265" s="182"/>
      <c r="C265" s="178"/>
      <c r="D265" s="178"/>
      <c r="E265" s="178"/>
      <c r="F265" s="178"/>
      <c r="G265" s="178"/>
      <c r="H265" s="167"/>
      <c r="I265" s="167"/>
      <c r="J265" s="168"/>
      <c r="K265" s="167"/>
      <c r="L265" s="167"/>
    </row>
    <row r="266" spans="1:12" ht="27.95" customHeight="1">
      <c r="A266" s="73"/>
      <c r="B266" s="1744" t="s">
        <v>187</v>
      </c>
      <c r="C266" s="1541"/>
      <c r="D266" s="1541"/>
      <c r="E266" s="1541"/>
      <c r="F266" s="1541"/>
      <c r="G266" s="1541"/>
      <c r="H266" s="1541"/>
      <c r="I266" s="1541"/>
      <c r="J266" s="1541"/>
      <c r="K266" s="1541"/>
      <c r="L266" s="1542"/>
    </row>
    <row r="267" spans="1:12" ht="27.95" customHeight="1">
      <c r="A267" s="13"/>
      <c r="B267" s="1753" t="s">
        <v>188</v>
      </c>
      <c r="C267" s="1753"/>
      <c r="D267" s="1753"/>
      <c r="E267" s="1753"/>
      <c r="F267" s="1753"/>
      <c r="G267" s="1753"/>
      <c r="H267" s="1753"/>
      <c r="I267" s="1753"/>
      <c r="J267" s="1753"/>
      <c r="K267" s="1753"/>
      <c r="L267" s="1545"/>
    </row>
    <row r="268" spans="1:12" ht="27.95" customHeight="1" thickBot="1">
      <c r="A268" s="25"/>
      <c r="B268" s="1547" t="s">
        <v>189</v>
      </c>
      <c r="C268" s="1547"/>
      <c r="D268" s="1547"/>
      <c r="E268" s="1547"/>
      <c r="F268" s="1547"/>
      <c r="G268" s="1547"/>
      <c r="H268" s="1547"/>
      <c r="I268" s="1547"/>
      <c r="J268" s="1547"/>
      <c r="K268" s="1547"/>
      <c r="L268" s="1548"/>
    </row>
    <row r="269" spans="1:12" ht="27.95" customHeight="1">
      <c r="A269" s="13"/>
      <c r="B269" s="1754" t="s">
        <v>112</v>
      </c>
      <c r="C269" s="1754"/>
      <c r="D269" s="1754"/>
      <c r="E269" s="1754"/>
      <c r="F269" s="1754"/>
      <c r="H269" s="1755" t="s">
        <v>113</v>
      </c>
      <c r="I269" s="1755"/>
      <c r="J269" s="1755"/>
      <c r="K269" s="1755"/>
      <c r="L269" s="1560"/>
    </row>
    <row r="270" spans="1:12" ht="27.95" customHeight="1" thickBot="1">
      <c r="A270" s="13"/>
      <c r="B270" s="1754"/>
      <c r="C270" s="1754"/>
      <c r="D270" s="1754"/>
      <c r="E270" s="1754"/>
      <c r="F270" s="1754"/>
      <c r="H270" s="1755"/>
      <c r="I270" s="1755"/>
      <c r="J270" s="1755"/>
      <c r="K270" s="1755"/>
      <c r="L270" s="1560"/>
    </row>
    <row r="271" spans="1:12" ht="27.95" customHeight="1">
      <c r="A271" s="13"/>
      <c r="B271" s="73"/>
      <c r="C271" s="74"/>
      <c r="D271" s="74"/>
      <c r="E271" s="74"/>
      <c r="F271" s="75"/>
      <c r="H271" s="73"/>
      <c r="I271" s="74"/>
      <c r="J271" s="74"/>
      <c r="K271" s="74"/>
      <c r="L271" s="75"/>
    </row>
    <row r="272" spans="1:12">
      <c r="A272" s="13"/>
      <c r="B272" s="76" t="str">
        <f>'04-22Master'!F5</f>
        <v>Burgeon IT Services Pvt.Ltd.</v>
      </c>
      <c r="F272" s="14"/>
      <c r="H272" s="76" t="str">
        <f>'04-22Master'!AK5</f>
        <v>Burgeon IT Services Pvt.Ltd.</v>
      </c>
      <c r="L272" s="14"/>
    </row>
    <row r="273" spans="1:12">
      <c r="A273" s="13"/>
      <c r="B273" s="13"/>
      <c r="F273" s="14"/>
      <c r="H273" s="13"/>
      <c r="L273" s="14"/>
    </row>
    <row r="274" spans="1:12">
      <c r="A274" s="13"/>
      <c r="B274" s="76" t="str">
        <f>'04-22Master'!F6</f>
        <v>Siri Mansion LIGB 436 Dr.A S Rao Nagar,Hyderabad</v>
      </c>
      <c r="F274" s="14"/>
      <c r="H274" s="76" t="str">
        <f>'04-22Master'!AK6</f>
        <v>Siri Mansion LIGB 436 Dr.A S Rao Nagar,Hyderabad</v>
      </c>
      <c r="L274" s="14"/>
    </row>
    <row r="275" spans="1:12" ht="15.75" thickBot="1">
      <c r="A275" s="13"/>
      <c r="B275" s="25"/>
      <c r="C275" s="23"/>
      <c r="D275" s="23"/>
      <c r="E275" s="23"/>
      <c r="F275" s="24"/>
      <c r="H275" s="25"/>
      <c r="I275" s="23"/>
      <c r="J275" s="23"/>
      <c r="K275" s="23"/>
      <c r="L275" s="24"/>
    </row>
    <row r="276" spans="1:12">
      <c r="A276" s="13"/>
      <c r="J276" t="s">
        <v>114</v>
      </c>
      <c r="L276" s="14"/>
    </row>
    <row r="277" spans="1:12">
      <c r="A277" s="13"/>
      <c r="B277" s="1756" t="s">
        <v>115</v>
      </c>
      <c r="C277" s="1756"/>
      <c r="D277" s="1756"/>
      <c r="E277" s="1756"/>
      <c r="F277" s="1756"/>
      <c r="H277" s="1756" t="s">
        <v>3</v>
      </c>
      <c r="I277" s="1756"/>
      <c r="J277" s="1756"/>
      <c r="K277" s="1756"/>
      <c r="L277" s="1553"/>
    </row>
    <row r="278" spans="1:12" ht="15.75" thickBot="1">
      <c r="A278" s="13"/>
      <c r="L278" s="14"/>
    </row>
    <row r="279" spans="1:12">
      <c r="A279" s="13"/>
      <c r="B279" s="73"/>
      <c r="C279" s="74"/>
      <c r="D279" s="74"/>
      <c r="E279" s="74"/>
      <c r="F279" s="75"/>
      <c r="H279" s="77"/>
      <c r="I279" s="78"/>
      <c r="J279" s="78"/>
      <c r="K279" s="78"/>
      <c r="L279" s="79"/>
    </row>
    <row r="280" spans="1:12">
      <c r="A280" s="13"/>
      <c r="B280" s="13"/>
      <c r="F280" s="14"/>
      <c r="H280" s="76" t="str">
        <f>'04-22Master'!AK10</f>
        <v>INFOSYS  LTD.IL Bangalore STP Park - I</v>
      </c>
      <c r="I280" s="2"/>
      <c r="J280" s="2"/>
      <c r="K280" s="2"/>
      <c r="L280" s="80"/>
    </row>
    <row r="281" spans="1:12">
      <c r="A281" s="13"/>
      <c r="B281" s="76" t="str">
        <f>'04-22Master'!F8</f>
        <v>IT SUPPORTIVE SERVICES &amp; BANGALORE STP</v>
      </c>
      <c r="F281" s="14"/>
      <c r="H281" s="76"/>
      <c r="I281" s="2"/>
      <c r="J281" s="2"/>
      <c r="K281" s="2"/>
      <c r="L281" s="80"/>
    </row>
    <row r="282" spans="1:12">
      <c r="A282" s="13"/>
      <c r="B282" s="13"/>
      <c r="F282" s="14"/>
      <c r="H282" s="76" t="str">
        <f>'04-22Master'!AK11</f>
        <v>No.45&amp;46,3rd Cross,Electronic City,BANGALORE,KARNATAKA</v>
      </c>
      <c r="I282" s="2"/>
      <c r="J282" s="2"/>
      <c r="K282" s="2"/>
      <c r="L282" s="80"/>
    </row>
    <row r="283" spans="1:12" ht="15.75" thickBot="1">
      <c r="A283" s="13"/>
      <c r="B283" s="25"/>
      <c r="C283" s="23"/>
      <c r="D283" s="23"/>
      <c r="E283" s="23"/>
      <c r="F283" s="24"/>
      <c r="H283" s="81"/>
      <c r="I283" s="82"/>
      <c r="J283" s="82"/>
      <c r="K283" s="82"/>
      <c r="L283" s="83"/>
    </row>
    <row r="284" spans="1:12">
      <c r="A284" s="84"/>
      <c r="B284" s="1743" t="s">
        <v>190</v>
      </c>
      <c r="C284" s="1743"/>
      <c r="D284" s="1743"/>
      <c r="E284" s="1743"/>
      <c r="F284" s="1743"/>
      <c r="G284" s="1743"/>
      <c r="H284" s="1767" t="e">
        <f>'04-22Master'!#REF!</f>
        <v>#REF!</v>
      </c>
      <c r="I284" s="1758"/>
      <c r="J284" s="1758"/>
      <c r="K284" s="1758"/>
      <c r="L284" s="1759"/>
    </row>
    <row r="285" spans="1:12">
      <c r="A285" s="84"/>
      <c r="B285" s="1768" t="s">
        <v>191</v>
      </c>
      <c r="C285" s="1768"/>
      <c r="D285" s="1768"/>
      <c r="E285" s="1768"/>
      <c r="F285" s="1768"/>
      <c r="G285" s="1768"/>
      <c r="H285" s="1767" t="e">
        <f>'04-22Master'!#REF!</f>
        <v>#REF!</v>
      </c>
      <c r="I285" s="1758"/>
      <c r="J285" s="1758"/>
      <c r="K285" s="1758"/>
      <c r="L285" s="1759"/>
    </row>
    <row r="286" spans="1:12">
      <c r="A286" s="84"/>
      <c r="B286" s="1743" t="s">
        <v>192</v>
      </c>
      <c r="C286" s="1743"/>
      <c r="D286" s="1743"/>
      <c r="E286" s="1743"/>
      <c r="F286" s="1743"/>
      <c r="G286" s="1743"/>
      <c r="H286" s="1767" t="e">
        <f>'04-22Master'!#REF!</f>
        <v>#REF!</v>
      </c>
      <c r="I286" s="1758"/>
      <c r="J286" s="1758"/>
      <c r="K286" s="1758"/>
      <c r="L286" s="1759"/>
    </row>
    <row r="287" spans="1:12">
      <c r="A287" s="84"/>
      <c r="B287" s="1743" t="s">
        <v>193</v>
      </c>
      <c r="C287" s="1743"/>
      <c r="D287" s="1743"/>
      <c r="E287" s="1743"/>
      <c r="F287" s="1743"/>
      <c r="G287" s="1743"/>
      <c r="H287" s="1757" t="e">
        <f>'04-22Master'!#REF!</f>
        <v>#REF!</v>
      </c>
      <c r="I287" s="1758"/>
      <c r="J287" s="1758"/>
      <c r="K287" s="1758"/>
      <c r="L287" s="1759"/>
    </row>
    <row r="288" spans="1:12">
      <c r="A288" s="84"/>
      <c r="B288" s="85" t="s">
        <v>194</v>
      </c>
      <c r="C288" s="86"/>
      <c r="D288" s="86"/>
      <c r="E288" s="86"/>
      <c r="F288" s="86"/>
      <c r="G288" s="86"/>
      <c r="H288" s="1760" t="s">
        <v>195</v>
      </c>
      <c r="I288" s="1761"/>
      <c r="J288" s="1761"/>
      <c r="K288" s="1761"/>
      <c r="L288" s="1762"/>
    </row>
    <row r="289" spans="1:12">
      <c r="A289" s="84"/>
      <c r="B289" s="85" t="s">
        <v>196</v>
      </c>
      <c r="C289" s="86"/>
      <c r="D289" s="86"/>
      <c r="E289" s="86"/>
      <c r="F289" s="86"/>
      <c r="G289" s="86"/>
      <c r="H289" s="87"/>
      <c r="I289" s="88"/>
      <c r="J289" s="180"/>
      <c r="K289" s="88"/>
      <c r="L289" s="92"/>
    </row>
    <row r="290" spans="1:12">
      <c r="A290" s="84"/>
      <c r="B290" s="1763" t="s">
        <v>197</v>
      </c>
      <c r="C290" s="1763"/>
      <c r="D290" s="1763"/>
      <c r="E290" s="1763"/>
      <c r="F290" s="1763"/>
      <c r="G290" s="1763"/>
      <c r="H290" s="1764" t="e">
        <f>'04-22Master'!#REF!</f>
        <v>#REF!</v>
      </c>
      <c r="I290" s="1765"/>
      <c r="J290" s="1765"/>
      <c r="K290" s="1765"/>
      <c r="L290" s="1533"/>
    </row>
    <row r="291" spans="1:12">
      <c r="A291" s="84"/>
      <c r="B291" s="1743"/>
      <c r="C291" s="1743"/>
      <c r="D291" s="1743"/>
      <c r="E291" s="1743"/>
      <c r="F291" s="1743"/>
      <c r="G291" s="1743"/>
      <c r="H291" s="1766" t="e">
        <f>'04-22Master'!#REF!</f>
        <v>#REF!</v>
      </c>
      <c r="I291" s="1758"/>
      <c r="J291" s="1758"/>
      <c r="K291" s="1758"/>
      <c r="L291" s="1759"/>
    </row>
    <row r="292" spans="1:12">
      <c r="A292" s="13"/>
      <c r="B292" s="1743"/>
      <c r="C292" s="1743"/>
      <c r="D292" s="1743"/>
      <c r="E292" s="1743"/>
      <c r="F292" s="1743"/>
      <c r="G292" s="1743"/>
      <c r="H292" s="1767" t="e">
        <f>'04-22Master'!#REF!</f>
        <v>#REF!</v>
      </c>
      <c r="I292" s="1758"/>
      <c r="J292" s="1758"/>
      <c r="K292" s="1758"/>
      <c r="L292" s="1759"/>
    </row>
    <row r="293" spans="1:12">
      <c r="A293" s="13"/>
      <c r="B293" s="85" t="s">
        <v>198</v>
      </c>
      <c r="C293" s="86"/>
      <c r="D293" s="86"/>
      <c r="E293" s="86"/>
      <c r="F293" s="86"/>
      <c r="G293" s="89"/>
      <c r="H293" s="1745" t="e">
        <f>'04-22Master'!#REF!</f>
        <v>#REF!</v>
      </c>
      <c r="I293" s="1746"/>
      <c r="J293" s="1746"/>
      <c r="K293" s="1746"/>
      <c r="L293" s="1747"/>
    </row>
    <row r="294" spans="1:12">
      <c r="A294" s="13"/>
      <c r="B294" s="85"/>
      <c r="C294" s="86"/>
      <c r="D294" s="86"/>
      <c r="E294" s="86"/>
      <c r="F294" s="86"/>
      <c r="G294" s="89"/>
      <c r="H294" s="1745" t="e">
        <f>'04-22Master'!#REF!</f>
        <v>#REF!</v>
      </c>
      <c r="I294" s="1746"/>
      <c r="J294" s="1746"/>
      <c r="K294" s="1746"/>
      <c r="L294" s="1747"/>
    </row>
    <row r="295" spans="1:12">
      <c r="A295" s="13"/>
      <c r="B295" s="85"/>
      <c r="C295" s="86"/>
      <c r="D295" s="86"/>
      <c r="E295" s="86"/>
      <c r="F295" s="86"/>
      <c r="G295" s="89"/>
      <c r="H295" s="1745" t="e">
        <f>'04-22Master'!#REF!</f>
        <v>#REF!</v>
      </c>
      <c r="I295" s="1746"/>
      <c r="J295" s="1746"/>
      <c r="K295" s="1746"/>
      <c r="L295" s="1747"/>
    </row>
    <row r="296" spans="1:12">
      <c r="A296" s="13"/>
      <c r="B296" s="85" t="s">
        <v>205</v>
      </c>
      <c r="C296" s="86"/>
      <c r="D296" s="86"/>
      <c r="E296" s="86"/>
      <c r="F296" s="86"/>
      <c r="G296" s="89"/>
      <c r="H296" s="87"/>
      <c r="I296" s="88"/>
      <c r="J296" s="88"/>
      <c r="K296" s="88"/>
      <c r="L296" s="92"/>
    </row>
    <row r="297" spans="1:12">
      <c r="A297" s="13"/>
      <c r="B297" s="94" t="s">
        <v>206</v>
      </c>
      <c r="C297" s="161"/>
      <c r="D297" s="161"/>
      <c r="E297" s="161"/>
      <c r="F297" s="161"/>
      <c r="G297" s="162"/>
      <c r="H297" s="163"/>
      <c r="I297" s="164"/>
      <c r="J297" s="165"/>
      <c r="K297" s="164"/>
      <c r="L297" s="166"/>
    </row>
    <row r="298" spans="1:12" ht="45">
      <c r="A298" s="13"/>
      <c r="B298" s="85" t="s">
        <v>209</v>
      </c>
      <c r="C298" s="86"/>
      <c r="D298" s="88"/>
      <c r="E298" s="173" t="s">
        <v>211</v>
      </c>
      <c r="F298" s="64"/>
      <c r="G298" s="1748" t="s">
        <v>210</v>
      </c>
      <c r="H298" s="1749"/>
      <c r="I298" s="177" t="s">
        <v>207</v>
      </c>
      <c r="J298" s="175" t="s">
        <v>212</v>
      </c>
      <c r="K298" s="1748" t="s">
        <v>208</v>
      </c>
      <c r="L298" s="1750"/>
    </row>
    <row r="299" spans="1:12">
      <c r="A299" s="13"/>
      <c r="B299" s="176">
        <v>1</v>
      </c>
      <c r="C299" s="86"/>
      <c r="D299" s="86"/>
      <c r="E299" s="179">
        <v>2</v>
      </c>
      <c r="F299" s="89"/>
      <c r="G299" s="179">
        <v>3</v>
      </c>
      <c r="H299" s="195"/>
      <c r="I299" s="195">
        <v>4</v>
      </c>
      <c r="J299" s="103">
        <v>5</v>
      </c>
      <c r="K299" s="90"/>
      <c r="L299" s="91">
        <v>6</v>
      </c>
    </row>
    <row r="300" spans="1:12">
      <c r="A300" s="13"/>
      <c r="B300" s="293" t="e">
        <f>'04-22Master'!#REF!</f>
        <v>#REF!</v>
      </c>
      <c r="C300" s="191"/>
      <c r="D300" s="192"/>
      <c r="E300" s="194" t="s">
        <v>368</v>
      </c>
      <c r="F300" s="192"/>
      <c r="G300" s="194" t="s">
        <v>369</v>
      </c>
      <c r="H300" s="64"/>
      <c r="I300" s="11" t="s">
        <v>370</v>
      </c>
      <c r="J300" s="292">
        <v>1</v>
      </c>
      <c r="K300" s="1751" t="s">
        <v>34</v>
      </c>
      <c r="L300" s="1752"/>
    </row>
    <row r="301" spans="1:12">
      <c r="A301" s="13"/>
      <c r="B301" s="85"/>
      <c r="C301" s="191"/>
      <c r="D301" s="192"/>
      <c r="E301" s="193"/>
      <c r="F301" s="192"/>
      <c r="G301" s="193"/>
      <c r="H301" s="64"/>
      <c r="I301" s="11"/>
      <c r="J301" s="11"/>
      <c r="K301" s="194"/>
      <c r="L301" s="64"/>
    </row>
    <row r="302" spans="1:12">
      <c r="A302" s="13"/>
      <c r="B302" s="85"/>
      <c r="C302" s="191"/>
      <c r="D302" s="192"/>
      <c r="E302" s="193"/>
      <c r="F302" s="192"/>
      <c r="G302" s="193"/>
      <c r="H302" s="64"/>
      <c r="I302" s="11"/>
      <c r="J302" s="11"/>
      <c r="K302" s="194"/>
      <c r="L302" s="64"/>
    </row>
    <row r="303" spans="1:12">
      <c r="A303" s="13"/>
      <c r="B303" s="71"/>
      <c r="C303" s="17"/>
      <c r="D303" s="72"/>
      <c r="E303" s="193"/>
      <c r="F303" s="192"/>
      <c r="G303" s="193"/>
      <c r="H303" s="64"/>
      <c r="I303" s="11"/>
      <c r="J303" s="11"/>
      <c r="K303" s="194"/>
      <c r="L303" s="64"/>
    </row>
    <row r="304" spans="1:12">
      <c r="A304" s="13"/>
      <c r="B304" t="s">
        <v>213</v>
      </c>
      <c r="L304" s="14"/>
    </row>
    <row r="305" spans="1:12">
      <c r="A305" s="13"/>
      <c r="B305" t="s">
        <v>214</v>
      </c>
      <c r="L305" s="14"/>
    </row>
    <row r="306" spans="1:12">
      <c r="A306" s="13"/>
      <c r="B306" t="s">
        <v>215</v>
      </c>
      <c r="L306" s="14"/>
    </row>
    <row r="307" spans="1:12" ht="27.95" customHeight="1">
      <c r="A307" s="13"/>
      <c r="L307" s="14"/>
    </row>
    <row r="308" spans="1:12" ht="27.95" customHeight="1">
      <c r="A308" s="13"/>
      <c r="I308" t="s">
        <v>216</v>
      </c>
      <c r="L308" s="14"/>
    </row>
    <row r="309" spans="1:12" ht="27.95" customHeight="1">
      <c r="A309" s="13"/>
      <c r="F309" s="181" t="s">
        <v>199</v>
      </c>
      <c r="L309" s="14"/>
    </row>
    <row r="310" spans="1:12" ht="27.95" customHeight="1">
      <c r="A310" s="13" t="s">
        <v>200</v>
      </c>
      <c r="K310" s="231" t="e">
        <f>'04-22Master'!#REF!</f>
        <v>#REF!</v>
      </c>
      <c r="L310" s="14"/>
    </row>
    <row r="311" spans="1:12" ht="27.95" customHeight="1">
      <c r="A311" s="13" t="s">
        <v>201</v>
      </c>
      <c r="L311" s="14"/>
    </row>
    <row r="312" spans="1:12" ht="27.95" customHeight="1">
      <c r="A312" s="13"/>
      <c r="L312" s="14"/>
    </row>
    <row r="313" spans="1:12" ht="27.95" customHeight="1">
      <c r="A313" s="13"/>
      <c r="L313" s="14"/>
    </row>
    <row r="314" spans="1:12" ht="27.95" customHeight="1">
      <c r="A314" s="13"/>
      <c r="F314" t="s">
        <v>202</v>
      </c>
      <c r="L314" s="14"/>
    </row>
    <row r="315" spans="1:12" ht="27.95" customHeight="1">
      <c r="A315" s="13" t="s">
        <v>203</v>
      </c>
      <c r="B315" t="s">
        <v>367</v>
      </c>
      <c r="F315" t="str">
        <f>'04-22Master'!F5</f>
        <v>Burgeon IT Services Pvt.Ltd.</v>
      </c>
      <c r="L315" s="14"/>
    </row>
    <row r="316" spans="1:12" ht="27.95" customHeight="1">
      <c r="A316" s="13" t="s">
        <v>204</v>
      </c>
      <c r="B316" s="291" t="e">
        <f>'04-22Master'!#REF!</f>
        <v>#REF!</v>
      </c>
      <c r="F316" t="str">
        <f>'04-22Master'!F6</f>
        <v>Siri Mansion LIGB 436 Dr.A S Rao Nagar,Hyderabad</v>
      </c>
      <c r="L316" s="14"/>
    </row>
    <row r="317" spans="1:12" ht="27.95" customHeight="1" thickBot="1">
      <c r="A317" s="25"/>
      <c r="B317" s="23"/>
      <c r="C317" s="23"/>
      <c r="D317" s="23"/>
      <c r="E317" s="23"/>
      <c r="F317" s="23"/>
      <c r="G317" s="23"/>
      <c r="H317" s="23"/>
      <c r="I317" s="23"/>
      <c r="J317" s="23"/>
      <c r="K317" s="23"/>
      <c r="L317" s="24"/>
    </row>
    <row r="318" spans="1:12" ht="27.95" customHeight="1" thickBot="1">
      <c r="B318" s="182"/>
      <c r="C318" s="178"/>
      <c r="D318" s="178"/>
      <c r="E318" s="178"/>
      <c r="F318" s="178"/>
      <c r="G318" s="178"/>
      <c r="H318" s="167"/>
      <c r="I318" s="167"/>
      <c r="J318" s="168"/>
      <c r="K318" s="167"/>
      <c r="L318" s="167"/>
    </row>
    <row r="319" spans="1:12" ht="27.95" customHeight="1">
      <c r="A319" s="73"/>
      <c r="B319" s="1744" t="s">
        <v>187</v>
      </c>
      <c r="C319" s="1541"/>
      <c r="D319" s="1541"/>
      <c r="E319" s="1541"/>
      <c r="F319" s="1541"/>
      <c r="G319" s="1541"/>
      <c r="H319" s="1541"/>
      <c r="I319" s="1541"/>
      <c r="J319" s="1541"/>
      <c r="K319" s="1541"/>
      <c r="L319" s="1542"/>
    </row>
    <row r="320" spans="1:12" ht="27.95" customHeight="1">
      <c r="A320" s="13"/>
      <c r="B320" s="1753" t="s">
        <v>188</v>
      </c>
      <c r="C320" s="1753"/>
      <c r="D320" s="1753"/>
      <c r="E320" s="1753"/>
      <c r="F320" s="1753"/>
      <c r="G320" s="1753"/>
      <c r="H320" s="1753"/>
      <c r="I320" s="1753"/>
      <c r="J320" s="1753"/>
      <c r="K320" s="1753"/>
      <c r="L320" s="1545"/>
    </row>
    <row r="321" spans="1:12" ht="27.95" customHeight="1" thickBot="1">
      <c r="A321" s="25"/>
      <c r="B321" s="1547" t="s">
        <v>189</v>
      </c>
      <c r="C321" s="1547"/>
      <c r="D321" s="1547"/>
      <c r="E321" s="1547"/>
      <c r="F321" s="1547"/>
      <c r="G321" s="1547"/>
      <c r="H321" s="1547"/>
      <c r="I321" s="1547"/>
      <c r="J321" s="1547"/>
      <c r="K321" s="1547"/>
      <c r="L321" s="1548"/>
    </row>
    <row r="322" spans="1:12" ht="27.95" customHeight="1">
      <c r="A322" s="13"/>
      <c r="B322" s="1754" t="s">
        <v>112</v>
      </c>
      <c r="C322" s="1754"/>
      <c r="D322" s="1754"/>
      <c r="E322" s="1754"/>
      <c r="F322" s="1754"/>
      <c r="H322" s="1755" t="s">
        <v>113</v>
      </c>
      <c r="I322" s="1755"/>
      <c r="J322" s="1755"/>
      <c r="K322" s="1755"/>
      <c r="L322" s="1560"/>
    </row>
    <row r="323" spans="1:12" ht="27.95" customHeight="1" thickBot="1">
      <c r="A323" s="13"/>
      <c r="B323" s="1754"/>
      <c r="C323" s="1754"/>
      <c r="D323" s="1754"/>
      <c r="E323" s="1754"/>
      <c r="F323" s="1754"/>
      <c r="H323" s="1755"/>
      <c r="I323" s="1755"/>
      <c r="J323" s="1755"/>
      <c r="K323" s="1755"/>
      <c r="L323" s="1560"/>
    </row>
    <row r="324" spans="1:12" ht="27.95" customHeight="1">
      <c r="A324" s="13"/>
      <c r="B324" s="73"/>
      <c r="C324" s="74"/>
      <c r="D324" s="74"/>
      <c r="E324" s="74"/>
      <c r="F324" s="75"/>
      <c r="H324" s="73"/>
      <c r="I324" s="74"/>
      <c r="J324" s="74"/>
      <c r="K324" s="74"/>
      <c r="L324" s="75"/>
    </row>
    <row r="325" spans="1:12">
      <c r="A325" s="13"/>
      <c r="B325" s="160" t="str">
        <f>'04-22Master'!F5</f>
        <v>Burgeon IT Services Pvt.Ltd.</v>
      </c>
      <c r="F325" s="14"/>
      <c r="H325" s="76" t="str">
        <f>'04-22Master'!AK5</f>
        <v>Burgeon IT Services Pvt.Ltd.</v>
      </c>
      <c r="L325" s="14"/>
    </row>
    <row r="326" spans="1:12">
      <c r="A326" s="13"/>
      <c r="B326" s="13"/>
      <c r="F326" s="14"/>
      <c r="H326" s="13"/>
      <c r="L326" s="14"/>
    </row>
    <row r="327" spans="1:12">
      <c r="A327" s="13"/>
      <c r="B327" s="76" t="str">
        <f>'04-22Master'!F6</f>
        <v>Siri Mansion LIGB 436 Dr.A S Rao Nagar,Hyderabad</v>
      </c>
      <c r="F327" s="14"/>
      <c r="H327" s="76" t="str">
        <f>'04-22Master'!AK6</f>
        <v>Siri Mansion LIGB 436 Dr.A S Rao Nagar,Hyderabad</v>
      </c>
      <c r="L327" s="14"/>
    </row>
    <row r="328" spans="1:12" ht="15.75" thickBot="1">
      <c r="A328" s="13"/>
      <c r="B328" s="25"/>
      <c r="C328" s="23"/>
      <c r="D328" s="23"/>
      <c r="E328" s="23"/>
      <c r="F328" s="24"/>
      <c r="H328" s="25"/>
      <c r="I328" s="23"/>
      <c r="J328" s="23"/>
      <c r="K328" s="23"/>
      <c r="L328" s="24"/>
    </row>
    <row r="329" spans="1:12">
      <c r="A329" s="13"/>
      <c r="J329" t="s">
        <v>114</v>
      </c>
      <c r="L329" s="14"/>
    </row>
    <row r="330" spans="1:12">
      <c r="A330" s="13"/>
      <c r="B330" s="1756" t="s">
        <v>115</v>
      </c>
      <c r="C330" s="1756"/>
      <c r="D330" s="1756"/>
      <c r="E330" s="1756"/>
      <c r="F330" s="1756"/>
      <c r="H330" s="1756" t="s">
        <v>3</v>
      </c>
      <c r="I330" s="1756"/>
      <c r="J330" s="1756"/>
      <c r="K330" s="1756"/>
      <c r="L330" s="1553"/>
    </row>
    <row r="331" spans="1:12" ht="15.75" thickBot="1">
      <c r="A331" s="13"/>
      <c r="L331" s="14"/>
    </row>
    <row r="332" spans="1:12">
      <c r="A332" s="13"/>
      <c r="B332" s="73"/>
      <c r="C332" s="74"/>
      <c r="D332" s="74"/>
      <c r="E332" s="74"/>
      <c r="F332" s="75"/>
      <c r="H332" s="77"/>
      <c r="I332" s="78"/>
      <c r="J332" s="78"/>
      <c r="K332" s="78"/>
      <c r="L332" s="79"/>
    </row>
    <row r="333" spans="1:12">
      <c r="A333" s="13"/>
      <c r="B333" s="13"/>
      <c r="F333" s="14"/>
      <c r="H333" s="76" t="str">
        <f>'04-22Master'!AK10</f>
        <v>INFOSYS  LTD.IL Bangalore STP Park - I</v>
      </c>
      <c r="I333" s="2"/>
      <c r="J333" s="2"/>
      <c r="K333" s="2"/>
      <c r="L333" s="80"/>
    </row>
    <row r="334" spans="1:12">
      <c r="A334" s="13"/>
      <c r="B334" s="76" t="str">
        <f>'04-22Master'!F8</f>
        <v>IT SUPPORTIVE SERVICES &amp; BANGALORE STP</v>
      </c>
      <c r="F334" s="14"/>
      <c r="H334" s="76"/>
      <c r="I334" s="2"/>
      <c r="J334" s="2"/>
      <c r="K334" s="2"/>
      <c r="L334" s="80"/>
    </row>
    <row r="335" spans="1:12">
      <c r="A335" s="13"/>
      <c r="B335" s="13"/>
      <c r="F335" s="14"/>
      <c r="H335" s="76" t="str">
        <f>'04-22Master'!AK11</f>
        <v>No.45&amp;46,3rd Cross,Electronic City,BANGALORE,KARNATAKA</v>
      </c>
      <c r="I335" s="2"/>
      <c r="J335" s="2"/>
      <c r="K335" s="2"/>
      <c r="L335" s="80"/>
    </row>
    <row r="336" spans="1:12" ht="15.75" thickBot="1">
      <c r="A336" s="13"/>
      <c r="B336" s="25"/>
      <c r="C336" s="23"/>
      <c r="D336" s="23"/>
      <c r="E336" s="23"/>
      <c r="F336" s="24"/>
      <c r="H336" s="81"/>
      <c r="I336" s="82"/>
      <c r="J336" s="82"/>
      <c r="K336" s="82"/>
      <c r="L336" s="83"/>
    </row>
    <row r="337" spans="1:12">
      <c r="A337" s="84"/>
      <c r="B337" s="1743" t="s">
        <v>190</v>
      </c>
      <c r="C337" s="1743"/>
      <c r="D337" s="1743"/>
      <c r="E337" s="1743"/>
      <c r="F337" s="1743"/>
      <c r="G337" s="1743"/>
      <c r="H337" s="1767" t="e">
        <f>'04-22Master'!#REF!</f>
        <v>#REF!</v>
      </c>
      <c r="I337" s="1758"/>
      <c r="J337" s="1758"/>
      <c r="K337" s="1758"/>
      <c r="L337" s="1759"/>
    </row>
    <row r="338" spans="1:12">
      <c r="A338" s="84"/>
      <c r="B338" s="1768" t="s">
        <v>191</v>
      </c>
      <c r="C338" s="1768"/>
      <c r="D338" s="1768"/>
      <c r="E338" s="1768"/>
      <c r="F338" s="1768"/>
      <c r="G338" s="1768"/>
      <c r="H338" s="1767" t="e">
        <f>'04-22Master'!#REF!</f>
        <v>#REF!</v>
      </c>
      <c r="I338" s="1758"/>
      <c r="J338" s="1758"/>
      <c r="K338" s="1758"/>
      <c r="L338" s="1759"/>
    </row>
    <row r="339" spans="1:12">
      <c r="A339" s="84"/>
      <c r="B339" s="1743" t="s">
        <v>192</v>
      </c>
      <c r="C339" s="1743"/>
      <c r="D339" s="1743"/>
      <c r="E339" s="1743"/>
      <c r="F339" s="1743"/>
      <c r="G339" s="1743"/>
      <c r="H339" s="1767" t="e">
        <f>'04-22Master'!#REF!</f>
        <v>#REF!</v>
      </c>
      <c r="I339" s="1758"/>
      <c r="J339" s="1758"/>
      <c r="K339" s="1758"/>
      <c r="L339" s="1759"/>
    </row>
    <row r="340" spans="1:12">
      <c r="A340" s="84"/>
      <c r="B340" s="1743" t="s">
        <v>193</v>
      </c>
      <c r="C340" s="1743"/>
      <c r="D340" s="1743"/>
      <c r="E340" s="1743"/>
      <c r="F340" s="1743"/>
      <c r="G340" s="1743"/>
      <c r="H340" s="1757" t="e">
        <f>'04-22Master'!#REF!</f>
        <v>#REF!</v>
      </c>
      <c r="I340" s="1758"/>
      <c r="J340" s="1758"/>
      <c r="K340" s="1758"/>
      <c r="L340" s="1759"/>
    </row>
    <row r="341" spans="1:12">
      <c r="A341" s="84"/>
      <c r="B341" s="85" t="s">
        <v>194</v>
      </c>
      <c r="C341" s="86"/>
      <c r="D341" s="86"/>
      <c r="E341" s="86"/>
      <c r="F341" s="86"/>
      <c r="G341" s="86"/>
      <c r="H341" s="1760" t="s">
        <v>195</v>
      </c>
      <c r="I341" s="1761"/>
      <c r="J341" s="1761"/>
      <c r="K341" s="1761"/>
      <c r="L341" s="1762"/>
    </row>
    <row r="342" spans="1:12">
      <c r="A342" s="84"/>
      <c r="B342" s="85" t="s">
        <v>196</v>
      </c>
      <c r="C342" s="86"/>
      <c r="D342" s="86"/>
      <c r="E342" s="86"/>
      <c r="F342" s="86"/>
      <c r="G342" s="86"/>
      <c r="H342" s="87"/>
      <c r="I342" s="88"/>
      <c r="J342" s="180"/>
      <c r="K342" s="88"/>
      <c r="L342" s="92"/>
    </row>
    <row r="343" spans="1:12">
      <c r="A343" s="84"/>
      <c r="B343" s="1763" t="s">
        <v>197</v>
      </c>
      <c r="C343" s="1763"/>
      <c r="D343" s="1763"/>
      <c r="E343" s="1763"/>
      <c r="F343" s="1763"/>
      <c r="G343" s="1763"/>
      <c r="H343" s="1764" t="e">
        <f>'04-22Master'!#REF!</f>
        <v>#REF!</v>
      </c>
      <c r="I343" s="1765"/>
      <c r="J343" s="1765"/>
      <c r="K343" s="1765"/>
      <c r="L343" s="1533"/>
    </row>
    <row r="344" spans="1:12">
      <c r="A344" s="84"/>
      <c r="B344" s="1743"/>
      <c r="C344" s="1743"/>
      <c r="D344" s="1743"/>
      <c r="E344" s="1743"/>
      <c r="F344" s="1743"/>
      <c r="G344" s="1743"/>
      <c r="H344" s="1766" t="e">
        <f>'04-22Master'!#REF!</f>
        <v>#REF!</v>
      </c>
      <c r="I344" s="1758"/>
      <c r="J344" s="1758"/>
      <c r="K344" s="1758"/>
      <c r="L344" s="1759"/>
    </row>
    <row r="345" spans="1:12">
      <c r="A345" s="13"/>
      <c r="B345" s="1743"/>
      <c r="C345" s="1743"/>
      <c r="D345" s="1743"/>
      <c r="E345" s="1743"/>
      <c r="F345" s="1743"/>
      <c r="G345" s="1743"/>
      <c r="H345" s="1767" t="e">
        <f>'04-22Master'!#REF!</f>
        <v>#REF!</v>
      </c>
      <c r="I345" s="1758"/>
      <c r="J345" s="1758"/>
      <c r="K345" s="1758"/>
      <c r="L345" s="1759"/>
    </row>
    <row r="346" spans="1:12">
      <c r="A346" s="13"/>
      <c r="B346" s="85" t="s">
        <v>198</v>
      </c>
      <c r="C346" s="86"/>
      <c r="D346" s="86"/>
      <c r="E346" s="86"/>
      <c r="F346" s="86"/>
      <c r="G346" s="89"/>
      <c r="H346" s="1745" t="e">
        <f>'04-22Master'!#REF!</f>
        <v>#REF!</v>
      </c>
      <c r="I346" s="1746"/>
      <c r="J346" s="1746"/>
      <c r="K346" s="1746"/>
      <c r="L346" s="1747"/>
    </row>
    <row r="347" spans="1:12">
      <c r="A347" s="13"/>
      <c r="B347" s="85"/>
      <c r="C347" s="86"/>
      <c r="D347" s="86"/>
      <c r="E347" s="86"/>
      <c r="F347" s="86"/>
      <c r="G347" s="89"/>
      <c r="H347" s="1745" t="e">
        <f>'04-22Master'!#REF!</f>
        <v>#REF!</v>
      </c>
      <c r="I347" s="1746"/>
      <c r="J347" s="1746"/>
      <c r="K347" s="1746"/>
      <c r="L347" s="1747"/>
    </row>
    <row r="348" spans="1:12">
      <c r="A348" s="13"/>
      <c r="B348" s="85"/>
      <c r="C348" s="86"/>
      <c r="D348" s="86"/>
      <c r="E348" s="86"/>
      <c r="F348" s="86"/>
      <c r="G348" s="89"/>
      <c r="H348" s="1745" t="e">
        <f>'04-22Master'!#REF!</f>
        <v>#REF!</v>
      </c>
      <c r="I348" s="1746"/>
      <c r="J348" s="1746"/>
      <c r="K348" s="1746"/>
      <c r="L348" s="1747"/>
    </row>
    <row r="349" spans="1:12">
      <c r="A349" s="13"/>
      <c r="B349" s="85" t="s">
        <v>205</v>
      </c>
      <c r="C349" s="86"/>
      <c r="D349" s="86"/>
      <c r="E349" s="86"/>
      <c r="F349" s="86"/>
      <c r="G349" s="89"/>
      <c r="H349" s="87"/>
      <c r="I349" s="88"/>
      <c r="J349" s="88"/>
      <c r="K349" s="88"/>
      <c r="L349" s="92"/>
    </row>
    <row r="350" spans="1:12">
      <c r="A350" s="13"/>
      <c r="B350" s="94" t="s">
        <v>206</v>
      </c>
      <c r="C350" s="161"/>
      <c r="D350" s="161"/>
      <c r="E350" s="161"/>
      <c r="F350" s="161"/>
      <c r="G350" s="162"/>
      <c r="H350" s="163"/>
      <c r="I350" s="164"/>
      <c r="J350" s="165"/>
      <c r="K350" s="164"/>
      <c r="L350" s="166"/>
    </row>
    <row r="351" spans="1:12" ht="45">
      <c r="A351" s="13"/>
      <c r="B351" s="85" t="s">
        <v>209</v>
      </c>
      <c r="C351" s="86"/>
      <c r="D351" s="88"/>
      <c r="E351" s="173" t="s">
        <v>211</v>
      </c>
      <c r="F351" s="64"/>
      <c r="G351" s="1748" t="s">
        <v>210</v>
      </c>
      <c r="H351" s="1749"/>
      <c r="I351" s="177" t="s">
        <v>207</v>
      </c>
      <c r="J351" s="175" t="s">
        <v>212</v>
      </c>
      <c r="K351" s="1748" t="s">
        <v>208</v>
      </c>
      <c r="L351" s="1750"/>
    </row>
    <row r="352" spans="1:12">
      <c r="A352" s="13"/>
      <c r="B352" s="176">
        <v>1</v>
      </c>
      <c r="C352" s="86"/>
      <c r="D352" s="86"/>
      <c r="E352" s="179">
        <v>2</v>
      </c>
      <c r="F352" s="89"/>
      <c r="G352" s="179">
        <v>3</v>
      </c>
      <c r="H352" s="195"/>
      <c r="I352" s="195">
        <v>4</v>
      </c>
      <c r="J352" s="103">
        <v>5</v>
      </c>
      <c r="K352" s="90"/>
      <c r="L352" s="91">
        <v>6</v>
      </c>
    </row>
    <row r="353" spans="1:12">
      <c r="A353" s="13"/>
      <c r="B353" s="293" t="e">
        <f>'04-22Master'!#REF!</f>
        <v>#REF!</v>
      </c>
      <c r="C353" s="191"/>
      <c r="D353" s="192"/>
      <c r="E353" s="194" t="s">
        <v>368</v>
      </c>
      <c r="F353" s="192"/>
      <c r="G353" s="194" t="s">
        <v>369</v>
      </c>
      <c r="H353" s="64"/>
      <c r="I353" s="11" t="s">
        <v>370</v>
      </c>
      <c r="J353" s="292">
        <v>1</v>
      </c>
      <c r="K353" s="1751" t="s">
        <v>34</v>
      </c>
      <c r="L353" s="1752"/>
    </row>
    <row r="354" spans="1:12">
      <c r="A354" s="13"/>
      <c r="B354" s="85"/>
      <c r="C354" s="191"/>
      <c r="D354" s="192"/>
      <c r="E354" s="193"/>
      <c r="F354" s="192"/>
      <c r="G354" s="193"/>
      <c r="H354" s="64"/>
      <c r="I354" s="11"/>
      <c r="J354" s="11"/>
      <c r="K354" s="194"/>
      <c r="L354" s="64"/>
    </row>
    <row r="355" spans="1:12">
      <c r="A355" s="13"/>
      <c r="B355" s="85"/>
      <c r="C355" s="191"/>
      <c r="D355" s="192"/>
      <c r="E355" s="193"/>
      <c r="F355" s="192"/>
      <c r="G355" s="193"/>
      <c r="H355" s="64"/>
      <c r="I355" s="11"/>
      <c r="J355" s="11"/>
      <c r="K355" s="194"/>
      <c r="L355" s="64"/>
    </row>
    <row r="356" spans="1:12">
      <c r="A356" s="13"/>
      <c r="B356" s="71"/>
      <c r="C356" s="17"/>
      <c r="D356" s="72"/>
      <c r="E356" s="193"/>
      <c r="F356" s="192"/>
      <c r="G356" s="193"/>
      <c r="H356" s="64"/>
      <c r="I356" s="11"/>
      <c r="J356" s="11"/>
      <c r="K356" s="194"/>
      <c r="L356" s="64"/>
    </row>
    <row r="357" spans="1:12">
      <c r="A357" s="13"/>
      <c r="B357" t="s">
        <v>213</v>
      </c>
      <c r="L357" s="14"/>
    </row>
    <row r="358" spans="1:12">
      <c r="A358" s="13"/>
      <c r="B358" t="s">
        <v>214</v>
      </c>
      <c r="L358" s="14"/>
    </row>
    <row r="359" spans="1:12">
      <c r="A359" s="13"/>
      <c r="B359" t="s">
        <v>215</v>
      </c>
      <c r="L359" s="14"/>
    </row>
    <row r="360" spans="1:12" ht="27.95" customHeight="1">
      <c r="A360" s="13"/>
      <c r="L360" s="14"/>
    </row>
    <row r="361" spans="1:12" ht="27.95" customHeight="1">
      <c r="A361" s="13"/>
      <c r="I361" t="s">
        <v>216</v>
      </c>
      <c r="L361" s="14"/>
    </row>
    <row r="362" spans="1:12" ht="27.95" customHeight="1">
      <c r="A362" s="13"/>
      <c r="F362" s="181" t="s">
        <v>199</v>
      </c>
      <c r="L362" s="14"/>
    </row>
    <row r="363" spans="1:12" ht="27.95" customHeight="1">
      <c r="A363" s="13" t="s">
        <v>200</v>
      </c>
      <c r="K363" s="231" t="e">
        <f>'04-22Master'!#REF!</f>
        <v>#REF!</v>
      </c>
      <c r="L363" s="14"/>
    </row>
    <row r="364" spans="1:12" ht="27.95" customHeight="1">
      <c r="A364" s="13" t="s">
        <v>201</v>
      </c>
      <c r="L364" s="14"/>
    </row>
    <row r="365" spans="1:12" ht="27.95" customHeight="1">
      <c r="A365" s="13"/>
      <c r="L365" s="14"/>
    </row>
    <row r="366" spans="1:12" ht="27.95" customHeight="1">
      <c r="A366" s="13"/>
      <c r="L366" s="14"/>
    </row>
    <row r="367" spans="1:12" ht="27.95" customHeight="1">
      <c r="A367" s="13"/>
      <c r="F367" t="s">
        <v>202</v>
      </c>
      <c r="L367" s="14"/>
    </row>
    <row r="368" spans="1:12" ht="27.95" customHeight="1">
      <c r="A368" s="13" t="s">
        <v>203</v>
      </c>
      <c r="B368" t="s">
        <v>367</v>
      </c>
      <c r="F368" t="str">
        <f>'04-22Master'!F5</f>
        <v>Burgeon IT Services Pvt.Ltd.</v>
      </c>
      <c r="L368" s="14"/>
    </row>
    <row r="369" spans="1:12" ht="27.95" customHeight="1">
      <c r="A369" s="13" t="s">
        <v>204</v>
      </c>
      <c r="B369" s="291" t="e">
        <f>'04-22Master'!#REF!</f>
        <v>#REF!</v>
      </c>
      <c r="F369" t="str">
        <f>'04-22Master'!F6</f>
        <v>Siri Mansion LIGB 436 Dr.A S Rao Nagar,Hyderabad</v>
      </c>
      <c r="L369" s="14"/>
    </row>
    <row r="370" spans="1:12" ht="27.95" customHeight="1" thickBot="1">
      <c r="A370" s="25"/>
      <c r="B370" s="23"/>
      <c r="C370" s="23"/>
      <c r="D370" s="23"/>
      <c r="E370" s="23"/>
      <c r="F370" s="23"/>
      <c r="G370" s="23"/>
      <c r="H370" s="23"/>
      <c r="I370" s="23"/>
      <c r="J370" s="23"/>
      <c r="K370" s="23"/>
      <c r="L370" s="24"/>
    </row>
    <row r="371" spans="1:12" ht="27.95" customHeight="1" thickBot="1">
      <c r="B371" s="182"/>
      <c r="C371" s="178"/>
      <c r="D371" s="178"/>
      <c r="E371" s="178"/>
      <c r="F371" s="178"/>
      <c r="G371" s="178"/>
      <c r="H371" s="167"/>
      <c r="I371" s="167"/>
      <c r="J371" s="168"/>
      <c r="K371" s="167"/>
      <c r="L371" s="167"/>
    </row>
    <row r="372" spans="1:12" ht="27.95" customHeight="1">
      <c r="A372" s="73"/>
      <c r="B372" s="1744" t="s">
        <v>187</v>
      </c>
      <c r="C372" s="1541"/>
      <c r="D372" s="1541"/>
      <c r="E372" s="1541"/>
      <c r="F372" s="1541"/>
      <c r="G372" s="1541"/>
      <c r="H372" s="1541"/>
      <c r="I372" s="1541"/>
      <c r="J372" s="1541"/>
      <c r="K372" s="1541"/>
      <c r="L372" s="1542"/>
    </row>
    <row r="373" spans="1:12" ht="27.95" customHeight="1">
      <c r="A373" s="13"/>
      <c r="B373" s="1753" t="s">
        <v>188</v>
      </c>
      <c r="C373" s="1753"/>
      <c r="D373" s="1753"/>
      <c r="E373" s="1753"/>
      <c r="F373" s="1753"/>
      <c r="G373" s="1753"/>
      <c r="H373" s="1753"/>
      <c r="I373" s="1753"/>
      <c r="J373" s="1753"/>
      <c r="K373" s="1753"/>
      <c r="L373" s="1545"/>
    </row>
    <row r="374" spans="1:12" ht="27.95" customHeight="1" thickBot="1">
      <c r="A374" s="25"/>
      <c r="B374" s="1547" t="s">
        <v>189</v>
      </c>
      <c r="C374" s="1547"/>
      <c r="D374" s="1547"/>
      <c r="E374" s="1547"/>
      <c r="F374" s="1547"/>
      <c r="G374" s="1547"/>
      <c r="H374" s="1547"/>
      <c r="I374" s="1547"/>
      <c r="J374" s="1547"/>
      <c r="K374" s="1547"/>
      <c r="L374" s="1548"/>
    </row>
    <row r="375" spans="1:12" ht="27.95" customHeight="1">
      <c r="A375" s="13"/>
      <c r="B375" s="1754" t="s">
        <v>112</v>
      </c>
      <c r="C375" s="1754"/>
      <c r="D375" s="1754"/>
      <c r="E375" s="1754"/>
      <c r="F375" s="1754"/>
      <c r="H375" s="1755" t="s">
        <v>113</v>
      </c>
      <c r="I375" s="1755"/>
      <c r="J375" s="1755"/>
      <c r="K375" s="1755"/>
      <c r="L375" s="1560"/>
    </row>
    <row r="376" spans="1:12" ht="27.95" customHeight="1" thickBot="1">
      <c r="A376" s="13"/>
      <c r="B376" s="1754"/>
      <c r="C376" s="1754"/>
      <c r="D376" s="1754"/>
      <c r="E376" s="1754"/>
      <c r="F376" s="1754"/>
      <c r="H376" s="1755"/>
      <c r="I376" s="1755"/>
      <c r="J376" s="1755"/>
      <c r="K376" s="1755"/>
      <c r="L376" s="1560"/>
    </row>
    <row r="377" spans="1:12" ht="27.95" customHeight="1">
      <c r="A377" s="13"/>
      <c r="B377" s="73"/>
      <c r="C377" s="74"/>
      <c r="D377" s="74"/>
      <c r="E377" s="74"/>
      <c r="F377" s="75"/>
      <c r="H377" s="73"/>
      <c r="I377" s="74"/>
      <c r="J377" s="74"/>
      <c r="K377" s="74"/>
      <c r="L377" s="75"/>
    </row>
    <row r="378" spans="1:12">
      <c r="A378" s="13"/>
      <c r="B378" s="76" t="str">
        <f>'04-22Master'!F5</f>
        <v>Burgeon IT Services Pvt.Ltd.</v>
      </c>
      <c r="F378" s="14"/>
      <c r="H378" s="76" t="str">
        <f>'04-22Master'!AK5</f>
        <v>Burgeon IT Services Pvt.Ltd.</v>
      </c>
      <c r="L378" s="14"/>
    </row>
    <row r="379" spans="1:12">
      <c r="A379" s="13"/>
      <c r="B379" s="13"/>
      <c r="F379" s="14"/>
      <c r="H379" s="13"/>
      <c r="L379" s="14"/>
    </row>
    <row r="380" spans="1:12">
      <c r="A380" s="13"/>
      <c r="B380" s="76" t="str">
        <f>'04-22Master'!F6</f>
        <v>Siri Mansion LIGB 436 Dr.A S Rao Nagar,Hyderabad</v>
      </c>
      <c r="F380" s="14"/>
      <c r="H380" s="76" t="str">
        <f>'04-22Master'!AK6</f>
        <v>Siri Mansion LIGB 436 Dr.A S Rao Nagar,Hyderabad</v>
      </c>
      <c r="L380" s="14"/>
    </row>
    <row r="381" spans="1:12" ht="15.75" thickBot="1">
      <c r="A381" s="13"/>
      <c r="B381" s="25"/>
      <c r="C381" s="23"/>
      <c r="D381" s="23"/>
      <c r="E381" s="23"/>
      <c r="F381" s="24"/>
      <c r="H381" s="25"/>
      <c r="I381" s="23"/>
      <c r="J381" s="23"/>
      <c r="K381" s="23"/>
      <c r="L381" s="24"/>
    </row>
    <row r="382" spans="1:12">
      <c r="A382" s="13"/>
      <c r="J382" t="s">
        <v>114</v>
      </c>
      <c r="L382" s="14"/>
    </row>
    <row r="383" spans="1:12">
      <c r="A383" s="13"/>
      <c r="B383" s="1756" t="s">
        <v>115</v>
      </c>
      <c r="C383" s="1756"/>
      <c r="D383" s="1756"/>
      <c r="E383" s="1756"/>
      <c r="F383" s="1756"/>
      <c r="H383" s="1756" t="s">
        <v>3</v>
      </c>
      <c r="I383" s="1756"/>
      <c r="J383" s="1756"/>
      <c r="K383" s="1756"/>
      <c r="L383" s="1553"/>
    </row>
    <row r="384" spans="1:12" ht="15" customHeight="1" thickBot="1">
      <c r="A384" s="13"/>
      <c r="L384" s="14"/>
    </row>
    <row r="385" spans="1:12">
      <c r="A385" s="13"/>
      <c r="B385" s="73"/>
      <c r="C385" s="74"/>
      <c r="D385" s="74"/>
      <c r="E385" s="74"/>
      <c r="F385" s="75"/>
      <c r="H385" s="77"/>
      <c r="I385" s="78"/>
      <c r="J385" s="78"/>
      <c r="K385" s="78"/>
      <c r="L385" s="79"/>
    </row>
    <row r="386" spans="1:12">
      <c r="A386" s="13"/>
      <c r="B386" s="13"/>
      <c r="F386" s="14"/>
      <c r="H386" s="76" t="str">
        <f>'04-22Master'!AK10</f>
        <v>INFOSYS  LTD.IL Bangalore STP Park - I</v>
      </c>
      <c r="I386" s="2"/>
      <c r="J386" s="2"/>
      <c r="K386" s="2"/>
      <c r="L386" s="80"/>
    </row>
    <row r="387" spans="1:12">
      <c r="A387" s="13"/>
      <c r="B387" s="76" t="str">
        <f>'04-22Master'!F8</f>
        <v>IT SUPPORTIVE SERVICES &amp; BANGALORE STP</v>
      </c>
      <c r="F387" s="14"/>
      <c r="H387" s="76"/>
      <c r="I387" s="2"/>
      <c r="J387" s="2"/>
      <c r="K387" s="2"/>
      <c r="L387" s="80"/>
    </row>
    <row r="388" spans="1:12">
      <c r="A388" s="13"/>
      <c r="B388" s="13"/>
      <c r="F388" s="14"/>
      <c r="H388" s="76" t="str">
        <f>'04-22Master'!AK11</f>
        <v>No.45&amp;46,3rd Cross,Electronic City,BANGALORE,KARNATAKA</v>
      </c>
      <c r="I388" s="2"/>
      <c r="J388" s="2"/>
      <c r="K388" s="2"/>
      <c r="L388" s="80"/>
    </row>
    <row r="389" spans="1:12" ht="15.75" thickBot="1">
      <c r="A389" s="13"/>
      <c r="B389" s="25"/>
      <c r="C389" s="23"/>
      <c r="D389" s="23"/>
      <c r="E389" s="23"/>
      <c r="F389" s="24"/>
      <c r="H389" s="81"/>
      <c r="I389" s="82"/>
      <c r="J389" s="82"/>
      <c r="K389" s="82"/>
      <c r="L389" s="83"/>
    </row>
    <row r="390" spans="1:12">
      <c r="A390" s="84"/>
      <c r="B390" s="1743" t="s">
        <v>190</v>
      </c>
      <c r="C390" s="1743"/>
      <c r="D390" s="1743"/>
      <c r="E390" s="1743"/>
      <c r="F390" s="1743"/>
      <c r="G390" s="1743"/>
      <c r="H390" s="1767" t="e">
        <f>'04-22Master'!#REF!</f>
        <v>#REF!</v>
      </c>
      <c r="I390" s="1758"/>
      <c r="J390" s="1758"/>
      <c r="K390" s="1758"/>
      <c r="L390" s="1759"/>
    </row>
    <row r="391" spans="1:12">
      <c r="A391" s="84"/>
      <c r="B391" s="1768" t="s">
        <v>191</v>
      </c>
      <c r="C391" s="1768"/>
      <c r="D391" s="1768"/>
      <c r="E391" s="1768"/>
      <c r="F391" s="1768"/>
      <c r="G391" s="1768"/>
      <c r="H391" s="1767" t="e">
        <f>'04-22Master'!#REF!</f>
        <v>#REF!</v>
      </c>
      <c r="I391" s="1758"/>
      <c r="J391" s="1758"/>
      <c r="K391" s="1758"/>
      <c r="L391" s="1759"/>
    </row>
    <row r="392" spans="1:12">
      <c r="A392" s="84"/>
      <c r="B392" s="1743" t="s">
        <v>192</v>
      </c>
      <c r="C392" s="1743"/>
      <c r="D392" s="1743"/>
      <c r="E392" s="1743"/>
      <c r="F392" s="1743"/>
      <c r="G392" s="1743"/>
      <c r="H392" s="1767" t="e">
        <f>'04-22Master'!#REF!</f>
        <v>#REF!</v>
      </c>
      <c r="I392" s="1758"/>
      <c r="J392" s="1758"/>
      <c r="K392" s="1758"/>
      <c r="L392" s="1759"/>
    </row>
    <row r="393" spans="1:12">
      <c r="A393" s="84"/>
      <c r="B393" s="1743" t="s">
        <v>193</v>
      </c>
      <c r="C393" s="1743"/>
      <c r="D393" s="1743"/>
      <c r="E393" s="1743"/>
      <c r="F393" s="1743"/>
      <c r="G393" s="1743"/>
      <c r="H393" s="1757" t="e">
        <f>'04-22Master'!#REF!</f>
        <v>#REF!</v>
      </c>
      <c r="I393" s="1758"/>
      <c r="J393" s="1758"/>
      <c r="K393" s="1758"/>
      <c r="L393" s="1759"/>
    </row>
    <row r="394" spans="1:12">
      <c r="A394" s="84"/>
      <c r="B394" s="85" t="s">
        <v>194</v>
      </c>
      <c r="C394" s="86"/>
      <c r="D394" s="86"/>
      <c r="E394" s="86"/>
      <c r="F394" s="86"/>
      <c r="G394" s="86"/>
      <c r="H394" s="1760" t="s">
        <v>195</v>
      </c>
      <c r="I394" s="1761"/>
      <c r="J394" s="1761"/>
      <c r="K394" s="1761"/>
      <c r="L394" s="1762"/>
    </row>
    <row r="395" spans="1:12">
      <c r="A395" s="84"/>
      <c r="B395" s="85" t="s">
        <v>196</v>
      </c>
      <c r="C395" s="86"/>
      <c r="D395" s="86"/>
      <c r="E395" s="86"/>
      <c r="F395" s="86"/>
      <c r="G395" s="86"/>
      <c r="H395" s="87"/>
      <c r="I395" s="88"/>
      <c r="J395" s="180"/>
      <c r="K395" s="88"/>
      <c r="L395" s="92"/>
    </row>
    <row r="396" spans="1:12">
      <c r="A396" s="84"/>
      <c r="B396" s="1763" t="s">
        <v>197</v>
      </c>
      <c r="C396" s="1763"/>
      <c r="D396" s="1763"/>
      <c r="E396" s="1763"/>
      <c r="F396" s="1763"/>
      <c r="G396" s="1763"/>
      <c r="H396" s="1764" t="e">
        <f>'04-22Master'!#REF!</f>
        <v>#REF!</v>
      </c>
      <c r="I396" s="1765"/>
      <c r="J396" s="1765"/>
      <c r="K396" s="1765"/>
      <c r="L396" s="1533"/>
    </row>
    <row r="397" spans="1:12">
      <c r="A397" s="84"/>
      <c r="B397" s="1743"/>
      <c r="C397" s="1743"/>
      <c r="D397" s="1743"/>
      <c r="E397" s="1743"/>
      <c r="F397" s="1743"/>
      <c r="G397" s="1743"/>
      <c r="H397" s="1766" t="e">
        <f>'04-22Master'!#REF!</f>
        <v>#REF!</v>
      </c>
      <c r="I397" s="1758"/>
      <c r="J397" s="1758"/>
      <c r="K397" s="1758"/>
      <c r="L397" s="1759"/>
    </row>
    <row r="398" spans="1:12">
      <c r="A398" s="13"/>
      <c r="B398" s="1743"/>
      <c r="C398" s="1743"/>
      <c r="D398" s="1743"/>
      <c r="E398" s="1743"/>
      <c r="F398" s="1743"/>
      <c r="G398" s="1743"/>
      <c r="H398" s="1767" t="e">
        <f>'04-22Master'!#REF!</f>
        <v>#REF!</v>
      </c>
      <c r="I398" s="1758"/>
      <c r="J398" s="1758"/>
      <c r="K398" s="1758"/>
      <c r="L398" s="1759"/>
    </row>
    <row r="399" spans="1:12" ht="27.95" customHeight="1">
      <c r="A399" s="13"/>
      <c r="B399" s="85" t="s">
        <v>198</v>
      </c>
      <c r="C399" s="86"/>
      <c r="D399" s="86"/>
      <c r="E399" s="86"/>
      <c r="F399" s="86"/>
      <c r="G399" s="89"/>
      <c r="H399" s="1745" t="e">
        <f>'04-22Master'!#REF!</f>
        <v>#REF!</v>
      </c>
      <c r="I399" s="1746"/>
      <c r="J399" s="1746"/>
      <c r="K399" s="1746"/>
      <c r="L399" s="1747"/>
    </row>
    <row r="400" spans="1:12" ht="27.95" customHeight="1">
      <c r="A400" s="13"/>
      <c r="B400" s="85"/>
      <c r="C400" s="86"/>
      <c r="D400" s="86"/>
      <c r="E400" s="86"/>
      <c r="F400" s="86"/>
      <c r="G400" s="89"/>
      <c r="H400" s="1745" t="e">
        <f>'04-22Master'!#REF!</f>
        <v>#REF!</v>
      </c>
      <c r="I400" s="1746"/>
      <c r="J400" s="1746"/>
      <c r="K400" s="1746"/>
      <c r="L400" s="1747"/>
    </row>
    <row r="401" spans="1:12" ht="27.95" customHeight="1">
      <c r="A401" s="13"/>
      <c r="B401" s="85"/>
      <c r="C401" s="86"/>
      <c r="D401" s="86"/>
      <c r="E401" s="86"/>
      <c r="F401" s="86"/>
      <c r="G401" s="89"/>
      <c r="H401" s="1745" t="e">
        <f>'04-22Master'!#REF!</f>
        <v>#REF!</v>
      </c>
      <c r="I401" s="1746"/>
      <c r="J401" s="1746"/>
      <c r="K401" s="1746"/>
      <c r="L401" s="1747"/>
    </row>
    <row r="402" spans="1:12" ht="27.95" customHeight="1">
      <c r="A402" s="13"/>
      <c r="B402" s="85" t="s">
        <v>205</v>
      </c>
      <c r="C402" s="86"/>
      <c r="D402" s="86"/>
      <c r="E402" s="86"/>
      <c r="F402" s="86"/>
      <c r="G402" s="89"/>
      <c r="H402" s="87"/>
      <c r="I402" s="88"/>
      <c r="J402" s="88"/>
      <c r="K402" s="88"/>
      <c r="L402" s="92"/>
    </row>
    <row r="403" spans="1:12" ht="27.95" customHeight="1">
      <c r="A403" s="13"/>
      <c r="B403" s="94" t="s">
        <v>206</v>
      </c>
      <c r="C403" s="161"/>
      <c r="D403" s="161"/>
      <c r="E403" s="161"/>
      <c r="F403" s="161"/>
      <c r="G403" s="162"/>
      <c r="H403" s="163"/>
      <c r="I403" s="164"/>
      <c r="J403" s="165"/>
      <c r="K403" s="164"/>
      <c r="L403" s="166"/>
    </row>
    <row r="404" spans="1:12" ht="27.95" customHeight="1">
      <c r="A404" s="13"/>
      <c r="B404" s="85" t="s">
        <v>209</v>
      </c>
      <c r="C404" s="86"/>
      <c r="D404" s="88"/>
      <c r="E404" s="173" t="s">
        <v>211</v>
      </c>
      <c r="F404" s="64"/>
      <c r="G404" s="1748" t="s">
        <v>210</v>
      </c>
      <c r="H404" s="1749"/>
      <c r="I404" s="177" t="s">
        <v>207</v>
      </c>
      <c r="J404" s="175" t="s">
        <v>212</v>
      </c>
      <c r="K404" s="1748" t="s">
        <v>208</v>
      </c>
      <c r="L404" s="1750"/>
    </row>
    <row r="405" spans="1:12" ht="27.95" customHeight="1">
      <c r="A405" s="13"/>
      <c r="B405" s="176">
        <v>1</v>
      </c>
      <c r="C405" s="86"/>
      <c r="D405" s="86"/>
      <c r="E405" s="179">
        <v>2</v>
      </c>
      <c r="F405" s="89"/>
      <c r="G405" s="179">
        <v>3</v>
      </c>
      <c r="H405" s="195"/>
      <c r="I405" s="195">
        <v>4</v>
      </c>
      <c r="J405" s="103">
        <v>5</v>
      </c>
      <c r="K405" s="90"/>
      <c r="L405" s="91">
        <v>6</v>
      </c>
    </row>
    <row r="406" spans="1:12" ht="27.95" customHeight="1">
      <c r="A406" s="13"/>
      <c r="B406" s="293" t="e">
        <f>'04-22Master'!#REF!</f>
        <v>#REF!</v>
      </c>
      <c r="C406" s="191"/>
      <c r="D406" s="192"/>
      <c r="E406" s="194" t="s">
        <v>368</v>
      </c>
      <c r="F406" s="192"/>
      <c r="G406" s="194" t="s">
        <v>369</v>
      </c>
      <c r="H406" s="64"/>
      <c r="I406" s="11" t="s">
        <v>370</v>
      </c>
      <c r="J406" s="292">
        <v>1</v>
      </c>
      <c r="K406" s="1751" t="s">
        <v>34</v>
      </c>
      <c r="L406" s="1752"/>
    </row>
    <row r="407" spans="1:12" ht="27.95" customHeight="1">
      <c r="A407" s="13"/>
      <c r="B407" s="85"/>
      <c r="C407" s="191"/>
      <c r="D407" s="192"/>
      <c r="E407" s="193"/>
      <c r="F407" s="192"/>
      <c r="G407" s="193"/>
      <c r="H407" s="64"/>
      <c r="I407" s="11"/>
      <c r="J407" s="11"/>
      <c r="K407" s="194"/>
      <c r="L407" s="64"/>
    </row>
    <row r="408" spans="1:12" ht="27.95" customHeight="1">
      <c r="A408" s="13"/>
      <c r="B408" s="85"/>
      <c r="C408" s="191"/>
      <c r="D408" s="192"/>
      <c r="E408" s="193"/>
      <c r="F408" s="192"/>
      <c r="G408" s="193"/>
      <c r="H408" s="64"/>
      <c r="I408" s="11"/>
      <c r="J408" s="11"/>
      <c r="K408" s="194"/>
      <c r="L408" s="64"/>
    </row>
    <row r="409" spans="1:12" ht="27.95" customHeight="1">
      <c r="A409" s="13"/>
      <c r="B409" s="71"/>
      <c r="C409" s="17"/>
      <c r="D409" s="72"/>
      <c r="E409" s="193"/>
      <c r="F409" s="192"/>
      <c r="G409" s="193"/>
      <c r="H409" s="64"/>
      <c r="I409" s="11"/>
      <c r="J409" s="11"/>
      <c r="K409" s="194"/>
      <c r="L409" s="64"/>
    </row>
    <row r="410" spans="1:12" ht="27.95" customHeight="1">
      <c r="A410" s="13"/>
      <c r="B410" t="s">
        <v>213</v>
      </c>
      <c r="L410" s="14"/>
    </row>
    <row r="411" spans="1:12" ht="27.95" customHeight="1">
      <c r="A411" s="13"/>
      <c r="B411" t="s">
        <v>214</v>
      </c>
      <c r="L411" s="14"/>
    </row>
    <row r="412" spans="1:12" ht="27.95" customHeight="1">
      <c r="A412" s="13"/>
      <c r="B412" t="s">
        <v>215</v>
      </c>
      <c r="L412" s="14"/>
    </row>
    <row r="413" spans="1:12" ht="27.95" customHeight="1">
      <c r="A413" s="13"/>
      <c r="I413" t="s">
        <v>216</v>
      </c>
      <c r="L413" s="14"/>
    </row>
    <row r="414" spans="1:12" ht="27.95" customHeight="1">
      <c r="A414" s="13"/>
      <c r="F414" s="181" t="s">
        <v>199</v>
      </c>
      <c r="L414" s="14"/>
    </row>
    <row r="415" spans="1:12" ht="27.95" customHeight="1">
      <c r="A415" s="13" t="s">
        <v>200</v>
      </c>
      <c r="K415" s="231" t="e">
        <f>'04-22Master'!#REF!</f>
        <v>#REF!</v>
      </c>
      <c r="L415" s="14"/>
    </row>
    <row r="416" spans="1:12">
      <c r="A416" s="13" t="s">
        <v>201</v>
      </c>
      <c r="L416" s="14"/>
    </row>
    <row r="417" spans="1:12">
      <c r="A417" s="13"/>
      <c r="L417" s="14"/>
    </row>
    <row r="418" spans="1:12">
      <c r="A418" s="13"/>
      <c r="L418" s="14"/>
    </row>
    <row r="419" spans="1:12">
      <c r="A419" s="13"/>
      <c r="F419" t="s">
        <v>202</v>
      </c>
      <c r="L419" s="14"/>
    </row>
    <row r="420" spans="1:12">
      <c r="A420" s="13" t="s">
        <v>203</v>
      </c>
      <c r="B420" t="s">
        <v>367</v>
      </c>
      <c r="F420" t="str">
        <f>'04-22Master'!F5</f>
        <v>Burgeon IT Services Pvt.Ltd.</v>
      </c>
      <c r="L420" s="14"/>
    </row>
    <row r="421" spans="1:12">
      <c r="A421" s="13" t="s">
        <v>204</v>
      </c>
      <c r="B421" s="291" t="e">
        <f>'04-22Master'!#REF!</f>
        <v>#REF!</v>
      </c>
      <c r="F421" t="str">
        <f>'04-22Master'!F6</f>
        <v>Siri Mansion LIGB 436 Dr.A S Rao Nagar,Hyderabad</v>
      </c>
      <c r="L421" s="14"/>
    </row>
    <row r="422" spans="1:12" ht="15" customHeight="1" thickBot="1">
      <c r="A422" s="25"/>
      <c r="B422" s="23"/>
      <c r="C422" s="23"/>
      <c r="D422" s="23"/>
      <c r="E422" s="23"/>
      <c r="F422" s="23"/>
      <c r="G422" s="23"/>
      <c r="H422" s="23"/>
      <c r="I422" s="23"/>
      <c r="J422" s="23"/>
      <c r="K422" s="23"/>
      <c r="L422" s="24"/>
    </row>
    <row r="423" spans="1:12" ht="15.75" thickBot="1">
      <c r="B423" s="182"/>
      <c r="C423" s="178"/>
      <c r="D423" s="178"/>
      <c r="E423" s="178"/>
      <c r="F423" s="178"/>
      <c r="G423" s="178"/>
      <c r="H423" s="167"/>
      <c r="I423" s="167"/>
      <c r="J423" s="168"/>
      <c r="K423" s="167"/>
      <c r="L423" s="167"/>
    </row>
    <row r="424" spans="1:12" ht="32.25">
      <c r="A424" s="73"/>
      <c r="B424" s="1744" t="s">
        <v>187</v>
      </c>
      <c r="C424" s="1541"/>
      <c r="D424" s="1541"/>
      <c r="E424" s="1541"/>
      <c r="F424" s="1541"/>
      <c r="G424" s="1541"/>
      <c r="H424" s="1541"/>
      <c r="I424" s="1541"/>
      <c r="J424" s="1541"/>
      <c r="K424" s="1541"/>
      <c r="L424" s="1542"/>
    </row>
    <row r="425" spans="1:12" ht="23.25">
      <c r="A425" s="13"/>
      <c r="B425" s="1753" t="s">
        <v>188</v>
      </c>
      <c r="C425" s="1753"/>
      <c r="D425" s="1753"/>
      <c r="E425" s="1753"/>
      <c r="F425" s="1753"/>
      <c r="G425" s="1753"/>
      <c r="H425" s="1753"/>
      <c r="I425" s="1753"/>
      <c r="J425" s="1753"/>
      <c r="K425" s="1753"/>
      <c r="L425" s="1545"/>
    </row>
    <row r="426" spans="1:12" ht="16.5" thickBot="1">
      <c r="A426" s="25"/>
      <c r="B426" s="1547" t="s">
        <v>189</v>
      </c>
      <c r="C426" s="1547"/>
      <c r="D426" s="1547"/>
      <c r="E426" s="1547"/>
      <c r="F426" s="1547"/>
      <c r="G426" s="1547"/>
      <c r="H426" s="1547"/>
      <c r="I426" s="1547"/>
      <c r="J426" s="1547"/>
      <c r="K426" s="1547"/>
      <c r="L426" s="1548"/>
    </row>
    <row r="427" spans="1:12">
      <c r="A427" s="13"/>
      <c r="B427" s="1754" t="s">
        <v>112</v>
      </c>
      <c r="C427" s="1754"/>
      <c r="D427" s="1754"/>
      <c r="E427" s="1754"/>
      <c r="F427" s="1754"/>
      <c r="H427" s="1755" t="s">
        <v>113</v>
      </c>
      <c r="I427" s="1755"/>
      <c r="J427" s="1755"/>
      <c r="K427" s="1755"/>
      <c r="L427" s="1560"/>
    </row>
    <row r="428" spans="1:12" ht="15.75" thickBot="1">
      <c r="A428" s="13"/>
      <c r="B428" s="1754"/>
      <c r="C428" s="1754"/>
      <c r="D428" s="1754"/>
      <c r="E428" s="1754"/>
      <c r="F428" s="1754"/>
      <c r="H428" s="1755"/>
      <c r="I428" s="1755"/>
      <c r="J428" s="1755"/>
      <c r="K428" s="1755"/>
      <c r="L428" s="1560"/>
    </row>
    <row r="429" spans="1:12">
      <c r="A429" s="13"/>
      <c r="B429" s="73"/>
      <c r="C429" s="74"/>
      <c r="D429" s="74"/>
      <c r="E429" s="74"/>
      <c r="F429" s="75"/>
      <c r="H429" s="73"/>
      <c r="I429" s="74"/>
      <c r="J429" s="74"/>
      <c r="K429" s="74"/>
      <c r="L429" s="75"/>
    </row>
    <row r="430" spans="1:12">
      <c r="A430" s="13"/>
      <c r="B430" s="76" t="str">
        <f>'04-22Master'!F5</f>
        <v>Burgeon IT Services Pvt.Ltd.</v>
      </c>
      <c r="F430" s="14"/>
      <c r="H430" s="76" t="str">
        <f>'04-22Master'!AK5</f>
        <v>Burgeon IT Services Pvt.Ltd.</v>
      </c>
      <c r="L430" s="14"/>
    </row>
    <row r="431" spans="1:12">
      <c r="A431" s="13"/>
      <c r="B431" s="13"/>
      <c r="F431" s="14"/>
      <c r="H431" s="13"/>
      <c r="L431" s="14"/>
    </row>
    <row r="432" spans="1:12">
      <c r="A432" s="13"/>
      <c r="B432" s="76" t="str">
        <f>'04-22Master'!F6</f>
        <v>Siri Mansion LIGB 436 Dr.A S Rao Nagar,Hyderabad</v>
      </c>
      <c r="F432" s="14"/>
      <c r="H432" s="76" t="str">
        <f>'04-22Master'!AK6</f>
        <v>Siri Mansion LIGB 436 Dr.A S Rao Nagar,Hyderabad</v>
      </c>
      <c r="L432" s="14"/>
    </row>
    <row r="433" spans="1:12" ht="15.75" thickBot="1">
      <c r="A433" s="13"/>
      <c r="B433" s="25"/>
      <c r="C433" s="23"/>
      <c r="D433" s="23"/>
      <c r="E433" s="23"/>
      <c r="F433" s="24"/>
      <c r="H433" s="25"/>
      <c r="I433" s="23"/>
      <c r="J433" s="23"/>
      <c r="K433" s="23"/>
      <c r="L433" s="24"/>
    </row>
    <row r="434" spans="1:12">
      <c r="A434" s="13"/>
      <c r="J434" t="s">
        <v>114</v>
      </c>
      <c r="L434" s="14"/>
    </row>
    <row r="435" spans="1:12">
      <c r="A435" s="13"/>
      <c r="B435" s="1756" t="s">
        <v>115</v>
      </c>
      <c r="C435" s="1756"/>
      <c r="D435" s="1756"/>
      <c r="E435" s="1756"/>
      <c r="F435" s="1756"/>
      <c r="H435" s="1756" t="s">
        <v>3</v>
      </c>
      <c r="I435" s="1756"/>
      <c r="J435" s="1756"/>
      <c r="K435" s="1756"/>
      <c r="L435" s="1553"/>
    </row>
    <row r="436" spans="1:12" ht="15.75" thickBot="1">
      <c r="A436" s="13"/>
      <c r="L436" s="14"/>
    </row>
    <row r="437" spans="1:12" ht="15" customHeight="1">
      <c r="A437" s="13"/>
      <c r="B437" s="73"/>
      <c r="C437" s="74"/>
      <c r="D437" s="74"/>
      <c r="E437" s="74"/>
      <c r="F437" s="75"/>
      <c r="H437" s="77"/>
      <c r="I437" s="78"/>
      <c r="J437" s="78"/>
      <c r="K437" s="78"/>
      <c r="L437" s="79"/>
    </row>
    <row r="438" spans="1:12" ht="15" customHeight="1">
      <c r="A438" s="13"/>
      <c r="B438" s="13"/>
      <c r="F438" s="14"/>
      <c r="H438" s="76" t="str">
        <f>'04-22Master'!AK10</f>
        <v>INFOSYS  LTD.IL Bangalore STP Park - I</v>
      </c>
      <c r="I438" s="2"/>
      <c r="J438" s="2"/>
      <c r="K438" s="2"/>
      <c r="L438" s="80"/>
    </row>
    <row r="439" spans="1:12" ht="15" customHeight="1">
      <c r="A439" s="13"/>
      <c r="B439" s="76" t="str">
        <f>'04-22Master'!F8</f>
        <v>IT SUPPORTIVE SERVICES &amp; BANGALORE STP</v>
      </c>
      <c r="F439" s="14"/>
      <c r="H439" s="76"/>
      <c r="I439" s="2"/>
      <c r="J439" s="2"/>
      <c r="K439" s="2"/>
      <c r="L439" s="80"/>
    </row>
    <row r="440" spans="1:12" ht="15" customHeight="1">
      <c r="A440" s="13"/>
      <c r="B440" s="13"/>
      <c r="F440" s="14"/>
      <c r="H440" s="76" t="str">
        <f>'04-22Master'!AK11</f>
        <v>No.45&amp;46,3rd Cross,Electronic City,BANGALORE,KARNATAKA</v>
      </c>
      <c r="I440" s="2"/>
      <c r="J440" s="2"/>
      <c r="K440" s="2"/>
      <c r="L440" s="80"/>
    </row>
    <row r="441" spans="1:12" ht="15" customHeight="1" thickBot="1">
      <c r="A441" s="13"/>
      <c r="B441" s="25"/>
      <c r="C441" s="23"/>
      <c r="D441" s="23"/>
      <c r="E441" s="23"/>
      <c r="F441" s="24"/>
      <c r="H441" s="81"/>
      <c r="I441" s="82"/>
      <c r="J441" s="82"/>
      <c r="K441" s="82"/>
      <c r="L441" s="83"/>
    </row>
    <row r="442" spans="1:12" ht="27.95" customHeight="1">
      <c r="A442" s="84"/>
      <c r="B442" s="1743" t="s">
        <v>190</v>
      </c>
      <c r="C442" s="1743"/>
      <c r="D442" s="1743"/>
      <c r="E442" s="1743"/>
      <c r="F442" s="1743"/>
      <c r="G442" s="1743"/>
      <c r="H442" s="1767" t="e">
        <f>'04-22Master'!#REF!</f>
        <v>#REF!</v>
      </c>
      <c r="I442" s="1758"/>
      <c r="J442" s="1758"/>
      <c r="K442" s="1758"/>
      <c r="L442" s="1759"/>
    </row>
    <row r="443" spans="1:12" ht="27.95" customHeight="1">
      <c r="A443" s="84"/>
      <c r="B443" s="1768" t="s">
        <v>191</v>
      </c>
      <c r="C443" s="1768"/>
      <c r="D443" s="1768"/>
      <c r="E443" s="1768"/>
      <c r="F443" s="1768"/>
      <c r="G443" s="1768"/>
      <c r="H443" s="1767" t="e">
        <f>'04-22Master'!#REF!</f>
        <v>#REF!</v>
      </c>
      <c r="I443" s="1758"/>
      <c r="J443" s="1758"/>
      <c r="K443" s="1758"/>
      <c r="L443" s="1759"/>
    </row>
    <row r="444" spans="1:12" ht="27.95" customHeight="1">
      <c r="A444" s="84"/>
      <c r="B444" s="1743" t="s">
        <v>192</v>
      </c>
      <c r="C444" s="1743"/>
      <c r="D444" s="1743"/>
      <c r="E444" s="1743"/>
      <c r="F444" s="1743"/>
      <c r="G444" s="1743"/>
      <c r="H444" s="1767" t="e">
        <f>'04-22Master'!#REF!</f>
        <v>#REF!</v>
      </c>
      <c r="I444" s="1758"/>
      <c r="J444" s="1758"/>
      <c r="K444" s="1758"/>
      <c r="L444" s="1759"/>
    </row>
    <row r="445" spans="1:12" ht="27.95" customHeight="1">
      <c r="A445" s="84"/>
      <c r="B445" s="1743" t="s">
        <v>193</v>
      </c>
      <c r="C445" s="1743"/>
      <c r="D445" s="1743"/>
      <c r="E445" s="1743"/>
      <c r="F445" s="1743"/>
      <c r="G445" s="1743"/>
      <c r="H445" s="1757" t="e">
        <f>'04-22Master'!#REF!</f>
        <v>#REF!</v>
      </c>
      <c r="I445" s="1758"/>
      <c r="J445" s="1758"/>
      <c r="K445" s="1758"/>
      <c r="L445" s="1759"/>
    </row>
    <row r="446" spans="1:12" ht="27.95" customHeight="1">
      <c r="A446" s="84"/>
      <c r="B446" s="85" t="s">
        <v>194</v>
      </c>
      <c r="C446" s="86"/>
      <c r="D446" s="86"/>
      <c r="E446" s="86"/>
      <c r="F446" s="86"/>
      <c r="G446" s="86"/>
      <c r="H446" s="1760" t="s">
        <v>195</v>
      </c>
      <c r="I446" s="1761"/>
      <c r="J446" s="1761"/>
      <c r="K446" s="1761"/>
      <c r="L446" s="1762"/>
    </row>
    <row r="447" spans="1:12" ht="27.95" customHeight="1">
      <c r="A447" s="84"/>
      <c r="B447" s="85" t="s">
        <v>196</v>
      </c>
      <c r="C447" s="86"/>
      <c r="D447" s="86"/>
      <c r="E447" s="86"/>
      <c r="F447" s="86"/>
      <c r="G447" s="86"/>
      <c r="H447" s="87"/>
      <c r="I447" s="88"/>
      <c r="J447" s="180"/>
      <c r="K447" s="88"/>
      <c r="L447" s="92"/>
    </row>
    <row r="448" spans="1:12" ht="27.95" customHeight="1">
      <c r="A448" s="84"/>
      <c r="B448" s="1763" t="s">
        <v>197</v>
      </c>
      <c r="C448" s="1763"/>
      <c r="D448" s="1763"/>
      <c r="E448" s="1763"/>
      <c r="F448" s="1763"/>
      <c r="G448" s="1763"/>
      <c r="H448" s="1764" t="e">
        <f>'04-22Master'!#REF!</f>
        <v>#REF!</v>
      </c>
      <c r="I448" s="1765"/>
      <c r="J448" s="1765"/>
      <c r="K448" s="1765"/>
      <c r="L448" s="1533"/>
    </row>
    <row r="449" spans="1:12" ht="27.95" customHeight="1">
      <c r="A449" s="84"/>
      <c r="B449" s="1743"/>
      <c r="C449" s="1743"/>
      <c r="D449" s="1743"/>
      <c r="E449" s="1743"/>
      <c r="F449" s="1743"/>
      <c r="G449" s="1743"/>
      <c r="H449" s="1766" t="e">
        <f>'04-22Master'!#REF!</f>
        <v>#REF!</v>
      </c>
      <c r="I449" s="1758"/>
      <c r="J449" s="1758"/>
      <c r="K449" s="1758"/>
      <c r="L449" s="1759"/>
    </row>
    <row r="450" spans="1:12" ht="27.95" customHeight="1">
      <c r="A450" s="13"/>
      <c r="B450" s="1743"/>
      <c r="C450" s="1743"/>
      <c r="D450" s="1743"/>
      <c r="E450" s="1743"/>
      <c r="F450" s="1743"/>
      <c r="G450" s="1743"/>
      <c r="H450" s="1767" t="e">
        <f>'04-22Master'!#REF!</f>
        <v>#REF!</v>
      </c>
      <c r="I450" s="1758"/>
      <c r="J450" s="1758"/>
      <c r="K450" s="1758"/>
      <c r="L450" s="1759"/>
    </row>
    <row r="451" spans="1:12" ht="27.95" customHeight="1">
      <c r="A451" s="13"/>
      <c r="B451" s="85" t="s">
        <v>198</v>
      </c>
      <c r="C451" s="86"/>
      <c r="D451" s="86"/>
      <c r="E451" s="86"/>
      <c r="F451" s="86"/>
      <c r="G451" s="89"/>
      <c r="H451" s="1745" t="e">
        <f>'04-22Master'!#REF!</f>
        <v>#REF!</v>
      </c>
      <c r="I451" s="1746"/>
      <c r="J451" s="1746"/>
      <c r="K451" s="1746"/>
      <c r="L451" s="1747"/>
    </row>
    <row r="452" spans="1:12" ht="27.95" customHeight="1">
      <c r="A452" s="13"/>
      <c r="B452" s="85"/>
      <c r="C452" s="86"/>
      <c r="D452" s="86"/>
      <c r="E452" s="86"/>
      <c r="F452" s="86"/>
      <c r="G452" s="89"/>
      <c r="H452" s="1745" t="e">
        <f>'04-22Master'!#REF!</f>
        <v>#REF!</v>
      </c>
      <c r="I452" s="1746"/>
      <c r="J452" s="1746"/>
      <c r="K452" s="1746"/>
      <c r="L452" s="1747"/>
    </row>
    <row r="453" spans="1:12" ht="27.95" customHeight="1">
      <c r="A453" s="13"/>
      <c r="B453" s="85"/>
      <c r="C453" s="86"/>
      <c r="D453" s="86"/>
      <c r="E453" s="86"/>
      <c r="F453" s="86"/>
      <c r="G453" s="89"/>
      <c r="H453" s="1745" t="e">
        <f>'04-22Master'!#REF!</f>
        <v>#REF!</v>
      </c>
      <c r="I453" s="1746"/>
      <c r="J453" s="1746"/>
      <c r="K453" s="1746"/>
      <c r="L453" s="1747"/>
    </row>
    <row r="454" spans="1:12" ht="27.95" customHeight="1">
      <c r="A454" s="13"/>
      <c r="B454" s="85" t="s">
        <v>205</v>
      </c>
      <c r="C454" s="86"/>
      <c r="D454" s="86"/>
      <c r="E454" s="86"/>
      <c r="F454" s="86"/>
      <c r="G454" s="89"/>
      <c r="H454" s="87"/>
      <c r="I454" s="88"/>
      <c r="J454" s="88"/>
      <c r="K454" s="88"/>
      <c r="L454" s="92"/>
    </row>
    <row r="455" spans="1:12">
      <c r="A455" s="13"/>
      <c r="B455" s="94" t="s">
        <v>206</v>
      </c>
      <c r="C455" s="161"/>
      <c r="D455" s="161"/>
      <c r="E455" s="161"/>
      <c r="F455" s="161"/>
      <c r="G455" s="162"/>
      <c r="H455" s="163"/>
      <c r="I455" s="164"/>
      <c r="J455" s="165"/>
      <c r="K455" s="164"/>
      <c r="L455" s="166"/>
    </row>
    <row r="456" spans="1:12" ht="45">
      <c r="A456" s="13"/>
      <c r="B456" s="85" t="s">
        <v>209</v>
      </c>
      <c r="C456" s="86"/>
      <c r="D456" s="88"/>
      <c r="E456" s="173" t="s">
        <v>211</v>
      </c>
      <c r="F456" s="64"/>
      <c r="G456" s="1748" t="s">
        <v>210</v>
      </c>
      <c r="H456" s="1749"/>
      <c r="I456" s="177" t="s">
        <v>207</v>
      </c>
      <c r="J456" s="175" t="s">
        <v>212</v>
      </c>
      <c r="K456" s="1748" t="s">
        <v>208</v>
      </c>
      <c r="L456" s="1750"/>
    </row>
    <row r="457" spans="1:12">
      <c r="A457" s="13"/>
      <c r="B457" s="176">
        <v>1</v>
      </c>
      <c r="C457" s="86"/>
      <c r="D457" s="86"/>
      <c r="E457" s="179">
        <v>2</v>
      </c>
      <c r="F457" s="89"/>
      <c r="G457" s="179">
        <v>3</v>
      </c>
      <c r="H457" s="195"/>
      <c r="I457" s="195">
        <v>4</v>
      </c>
      <c r="J457" s="103">
        <v>5</v>
      </c>
      <c r="K457" s="90"/>
      <c r="L457" s="91">
        <v>6</v>
      </c>
    </row>
    <row r="458" spans="1:12">
      <c r="A458" s="13"/>
      <c r="B458" s="293" t="e">
        <f>'04-22Master'!#REF!</f>
        <v>#REF!</v>
      </c>
      <c r="C458" s="191"/>
      <c r="D458" s="192"/>
      <c r="E458" s="194" t="s">
        <v>368</v>
      </c>
      <c r="F458" s="192"/>
      <c r="G458" s="194" t="s">
        <v>369</v>
      </c>
      <c r="H458" s="64"/>
      <c r="I458" s="11" t="s">
        <v>370</v>
      </c>
      <c r="J458" s="292">
        <v>1</v>
      </c>
      <c r="K458" s="1751" t="s">
        <v>34</v>
      </c>
      <c r="L458" s="1752"/>
    </row>
    <row r="459" spans="1:12">
      <c r="A459" s="13"/>
      <c r="B459" s="85"/>
      <c r="C459" s="191"/>
      <c r="D459" s="192"/>
      <c r="E459" s="193"/>
      <c r="F459" s="192"/>
      <c r="G459" s="193"/>
      <c r="H459" s="64"/>
      <c r="I459" s="11"/>
      <c r="J459" s="11"/>
      <c r="K459" s="194"/>
      <c r="L459" s="64"/>
    </row>
    <row r="460" spans="1:12" ht="15" customHeight="1">
      <c r="A460" s="13"/>
      <c r="B460" s="85"/>
      <c r="C460" s="191"/>
      <c r="D460" s="192"/>
      <c r="E460" s="193"/>
      <c r="F460" s="192"/>
      <c r="G460" s="193"/>
      <c r="H460" s="64"/>
      <c r="I460" s="11"/>
      <c r="J460" s="11"/>
      <c r="K460" s="194"/>
      <c r="L460" s="64"/>
    </row>
    <row r="461" spans="1:12">
      <c r="A461" s="13"/>
      <c r="B461" s="71"/>
      <c r="C461" s="17"/>
      <c r="D461" s="72"/>
      <c r="E461" s="193"/>
      <c r="F461" s="192"/>
      <c r="G461" s="193"/>
      <c r="H461" s="64"/>
      <c r="I461" s="11"/>
      <c r="J461" s="11"/>
      <c r="K461" s="194"/>
      <c r="L461" s="64"/>
    </row>
    <row r="462" spans="1:12" ht="24.95" customHeight="1">
      <c r="A462" s="13"/>
      <c r="B462" t="s">
        <v>213</v>
      </c>
      <c r="L462" s="14"/>
    </row>
    <row r="463" spans="1:12" ht="24.95" customHeight="1">
      <c r="A463" s="13"/>
      <c r="B463" t="s">
        <v>214</v>
      </c>
      <c r="L463" s="14"/>
    </row>
    <row r="464" spans="1:12" ht="24.95" customHeight="1">
      <c r="A464" s="13"/>
      <c r="B464" t="s">
        <v>215</v>
      </c>
      <c r="L464" s="14"/>
    </row>
    <row r="465" spans="1:12">
      <c r="A465" s="13"/>
      <c r="L465" s="14"/>
    </row>
    <row r="466" spans="1:12">
      <c r="A466" s="13"/>
      <c r="I466" t="s">
        <v>216</v>
      </c>
      <c r="L466" s="14"/>
    </row>
    <row r="467" spans="1:12" ht="18.75">
      <c r="A467" s="13"/>
      <c r="F467" s="181" t="s">
        <v>199</v>
      </c>
      <c r="L467" s="14"/>
    </row>
    <row r="468" spans="1:12">
      <c r="A468" s="13" t="s">
        <v>200</v>
      </c>
      <c r="K468" s="231" t="e">
        <f>'04-22Master'!#REF!</f>
        <v>#REF!</v>
      </c>
      <c r="L468" s="14"/>
    </row>
    <row r="469" spans="1:12">
      <c r="A469" s="13" t="s">
        <v>201</v>
      </c>
      <c r="L469" s="14"/>
    </row>
    <row r="470" spans="1:12">
      <c r="A470" s="13"/>
      <c r="L470" s="14"/>
    </row>
    <row r="471" spans="1:12">
      <c r="A471" s="13"/>
      <c r="L471" s="14"/>
    </row>
    <row r="472" spans="1:12">
      <c r="A472" s="13"/>
      <c r="F472" t="s">
        <v>202</v>
      </c>
      <c r="L472" s="14"/>
    </row>
    <row r="473" spans="1:12">
      <c r="A473" s="13" t="s">
        <v>203</v>
      </c>
      <c r="B473" t="s">
        <v>367</v>
      </c>
      <c r="F473" t="str">
        <f>'04-22Master'!F5</f>
        <v>Burgeon IT Services Pvt.Ltd.</v>
      </c>
      <c r="L473" s="14"/>
    </row>
    <row r="474" spans="1:12">
      <c r="A474" s="13" t="s">
        <v>204</v>
      </c>
      <c r="B474" s="291" t="e">
        <f>'04-22Master'!#REF!</f>
        <v>#REF!</v>
      </c>
      <c r="F474" t="str">
        <f>'04-22Master'!F6</f>
        <v>Siri Mansion LIGB 436 Dr.A S Rao Nagar,Hyderabad</v>
      </c>
      <c r="L474" s="14"/>
    </row>
    <row r="475" spans="1:12">
      <c r="A475" s="13"/>
      <c r="B475" s="291"/>
      <c r="L475" s="14"/>
    </row>
    <row r="476" spans="1:12">
      <c r="A476" s="13"/>
      <c r="B476" s="291"/>
      <c r="L476" s="14"/>
    </row>
    <row r="477" spans="1:12" ht="15.75" thickBot="1">
      <c r="A477" s="25"/>
      <c r="B477" s="23"/>
      <c r="C477" s="23"/>
      <c r="D477" s="23"/>
      <c r="E477" s="23"/>
      <c r="F477" s="23"/>
      <c r="G477" s="23"/>
      <c r="H477" s="23"/>
      <c r="I477" s="23"/>
      <c r="J477" s="23"/>
      <c r="K477" s="23"/>
      <c r="L477" s="24"/>
    </row>
    <row r="478" spans="1:12" ht="27.95" customHeight="1">
      <c r="A478" s="73"/>
      <c r="B478" s="1744" t="s">
        <v>187</v>
      </c>
      <c r="C478" s="1541"/>
      <c r="D478" s="1541"/>
      <c r="E478" s="1541"/>
      <c r="F478" s="1541"/>
      <c r="G478" s="1541"/>
      <c r="H478" s="1541"/>
      <c r="I478" s="1541"/>
      <c r="J478" s="1541"/>
      <c r="K478" s="1541"/>
      <c r="L478" s="1542"/>
    </row>
    <row r="479" spans="1:12" ht="27.95" customHeight="1">
      <c r="A479" s="13"/>
      <c r="B479" s="1753" t="s">
        <v>188</v>
      </c>
      <c r="C479" s="1753"/>
      <c r="D479" s="1753"/>
      <c r="E479" s="1753"/>
      <c r="F479" s="1753"/>
      <c r="G479" s="1753"/>
      <c r="H479" s="1753"/>
      <c r="I479" s="1753"/>
      <c r="J479" s="1753"/>
      <c r="K479" s="1753"/>
      <c r="L479" s="1545"/>
    </row>
    <row r="480" spans="1:12" ht="27.95" customHeight="1" thickBot="1">
      <c r="A480" s="25"/>
      <c r="B480" s="1547" t="s">
        <v>189</v>
      </c>
      <c r="C480" s="1547"/>
      <c r="D480" s="1547"/>
      <c r="E480" s="1547"/>
      <c r="F480" s="1547"/>
      <c r="G480" s="1547"/>
      <c r="H480" s="1547"/>
      <c r="I480" s="1547"/>
      <c r="J480" s="1547"/>
      <c r="K480" s="1547"/>
      <c r="L480" s="1548"/>
    </row>
    <row r="481" spans="1:12" ht="27.95" customHeight="1">
      <c r="A481" s="13"/>
      <c r="B481" s="1754" t="s">
        <v>112</v>
      </c>
      <c r="C481" s="1754"/>
      <c r="D481" s="1754"/>
      <c r="E481" s="1754"/>
      <c r="F481" s="1754"/>
      <c r="H481" s="1755" t="s">
        <v>113</v>
      </c>
      <c r="I481" s="1755"/>
      <c r="J481" s="1755"/>
      <c r="K481" s="1755"/>
      <c r="L481" s="1560"/>
    </row>
    <row r="482" spans="1:12" ht="27.95" customHeight="1" thickBot="1">
      <c r="A482" s="13"/>
      <c r="B482" s="1754"/>
      <c r="C482" s="1754"/>
      <c r="D482" s="1754"/>
      <c r="E482" s="1754"/>
      <c r="F482" s="1754"/>
      <c r="H482" s="1755"/>
      <c r="I482" s="1755"/>
      <c r="J482" s="1755"/>
      <c r="K482" s="1755"/>
      <c r="L482" s="1560"/>
    </row>
    <row r="483" spans="1:12" ht="27.95" customHeight="1">
      <c r="A483" s="13"/>
      <c r="B483" s="73"/>
      <c r="C483" s="74"/>
      <c r="D483" s="74"/>
      <c r="E483" s="74"/>
      <c r="F483" s="75"/>
      <c r="H483" s="73"/>
      <c r="I483" s="74"/>
      <c r="J483" s="74"/>
      <c r="K483" s="74"/>
      <c r="L483" s="75"/>
    </row>
    <row r="484" spans="1:12" ht="27.95" customHeight="1">
      <c r="A484" s="13"/>
      <c r="B484" s="76" t="e">
        <f>#REF!</f>
        <v>#REF!</v>
      </c>
      <c r="F484" s="14"/>
      <c r="H484" s="76" t="e">
        <f>#REF!</f>
        <v>#REF!</v>
      </c>
      <c r="L484" s="14"/>
    </row>
    <row r="485" spans="1:12" ht="27.95" customHeight="1">
      <c r="A485" s="13"/>
      <c r="B485" s="13"/>
      <c r="F485" s="14"/>
      <c r="H485" s="13"/>
      <c r="L485" s="14"/>
    </row>
    <row r="486" spans="1:12" ht="27.95" customHeight="1">
      <c r="A486" s="13"/>
      <c r="B486" s="76" t="e">
        <f>#REF!</f>
        <v>#REF!</v>
      </c>
      <c r="F486" s="14"/>
      <c r="H486" s="76" t="e">
        <f>#REF!</f>
        <v>#REF!</v>
      </c>
      <c r="L486" s="14"/>
    </row>
    <row r="487" spans="1:12" ht="27.95" customHeight="1" thickBot="1">
      <c r="A487" s="13"/>
      <c r="B487" s="25"/>
      <c r="C487" s="23"/>
      <c r="D487" s="23"/>
      <c r="E487" s="23"/>
      <c r="F487" s="24"/>
      <c r="H487" s="25"/>
      <c r="I487" s="23"/>
      <c r="J487" s="23"/>
      <c r="K487" s="23"/>
      <c r="L487" s="24"/>
    </row>
    <row r="488" spans="1:12" ht="27.95" customHeight="1">
      <c r="A488" s="13"/>
      <c r="J488" t="s">
        <v>114</v>
      </c>
      <c r="L488" s="14"/>
    </row>
    <row r="489" spans="1:12" ht="27.95" customHeight="1">
      <c r="A489" s="13"/>
      <c r="B489" s="1756" t="s">
        <v>115</v>
      </c>
      <c r="C489" s="1756"/>
      <c r="D489" s="1756"/>
      <c r="E489" s="1756"/>
      <c r="F489" s="1756"/>
      <c r="H489" s="1756" t="s">
        <v>3</v>
      </c>
      <c r="I489" s="1756"/>
      <c r="J489" s="1756"/>
      <c r="K489" s="1756"/>
      <c r="L489" s="1553"/>
    </row>
    <row r="490" spans="1:12" ht="27.95" customHeight="1" thickBot="1">
      <c r="A490" s="13"/>
      <c r="L490" s="14"/>
    </row>
    <row r="491" spans="1:12" ht="15" customHeight="1">
      <c r="A491" s="13"/>
      <c r="B491" s="73"/>
      <c r="C491" s="74"/>
      <c r="D491" s="74"/>
      <c r="E491" s="74"/>
      <c r="F491" s="75"/>
      <c r="H491" s="77"/>
      <c r="I491" s="78"/>
      <c r="J491" s="78"/>
      <c r="K491" s="78"/>
      <c r="L491" s="79"/>
    </row>
    <row r="492" spans="1:12" ht="15" customHeight="1">
      <c r="A492" s="13"/>
      <c r="B492" s="13"/>
      <c r="F492" s="14"/>
      <c r="H492" s="76" t="e">
        <f>#REF!</f>
        <v>#REF!</v>
      </c>
      <c r="I492" s="2"/>
      <c r="J492" s="2"/>
      <c r="K492" s="2"/>
      <c r="L492" s="80"/>
    </row>
    <row r="493" spans="1:12" ht="15" customHeight="1">
      <c r="A493" s="13"/>
      <c r="B493" s="76" t="e">
        <f>#REF!</f>
        <v>#REF!</v>
      </c>
      <c r="F493" s="14"/>
      <c r="H493" s="76"/>
      <c r="I493" s="2"/>
      <c r="J493" s="2"/>
      <c r="K493" s="2"/>
      <c r="L493" s="80"/>
    </row>
    <row r="494" spans="1:12" ht="15" customHeight="1">
      <c r="A494" s="13"/>
      <c r="B494" s="13"/>
      <c r="F494" s="14"/>
      <c r="H494" s="76" t="e">
        <f>#REF!</f>
        <v>#REF!</v>
      </c>
      <c r="I494" s="2"/>
      <c r="J494" s="2"/>
      <c r="K494" s="2"/>
      <c r="L494" s="80"/>
    </row>
    <row r="495" spans="1:12" ht="15" customHeight="1" thickBot="1">
      <c r="A495" s="13"/>
      <c r="B495" s="25"/>
      <c r="C495" s="23"/>
      <c r="D495" s="23"/>
      <c r="E495" s="23"/>
      <c r="F495" s="24"/>
      <c r="H495" s="81"/>
      <c r="I495" s="82"/>
      <c r="J495" s="82"/>
      <c r="K495" s="82"/>
      <c r="L495" s="83"/>
    </row>
    <row r="496" spans="1:12">
      <c r="A496" s="84"/>
      <c r="B496" s="1743" t="s">
        <v>190</v>
      </c>
      <c r="C496" s="1743"/>
      <c r="D496" s="1743"/>
      <c r="E496" s="1743"/>
      <c r="F496" s="1743"/>
      <c r="G496" s="1743"/>
      <c r="H496" s="1767">
        <f>'04-22Master'!B428</f>
        <v>0</v>
      </c>
      <c r="I496" s="1758"/>
      <c r="J496" s="1758"/>
      <c r="K496" s="1758"/>
      <c r="L496" s="1759"/>
    </row>
    <row r="497" spans="1:12" ht="15" customHeight="1">
      <c r="A497" s="84"/>
      <c r="B497" s="1768" t="s">
        <v>191</v>
      </c>
      <c r="C497" s="1768"/>
      <c r="D497" s="1768"/>
      <c r="E497" s="1768"/>
      <c r="F497" s="1768"/>
      <c r="G497" s="1768"/>
      <c r="H497" s="1767">
        <f>'04-22Master'!E428</f>
        <v>0</v>
      </c>
      <c r="I497" s="1758"/>
      <c r="J497" s="1758"/>
      <c r="K497" s="1758"/>
      <c r="L497" s="1759"/>
    </row>
    <row r="498" spans="1:12">
      <c r="A498" s="84"/>
      <c r="B498" s="1743" t="s">
        <v>192</v>
      </c>
      <c r="C498" s="1743"/>
      <c r="D498" s="1743"/>
      <c r="E498" s="1743"/>
      <c r="F498" s="1743"/>
      <c r="G498" s="1743"/>
      <c r="H498" s="1767">
        <f>'04-22Master'!C428</f>
        <v>0</v>
      </c>
      <c r="I498" s="1758"/>
      <c r="J498" s="1758"/>
      <c r="K498" s="1758"/>
      <c r="L498" s="1759"/>
    </row>
    <row r="499" spans="1:12">
      <c r="A499" s="84"/>
      <c r="B499" s="1743" t="s">
        <v>193</v>
      </c>
      <c r="C499" s="1743"/>
      <c r="D499" s="1743"/>
      <c r="E499" s="1743"/>
      <c r="F499" s="1743"/>
      <c r="G499" s="1743"/>
      <c r="H499" s="1757">
        <f>'04-22Master'!D428</f>
        <v>0</v>
      </c>
      <c r="I499" s="1758"/>
      <c r="J499" s="1758"/>
      <c r="K499" s="1758"/>
      <c r="L499" s="1759"/>
    </row>
    <row r="500" spans="1:12">
      <c r="A500" s="84"/>
      <c r="B500" s="85" t="s">
        <v>194</v>
      </c>
      <c r="C500" s="86"/>
      <c r="D500" s="86"/>
      <c r="E500" s="86"/>
      <c r="F500" s="86"/>
      <c r="G500" s="86"/>
      <c r="H500" s="1760" t="s">
        <v>195</v>
      </c>
      <c r="I500" s="1761"/>
      <c r="J500" s="1761"/>
      <c r="K500" s="1761"/>
      <c r="L500" s="1762"/>
    </row>
    <row r="501" spans="1:12" ht="15" customHeight="1">
      <c r="A501" s="84"/>
      <c r="B501" s="85" t="s">
        <v>196</v>
      </c>
      <c r="C501" s="86"/>
      <c r="D501" s="86"/>
      <c r="E501" s="86"/>
      <c r="F501" s="86"/>
      <c r="G501" s="86"/>
      <c r="H501" s="87"/>
      <c r="I501" s="88"/>
      <c r="J501" s="180"/>
      <c r="K501" s="88"/>
      <c r="L501" s="92"/>
    </row>
    <row r="502" spans="1:12" ht="15" customHeight="1">
      <c r="A502" s="84"/>
      <c r="B502" s="1763" t="s">
        <v>197</v>
      </c>
      <c r="C502" s="1763"/>
      <c r="D502" s="1763"/>
      <c r="E502" s="1763"/>
      <c r="F502" s="1763"/>
      <c r="G502" s="1763"/>
      <c r="H502" s="1764">
        <f>'04-22Master'!G428</f>
        <v>0</v>
      </c>
      <c r="I502" s="1765"/>
      <c r="J502" s="1765"/>
      <c r="K502" s="1765"/>
      <c r="L502" s="1533"/>
    </row>
    <row r="503" spans="1:12">
      <c r="A503" s="84"/>
      <c r="B503" s="1743"/>
      <c r="C503" s="1743"/>
      <c r="D503" s="1743"/>
      <c r="E503" s="1743"/>
      <c r="F503" s="1743"/>
      <c r="G503" s="1743"/>
      <c r="H503" s="1766" t="e">
        <f>'04-22Master'!#REF!</f>
        <v>#REF!</v>
      </c>
      <c r="I503" s="1758"/>
      <c r="J503" s="1758"/>
      <c r="K503" s="1758"/>
      <c r="L503" s="1759"/>
    </row>
    <row r="504" spans="1:12">
      <c r="A504" s="13"/>
      <c r="B504" s="1743"/>
      <c r="C504" s="1743"/>
      <c r="D504" s="1743"/>
      <c r="E504" s="1743"/>
      <c r="F504" s="1743"/>
      <c r="G504" s="1743"/>
      <c r="H504" s="1767" t="e">
        <f>'04-22Master'!#REF!</f>
        <v>#REF!</v>
      </c>
      <c r="I504" s="1758"/>
      <c r="J504" s="1758"/>
      <c r="K504" s="1758"/>
      <c r="L504" s="1759"/>
    </row>
    <row r="505" spans="1:12">
      <c r="A505" s="13"/>
      <c r="B505" s="85" t="s">
        <v>198</v>
      </c>
      <c r="C505" s="86"/>
      <c r="D505" s="86"/>
      <c r="E505" s="86"/>
      <c r="F505" s="86"/>
      <c r="G505" s="89"/>
      <c r="H505" s="1745">
        <f>'04-22Master'!H428</f>
        <v>0</v>
      </c>
      <c r="I505" s="1746"/>
      <c r="J505" s="1746"/>
      <c r="K505" s="1746"/>
      <c r="L505" s="1747"/>
    </row>
    <row r="506" spans="1:12">
      <c r="A506" s="13"/>
      <c r="B506" s="85"/>
      <c r="C506" s="86"/>
      <c r="D506" s="86"/>
      <c r="E506" s="86"/>
      <c r="F506" s="86"/>
      <c r="G506" s="89"/>
      <c r="H506" s="1745" t="e">
        <f>'04-22Master'!#REF!</f>
        <v>#REF!</v>
      </c>
      <c r="I506" s="1746"/>
      <c r="J506" s="1746"/>
      <c r="K506" s="1746"/>
      <c r="L506" s="1747"/>
    </row>
    <row r="507" spans="1:12">
      <c r="A507" s="13"/>
      <c r="B507" s="85"/>
      <c r="C507" s="86"/>
      <c r="D507" s="86"/>
      <c r="E507" s="86"/>
      <c r="F507" s="86"/>
      <c r="G507" s="89"/>
      <c r="H507" s="1745" t="e">
        <f>'04-22Master'!#REF!</f>
        <v>#REF!</v>
      </c>
      <c r="I507" s="1746"/>
      <c r="J507" s="1746"/>
      <c r="K507" s="1746"/>
      <c r="L507" s="1747"/>
    </row>
    <row r="508" spans="1:12">
      <c r="A508" s="13"/>
      <c r="B508" s="85" t="s">
        <v>205</v>
      </c>
      <c r="C508" s="86"/>
      <c r="D508" s="86"/>
      <c r="E508" s="86"/>
      <c r="F508" s="86"/>
      <c r="G508" s="89"/>
      <c r="H508" s="87"/>
      <c r="I508" s="88"/>
      <c r="J508" s="88"/>
      <c r="K508" s="88"/>
      <c r="L508" s="92"/>
    </row>
    <row r="509" spans="1:12">
      <c r="A509" s="13"/>
      <c r="B509" s="94" t="s">
        <v>206</v>
      </c>
      <c r="C509" s="161"/>
      <c r="D509" s="161"/>
      <c r="E509" s="161"/>
      <c r="F509" s="161"/>
      <c r="G509" s="162"/>
      <c r="H509" s="163"/>
      <c r="I509" s="164"/>
      <c r="J509" s="165"/>
      <c r="K509" s="164"/>
      <c r="L509" s="166"/>
    </row>
    <row r="510" spans="1:12" ht="45" customHeight="1">
      <c r="A510" s="13"/>
      <c r="B510" s="85" t="s">
        <v>209</v>
      </c>
      <c r="C510" s="86"/>
      <c r="D510" s="88"/>
      <c r="E510" s="173" t="s">
        <v>211</v>
      </c>
      <c r="F510" s="64"/>
      <c r="G510" s="1748" t="s">
        <v>210</v>
      </c>
      <c r="H510" s="1749"/>
      <c r="I510" s="177" t="s">
        <v>207</v>
      </c>
      <c r="J510" s="175" t="s">
        <v>212</v>
      </c>
      <c r="K510" s="1748" t="s">
        <v>208</v>
      </c>
      <c r="L510" s="1750"/>
    </row>
    <row r="511" spans="1:12">
      <c r="A511" s="13"/>
      <c r="B511" s="176">
        <v>1</v>
      </c>
      <c r="C511" s="86"/>
      <c r="D511" s="86"/>
      <c r="E511" s="179">
        <v>2</v>
      </c>
      <c r="F511" s="89"/>
      <c r="G511" s="179">
        <v>3</v>
      </c>
      <c r="H511" s="195"/>
      <c r="I511" s="195">
        <v>4</v>
      </c>
      <c r="J511" s="103">
        <v>5</v>
      </c>
      <c r="K511" s="90"/>
      <c r="L511" s="91">
        <v>6</v>
      </c>
    </row>
    <row r="512" spans="1:12">
      <c r="A512" s="13"/>
      <c r="B512" s="293">
        <f>'04-22Master'!E428</f>
        <v>0</v>
      </c>
      <c r="C512" s="191"/>
      <c r="D512" s="192"/>
      <c r="E512" s="194" t="s">
        <v>368</v>
      </c>
      <c r="F512" s="192"/>
      <c r="G512" s="194" t="s">
        <v>369</v>
      </c>
      <c r="H512" s="64"/>
      <c r="I512" s="11" t="s">
        <v>370</v>
      </c>
      <c r="J512" s="292">
        <v>1</v>
      </c>
      <c r="K512" s="1751" t="s">
        <v>34</v>
      </c>
      <c r="L512" s="1752"/>
    </row>
    <row r="513" spans="1:12">
      <c r="A513" s="13"/>
      <c r="B513" s="85"/>
      <c r="C513" s="191"/>
      <c r="D513" s="192"/>
      <c r="E513" s="193"/>
      <c r="F513" s="192"/>
      <c r="G513" s="193"/>
      <c r="H513" s="64"/>
      <c r="I513" s="11"/>
      <c r="J513" s="11"/>
      <c r="K513" s="194"/>
      <c r="L513" s="64"/>
    </row>
    <row r="514" spans="1:12">
      <c r="A514" s="13"/>
      <c r="B514" s="85"/>
      <c r="C514" s="191"/>
      <c r="D514" s="192"/>
      <c r="E514" s="193"/>
      <c r="F514" s="192"/>
      <c r="G514" s="193"/>
      <c r="H514" s="64"/>
      <c r="I514" s="11"/>
      <c r="J514" s="11"/>
      <c r="K514" s="194"/>
      <c r="L514" s="64"/>
    </row>
    <row r="515" spans="1:12">
      <c r="A515" s="13"/>
      <c r="B515" s="71"/>
      <c r="C515" s="17"/>
      <c r="D515" s="72"/>
      <c r="E515" s="193"/>
      <c r="F515" s="192"/>
      <c r="G515" s="193"/>
      <c r="H515" s="64"/>
      <c r="I515" s="11"/>
      <c r="J515" s="11"/>
      <c r="K515" s="194"/>
      <c r="L515" s="64"/>
    </row>
    <row r="516" spans="1:12" ht="27.95" customHeight="1">
      <c r="A516" s="13"/>
      <c r="B516" t="s">
        <v>213</v>
      </c>
      <c r="L516" s="14"/>
    </row>
    <row r="517" spans="1:12" ht="27.95" customHeight="1">
      <c r="A517" s="13"/>
      <c r="B517" t="s">
        <v>214</v>
      </c>
      <c r="L517" s="14"/>
    </row>
    <row r="518" spans="1:12" ht="27.95" customHeight="1">
      <c r="A518" s="13"/>
      <c r="B518" t="s">
        <v>215</v>
      </c>
      <c r="L518" s="14"/>
    </row>
    <row r="519" spans="1:12" ht="27.95" customHeight="1">
      <c r="A519" s="13"/>
      <c r="I519" t="s">
        <v>216</v>
      </c>
      <c r="L519" s="14"/>
    </row>
    <row r="520" spans="1:12" ht="27.95" customHeight="1">
      <c r="A520" s="13"/>
      <c r="F520" s="181" t="s">
        <v>199</v>
      </c>
      <c r="L520" s="14"/>
    </row>
    <row r="521" spans="1:12" ht="27.95" customHeight="1">
      <c r="A521" s="13" t="s">
        <v>200</v>
      </c>
      <c r="K521" s="231">
        <f>'04-22Master'!B428</f>
        <v>0</v>
      </c>
      <c r="L521" s="14"/>
    </row>
    <row r="522" spans="1:12" ht="27.95" customHeight="1">
      <c r="A522" s="13" t="s">
        <v>201</v>
      </c>
      <c r="L522" s="14"/>
    </row>
    <row r="523" spans="1:12" ht="27.95" customHeight="1">
      <c r="A523" s="13"/>
      <c r="F523" t="s">
        <v>202</v>
      </c>
      <c r="L523" s="14"/>
    </row>
    <row r="524" spans="1:12" ht="27.95" customHeight="1">
      <c r="A524" s="13" t="s">
        <v>203</v>
      </c>
      <c r="B524" t="s">
        <v>367</v>
      </c>
      <c r="F524">
        <f>'04-22Master'!AK418</f>
        <v>0</v>
      </c>
      <c r="L524" s="14"/>
    </row>
    <row r="525" spans="1:12" ht="27.95" customHeight="1">
      <c r="A525" s="13" t="s">
        <v>204</v>
      </c>
      <c r="B525" s="291">
        <f>'04-22Master'!I428</f>
        <v>0</v>
      </c>
      <c r="F525">
        <f>'04-22Master'!AK419</f>
        <v>0</v>
      </c>
      <c r="L525" s="14"/>
    </row>
    <row r="526" spans="1:12" ht="27.95" customHeight="1" thickBot="1">
      <c r="A526" s="25"/>
      <c r="B526" s="23"/>
      <c r="C526" s="23"/>
      <c r="D526" s="23"/>
      <c r="E526" s="23"/>
      <c r="F526" s="23"/>
      <c r="G526" s="23"/>
      <c r="H526" s="23"/>
      <c r="I526" s="23"/>
      <c r="J526" s="23"/>
      <c r="K526" s="23"/>
      <c r="L526" s="24"/>
    </row>
    <row r="527" spans="1:12" ht="27.95" customHeight="1">
      <c r="A527" s="73"/>
      <c r="B527" s="1744" t="s">
        <v>187</v>
      </c>
      <c r="C527" s="1541"/>
      <c r="D527" s="1541"/>
      <c r="E527" s="1541"/>
      <c r="F527" s="1541"/>
      <c r="G527" s="1541"/>
      <c r="H527" s="1541"/>
      <c r="I527" s="1541"/>
      <c r="J527" s="1541"/>
      <c r="K527" s="1541"/>
      <c r="L527" s="1542"/>
    </row>
    <row r="528" spans="1:12" ht="27.95" customHeight="1">
      <c r="A528" s="13"/>
      <c r="B528" s="1753" t="s">
        <v>188</v>
      </c>
      <c r="C528" s="1753"/>
      <c r="D528" s="1753"/>
      <c r="E528" s="1753"/>
      <c r="F528" s="1753"/>
      <c r="G528" s="1753"/>
      <c r="H528" s="1753"/>
      <c r="I528" s="1753"/>
      <c r="J528" s="1753"/>
      <c r="K528" s="1753"/>
      <c r="L528" s="1545"/>
    </row>
    <row r="529" spans="1:12" ht="27.95" customHeight="1" thickBot="1">
      <c r="A529" s="25"/>
      <c r="B529" s="1547" t="s">
        <v>189</v>
      </c>
      <c r="C529" s="1547"/>
      <c r="D529" s="1547"/>
      <c r="E529" s="1547"/>
      <c r="F529" s="1547"/>
      <c r="G529" s="1547"/>
      <c r="H529" s="1547"/>
      <c r="I529" s="1547"/>
      <c r="J529" s="1547"/>
      <c r="K529" s="1547"/>
      <c r="L529" s="1548"/>
    </row>
    <row r="530" spans="1:12" ht="27.95" customHeight="1">
      <c r="A530" s="13"/>
      <c r="B530" s="1754" t="s">
        <v>112</v>
      </c>
      <c r="C530" s="1754"/>
      <c r="D530" s="1754"/>
      <c r="E530" s="1754"/>
      <c r="F530" s="1754"/>
      <c r="H530" s="1755" t="s">
        <v>113</v>
      </c>
      <c r="I530" s="1755"/>
      <c r="J530" s="1755"/>
      <c r="K530" s="1755"/>
      <c r="L530" s="1560"/>
    </row>
    <row r="531" spans="1:12" ht="27.95" customHeight="1" thickBot="1">
      <c r="A531" s="13"/>
      <c r="B531" s="1754"/>
      <c r="C531" s="1754"/>
      <c r="D531" s="1754"/>
      <c r="E531" s="1754"/>
      <c r="F531" s="1754"/>
      <c r="H531" s="1755"/>
      <c r="I531" s="1755"/>
      <c r="J531" s="1755"/>
      <c r="K531" s="1755"/>
      <c r="L531" s="1560"/>
    </row>
    <row r="532" spans="1:12">
      <c r="A532" s="13"/>
      <c r="B532" s="73"/>
      <c r="C532" s="74"/>
      <c r="D532" s="74"/>
      <c r="E532" s="74"/>
      <c r="F532" s="75"/>
      <c r="H532" s="73"/>
      <c r="I532" s="74"/>
      <c r="J532" s="74"/>
      <c r="K532" s="74"/>
      <c r="L532" s="75"/>
    </row>
    <row r="533" spans="1:12">
      <c r="A533" s="13"/>
      <c r="B533" s="76" t="e">
        <f>#REF!</f>
        <v>#REF!</v>
      </c>
      <c r="F533" s="14"/>
      <c r="H533" s="76" t="e">
        <f>#REF!</f>
        <v>#REF!</v>
      </c>
      <c r="L533" s="14"/>
    </row>
    <row r="534" spans="1:12">
      <c r="A534" s="13"/>
      <c r="B534" s="13"/>
      <c r="F534" s="14"/>
      <c r="H534" s="13"/>
      <c r="L534" s="14"/>
    </row>
    <row r="535" spans="1:12">
      <c r="A535" s="13"/>
      <c r="B535" s="76" t="e">
        <f>#REF!</f>
        <v>#REF!</v>
      </c>
      <c r="F535" s="14"/>
      <c r="H535" s="76" t="e">
        <f>#REF!</f>
        <v>#REF!</v>
      </c>
      <c r="L535" s="14"/>
    </row>
    <row r="536" spans="1:12" ht="15.75" thickBot="1">
      <c r="A536" s="13"/>
      <c r="B536" s="25"/>
      <c r="C536" s="23"/>
      <c r="D536" s="23"/>
      <c r="E536" s="23"/>
      <c r="F536" s="24"/>
      <c r="H536" s="25"/>
      <c r="I536" s="23"/>
      <c r="J536" s="23"/>
      <c r="K536" s="23"/>
      <c r="L536" s="24"/>
    </row>
    <row r="537" spans="1:12" ht="15" customHeight="1">
      <c r="A537" s="13"/>
      <c r="J537" t="s">
        <v>114</v>
      </c>
      <c r="L537" s="14"/>
    </row>
    <row r="538" spans="1:12">
      <c r="A538" s="13"/>
      <c r="B538" s="1756" t="s">
        <v>115</v>
      </c>
      <c r="C538" s="1756"/>
      <c r="D538" s="1756"/>
      <c r="E538" s="1756"/>
      <c r="F538" s="1756"/>
      <c r="H538" s="1756" t="s">
        <v>3</v>
      </c>
      <c r="I538" s="1756"/>
      <c r="J538" s="1756"/>
      <c r="K538" s="1756"/>
      <c r="L538" s="1553"/>
    </row>
    <row r="539" spans="1:12" ht="15.75" thickBot="1">
      <c r="A539" s="13"/>
      <c r="L539" s="14"/>
    </row>
    <row r="540" spans="1:12">
      <c r="A540" s="13"/>
      <c r="B540" s="73"/>
      <c r="C540" s="74"/>
      <c r="D540" s="74"/>
      <c r="E540" s="74"/>
      <c r="F540" s="75"/>
      <c r="H540" s="77"/>
      <c r="I540" s="78"/>
      <c r="J540" s="78"/>
      <c r="K540" s="78"/>
      <c r="L540" s="79"/>
    </row>
    <row r="541" spans="1:12">
      <c r="A541" s="13"/>
      <c r="B541" s="13"/>
      <c r="F541" s="14"/>
      <c r="H541" s="76" t="e">
        <f>#REF!</f>
        <v>#REF!</v>
      </c>
      <c r="I541" s="2"/>
      <c r="J541" s="2"/>
      <c r="K541" s="2"/>
      <c r="L541" s="80"/>
    </row>
    <row r="542" spans="1:12">
      <c r="A542" s="13"/>
      <c r="B542" s="76" t="e">
        <f>#REF!</f>
        <v>#REF!</v>
      </c>
      <c r="F542" s="14"/>
      <c r="H542" s="76"/>
      <c r="I542" s="2"/>
      <c r="J542" s="2"/>
      <c r="K542" s="2"/>
      <c r="L542" s="80"/>
    </row>
    <row r="543" spans="1:12">
      <c r="A543" s="13"/>
      <c r="B543" s="13"/>
      <c r="F543" s="14"/>
      <c r="H543" s="76" t="e">
        <f>#REF!</f>
        <v>#REF!</v>
      </c>
      <c r="I543" s="2"/>
      <c r="J543" s="2"/>
      <c r="K543" s="2"/>
      <c r="L543" s="80"/>
    </row>
    <row r="544" spans="1:12" ht="15.75" thickBot="1">
      <c r="A544" s="13"/>
      <c r="B544" s="25"/>
      <c r="C544" s="23"/>
      <c r="D544" s="23"/>
      <c r="E544" s="23"/>
      <c r="F544" s="24"/>
      <c r="H544" s="81"/>
      <c r="I544" s="82"/>
      <c r="J544" s="82"/>
      <c r="K544" s="82"/>
      <c r="L544" s="83"/>
    </row>
    <row r="545" spans="1:12">
      <c r="A545" s="84"/>
      <c r="B545" s="1743" t="s">
        <v>190</v>
      </c>
      <c r="C545" s="1743"/>
      <c r="D545" s="1743"/>
      <c r="E545" s="1743"/>
      <c r="F545" s="1743"/>
      <c r="G545" s="1743"/>
      <c r="H545" s="1767">
        <f>'04-22Master'!B479</f>
        <v>0</v>
      </c>
      <c r="I545" s="1758"/>
      <c r="J545" s="1758"/>
      <c r="K545" s="1758"/>
      <c r="L545" s="1759"/>
    </row>
    <row r="546" spans="1:12">
      <c r="A546" s="84"/>
      <c r="B546" s="1768" t="s">
        <v>191</v>
      </c>
      <c r="C546" s="1768"/>
      <c r="D546" s="1768"/>
      <c r="E546" s="1768"/>
      <c r="F546" s="1768"/>
      <c r="G546" s="1768"/>
      <c r="H546" s="1767">
        <f>'04-22Master'!E479</f>
        <v>0</v>
      </c>
      <c r="I546" s="1758"/>
      <c r="J546" s="1758"/>
      <c r="K546" s="1758"/>
      <c r="L546" s="1759"/>
    </row>
    <row r="547" spans="1:12">
      <c r="A547" s="84"/>
      <c r="B547" s="1743" t="s">
        <v>192</v>
      </c>
      <c r="C547" s="1743"/>
      <c r="D547" s="1743"/>
      <c r="E547" s="1743"/>
      <c r="F547" s="1743"/>
      <c r="G547" s="1743"/>
      <c r="H547" s="1767">
        <f>'04-22Master'!C479</f>
        <v>0</v>
      </c>
      <c r="I547" s="1758"/>
      <c r="J547" s="1758"/>
      <c r="K547" s="1758"/>
      <c r="L547" s="1759"/>
    </row>
    <row r="548" spans="1:12">
      <c r="A548" s="84"/>
      <c r="B548" s="1743" t="s">
        <v>193</v>
      </c>
      <c r="C548" s="1743"/>
      <c r="D548" s="1743"/>
      <c r="E548" s="1743"/>
      <c r="F548" s="1743"/>
      <c r="G548" s="1743"/>
      <c r="H548" s="1757">
        <f>'04-22Master'!D479</f>
        <v>0</v>
      </c>
      <c r="I548" s="1758"/>
      <c r="J548" s="1758"/>
      <c r="K548" s="1758"/>
      <c r="L548" s="1759"/>
    </row>
    <row r="549" spans="1:12">
      <c r="A549" s="84"/>
      <c r="B549" s="85" t="s">
        <v>194</v>
      </c>
      <c r="C549" s="86"/>
      <c r="D549" s="86"/>
      <c r="E549" s="86"/>
      <c r="F549" s="86"/>
      <c r="G549" s="86"/>
      <c r="H549" s="1760" t="s">
        <v>195</v>
      </c>
      <c r="I549" s="1761"/>
      <c r="J549" s="1761"/>
      <c r="K549" s="1761"/>
      <c r="L549" s="1762"/>
    </row>
    <row r="550" spans="1:12">
      <c r="A550" s="84"/>
      <c r="B550" s="85" t="s">
        <v>196</v>
      </c>
      <c r="C550" s="86"/>
      <c r="D550" s="86"/>
      <c r="E550" s="86"/>
      <c r="F550" s="86"/>
      <c r="G550" s="86"/>
      <c r="H550" s="87"/>
      <c r="I550" s="88"/>
      <c r="J550" s="180"/>
      <c r="K550" s="88"/>
      <c r="L550" s="92"/>
    </row>
    <row r="551" spans="1:12">
      <c r="A551" s="84"/>
      <c r="B551" s="1763" t="s">
        <v>197</v>
      </c>
      <c r="C551" s="1763"/>
      <c r="D551" s="1763"/>
      <c r="E551" s="1763"/>
      <c r="F551" s="1763"/>
      <c r="G551" s="1763"/>
      <c r="H551" s="1764">
        <f>'04-22Master'!G479</f>
        <v>0</v>
      </c>
      <c r="I551" s="1765"/>
      <c r="J551" s="1765"/>
      <c r="K551" s="1765"/>
      <c r="L551" s="1533"/>
    </row>
    <row r="552" spans="1:12" ht="27.95" customHeight="1">
      <c r="A552" s="84"/>
      <c r="B552" s="1743"/>
      <c r="C552" s="1743"/>
      <c r="D552" s="1743"/>
      <c r="E552" s="1743"/>
      <c r="F552" s="1743"/>
      <c r="G552" s="1743"/>
      <c r="H552" s="1766" t="e">
        <f>'04-22Master'!#REF!</f>
        <v>#REF!</v>
      </c>
      <c r="I552" s="1758"/>
      <c r="J552" s="1758"/>
      <c r="K552" s="1758"/>
      <c r="L552" s="1759"/>
    </row>
    <row r="553" spans="1:12" ht="27.95" customHeight="1">
      <c r="A553" s="13"/>
      <c r="B553" s="1743"/>
      <c r="C553" s="1743"/>
      <c r="D553" s="1743"/>
      <c r="E553" s="1743"/>
      <c r="F553" s="1743"/>
      <c r="G553" s="1743"/>
      <c r="H553" s="1767" t="e">
        <f>'04-22Master'!#REF!</f>
        <v>#REF!</v>
      </c>
      <c r="I553" s="1758"/>
      <c r="J553" s="1758"/>
      <c r="K553" s="1758"/>
      <c r="L553" s="1759"/>
    </row>
    <row r="554" spans="1:12" ht="27.95" customHeight="1">
      <c r="A554" s="13"/>
      <c r="B554" s="85" t="s">
        <v>198</v>
      </c>
      <c r="C554" s="86"/>
      <c r="D554" s="86"/>
      <c r="E554" s="86"/>
      <c r="F554" s="86"/>
      <c r="G554" s="89"/>
      <c r="H554" s="1745">
        <f>'04-22Master'!H479</f>
        <v>0</v>
      </c>
      <c r="I554" s="1746"/>
      <c r="J554" s="1746"/>
      <c r="K554" s="1746"/>
      <c r="L554" s="1747"/>
    </row>
    <row r="555" spans="1:12" ht="27.95" customHeight="1">
      <c r="A555" s="13"/>
      <c r="B555" s="85"/>
      <c r="C555" s="86"/>
      <c r="D555" s="86"/>
      <c r="E555" s="86"/>
      <c r="F555" s="86"/>
      <c r="G555" s="89"/>
      <c r="H555" s="1745" t="e">
        <f>'04-22Master'!#REF!</f>
        <v>#REF!</v>
      </c>
      <c r="I555" s="1746"/>
      <c r="J555" s="1746"/>
      <c r="K555" s="1746"/>
      <c r="L555" s="1747"/>
    </row>
    <row r="556" spans="1:12" ht="27.95" customHeight="1">
      <c r="A556" s="13"/>
      <c r="B556" s="85"/>
      <c r="C556" s="86"/>
      <c r="D556" s="86"/>
      <c r="E556" s="86"/>
      <c r="F556" s="86"/>
      <c r="G556" s="89"/>
      <c r="H556" s="1745" t="e">
        <f>'04-22Master'!#REF!</f>
        <v>#REF!</v>
      </c>
      <c r="I556" s="1746"/>
      <c r="J556" s="1746"/>
      <c r="K556" s="1746"/>
      <c r="L556" s="1747"/>
    </row>
    <row r="557" spans="1:12" ht="27.95" customHeight="1">
      <c r="A557" s="13"/>
      <c r="B557" s="85" t="s">
        <v>205</v>
      </c>
      <c r="C557" s="86"/>
      <c r="D557" s="86"/>
      <c r="E557" s="86"/>
      <c r="F557" s="86"/>
      <c r="G557" s="89"/>
      <c r="H557" s="87"/>
      <c r="I557" s="88"/>
      <c r="J557" s="88"/>
      <c r="K557" s="88"/>
      <c r="L557" s="92"/>
    </row>
    <row r="558" spans="1:12" ht="27.95" customHeight="1">
      <c r="A558" s="13"/>
      <c r="B558" s="94" t="s">
        <v>206</v>
      </c>
      <c r="C558" s="161"/>
      <c r="D558" s="161"/>
      <c r="E558" s="161"/>
      <c r="F558" s="161"/>
      <c r="G558" s="162"/>
      <c r="H558" s="163"/>
      <c r="I558" s="164"/>
      <c r="J558" s="165"/>
      <c r="K558" s="164"/>
      <c r="L558" s="166"/>
    </row>
    <row r="559" spans="1:12" ht="27.95" customHeight="1">
      <c r="A559" s="13"/>
      <c r="B559" s="85" t="s">
        <v>209</v>
      </c>
      <c r="C559" s="86"/>
      <c r="D559" s="88"/>
      <c r="E559" s="173" t="s">
        <v>211</v>
      </c>
      <c r="F559" s="64"/>
      <c r="G559" s="1748" t="s">
        <v>210</v>
      </c>
      <c r="H559" s="1749"/>
      <c r="I559" s="177" t="s">
        <v>207</v>
      </c>
      <c r="J559" s="175" t="s">
        <v>212</v>
      </c>
      <c r="K559" s="1748" t="s">
        <v>208</v>
      </c>
      <c r="L559" s="1750"/>
    </row>
    <row r="560" spans="1:12" ht="27.95" customHeight="1">
      <c r="A560" s="13"/>
      <c r="B560" s="176">
        <v>1</v>
      </c>
      <c r="C560" s="86"/>
      <c r="D560" s="86"/>
      <c r="E560" s="179">
        <v>2</v>
      </c>
      <c r="F560" s="89"/>
      <c r="G560" s="179">
        <v>3</v>
      </c>
      <c r="H560" s="195"/>
      <c r="I560" s="195">
        <v>4</v>
      </c>
      <c r="J560" s="103">
        <v>5</v>
      </c>
      <c r="K560" s="90"/>
      <c r="L560" s="91">
        <v>6</v>
      </c>
    </row>
    <row r="561" spans="1:12" ht="27.95" customHeight="1">
      <c r="A561" s="13"/>
      <c r="B561" s="293">
        <f>'04-22Master'!E479</f>
        <v>0</v>
      </c>
      <c r="C561" s="191"/>
      <c r="D561" s="192"/>
      <c r="E561" s="194" t="s">
        <v>368</v>
      </c>
      <c r="F561" s="192"/>
      <c r="G561" s="194" t="s">
        <v>369</v>
      </c>
      <c r="H561" s="64"/>
      <c r="I561" s="11" t="s">
        <v>370</v>
      </c>
      <c r="J561" s="292">
        <v>1</v>
      </c>
      <c r="K561" s="1751" t="s">
        <v>34</v>
      </c>
      <c r="L561" s="1771"/>
    </row>
    <row r="562" spans="1:12" ht="27.95" customHeight="1">
      <c r="A562" s="13"/>
      <c r="B562" s="85"/>
      <c r="C562" s="191"/>
      <c r="D562" s="192"/>
      <c r="E562" s="193"/>
      <c r="F562" s="192"/>
      <c r="G562" s="193"/>
      <c r="H562" s="64"/>
      <c r="I562" s="11"/>
      <c r="J562" s="11"/>
      <c r="K562" s="194"/>
      <c r="L562" s="199"/>
    </row>
    <row r="563" spans="1:12" ht="27.95" customHeight="1">
      <c r="A563" s="13"/>
      <c r="B563" s="85"/>
      <c r="C563" s="191"/>
      <c r="D563" s="192"/>
      <c r="E563" s="193"/>
      <c r="F563" s="192"/>
      <c r="G563" s="193"/>
      <c r="H563" s="64"/>
      <c r="I563" s="11"/>
      <c r="J563" s="11"/>
      <c r="K563" s="194"/>
      <c r="L563" s="199"/>
    </row>
    <row r="564" spans="1:12" ht="27.95" customHeight="1">
      <c r="A564" s="13"/>
      <c r="B564" s="71"/>
      <c r="C564" s="17"/>
      <c r="D564" s="72"/>
      <c r="E564" s="193"/>
      <c r="F564" s="192"/>
      <c r="G564" s="193"/>
      <c r="H564" s="64"/>
      <c r="I564" s="11"/>
      <c r="J564" s="11"/>
      <c r="K564" s="194"/>
      <c r="L564" s="199"/>
    </row>
    <row r="565" spans="1:12" ht="27.95" customHeight="1">
      <c r="A565" s="13"/>
      <c r="B565" t="s">
        <v>213</v>
      </c>
      <c r="L565" s="14"/>
    </row>
    <row r="566" spans="1:12" ht="27.95" customHeight="1">
      <c r="A566" s="13"/>
      <c r="B566" t="s">
        <v>214</v>
      </c>
      <c r="L566" s="14"/>
    </row>
    <row r="567" spans="1:12" ht="27.95" customHeight="1">
      <c r="A567" s="13"/>
      <c r="B567" t="s">
        <v>215</v>
      </c>
      <c r="L567" s="14"/>
    </row>
    <row r="568" spans="1:12" ht="27.95" customHeight="1">
      <c r="A568" s="13"/>
      <c r="I568" t="s">
        <v>216</v>
      </c>
      <c r="L568" s="14"/>
    </row>
    <row r="569" spans="1:12" ht="27.95" customHeight="1">
      <c r="A569" s="13"/>
      <c r="F569" s="181" t="s">
        <v>199</v>
      </c>
      <c r="L569" s="14"/>
    </row>
    <row r="570" spans="1:12">
      <c r="A570" s="13" t="s">
        <v>200</v>
      </c>
      <c r="K570" s="231">
        <f>'04-22Master'!B479</f>
        <v>0</v>
      </c>
      <c r="L570" s="14"/>
    </row>
    <row r="571" spans="1:12">
      <c r="A571" s="13" t="s">
        <v>201</v>
      </c>
      <c r="L571" s="14"/>
    </row>
    <row r="572" spans="1:12">
      <c r="A572" s="13"/>
      <c r="L572" s="14"/>
    </row>
    <row r="573" spans="1:12">
      <c r="A573" s="13"/>
      <c r="L573" s="14"/>
    </row>
    <row r="574" spans="1:12">
      <c r="A574" s="13"/>
      <c r="F574" t="s">
        <v>202</v>
      </c>
      <c r="L574" s="14"/>
    </row>
    <row r="575" spans="1:12">
      <c r="A575" s="13" t="s">
        <v>203</v>
      </c>
      <c r="B575" t="s">
        <v>367</v>
      </c>
      <c r="F575">
        <f>'04-22Master'!AK469</f>
        <v>0</v>
      </c>
      <c r="L575" s="14"/>
    </row>
    <row r="576" spans="1:12" ht="15" customHeight="1">
      <c r="A576" s="13" t="s">
        <v>204</v>
      </c>
      <c r="B576" s="291">
        <f>'04-22Master'!I479</f>
        <v>0</v>
      </c>
      <c r="F576">
        <f>'04-22Master'!AK470</f>
        <v>0</v>
      </c>
      <c r="L576" s="14"/>
    </row>
    <row r="577" spans="1:12" ht="15.75" thickBot="1">
      <c r="A577" s="25"/>
      <c r="B577" s="23"/>
      <c r="C577" s="23"/>
      <c r="D577" s="23"/>
      <c r="E577" s="23"/>
      <c r="F577" s="23"/>
      <c r="G577" s="23"/>
      <c r="H577" s="23"/>
      <c r="I577" s="23"/>
      <c r="J577" s="23"/>
      <c r="K577" s="23"/>
      <c r="L577" s="24"/>
    </row>
    <row r="579" spans="1:12">
      <c r="B579" s="2"/>
      <c r="H579" s="2"/>
    </row>
    <row r="581" spans="1:12">
      <c r="B581" s="2"/>
      <c r="H581" s="2"/>
    </row>
    <row r="584" spans="1:12">
      <c r="B584" s="1756"/>
      <c r="C584" s="1756"/>
      <c r="D584" s="1756"/>
      <c r="E584" s="1756"/>
      <c r="F584" s="1756"/>
      <c r="H584" s="1756"/>
      <c r="I584" s="1756"/>
      <c r="J584" s="1756"/>
      <c r="K584" s="1756"/>
      <c r="L584" s="1756"/>
    </row>
    <row r="586" spans="1:12">
      <c r="H586" s="2"/>
      <c r="I586" s="2"/>
      <c r="J586" s="2"/>
      <c r="K586" s="2"/>
      <c r="L586" s="2"/>
    </row>
    <row r="587" spans="1:12">
      <c r="H587" s="2"/>
      <c r="I587" s="2"/>
      <c r="J587" s="2"/>
      <c r="K587" s="2"/>
      <c r="L587" s="2"/>
    </row>
    <row r="588" spans="1:12">
      <c r="B588" s="2"/>
      <c r="H588" s="2"/>
      <c r="I588" s="2"/>
      <c r="J588" s="2"/>
      <c r="K588" s="2"/>
      <c r="L588" s="2"/>
    </row>
    <row r="589" spans="1:12">
      <c r="H589" s="2"/>
      <c r="I589" s="2"/>
      <c r="J589" s="2"/>
      <c r="K589" s="2"/>
      <c r="L589" s="2"/>
    </row>
    <row r="590" spans="1:12">
      <c r="H590" s="2"/>
      <c r="I590" s="2"/>
      <c r="J590" s="2"/>
      <c r="K590" s="2"/>
      <c r="L590" s="2"/>
    </row>
    <row r="591" spans="1:12" ht="27.95" customHeight="1">
      <c r="A591" s="10"/>
      <c r="B591" s="1772"/>
      <c r="C591" s="1772"/>
      <c r="D591" s="1772"/>
      <c r="E591" s="1772"/>
      <c r="F591" s="1772"/>
      <c r="G591" s="1772"/>
      <c r="H591" s="1769"/>
      <c r="I591" s="1770"/>
      <c r="J591" s="1770"/>
      <c r="K591" s="1770"/>
      <c r="L591" s="1770"/>
    </row>
    <row r="592" spans="1:12" ht="27.95" customHeight="1">
      <c r="A592" s="10"/>
      <c r="B592" s="1755"/>
      <c r="C592" s="1755"/>
      <c r="D592" s="1755"/>
      <c r="E592" s="1755"/>
      <c r="F592" s="1755"/>
      <c r="G592" s="1755"/>
      <c r="H592" s="1769"/>
      <c r="I592" s="1770"/>
      <c r="J592" s="1770"/>
      <c r="K592" s="1770"/>
      <c r="L592" s="1770"/>
    </row>
    <row r="593" spans="1:12" ht="27.95" customHeight="1">
      <c r="A593" s="10"/>
      <c r="B593" s="1772"/>
      <c r="C593" s="1772"/>
      <c r="D593" s="1772"/>
      <c r="E593" s="1772"/>
      <c r="F593" s="1772"/>
      <c r="G593" s="1772"/>
      <c r="H593" s="1769"/>
      <c r="I593" s="1770"/>
      <c r="J593" s="1770"/>
      <c r="K593" s="1770"/>
      <c r="L593" s="1770"/>
    </row>
    <row r="594" spans="1:12" ht="27.95" customHeight="1">
      <c r="A594" s="10"/>
      <c r="B594" s="1772"/>
      <c r="C594" s="1772"/>
      <c r="D594" s="1772"/>
      <c r="E594" s="1772"/>
      <c r="F594" s="1772"/>
      <c r="G594" s="1772"/>
      <c r="H594" s="1773"/>
      <c r="I594" s="1770"/>
      <c r="J594" s="1770"/>
      <c r="K594" s="1770"/>
      <c r="L594" s="1770"/>
    </row>
    <row r="595" spans="1:12" ht="27.95" customHeight="1">
      <c r="A595" s="10"/>
      <c r="B595" s="182"/>
      <c r="C595" s="178"/>
      <c r="D595" s="178"/>
      <c r="E595" s="178"/>
      <c r="F595" s="178"/>
      <c r="G595" s="178"/>
      <c r="H595" s="167"/>
      <c r="I595" s="10"/>
      <c r="J595" s="251"/>
      <c r="K595" s="167"/>
      <c r="L595" s="167"/>
    </row>
    <row r="596" spans="1:12" ht="27.95" customHeight="1">
      <c r="A596" s="10"/>
      <c r="B596" s="182"/>
      <c r="C596" s="178"/>
      <c r="D596" s="178"/>
      <c r="E596" s="178"/>
      <c r="F596" s="178"/>
      <c r="G596" s="178"/>
      <c r="H596" s="167"/>
      <c r="I596" s="167"/>
      <c r="J596" s="251"/>
      <c r="K596" s="167"/>
      <c r="L596" s="167"/>
    </row>
    <row r="597" spans="1:12" ht="27.95" customHeight="1">
      <c r="A597" s="10"/>
      <c r="B597" s="1755"/>
      <c r="C597" s="1755"/>
      <c r="D597" s="1755"/>
      <c r="E597" s="1755"/>
      <c r="F597" s="1755"/>
      <c r="G597" s="1755"/>
      <c r="H597" s="1769"/>
      <c r="I597" s="1770"/>
      <c r="J597" s="1770"/>
      <c r="K597" s="1770"/>
      <c r="L597" s="1770"/>
    </row>
    <row r="598" spans="1:12" ht="27.95" customHeight="1">
      <c r="A598" s="10"/>
      <c r="B598" s="1772"/>
      <c r="C598" s="1772"/>
      <c r="D598" s="1772"/>
      <c r="E598" s="1772"/>
      <c r="F598" s="1772"/>
      <c r="G598" s="1772"/>
      <c r="H598" s="1775"/>
      <c r="I598" s="1770"/>
      <c r="J598" s="1770"/>
      <c r="K598" s="1770"/>
      <c r="L598" s="1770"/>
    </row>
    <row r="599" spans="1:12" ht="27.95" customHeight="1">
      <c r="B599" s="1772"/>
      <c r="C599" s="1772"/>
      <c r="D599" s="1772"/>
      <c r="E599" s="1772"/>
      <c r="F599" s="1772"/>
      <c r="G599" s="1772"/>
      <c r="H599" s="1770"/>
      <c r="I599" s="1770"/>
      <c r="J599" s="1770"/>
      <c r="K599" s="1770"/>
      <c r="L599" s="1770"/>
    </row>
    <row r="600" spans="1:12" ht="27.95" customHeight="1">
      <c r="B600" s="182"/>
      <c r="C600" s="178"/>
      <c r="D600" s="178"/>
      <c r="E600" s="178"/>
      <c r="F600" s="178"/>
      <c r="G600" s="178"/>
      <c r="H600" s="167"/>
      <c r="I600" s="167"/>
      <c r="J600" s="167"/>
      <c r="K600" s="167"/>
      <c r="L600" s="167"/>
    </row>
    <row r="601" spans="1:12" ht="27.95" customHeight="1">
      <c r="B601" s="182"/>
      <c r="C601" s="178"/>
      <c r="D601" s="178"/>
      <c r="E601" s="178"/>
      <c r="F601" s="178"/>
      <c r="G601" s="178"/>
      <c r="H601" s="167"/>
      <c r="I601" s="167"/>
      <c r="J601" s="167"/>
      <c r="K601" s="167"/>
      <c r="L601" s="167"/>
    </row>
    <row r="602" spans="1:12" ht="27.95" customHeight="1">
      <c r="B602" s="182"/>
      <c r="C602" s="178"/>
      <c r="D602" s="178"/>
      <c r="E602" s="178"/>
      <c r="F602" s="178"/>
      <c r="G602" s="178"/>
      <c r="H602" s="167"/>
      <c r="I602" s="167"/>
      <c r="J602" s="168"/>
      <c r="K602" s="167"/>
      <c r="L602" s="167"/>
    </row>
    <row r="603" spans="1:12" ht="27.95" customHeight="1">
      <c r="B603" s="182"/>
      <c r="C603" s="178"/>
      <c r="D603" s="178"/>
      <c r="E603" s="178"/>
      <c r="F603" s="178"/>
      <c r="G603" s="178"/>
      <c r="H603" s="167"/>
      <c r="I603" s="167"/>
      <c r="J603" s="167"/>
      <c r="K603" s="167"/>
      <c r="L603" s="167"/>
    </row>
    <row r="604" spans="1:12" ht="27.95" customHeight="1">
      <c r="B604" s="182"/>
      <c r="C604" s="178"/>
      <c r="D604" s="178"/>
      <c r="E604" s="178"/>
      <c r="F604" s="178"/>
      <c r="G604" s="178"/>
      <c r="H604" s="167"/>
      <c r="I604" s="167"/>
      <c r="J604" s="168"/>
      <c r="K604" s="167"/>
      <c r="L604" s="167"/>
    </row>
    <row r="605" spans="1:12" ht="27.95" customHeight="1">
      <c r="B605" s="182"/>
      <c r="C605" s="178"/>
      <c r="D605" s="167"/>
      <c r="E605" s="168"/>
      <c r="F605" s="167"/>
      <c r="G605" s="168"/>
      <c r="H605" s="167"/>
      <c r="I605" s="168"/>
      <c r="J605" s="167"/>
      <c r="K605" s="168"/>
      <c r="L605" s="168"/>
    </row>
    <row r="606" spans="1:12" ht="27.95" customHeight="1">
      <c r="B606" s="182"/>
      <c r="C606" s="178"/>
      <c r="D606" s="178"/>
      <c r="E606" s="178"/>
      <c r="F606" s="178"/>
      <c r="G606" s="178"/>
      <c r="H606" s="167"/>
      <c r="I606" s="167"/>
      <c r="J606" s="252"/>
      <c r="K606" s="167"/>
      <c r="L606" s="167"/>
    </row>
    <row r="607" spans="1:12" ht="27.95" customHeight="1">
      <c r="B607" s="182"/>
      <c r="C607" s="2"/>
      <c r="D607" s="2"/>
      <c r="E607" s="2"/>
      <c r="F607" s="2"/>
      <c r="G607" s="2"/>
    </row>
    <row r="608" spans="1:12" ht="27.95" customHeight="1">
      <c r="B608" s="182"/>
      <c r="C608" s="2"/>
      <c r="D608" s="2"/>
      <c r="E608" s="2"/>
      <c r="F608" s="2"/>
      <c r="G608" s="2"/>
    </row>
    <row r="611" spans="2:12" ht="32.25">
      <c r="B611" s="1776"/>
      <c r="C611" s="1604"/>
      <c r="D611" s="1604"/>
      <c r="E611" s="1604"/>
      <c r="F611" s="1604"/>
      <c r="G611" s="1604"/>
      <c r="H611" s="1604"/>
      <c r="I611" s="1604"/>
      <c r="J611" s="1604"/>
      <c r="K611" s="1604"/>
      <c r="L611" s="1604"/>
    </row>
    <row r="612" spans="2:12" ht="23.25">
      <c r="B612" s="1753"/>
      <c r="C612" s="1753"/>
      <c r="D612" s="1753"/>
      <c r="E612" s="1753"/>
      <c r="F612" s="1753"/>
      <c r="G612" s="1753"/>
      <c r="H612" s="1753"/>
      <c r="I612" s="1753"/>
      <c r="J612" s="1753"/>
      <c r="K612" s="1753"/>
      <c r="L612" s="1753"/>
    </row>
    <row r="613" spans="2:12" ht="15.75">
      <c r="B613" s="1774"/>
      <c r="C613" s="1774"/>
      <c r="D613" s="1774"/>
      <c r="E613" s="1774"/>
      <c r="F613" s="1774"/>
      <c r="G613" s="1774"/>
      <c r="H613" s="1774"/>
      <c r="I613" s="1774"/>
      <c r="J613" s="1774"/>
      <c r="K613" s="1774"/>
      <c r="L613" s="1774"/>
    </row>
    <row r="614" spans="2:12" ht="15" customHeight="1">
      <c r="B614" s="1754"/>
      <c r="C614" s="1754"/>
      <c r="D614" s="1754"/>
      <c r="E614" s="1754"/>
      <c r="F614" s="1754"/>
      <c r="H614" s="1755"/>
      <c r="I614" s="1755"/>
      <c r="J614" s="1755"/>
      <c r="K614" s="1755"/>
      <c r="L614" s="1755"/>
    </row>
    <row r="615" spans="2:12">
      <c r="B615" s="1754"/>
      <c r="C615" s="1754"/>
      <c r="D615" s="1754"/>
      <c r="E615" s="1754"/>
      <c r="F615" s="1754"/>
      <c r="H615" s="1755"/>
      <c r="I615" s="1755"/>
      <c r="J615" s="1755"/>
      <c r="K615" s="1755"/>
      <c r="L615" s="1755"/>
    </row>
    <row r="617" spans="2:12">
      <c r="B617" s="2"/>
      <c r="H617" s="2"/>
    </row>
    <row r="619" spans="2:12">
      <c r="B619" s="2"/>
      <c r="H619" s="2"/>
    </row>
    <row r="622" spans="2:12">
      <c r="B622" s="1756"/>
      <c r="C622" s="1756"/>
      <c r="D622" s="1756"/>
      <c r="E622" s="1756"/>
      <c r="F622" s="1756"/>
      <c r="H622" s="1756"/>
      <c r="I622" s="1756"/>
      <c r="J622" s="1756"/>
      <c r="K622" s="1756"/>
      <c r="L622" s="1756"/>
    </row>
    <row r="624" spans="2:12">
      <c r="H624" s="2"/>
      <c r="I624" s="2"/>
      <c r="J624" s="2"/>
      <c r="K624" s="2"/>
      <c r="L624" s="2"/>
    </row>
    <row r="625" spans="1:12">
      <c r="H625" s="2"/>
      <c r="I625" s="2"/>
      <c r="J625" s="2"/>
      <c r="K625" s="2"/>
      <c r="L625" s="2"/>
    </row>
    <row r="626" spans="1:12">
      <c r="B626" s="2"/>
      <c r="H626" s="2"/>
      <c r="I626" s="2"/>
      <c r="J626" s="2"/>
      <c r="K626" s="2"/>
      <c r="L626" s="2"/>
    </row>
    <row r="627" spans="1:12">
      <c r="H627" s="2"/>
      <c r="I627" s="2"/>
      <c r="J627" s="2"/>
      <c r="K627" s="2"/>
      <c r="L627" s="2"/>
    </row>
    <row r="628" spans="1:12">
      <c r="H628" s="2"/>
      <c r="I628" s="2"/>
      <c r="J628" s="2"/>
      <c r="K628" s="2"/>
      <c r="L628" s="2"/>
    </row>
    <row r="629" spans="1:12" ht="27.95" customHeight="1">
      <c r="A629" s="10"/>
      <c r="B629" s="1772"/>
      <c r="C629" s="1772"/>
      <c r="D629" s="1772"/>
      <c r="E629" s="1772"/>
      <c r="F629" s="1772"/>
      <c r="G629" s="1772"/>
      <c r="H629" s="1769"/>
      <c r="I629" s="1770"/>
      <c r="J629" s="1770"/>
      <c r="K629" s="1770"/>
      <c r="L629" s="1770"/>
    </row>
    <row r="630" spans="1:12" ht="27.95" customHeight="1">
      <c r="A630" s="10"/>
      <c r="B630" s="1755"/>
      <c r="C630" s="1755"/>
      <c r="D630" s="1755"/>
      <c r="E630" s="1755"/>
      <c r="F630" s="1755"/>
      <c r="G630" s="1755"/>
      <c r="H630" s="1769"/>
      <c r="I630" s="1770"/>
      <c r="J630" s="1770"/>
      <c r="K630" s="1770"/>
      <c r="L630" s="1770"/>
    </row>
    <row r="631" spans="1:12" ht="27.95" customHeight="1">
      <c r="A631" s="10"/>
      <c r="B631" s="1772"/>
      <c r="C631" s="1772"/>
      <c r="D631" s="1772"/>
      <c r="E631" s="1772"/>
      <c r="F631" s="1772"/>
      <c r="G631" s="1772"/>
      <c r="H631" s="1769"/>
      <c r="I631" s="1770"/>
      <c r="J631" s="1770"/>
      <c r="K631" s="1770"/>
      <c r="L631" s="1770"/>
    </row>
    <row r="632" spans="1:12" ht="27.95" customHeight="1">
      <c r="A632" s="10"/>
      <c r="B632" s="1772"/>
      <c r="C632" s="1772"/>
      <c r="D632" s="1772"/>
      <c r="E632" s="1772"/>
      <c r="F632" s="1772"/>
      <c r="G632" s="1772"/>
      <c r="H632" s="1773"/>
      <c r="I632" s="1770"/>
      <c r="J632" s="1770"/>
      <c r="K632" s="1770"/>
      <c r="L632" s="1770"/>
    </row>
    <row r="633" spans="1:12" ht="27.95" customHeight="1">
      <c r="A633" s="10"/>
      <c r="B633" s="182"/>
      <c r="C633" s="178"/>
      <c r="D633" s="178"/>
      <c r="E633" s="178"/>
      <c r="F633" s="178"/>
      <c r="G633" s="178"/>
      <c r="H633" s="167"/>
      <c r="I633" s="10"/>
      <c r="J633" s="251"/>
      <c r="K633" s="167"/>
      <c r="L633" s="167"/>
    </row>
    <row r="634" spans="1:12" ht="27.95" customHeight="1">
      <c r="A634" s="10"/>
      <c r="B634" s="182"/>
      <c r="C634" s="178"/>
      <c r="D634" s="178"/>
      <c r="E634" s="178"/>
      <c r="F634" s="178"/>
      <c r="G634" s="178"/>
      <c r="H634" s="167"/>
      <c r="I634" s="167"/>
      <c r="J634" s="251"/>
      <c r="K634" s="167"/>
      <c r="L634" s="167"/>
    </row>
    <row r="635" spans="1:12" ht="27.95" customHeight="1">
      <c r="A635" s="10"/>
      <c r="B635" s="1755"/>
      <c r="C635" s="1755"/>
      <c r="D635" s="1755"/>
      <c r="E635" s="1755"/>
      <c r="F635" s="1755"/>
      <c r="G635" s="1755"/>
      <c r="H635" s="1769"/>
      <c r="I635" s="1770"/>
      <c r="J635" s="1770"/>
      <c r="K635" s="1770"/>
      <c r="L635" s="1770"/>
    </row>
    <row r="636" spans="1:12" ht="27.95" customHeight="1">
      <c r="A636" s="10"/>
      <c r="B636" s="1772"/>
      <c r="C636" s="1772"/>
      <c r="D636" s="1772"/>
      <c r="E636" s="1772"/>
      <c r="F636" s="1772"/>
      <c r="G636" s="1772"/>
      <c r="H636" s="1775"/>
      <c r="I636" s="1770"/>
      <c r="J636" s="1770"/>
      <c r="K636" s="1770"/>
      <c r="L636" s="1770"/>
    </row>
    <row r="637" spans="1:12" ht="27.95" customHeight="1">
      <c r="B637" s="1772"/>
      <c r="C637" s="1772"/>
      <c r="D637" s="1772"/>
      <c r="E637" s="1772"/>
      <c r="F637" s="1772"/>
      <c r="G637" s="1772"/>
      <c r="H637" s="1770"/>
      <c r="I637" s="1770"/>
      <c r="J637" s="1770"/>
      <c r="K637" s="1770"/>
      <c r="L637" s="1770"/>
    </row>
    <row r="638" spans="1:12" ht="27.95" customHeight="1">
      <c r="B638" s="182"/>
      <c r="C638" s="178"/>
      <c r="D638" s="178"/>
      <c r="E638" s="178"/>
      <c r="F638" s="178"/>
      <c r="G638" s="178"/>
      <c r="H638" s="167"/>
      <c r="I638" s="167"/>
      <c r="J638" s="167"/>
      <c r="K638" s="167"/>
      <c r="L638" s="167"/>
    </row>
    <row r="639" spans="1:12" ht="27.95" customHeight="1">
      <c r="B639" s="182"/>
      <c r="C639" s="178"/>
      <c r="D639" s="178"/>
      <c r="E639" s="178"/>
      <c r="F639" s="178"/>
      <c r="G639" s="178"/>
      <c r="H639" s="167"/>
      <c r="I639" s="167"/>
      <c r="J639" s="167"/>
      <c r="K639" s="167"/>
      <c r="L639" s="167"/>
    </row>
    <row r="640" spans="1:12" ht="27.95" customHeight="1">
      <c r="B640" s="182"/>
      <c r="C640" s="178"/>
      <c r="D640" s="178"/>
      <c r="E640" s="178"/>
      <c r="F640" s="178"/>
      <c r="G640" s="178"/>
      <c r="H640" s="167"/>
      <c r="I640" s="167"/>
      <c r="J640" s="168"/>
      <c r="K640" s="167"/>
      <c r="L640" s="167"/>
    </row>
    <row r="641" spans="2:12" ht="27.95" customHeight="1">
      <c r="B641" s="182"/>
      <c r="C641" s="178"/>
      <c r="D641" s="178"/>
      <c r="E641" s="178"/>
      <c r="F641" s="178"/>
      <c r="G641" s="178"/>
      <c r="H641" s="167"/>
      <c r="I641" s="167"/>
      <c r="J641" s="167"/>
      <c r="K641" s="167"/>
      <c r="L641" s="167"/>
    </row>
    <row r="642" spans="2:12" ht="27.95" customHeight="1">
      <c r="B642" s="182"/>
      <c r="C642" s="178"/>
      <c r="D642" s="178"/>
      <c r="E642" s="178"/>
      <c r="F642" s="178"/>
      <c r="G642" s="178"/>
      <c r="H642" s="167"/>
      <c r="I642" s="167"/>
      <c r="J642" s="168"/>
      <c r="K642" s="167"/>
      <c r="L642" s="167"/>
    </row>
    <row r="643" spans="2:12" ht="27.95" customHeight="1">
      <c r="B643" s="182"/>
      <c r="C643" s="178"/>
      <c r="D643" s="167"/>
      <c r="E643" s="168"/>
      <c r="F643" s="167"/>
      <c r="G643" s="168"/>
      <c r="H643" s="167"/>
      <c r="I643" s="168"/>
      <c r="J643" s="167"/>
      <c r="K643" s="168"/>
      <c r="L643" s="168"/>
    </row>
    <row r="644" spans="2:12" ht="27.95" customHeight="1">
      <c r="B644" s="182"/>
      <c r="C644" s="178"/>
      <c r="D644" s="178"/>
      <c r="E644" s="178"/>
      <c r="F644" s="178"/>
      <c r="G644" s="178"/>
      <c r="H644" s="167"/>
      <c r="I644" s="167"/>
      <c r="J644" s="252"/>
      <c r="K644" s="167"/>
      <c r="L644" s="167"/>
    </row>
    <row r="645" spans="2:12" ht="27.95" customHeight="1">
      <c r="B645" s="182"/>
      <c r="C645" s="2"/>
      <c r="D645" s="2"/>
      <c r="E645" s="2"/>
      <c r="F645" s="2"/>
      <c r="G645" s="2"/>
    </row>
    <row r="646" spans="2:12" ht="27.95" customHeight="1">
      <c r="B646" s="182"/>
      <c r="C646" s="2"/>
      <c r="D646" s="2"/>
      <c r="E646" s="2"/>
      <c r="F646" s="2"/>
      <c r="G646" s="2"/>
    </row>
    <row r="650" spans="2:12" ht="32.25">
      <c r="B650" s="1776"/>
      <c r="C650" s="1604"/>
      <c r="D650" s="1604"/>
      <c r="E650" s="1604"/>
      <c r="F650" s="1604"/>
      <c r="G650" s="1604"/>
      <c r="H650" s="1604"/>
      <c r="I650" s="1604"/>
      <c r="J650" s="1604"/>
      <c r="K650" s="1604"/>
      <c r="L650" s="1604"/>
    </row>
    <row r="651" spans="2:12" ht="23.25">
      <c r="B651" s="1753"/>
      <c r="C651" s="1753"/>
      <c r="D651" s="1753"/>
      <c r="E651" s="1753"/>
      <c r="F651" s="1753"/>
      <c r="G651" s="1753"/>
      <c r="H651" s="1753"/>
      <c r="I651" s="1753"/>
      <c r="J651" s="1753"/>
      <c r="K651" s="1753"/>
      <c r="L651" s="1753"/>
    </row>
    <row r="652" spans="2:12" ht="15.75">
      <c r="B652" s="1774"/>
      <c r="C652" s="1774"/>
      <c r="D652" s="1774"/>
      <c r="E652" s="1774"/>
      <c r="F652" s="1774"/>
      <c r="G652" s="1774"/>
      <c r="H652" s="1774"/>
      <c r="I652" s="1774"/>
      <c r="J652" s="1774"/>
      <c r="K652" s="1774"/>
      <c r="L652" s="1774"/>
    </row>
    <row r="653" spans="2:12" ht="15" customHeight="1">
      <c r="B653" s="1754"/>
      <c r="C653" s="1754"/>
      <c r="D653" s="1754"/>
      <c r="E653" s="1754"/>
      <c r="F653" s="1754"/>
      <c r="H653" s="1755"/>
      <c r="I653" s="1755"/>
      <c r="J653" s="1755"/>
      <c r="K653" s="1755"/>
      <c r="L653" s="1755"/>
    </row>
    <row r="654" spans="2:12">
      <c r="B654" s="1754"/>
      <c r="C654" s="1754"/>
      <c r="D654" s="1754"/>
      <c r="E654" s="1754"/>
      <c r="F654" s="1754"/>
      <c r="H654" s="1755"/>
      <c r="I654" s="1755"/>
      <c r="J654" s="1755"/>
      <c r="K654" s="1755"/>
      <c r="L654" s="1755"/>
    </row>
    <row r="656" spans="2:12">
      <c r="B656" s="2"/>
      <c r="H656" s="2"/>
    </row>
    <row r="658" spans="1:12">
      <c r="B658" s="2"/>
      <c r="H658" s="2"/>
    </row>
    <row r="661" spans="1:12">
      <c r="B661" s="1756"/>
      <c r="C661" s="1756"/>
      <c r="D661" s="1756"/>
      <c r="E661" s="1756"/>
      <c r="F661" s="1756"/>
      <c r="H661" s="1756"/>
      <c r="I661" s="1756"/>
      <c r="J661" s="1756"/>
      <c r="K661" s="1756"/>
      <c r="L661" s="1756"/>
    </row>
    <row r="663" spans="1:12">
      <c r="H663" s="2"/>
      <c r="I663" s="2"/>
      <c r="J663" s="2"/>
      <c r="K663" s="2"/>
      <c r="L663" s="2"/>
    </row>
    <row r="664" spans="1:12">
      <c r="H664" s="2"/>
      <c r="I664" s="2"/>
      <c r="J664" s="2"/>
      <c r="K664" s="2"/>
      <c r="L664" s="2"/>
    </row>
    <row r="665" spans="1:12">
      <c r="B665" s="2"/>
      <c r="H665" s="2"/>
      <c r="I665" s="2"/>
      <c r="J665" s="2"/>
      <c r="K665" s="2"/>
      <c r="L665" s="2"/>
    </row>
    <row r="666" spans="1:12">
      <c r="H666" s="2"/>
      <c r="I666" s="2"/>
      <c r="J666" s="2"/>
      <c r="K666" s="2"/>
      <c r="L666" s="2"/>
    </row>
    <row r="667" spans="1:12">
      <c r="H667" s="2"/>
      <c r="I667" s="2"/>
      <c r="J667" s="2"/>
      <c r="K667" s="2"/>
      <c r="L667" s="2"/>
    </row>
    <row r="668" spans="1:12" ht="27.95" customHeight="1">
      <c r="A668" s="10"/>
      <c r="B668" s="1772"/>
      <c r="C668" s="1772"/>
      <c r="D668" s="1772"/>
      <c r="E668" s="1772"/>
      <c r="F668" s="1772"/>
      <c r="G668" s="1772"/>
      <c r="H668" s="1769"/>
      <c r="I668" s="1770"/>
      <c r="J668" s="1770"/>
      <c r="K668" s="1770"/>
      <c r="L668" s="1770"/>
    </row>
    <row r="669" spans="1:12" ht="27.95" customHeight="1">
      <c r="A669" s="10"/>
      <c r="B669" s="1755"/>
      <c r="C669" s="1755"/>
      <c r="D669" s="1755"/>
      <c r="E669" s="1755"/>
      <c r="F669" s="1755"/>
      <c r="G669" s="1755"/>
      <c r="H669" s="1769"/>
      <c r="I669" s="1770"/>
      <c r="J669" s="1770"/>
      <c r="K669" s="1770"/>
      <c r="L669" s="1770"/>
    </row>
    <row r="670" spans="1:12" ht="27.95" customHeight="1">
      <c r="A670" s="10"/>
      <c r="B670" s="1772"/>
      <c r="C670" s="1772"/>
      <c r="D670" s="1772"/>
      <c r="E670" s="1772"/>
      <c r="F670" s="1772"/>
      <c r="G670" s="1772"/>
      <c r="H670" s="1769"/>
      <c r="I670" s="1770"/>
      <c r="J670" s="1770"/>
      <c r="K670" s="1770"/>
      <c r="L670" s="1770"/>
    </row>
    <row r="671" spans="1:12" ht="27.95" customHeight="1">
      <c r="A671" s="10"/>
      <c r="B671" s="1772"/>
      <c r="C671" s="1772"/>
      <c r="D671" s="1772"/>
      <c r="E671" s="1772"/>
      <c r="F671" s="1772"/>
      <c r="G671" s="1772"/>
      <c r="H671" s="1773"/>
      <c r="I671" s="1770"/>
      <c r="J671" s="1770"/>
      <c r="K671" s="1770"/>
      <c r="L671" s="1770"/>
    </row>
    <row r="672" spans="1:12" ht="27.95" customHeight="1">
      <c r="A672" s="10"/>
      <c r="B672" s="182"/>
      <c r="C672" s="178"/>
      <c r="D672" s="178"/>
      <c r="E672" s="178"/>
      <c r="F672" s="178"/>
      <c r="G672" s="178"/>
      <c r="H672" s="167"/>
      <c r="I672" s="10"/>
      <c r="J672" s="251"/>
      <c r="K672" s="167"/>
      <c r="L672" s="167"/>
    </row>
    <row r="673" spans="1:12" ht="27.95" customHeight="1">
      <c r="A673" s="10"/>
      <c r="B673" s="182"/>
      <c r="C673" s="178"/>
      <c r="D673" s="178"/>
      <c r="E673" s="178"/>
      <c r="F673" s="178"/>
      <c r="G673" s="178"/>
      <c r="H673" s="167"/>
      <c r="I673" s="167"/>
      <c r="J673" s="251"/>
      <c r="K673" s="167"/>
      <c r="L673" s="167"/>
    </row>
    <row r="674" spans="1:12" ht="27.95" customHeight="1">
      <c r="A674" s="10"/>
      <c r="B674" s="1755"/>
      <c r="C674" s="1755"/>
      <c r="D674" s="1755"/>
      <c r="E674" s="1755"/>
      <c r="F674" s="1755"/>
      <c r="G674" s="1755"/>
      <c r="H674" s="1769"/>
      <c r="I674" s="1770"/>
      <c r="J674" s="1770"/>
      <c r="K674" s="1770"/>
      <c r="L674" s="1770"/>
    </row>
    <row r="675" spans="1:12" ht="27.95" customHeight="1">
      <c r="A675" s="10"/>
      <c r="B675" s="1772"/>
      <c r="C675" s="1772"/>
      <c r="D675" s="1772"/>
      <c r="E675" s="1772"/>
      <c r="F675" s="1772"/>
      <c r="G675" s="1772"/>
      <c r="H675" s="1775"/>
      <c r="I675" s="1770"/>
      <c r="J675" s="1770"/>
      <c r="K675" s="1770"/>
      <c r="L675" s="1770"/>
    </row>
    <row r="676" spans="1:12" ht="27.95" customHeight="1">
      <c r="B676" s="1772"/>
      <c r="C676" s="1772"/>
      <c r="D676" s="1772"/>
      <c r="E676" s="1772"/>
      <c r="F676" s="1772"/>
      <c r="G676" s="1772"/>
      <c r="H676" s="1770"/>
      <c r="I676" s="1770"/>
      <c r="J676" s="1770"/>
      <c r="K676" s="1770"/>
      <c r="L676" s="1770"/>
    </row>
    <row r="677" spans="1:12" ht="27.95" customHeight="1">
      <c r="B677" s="182"/>
      <c r="C677" s="178"/>
      <c r="D677" s="178"/>
      <c r="E677" s="178"/>
      <c r="F677" s="178"/>
      <c r="G677" s="178"/>
      <c r="H677" s="167"/>
      <c r="I677" s="167"/>
      <c r="J677" s="167"/>
      <c r="K677" s="167"/>
      <c r="L677" s="167"/>
    </row>
    <row r="678" spans="1:12" ht="27.95" customHeight="1">
      <c r="B678" s="182"/>
      <c r="C678" s="178"/>
      <c r="D678" s="178"/>
      <c r="E678" s="178"/>
      <c r="F678" s="178"/>
      <c r="G678" s="178"/>
      <c r="H678" s="167"/>
      <c r="I678" s="167"/>
      <c r="J678" s="167"/>
      <c r="K678" s="167"/>
      <c r="L678" s="167"/>
    </row>
    <row r="679" spans="1:12" ht="27.95" customHeight="1">
      <c r="B679" s="182"/>
      <c r="C679" s="178"/>
      <c r="D679" s="178"/>
      <c r="E679" s="178"/>
      <c r="F679" s="178"/>
      <c r="G679" s="178"/>
      <c r="H679" s="167"/>
      <c r="I679" s="167"/>
      <c r="J679" s="168"/>
      <c r="K679" s="167"/>
      <c r="L679" s="167"/>
    </row>
    <row r="680" spans="1:12" ht="27.95" customHeight="1">
      <c r="B680" s="182"/>
      <c r="C680" s="178"/>
      <c r="D680" s="178"/>
      <c r="E680" s="178"/>
      <c r="F680" s="178"/>
      <c r="G680" s="178"/>
      <c r="H680" s="167"/>
      <c r="I680" s="167"/>
      <c r="J680" s="167"/>
      <c r="K680" s="167"/>
      <c r="L680" s="167"/>
    </row>
    <row r="681" spans="1:12" ht="27.95" customHeight="1">
      <c r="B681" s="182"/>
      <c r="C681" s="178"/>
      <c r="D681" s="178"/>
      <c r="E681" s="178"/>
      <c r="F681" s="178"/>
      <c r="G681" s="178"/>
      <c r="H681" s="167"/>
      <c r="I681" s="167"/>
      <c r="J681" s="168"/>
      <c r="K681" s="167"/>
      <c r="L681" s="167"/>
    </row>
    <row r="682" spans="1:12" ht="27.95" customHeight="1">
      <c r="B682" s="182"/>
      <c r="C682" s="178"/>
      <c r="D682" s="167"/>
      <c r="E682" s="168"/>
      <c r="F682" s="167"/>
      <c r="G682" s="168"/>
      <c r="H682" s="167"/>
      <c r="I682" s="168"/>
      <c r="J682" s="167"/>
      <c r="K682" s="168"/>
      <c r="L682" s="168"/>
    </row>
    <row r="683" spans="1:12" ht="27.95" customHeight="1">
      <c r="B683" s="182"/>
      <c r="C683" s="178"/>
      <c r="D683" s="178"/>
      <c r="E683" s="178"/>
      <c r="F683" s="178"/>
      <c r="G683" s="178"/>
      <c r="H683" s="167"/>
      <c r="I683" s="167"/>
      <c r="J683" s="252"/>
      <c r="K683" s="167"/>
      <c r="L683" s="167"/>
    </row>
    <row r="684" spans="1:12" ht="27.95" customHeight="1">
      <c r="B684" s="182"/>
      <c r="C684" s="2"/>
      <c r="D684" s="2"/>
      <c r="E684" s="2"/>
      <c r="F684" s="2"/>
      <c r="G684" s="2"/>
    </row>
    <row r="685" spans="1:12" ht="27.95" customHeight="1">
      <c r="B685" s="182"/>
      <c r="C685" s="2"/>
      <c r="D685" s="2"/>
      <c r="E685" s="2"/>
      <c r="F685" s="2"/>
      <c r="G685" s="2"/>
    </row>
    <row r="689" spans="2:12" ht="32.25">
      <c r="B689" s="1776"/>
      <c r="C689" s="1604"/>
      <c r="D689" s="1604"/>
      <c r="E689" s="1604"/>
      <c r="F689" s="1604"/>
      <c r="G689" s="1604"/>
      <c r="H689" s="1604"/>
      <c r="I689" s="1604"/>
      <c r="J689" s="1604"/>
      <c r="K689" s="1604"/>
      <c r="L689" s="1604"/>
    </row>
    <row r="690" spans="2:12" ht="23.25">
      <c r="B690" s="1753"/>
      <c r="C690" s="1753"/>
      <c r="D690" s="1753"/>
      <c r="E690" s="1753"/>
      <c r="F690" s="1753"/>
      <c r="G690" s="1753"/>
      <c r="H690" s="1753"/>
      <c r="I690" s="1753"/>
      <c r="J690" s="1753"/>
      <c r="K690" s="1753"/>
      <c r="L690" s="1753"/>
    </row>
    <row r="691" spans="2:12" ht="15.75">
      <c r="B691" s="1774"/>
      <c r="C691" s="1774"/>
      <c r="D691" s="1774"/>
      <c r="E691" s="1774"/>
      <c r="F691" s="1774"/>
      <c r="G691" s="1774"/>
      <c r="H691" s="1774"/>
      <c r="I691" s="1774"/>
      <c r="J691" s="1774"/>
      <c r="K691" s="1774"/>
      <c r="L691" s="1774"/>
    </row>
    <row r="692" spans="2:12" ht="15" customHeight="1">
      <c r="B692" s="1754"/>
      <c r="C692" s="1754"/>
      <c r="D692" s="1754"/>
      <c r="E692" s="1754"/>
      <c r="F692" s="1754"/>
      <c r="H692" s="1755"/>
      <c r="I692" s="1755"/>
      <c r="J692" s="1755"/>
      <c r="K692" s="1755"/>
      <c r="L692" s="1755"/>
    </row>
    <row r="693" spans="2:12">
      <c r="B693" s="1754"/>
      <c r="C693" s="1754"/>
      <c r="D693" s="1754"/>
      <c r="E693" s="1754"/>
      <c r="F693" s="1754"/>
      <c r="H693" s="1755"/>
      <c r="I693" s="1755"/>
      <c r="J693" s="1755"/>
      <c r="K693" s="1755"/>
      <c r="L693" s="1755"/>
    </row>
    <row r="695" spans="2:12">
      <c r="B695" s="2"/>
      <c r="H695" s="2"/>
    </row>
    <row r="697" spans="2:12">
      <c r="B697" s="2"/>
      <c r="H697" s="2"/>
    </row>
    <row r="700" spans="2:12">
      <c r="B700" s="1756"/>
      <c r="C700" s="1756"/>
      <c r="D700" s="1756"/>
      <c r="E700" s="1756"/>
      <c r="F700" s="1756"/>
      <c r="H700" s="1756"/>
      <c r="I700" s="1756"/>
      <c r="J700" s="1756"/>
      <c r="K700" s="1756"/>
      <c r="L700" s="1756"/>
    </row>
    <row r="702" spans="2:12">
      <c r="H702" s="2"/>
      <c r="I702" s="2"/>
      <c r="J702" s="2"/>
      <c r="K702" s="2"/>
      <c r="L702" s="2"/>
    </row>
    <row r="703" spans="2:12">
      <c r="H703" s="2"/>
      <c r="I703" s="2"/>
      <c r="J703" s="2"/>
      <c r="K703" s="2"/>
      <c r="L703" s="2"/>
    </row>
    <row r="704" spans="2:12">
      <c r="B704" s="2"/>
      <c r="H704" s="2"/>
      <c r="I704" s="2"/>
      <c r="J704" s="2"/>
      <c r="K704" s="2"/>
      <c r="L704" s="2"/>
    </row>
    <row r="705" spans="1:12">
      <c r="H705" s="2"/>
      <c r="I705" s="2"/>
      <c r="J705" s="2"/>
      <c r="K705" s="2"/>
      <c r="L705" s="2"/>
    </row>
    <row r="706" spans="1:12">
      <c r="H706" s="2"/>
      <c r="I706" s="2"/>
      <c r="J706" s="2"/>
      <c r="K706" s="2"/>
      <c r="L706" s="2"/>
    </row>
    <row r="707" spans="1:12" ht="27.95" customHeight="1">
      <c r="A707" s="10"/>
      <c r="B707" s="1772"/>
      <c r="C707" s="1772"/>
      <c r="D707" s="1772"/>
      <c r="E707" s="1772"/>
      <c r="F707" s="1772"/>
      <c r="G707" s="1772"/>
      <c r="H707" s="1769"/>
      <c r="I707" s="1770"/>
      <c r="J707" s="1770"/>
      <c r="K707" s="1770"/>
      <c r="L707" s="1770"/>
    </row>
    <row r="708" spans="1:12" ht="27.95" customHeight="1">
      <c r="A708" s="10"/>
      <c r="B708" s="1755"/>
      <c r="C708" s="1755"/>
      <c r="D708" s="1755"/>
      <c r="E708" s="1755"/>
      <c r="F708" s="1755"/>
      <c r="G708" s="1755"/>
      <c r="H708" s="1769"/>
      <c r="I708" s="1770"/>
      <c r="J708" s="1770"/>
      <c r="K708" s="1770"/>
      <c r="L708" s="1770"/>
    </row>
    <row r="709" spans="1:12" ht="27.95" customHeight="1">
      <c r="A709" s="10"/>
      <c r="B709" s="1772"/>
      <c r="C709" s="1772"/>
      <c r="D709" s="1772"/>
      <c r="E709" s="1772"/>
      <c r="F709" s="1772"/>
      <c r="G709" s="1772"/>
      <c r="H709" s="1769"/>
      <c r="I709" s="1770"/>
      <c r="J709" s="1770"/>
      <c r="K709" s="1770"/>
      <c r="L709" s="1770"/>
    </row>
    <row r="710" spans="1:12" ht="27.95" customHeight="1">
      <c r="A710" s="10"/>
      <c r="B710" s="1772"/>
      <c r="C710" s="1772"/>
      <c r="D710" s="1772"/>
      <c r="E710" s="1772"/>
      <c r="F710" s="1772"/>
      <c r="G710" s="1772"/>
      <c r="H710" s="1773"/>
      <c r="I710" s="1770"/>
      <c r="J710" s="1770"/>
      <c r="K710" s="1770"/>
      <c r="L710" s="1770"/>
    </row>
    <row r="711" spans="1:12" ht="27.95" customHeight="1">
      <c r="A711" s="10"/>
      <c r="B711" s="182"/>
      <c r="C711" s="178"/>
      <c r="D711" s="178"/>
      <c r="E711" s="178"/>
      <c r="F711" s="178"/>
      <c r="G711" s="178"/>
      <c r="H711" s="167"/>
      <c r="I711" s="10"/>
      <c r="J711" s="251"/>
      <c r="K711" s="167"/>
      <c r="L711" s="167"/>
    </row>
    <row r="712" spans="1:12" ht="27.95" customHeight="1">
      <c r="A712" s="10"/>
      <c r="B712" s="182"/>
      <c r="C712" s="178"/>
      <c r="D712" s="178"/>
      <c r="E712" s="178"/>
      <c r="F712" s="178"/>
      <c r="G712" s="178"/>
      <c r="H712" s="167"/>
      <c r="I712" s="167"/>
      <c r="J712" s="251"/>
      <c r="K712" s="167"/>
      <c r="L712" s="167"/>
    </row>
    <row r="713" spans="1:12" ht="27.95" customHeight="1">
      <c r="A713" s="10"/>
      <c r="B713" s="1755"/>
      <c r="C713" s="1755"/>
      <c r="D713" s="1755"/>
      <c r="E713" s="1755"/>
      <c r="F713" s="1755"/>
      <c r="G713" s="1755"/>
      <c r="H713" s="1769"/>
      <c r="I713" s="1770"/>
      <c r="J713" s="1770"/>
      <c r="K713" s="1770"/>
      <c r="L713" s="1770"/>
    </row>
    <row r="714" spans="1:12" ht="27.95" customHeight="1">
      <c r="A714" s="10"/>
      <c r="B714" s="1772"/>
      <c r="C714" s="1772"/>
      <c r="D714" s="1772"/>
      <c r="E714" s="1772"/>
      <c r="F714" s="1772"/>
      <c r="G714" s="1772"/>
      <c r="H714" s="1775"/>
      <c r="I714" s="1770"/>
      <c r="J714" s="1770"/>
      <c r="K714" s="1770"/>
      <c r="L714" s="1770"/>
    </row>
    <row r="715" spans="1:12" ht="27.95" customHeight="1">
      <c r="B715" s="1772"/>
      <c r="C715" s="1772"/>
      <c r="D715" s="1772"/>
      <c r="E715" s="1772"/>
      <c r="F715" s="1772"/>
      <c r="G715" s="1772"/>
      <c r="H715" s="1770"/>
      <c r="I715" s="1770"/>
      <c r="J715" s="1770"/>
      <c r="K715" s="1770"/>
      <c r="L715" s="1770"/>
    </row>
    <row r="716" spans="1:12" ht="27.95" customHeight="1">
      <c r="B716" s="182"/>
      <c r="C716" s="178"/>
      <c r="D716" s="178"/>
      <c r="E716" s="178"/>
      <c r="F716" s="178"/>
      <c r="G716" s="178"/>
      <c r="H716" s="167"/>
      <c r="I716" s="167"/>
      <c r="J716" s="167"/>
      <c r="K716" s="167"/>
      <c r="L716" s="167"/>
    </row>
    <row r="717" spans="1:12" ht="27.95" customHeight="1">
      <c r="B717" s="182"/>
      <c r="C717" s="178"/>
      <c r="D717" s="178"/>
      <c r="E717" s="178"/>
      <c r="F717" s="178"/>
      <c r="G717" s="178"/>
      <c r="H717" s="167"/>
      <c r="I717" s="167"/>
      <c r="J717" s="167"/>
      <c r="K717" s="167"/>
      <c r="L717" s="167"/>
    </row>
    <row r="718" spans="1:12" ht="27.95" customHeight="1">
      <c r="B718" s="182"/>
      <c r="C718" s="178"/>
      <c r="D718" s="178"/>
      <c r="E718" s="178"/>
      <c r="F718" s="178"/>
      <c r="G718" s="178"/>
      <c r="H718" s="167"/>
      <c r="I718" s="167"/>
      <c r="J718" s="168"/>
      <c r="K718" s="167"/>
      <c r="L718" s="167"/>
    </row>
    <row r="719" spans="1:12" ht="27.95" customHeight="1">
      <c r="B719" s="182"/>
      <c r="C719" s="178"/>
      <c r="D719" s="178"/>
      <c r="E719" s="178"/>
      <c r="F719" s="178"/>
      <c r="G719" s="178"/>
      <c r="H719" s="167"/>
      <c r="I719" s="167"/>
      <c r="J719" s="167"/>
      <c r="K719" s="167"/>
      <c r="L719" s="167"/>
    </row>
    <row r="720" spans="1:12" ht="27.95" customHeight="1">
      <c r="B720" s="182"/>
      <c r="C720" s="178"/>
      <c r="D720" s="178"/>
      <c r="E720" s="178"/>
      <c r="F720" s="178"/>
      <c r="G720" s="178"/>
      <c r="H720" s="167"/>
      <c r="I720" s="167"/>
      <c r="J720" s="168"/>
      <c r="K720" s="167"/>
      <c r="L720" s="167"/>
    </row>
    <row r="721" spans="2:12" ht="27.95" customHeight="1">
      <c r="B721" s="182"/>
      <c r="C721" s="178"/>
      <c r="D721" s="167"/>
      <c r="E721" s="168"/>
      <c r="F721" s="167"/>
      <c r="G721" s="168"/>
      <c r="H721" s="167"/>
      <c r="I721" s="168"/>
      <c r="J721" s="167"/>
      <c r="K721" s="168"/>
      <c r="L721" s="168"/>
    </row>
    <row r="722" spans="2:12" ht="27.95" customHeight="1">
      <c r="B722" s="182"/>
      <c r="C722" s="178"/>
      <c r="D722" s="178"/>
      <c r="E722" s="178"/>
      <c r="F722" s="178"/>
      <c r="G722" s="178"/>
      <c r="H722" s="167"/>
      <c r="I722" s="167"/>
      <c r="J722" s="252"/>
      <c r="K722" s="167"/>
      <c r="L722" s="167"/>
    </row>
    <row r="723" spans="2:12" ht="27.95" customHeight="1">
      <c r="B723" s="182"/>
      <c r="C723" s="2"/>
      <c r="D723" s="2"/>
      <c r="E723" s="2"/>
      <c r="F723" s="2"/>
      <c r="G723" s="2"/>
    </row>
    <row r="724" spans="2:12" ht="27.95" customHeight="1">
      <c r="B724" s="182"/>
      <c r="C724" s="2"/>
      <c r="D724" s="2"/>
      <c r="E724" s="2"/>
      <c r="F724" s="2"/>
      <c r="G724" s="2"/>
    </row>
    <row r="728" spans="2:12" ht="32.25">
      <c r="B728" s="1776"/>
      <c r="C728" s="1604"/>
      <c r="D728" s="1604"/>
      <c r="E728" s="1604"/>
      <c r="F728" s="1604"/>
      <c r="G728" s="1604"/>
      <c r="H728" s="1604"/>
      <c r="I728" s="1604"/>
      <c r="J728" s="1604"/>
      <c r="K728" s="1604"/>
      <c r="L728" s="1604"/>
    </row>
    <row r="729" spans="2:12" ht="23.25">
      <c r="B729" s="1753"/>
      <c r="C729" s="1753"/>
      <c r="D729" s="1753"/>
      <c r="E729" s="1753"/>
      <c r="F729" s="1753"/>
      <c r="G729" s="1753"/>
      <c r="H729" s="1753"/>
      <c r="I729" s="1753"/>
      <c r="J729" s="1753"/>
      <c r="K729" s="1753"/>
      <c r="L729" s="1753"/>
    </row>
    <row r="730" spans="2:12" ht="15.75">
      <c r="B730" s="1774"/>
      <c r="C730" s="1774"/>
      <c r="D730" s="1774"/>
      <c r="E730" s="1774"/>
      <c r="F730" s="1774"/>
      <c r="G730" s="1774"/>
      <c r="H730" s="1774"/>
      <c r="I730" s="1774"/>
      <c r="J730" s="1774"/>
      <c r="K730" s="1774"/>
      <c r="L730" s="1774"/>
    </row>
    <row r="731" spans="2:12" ht="15" customHeight="1">
      <c r="B731" s="1754"/>
      <c r="C731" s="1754"/>
      <c r="D731" s="1754"/>
      <c r="E731" s="1754"/>
      <c r="F731" s="1754"/>
      <c r="H731" s="1755"/>
      <c r="I731" s="1755"/>
      <c r="J731" s="1755"/>
      <c r="K731" s="1755"/>
      <c r="L731" s="1755"/>
    </row>
    <row r="732" spans="2:12">
      <c r="B732" s="1754"/>
      <c r="C732" s="1754"/>
      <c r="D732" s="1754"/>
      <c r="E732" s="1754"/>
      <c r="F732" s="1754"/>
      <c r="H732" s="1755"/>
      <c r="I732" s="1755"/>
      <c r="J732" s="1755"/>
      <c r="K732" s="1755"/>
      <c r="L732" s="1755"/>
    </row>
    <row r="734" spans="2:12">
      <c r="B734" s="2"/>
      <c r="H734" s="2"/>
    </row>
    <row r="736" spans="2:12">
      <c r="B736" s="2"/>
      <c r="H736" s="2"/>
    </row>
    <row r="737" spans="1:12" ht="15" customHeight="1"/>
    <row r="739" spans="1:12">
      <c r="B739" s="1756"/>
      <c r="C739" s="1756"/>
      <c r="D739" s="1756"/>
      <c r="E739" s="1756"/>
      <c r="F739" s="1756"/>
      <c r="H739" s="1756"/>
      <c r="I739" s="1756"/>
      <c r="J739" s="1756"/>
      <c r="K739" s="1756"/>
      <c r="L739" s="1756"/>
    </row>
    <row r="741" spans="1:12">
      <c r="H741" s="2"/>
      <c r="I741" s="2"/>
      <c r="J741" s="2"/>
      <c r="K741" s="2"/>
      <c r="L741" s="2"/>
    </row>
    <row r="742" spans="1:12">
      <c r="H742" s="2"/>
      <c r="I742" s="2"/>
      <c r="J742" s="2"/>
      <c r="K742" s="2"/>
      <c r="L742" s="2"/>
    </row>
    <row r="743" spans="1:12">
      <c r="B743" s="2"/>
      <c r="H743" s="2"/>
      <c r="I743" s="2"/>
      <c r="J743" s="2"/>
      <c r="K743" s="2"/>
      <c r="L743" s="2"/>
    </row>
    <row r="744" spans="1:12">
      <c r="H744" s="2"/>
      <c r="I744" s="2"/>
      <c r="J744" s="2"/>
      <c r="K744" s="2"/>
      <c r="L744" s="2"/>
    </row>
    <row r="745" spans="1:12">
      <c r="H745" s="2"/>
      <c r="I745" s="2"/>
      <c r="J745" s="2"/>
      <c r="K745" s="2"/>
      <c r="L745" s="2"/>
    </row>
    <row r="746" spans="1:12" ht="27.95" customHeight="1">
      <c r="A746" s="10"/>
      <c r="B746" s="1772"/>
      <c r="C746" s="1772"/>
      <c r="D746" s="1772"/>
      <c r="E746" s="1772"/>
      <c r="F746" s="1772"/>
      <c r="G746" s="1772"/>
      <c r="H746" s="1769"/>
      <c r="I746" s="1770"/>
      <c r="J746" s="1770"/>
      <c r="K746" s="1770"/>
      <c r="L746" s="1770"/>
    </row>
    <row r="747" spans="1:12" ht="27.95" customHeight="1">
      <c r="A747" s="10"/>
      <c r="B747" s="1755"/>
      <c r="C747" s="1755"/>
      <c r="D747" s="1755"/>
      <c r="E747" s="1755"/>
      <c r="F747" s="1755"/>
      <c r="G747" s="1755"/>
      <c r="H747" s="1769"/>
      <c r="I747" s="1770"/>
      <c r="J747" s="1770"/>
      <c r="K747" s="1770"/>
      <c r="L747" s="1770"/>
    </row>
    <row r="748" spans="1:12" ht="27.95" customHeight="1">
      <c r="A748" s="10"/>
      <c r="B748" s="1772"/>
      <c r="C748" s="1772"/>
      <c r="D748" s="1772"/>
      <c r="E748" s="1772"/>
      <c r="F748" s="1772"/>
      <c r="G748" s="1772"/>
      <c r="H748" s="1769"/>
      <c r="I748" s="1770"/>
      <c r="J748" s="1770"/>
      <c r="K748" s="1770"/>
      <c r="L748" s="1770"/>
    </row>
    <row r="749" spans="1:12" ht="27.95" customHeight="1">
      <c r="A749" s="10"/>
      <c r="B749" s="1772"/>
      <c r="C749" s="1772"/>
      <c r="D749" s="1772"/>
      <c r="E749" s="1772"/>
      <c r="F749" s="1772"/>
      <c r="G749" s="1772"/>
      <c r="H749" s="1773"/>
      <c r="I749" s="1770"/>
      <c r="J749" s="1770"/>
      <c r="K749" s="1770"/>
      <c r="L749" s="1770"/>
    </row>
    <row r="750" spans="1:12" ht="27.95" customHeight="1">
      <c r="A750" s="10"/>
      <c r="B750" s="182"/>
      <c r="C750" s="178"/>
      <c r="D750" s="178"/>
      <c r="E750" s="178"/>
      <c r="F750" s="178"/>
      <c r="G750" s="178"/>
      <c r="H750" s="167"/>
      <c r="I750" s="10"/>
      <c r="J750" s="251"/>
      <c r="K750" s="167"/>
      <c r="L750" s="167"/>
    </row>
    <row r="751" spans="1:12" ht="27.95" customHeight="1">
      <c r="A751" s="10"/>
      <c r="B751" s="182"/>
      <c r="C751" s="178"/>
      <c r="D751" s="178"/>
      <c r="E751" s="178"/>
      <c r="F751" s="178"/>
      <c r="G751" s="178"/>
      <c r="H751" s="167"/>
      <c r="I751" s="167"/>
      <c r="J751" s="251"/>
      <c r="K751" s="167"/>
      <c r="L751" s="167"/>
    </row>
    <row r="752" spans="1:12" ht="27.95" customHeight="1">
      <c r="A752" s="10"/>
      <c r="B752" s="1755"/>
      <c r="C752" s="1755"/>
      <c r="D752" s="1755"/>
      <c r="E752" s="1755"/>
      <c r="F752" s="1755"/>
      <c r="G752" s="1755"/>
      <c r="H752" s="1769"/>
      <c r="I752" s="1770"/>
      <c r="J752" s="1770"/>
      <c r="K752" s="1770"/>
      <c r="L752" s="1770"/>
    </row>
    <row r="753" spans="1:12" ht="27.95" customHeight="1">
      <c r="A753" s="10"/>
      <c r="B753" s="1772"/>
      <c r="C753" s="1772"/>
      <c r="D753" s="1772"/>
      <c r="E753" s="1772"/>
      <c r="F753" s="1772"/>
      <c r="G753" s="1772"/>
      <c r="H753" s="1775"/>
      <c r="I753" s="1770"/>
      <c r="J753" s="1770"/>
      <c r="K753" s="1770"/>
      <c r="L753" s="1770"/>
    </row>
    <row r="754" spans="1:12" ht="27.95" customHeight="1">
      <c r="B754" s="1772"/>
      <c r="C754" s="1772"/>
      <c r="D754" s="1772"/>
      <c r="E754" s="1772"/>
      <c r="F754" s="1772"/>
      <c r="G754" s="1772"/>
      <c r="H754" s="1770"/>
      <c r="I754" s="1770"/>
      <c r="J754" s="1770"/>
      <c r="K754" s="1770"/>
      <c r="L754" s="1770"/>
    </row>
    <row r="755" spans="1:12" ht="27.95" customHeight="1">
      <c r="B755" s="182"/>
      <c r="C755" s="178"/>
      <c r="D755" s="178"/>
      <c r="E755" s="178"/>
      <c r="F755" s="178"/>
      <c r="G755" s="178"/>
      <c r="H755" s="167"/>
      <c r="I755" s="167"/>
      <c r="J755" s="167"/>
      <c r="K755" s="167"/>
      <c r="L755" s="167"/>
    </row>
    <row r="756" spans="1:12" ht="27.95" customHeight="1">
      <c r="B756" s="182"/>
      <c r="C756" s="178"/>
      <c r="D756" s="178"/>
      <c r="E756" s="178"/>
      <c r="F756" s="178"/>
      <c r="G756" s="178"/>
      <c r="H756" s="167"/>
      <c r="I756" s="167"/>
      <c r="J756" s="167"/>
      <c r="K756" s="167"/>
      <c r="L756" s="167"/>
    </row>
    <row r="757" spans="1:12" ht="27.95" customHeight="1">
      <c r="B757" s="182"/>
      <c r="C757" s="178"/>
      <c r="D757" s="178"/>
      <c r="E757" s="178"/>
      <c r="F757" s="178"/>
      <c r="G757" s="178"/>
      <c r="H757" s="167"/>
      <c r="I757" s="167"/>
      <c r="J757" s="168"/>
      <c r="K757" s="167"/>
      <c r="L757" s="167"/>
    </row>
    <row r="758" spans="1:12" ht="27.95" customHeight="1">
      <c r="B758" s="182"/>
      <c r="C758" s="178"/>
      <c r="D758" s="178"/>
      <c r="E758" s="178"/>
      <c r="F758" s="178"/>
      <c r="G758" s="178"/>
      <c r="H758" s="167"/>
      <c r="I758" s="167"/>
      <c r="J758" s="167"/>
      <c r="K758" s="167"/>
      <c r="L758" s="167"/>
    </row>
    <row r="759" spans="1:12" ht="27.95" customHeight="1">
      <c r="B759" s="182"/>
      <c r="C759" s="178"/>
      <c r="D759" s="178"/>
      <c r="E759" s="178"/>
      <c r="F759" s="178"/>
      <c r="G759" s="178"/>
      <c r="H759" s="167"/>
      <c r="I759" s="167"/>
      <c r="J759" s="168"/>
      <c r="K759" s="167"/>
      <c r="L759" s="167"/>
    </row>
    <row r="760" spans="1:12" ht="27.95" customHeight="1">
      <c r="B760" s="182"/>
      <c r="C760" s="178"/>
      <c r="D760" s="167"/>
      <c r="E760" s="168"/>
      <c r="F760" s="167"/>
      <c r="G760" s="168"/>
      <c r="H760" s="167"/>
      <c r="I760" s="168"/>
      <c r="J760" s="167"/>
      <c r="K760" s="168"/>
      <c r="L760" s="168"/>
    </row>
    <row r="761" spans="1:12" ht="27.95" customHeight="1">
      <c r="B761" s="182"/>
      <c r="C761" s="178"/>
      <c r="D761" s="178"/>
      <c r="E761" s="178"/>
      <c r="F761" s="178"/>
      <c r="G761" s="178"/>
      <c r="H761" s="167"/>
      <c r="I761" s="167"/>
      <c r="J761" s="252"/>
      <c r="K761" s="167"/>
      <c r="L761" s="167"/>
    </row>
    <row r="762" spans="1:12" ht="27.95" customHeight="1">
      <c r="B762" s="182"/>
      <c r="C762" s="2"/>
      <c r="D762" s="2"/>
      <c r="E762" s="2"/>
      <c r="F762" s="2"/>
      <c r="G762" s="2"/>
    </row>
    <row r="763" spans="1:12" ht="27.95" customHeight="1">
      <c r="B763" s="182"/>
      <c r="C763" s="2"/>
      <c r="D763" s="2"/>
      <c r="E763" s="2"/>
      <c r="F763" s="2"/>
      <c r="G763" s="2"/>
    </row>
  </sheetData>
  <mergeCells count="410">
    <mergeCell ref="B752:G752"/>
    <mergeCell ref="H752:L752"/>
    <mergeCell ref="B753:G753"/>
    <mergeCell ref="H753:L753"/>
    <mergeCell ref="B754:G754"/>
    <mergeCell ref="H754:L754"/>
    <mergeCell ref="B747:G747"/>
    <mergeCell ref="H747:L747"/>
    <mergeCell ref="B748:G748"/>
    <mergeCell ref="H748:L748"/>
    <mergeCell ref="B749:G749"/>
    <mergeCell ref="H749:L749"/>
    <mergeCell ref="B730:L730"/>
    <mergeCell ref="B731:F732"/>
    <mergeCell ref="H731:L732"/>
    <mergeCell ref="B739:F739"/>
    <mergeCell ref="H739:L739"/>
    <mergeCell ref="B746:G746"/>
    <mergeCell ref="H746:L746"/>
    <mergeCell ref="B714:G714"/>
    <mergeCell ref="H714:L714"/>
    <mergeCell ref="B715:G715"/>
    <mergeCell ref="H715:L715"/>
    <mergeCell ref="B728:L728"/>
    <mergeCell ref="B729:L729"/>
    <mergeCell ref="B709:G709"/>
    <mergeCell ref="H709:L709"/>
    <mergeCell ref="B710:G710"/>
    <mergeCell ref="H710:L710"/>
    <mergeCell ref="B713:G713"/>
    <mergeCell ref="H713:L713"/>
    <mergeCell ref="B700:F700"/>
    <mergeCell ref="H700:L700"/>
    <mergeCell ref="B707:G707"/>
    <mergeCell ref="H707:L707"/>
    <mergeCell ref="B708:G708"/>
    <mergeCell ref="H708:L708"/>
    <mergeCell ref="B676:G676"/>
    <mergeCell ref="H676:L676"/>
    <mergeCell ref="B689:L689"/>
    <mergeCell ref="B690:L690"/>
    <mergeCell ref="B691:L691"/>
    <mergeCell ref="B692:F693"/>
    <mergeCell ref="H692:L693"/>
    <mergeCell ref="B671:G671"/>
    <mergeCell ref="H671:L671"/>
    <mergeCell ref="B674:G674"/>
    <mergeCell ref="H674:L674"/>
    <mergeCell ref="B675:G675"/>
    <mergeCell ref="H675:L675"/>
    <mergeCell ref="B668:G668"/>
    <mergeCell ref="H668:L668"/>
    <mergeCell ref="B669:G669"/>
    <mergeCell ref="H669:L669"/>
    <mergeCell ref="B670:G670"/>
    <mergeCell ref="H670:L670"/>
    <mergeCell ref="B650:L650"/>
    <mergeCell ref="B651:L651"/>
    <mergeCell ref="B652:L652"/>
    <mergeCell ref="B653:F654"/>
    <mergeCell ref="H653:L654"/>
    <mergeCell ref="B661:F661"/>
    <mergeCell ref="H661:L661"/>
    <mergeCell ref="B635:G635"/>
    <mergeCell ref="H635:L635"/>
    <mergeCell ref="B636:G636"/>
    <mergeCell ref="H636:L636"/>
    <mergeCell ref="B637:G637"/>
    <mergeCell ref="H637:L637"/>
    <mergeCell ref="B630:G630"/>
    <mergeCell ref="H630:L630"/>
    <mergeCell ref="B631:G631"/>
    <mergeCell ref="H631:L631"/>
    <mergeCell ref="B632:G632"/>
    <mergeCell ref="H632:L632"/>
    <mergeCell ref="B614:F615"/>
    <mergeCell ref="H614:L615"/>
    <mergeCell ref="B622:F622"/>
    <mergeCell ref="H622:L622"/>
    <mergeCell ref="B629:G629"/>
    <mergeCell ref="H629:L629"/>
    <mergeCell ref="B598:G598"/>
    <mergeCell ref="H598:L598"/>
    <mergeCell ref="B599:G599"/>
    <mergeCell ref="H599:L599"/>
    <mergeCell ref="B611:L611"/>
    <mergeCell ref="B612:L612"/>
    <mergeCell ref="B597:G597"/>
    <mergeCell ref="H597:L597"/>
    <mergeCell ref="B584:F584"/>
    <mergeCell ref="H584:L584"/>
    <mergeCell ref="B591:G591"/>
    <mergeCell ref="H591:L591"/>
    <mergeCell ref="B592:G592"/>
    <mergeCell ref="H592:L592"/>
    <mergeCell ref="B613:L613"/>
    <mergeCell ref="H555:L555"/>
    <mergeCell ref="H556:L556"/>
    <mergeCell ref="G559:H559"/>
    <mergeCell ref="K559:L559"/>
    <mergeCell ref="K561:L561"/>
    <mergeCell ref="B593:G593"/>
    <mergeCell ref="H593:L593"/>
    <mergeCell ref="B594:G594"/>
    <mergeCell ref="H594:L594"/>
    <mergeCell ref="H500:L500"/>
    <mergeCell ref="B502:G502"/>
    <mergeCell ref="H502:L502"/>
    <mergeCell ref="B552:G552"/>
    <mergeCell ref="H552:L552"/>
    <mergeCell ref="B553:G553"/>
    <mergeCell ref="H553:L553"/>
    <mergeCell ref="H554:L554"/>
    <mergeCell ref="H545:L545"/>
    <mergeCell ref="B546:G546"/>
    <mergeCell ref="H546:L546"/>
    <mergeCell ref="B547:G547"/>
    <mergeCell ref="H547:L547"/>
    <mergeCell ref="B548:G548"/>
    <mergeCell ref="H548:L548"/>
    <mergeCell ref="H549:L549"/>
    <mergeCell ref="B551:G551"/>
    <mergeCell ref="H551:L551"/>
    <mergeCell ref="B503:G503"/>
    <mergeCell ref="H503:L503"/>
    <mergeCell ref="B504:G504"/>
    <mergeCell ref="H504:L504"/>
    <mergeCell ref="H505:L505"/>
    <mergeCell ref="H506:L506"/>
    <mergeCell ref="H453:L453"/>
    <mergeCell ref="G456:H456"/>
    <mergeCell ref="B496:G496"/>
    <mergeCell ref="H496:L496"/>
    <mergeCell ref="B497:G497"/>
    <mergeCell ref="H497:L497"/>
    <mergeCell ref="B498:G498"/>
    <mergeCell ref="H498:L498"/>
    <mergeCell ref="B499:G499"/>
    <mergeCell ref="H499:L499"/>
    <mergeCell ref="K456:L456"/>
    <mergeCell ref="K458:L458"/>
    <mergeCell ref="B478:L478"/>
    <mergeCell ref="B479:L479"/>
    <mergeCell ref="B480:L480"/>
    <mergeCell ref="B481:F482"/>
    <mergeCell ref="H481:L482"/>
    <mergeCell ref="B489:F489"/>
    <mergeCell ref="H489:L489"/>
    <mergeCell ref="H446:L446"/>
    <mergeCell ref="B448:G448"/>
    <mergeCell ref="H448:L448"/>
    <mergeCell ref="B449:G449"/>
    <mergeCell ref="H449:L449"/>
    <mergeCell ref="B450:G450"/>
    <mergeCell ref="H450:L450"/>
    <mergeCell ref="H451:L451"/>
    <mergeCell ref="H452:L452"/>
    <mergeCell ref="H400:L400"/>
    <mergeCell ref="H401:L401"/>
    <mergeCell ref="G404:H404"/>
    <mergeCell ref="K404:L404"/>
    <mergeCell ref="K406:L406"/>
    <mergeCell ref="B445:G445"/>
    <mergeCell ref="H445:L445"/>
    <mergeCell ref="B443:G443"/>
    <mergeCell ref="H443:L443"/>
    <mergeCell ref="B444:G444"/>
    <mergeCell ref="H444:L444"/>
    <mergeCell ref="B424:L424"/>
    <mergeCell ref="B425:L425"/>
    <mergeCell ref="B426:L426"/>
    <mergeCell ref="B427:F428"/>
    <mergeCell ref="H427:L428"/>
    <mergeCell ref="B435:F435"/>
    <mergeCell ref="H435:L435"/>
    <mergeCell ref="B442:G442"/>
    <mergeCell ref="H442:L442"/>
    <mergeCell ref="H399:L399"/>
    <mergeCell ref="B373:L373"/>
    <mergeCell ref="B374:L374"/>
    <mergeCell ref="B375:F376"/>
    <mergeCell ref="H375:L376"/>
    <mergeCell ref="B383:F383"/>
    <mergeCell ref="H383:L383"/>
    <mergeCell ref="B390:G390"/>
    <mergeCell ref="H390:L390"/>
    <mergeCell ref="B391:G391"/>
    <mergeCell ref="H391:L391"/>
    <mergeCell ref="B392:G392"/>
    <mergeCell ref="B398:G398"/>
    <mergeCell ref="H398:L398"/>
    <mergeCell ref="B322:F323"/>
    <mergeCell ref="H322:L323"/>
    <mergeCell ref="B330:F330"/>
    <mergeCell ref="H330:L330"/>
    <mergeCell ref="B337:G337"/>
    <mergeCell ref="H337:L337"/>
    <mergeCell ref="B338:G338"/>
    <mergeCell ref="H338:L338"/>
    <mergeCell ref="H392:L392"/>
    <mergeCell ref="B339:G339"/>
    <mergeCell ref="H339:L339"/>
    <mergeCell ref="B340:G340"/>
    <mergeCell ref="H340:L340"/>
    <mergeCell ref="H341:L341"/>
    <mergeCell ref="B343:G343"/>
    <mergeCell ref="H343:L343"/>
    <mergeCell ref="B344:G344"/>
    <mergeCell ref="H344:L344"/>
    <mergeCell ref="B345:G345"/>
    <mergeCell ref="H345:L345"/>
    <mergeCell ref="H346:L346"/>
    <mergeCell ref="H347:L347"/>
    <mergeCell ref="H348:L348"/>
    <mergeCell ref="G351:H351"/>
    <mergeCell ref="H293:L293"/>
    <mergeCell ref="H294:L294"/>
    <mergeCell ref="H295:L295"/>
    <mergeCell ref="G298:H298"/>
    <mergeCell ref="K298:L298"/>
    <mergeCell ref="K300:L300"/>
    <mergeCell ref="B319:L319"/>
    <mergeCell ref="B320:L320"/>
    <mergeCell ref="B321:L321"/>
    <mergeCell ref="B214:L214"/>
    <mergeCell ref="B215:L215"/>
    <mergeCell ref="B216:F217"/>
    <mergeCell ref="H216:L217"/>
    <mergeCell ref="B224:F224"/>
    <mergeCell ref="H224:L224"/>
    <mergeCell ref="B231:G231"/>
    <mergeCell ref="H231:L231"/>
    <mergeCell ref="B232:G232"/>
    <mergeCell ref="H232:L232"/>
    <mergeCell ref="B161:L161"/>
    <mergeCell ref="B162:L162"/>
    <mergeCell ref="B163:F164"/>
    <mergeCell ref="H163:L164"/>
    <mergeCell ref="B171:F171"/>
    <mergeCell ref="H171:L171"/>
    <mergeCell ref="B178:G178"/>
    <mergeCell ref="H178:L178"/>
    <mergeCell ref="B179:G179"/>
    <mergeCell ref="H179:L179"/>
    <mergeCell ref="B133:G133"/>
    <mergeCell ref="H133:L133"/>
    <mergeCell ref="H134:L134"/>
    <mergeCell ref="H135:L135"/>
    <mergeCell ref="H136:L136"/>
    <mergeCell ref="G139:H139"/>
    <mergeCell ref="K139:L139"/>
    <mergeCell ref="K141:L141"/>
    <mergeCell ref="B160:L160"/>
    <mergeCell ref="B109:L109"/>
    <mergeCell ref="B110:F111"/>
    <mergeCell ref="H110:L111"/>
    <mergeCell ref="B118:F118"/>
    <mergeCell ref="H118:L118"/>
    <mergeCell ref="B125:G125"/>
    <mergeCell ref="H125:L125"/>
    <mergeCell ref="B126:G126"/>
    <mergeCell ref="H126:L126"/>
    <mergeCell ref="H81:L81"/>
    <mergeCell ref="H82:L82"/>
    <mergeCell ref="G85:H85"/>
    <mergeCell ref="K85:L85"/>
    <mergeCell ref="K87:L87"/>
    <mergeCell ref="H105:L105"/>
    <mergeCell ref="H106:L106"/>
    <mergeCell ref="B107:L107"/>
    <mergeCell ref="B108:L108"/>
    <mergeCell ref="B64:F64"/>
    <mergeCell ref="H64:L64"/>
    <mergeCell ref="B71:G71"/>
    <mergeCell ref="H71:L71"/>
    <mergeCell ref="B72:G72"/>
    <mergeCell ref="H72:L72"/>
    <mergeCell ref="B73:G73"/>
    <mergeCell ref="H73:L73"/>
    <mergeCell ref="H80:L80"/>
    <mergeCell ref="B74:G74"/>
    <mergeCell ref="H74:L74"/>
    <mergeCell ref="H75:L75"/>
    <mergeCell ref="B77:G77"/>
    <mergeCell ref="H77:L77"/>
    <mergeCell ref="B78:G78"/>
    <mergeCell ref="H78:L78"/>
    <mergeCell ref="B79:G79"/>
    <mergeCell ref="H79:L79"/>
    <mergeCell ref="H28:L28"/>
    <mergeCell ref="H29:L29"/>
    <mergeCell ref="H30:L30"/>
    <mergeCell ref="G33:H33"/>
    <mergeCell ref="K33:L33"/>
    <mergeCell ref="B54:L54"/>
    <mergeCell ref="B55:L55"/>
    <mergeCell ref="B56:F57"/>
    <mergeCell ref="H56:L57"/>
    <mergeCell ref="B1:L1"/>
    <mergeCell ref="B2:L2"/>
    <mergeCell ref="B3:L3"/>
    <mergeCell ref="B4:F5"/>
    <mergeCell ref="H4:L5"/>
    <mergeCell ref="B12:F12"/>
    <mergeCell ref="H12:L12"/>
    <mergeCell ref="K35:L35"/>
    <mergeCell ref="B53:L53"/>
    <mergeCell ref="B22:G22"/>
    <mergeCell ref="H22:L22"/>
    <mergeCell ref="H23:L23"/>
    <mergeCell ref="B25:G25"/>
    <mergeCell ref="H25:L25"/>
    <mergeCell ref="B26:G26"/>
    <mergeCell ref="H26:L26"/>
    <mergeCell ref="B19:G19"/>
    <mergeCell ref="H19:L19"/>
    <mergeCell ref="B20:G20"/>
    <mergeCell ref="H20:L20"/>
    <mergeCell ref="B21:G21"/>
    <mergeCell ref="H21:L21"/>
    <mergeCell ref="B27:G27"/>
    <mergeCell ref="H27:L27"/>
    <mergeCell ref="B127:G127"/>
    <mergeCell ref="H127:L127"/>
    <mergeCell ref="B128:G128"/>
    <mergeCell ref="H128:L128"/>
    <mergeCell ref="H129:L129"/>
    <mergeCell ref="B131:G131"/>
    <mergeCell ref="H131:L131"/>
    <mergeCell ref="B132:G132"/>
    <mergeCell ref="H132:L132"/>
    <mergeCell ref="B180:G180"/>
    <mergeCell ref="H180:L180"/>
    <mergeCell ref="B181:G181"/>
    <mergeCell ref="H181:L181"/>
    <mergeCell ref="H182:L182"/>
    <mergeCell ref="B184:G184"/>
    <mergeCell ref="H184:L184"/>
    <mergeCell ref="B185:G185"/>
    <mergeCell ref="H185:L185"/>
    <mergeCell ref="B186:G186"/>
    <mergeCell ref="H186:L186"/>
    <mergeCell ref="H187:L187"/>
    <mergeCell ref="H188:L188"/>
    <mergeCell ref="H189:L189"/>
    <mergeCell ref="G192:H192"/>
    <mergeCell ref="K192:L192"/>
    <mergeCell ref="K194:L194"/>
    <mergeCell ref="B213:L213"/>
    <mergeCell ref="H233:L233"/>
    <mergeCell ref="B234:G234"/>
    <mergeCell ref="H234:L234"/>
    <mergeCell ref="H235:L235"/>
    <mergeCell ref="B237:G237"/>
    <mergeCell ref="H237:L237"/>
    <mergeCell ref="B238:G238"/>
    <mergeCell ref="H238:L238"/>
    <mergeCell ref="B239:G239"/>
    <mergeCell ref="H239:L239"/>
    <mergeCell ref="B233:G233"/>
    <mergeCell ref="H240:L240"/>
    <mergeCell ref="H241:L241"/>
    <mergeCell ref="H242:L242"/>
    <mergeCell ref="G245:H245"/>
    <mergeCell ref="K245:L245"/>
    <mergeCell ref="K247:L247"/>
    <mergeCell ref="B266:L266"/>
    <mergeCell ref="B267:L267"/>
    <mergeCell ref="B268:L268"/>
    <mergeCell ref="B269:F270"/>
    <mergeCell ref="H269:L270"/>
    <mergeCell ref="B277:F277"/>
    <mergeCell ref="H277:L277"/>
    <mergeCell ref="B284:G284"/>
    <mergeCell ref="H284:L284"/>
    <mergeCell ref="B285:G285"/>
    <mergeCell ref="H285:L285"/>
    <mergeCell ref="B286:G286"/>
    <mergeCell ref="H286:L286"/>
    <mergeCell ref="B287:G287"/>
    <mergeCell ref="H287:L287"/>
    <mergeCell ref="H288:L288"/>
    <mergeCell ref="B290:G290"/>
    <mergeCell ref="H290:L290"/>
    <mergeCell ref="B291:G291"/>
    <mergeCell ref="H291:L291"/>
    <mergeCell ref="B292:G292"/>
    <mergeCell ref="H292:L292"/>
    <mergeCell ref="K351:L351"/>
    <mergeCell ref="K353:L353"/>
    <mergeCell ref="B372:L372"/>
    <mergeCell ref="B393:G393"/>
    <mergeCell ref="H393:L393"/>
    <mergeCell ref="H394:L394"/>
    <mergeCell ref="B396:G396"/>
    <mergeCell ref="H396:L396"/>
    <mergeCell ref="B397:G397"/>
    <mergeCell ref="H397:L397"/>
    <mergeCell ref="B545:G545"/>
    <mergeCell ref="B527:L527"/>
    <mergeCell ref="H507:L507"/>
    <mergeCell ref="G510:H510"/>
    <mergeCell ref="K510:L510"/>
    <mergeCell ref="K512:L512"/>
    <mergeCell ref="B528:L528"/>
    <mergeCell ref="B529:L529"/>
    <mergeCell ref="B530:F531"/>
    <mergeCell ref="H530:L531"/>
    <mergeCell ref="B538:F538"/>
    <mergeCell ref="H538:L538"/>
  </mergeCells>
  <pageMargins left="0.70866141732283472" right="0.70866141732283472" top="0.74803149606299213" bottom="0.74803149606299213" header="0.31496062992125984" footer="0.31496062992125984"/>
  <pageSetup scale="65"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766"/>
  <sheetViews>
    <sheetView zoomScale="110" zoomScaleNormal="110" workbookViewId="0">
      <selection activeCell="H8" sqref="H8:L8"/>
    </sheetView>
  </sheetViews>
  <sheetFormatPr defaultRowHeight="15"/>
  <cols>
    <col min="3" max="3" width="9.140625" customWidth="1"/>
    <col min="6" max="6" width="16.85546875" customWidth="1"/>
    <col min="10" max="10" width="14.5703125" customWidth="1"/>
    <col min="12" max="12" width="22.7109375" customWidth="1"/>
  </cols>
  <sheetData>
    <row r="1" spans="1:12" ht="32.25" customHeight="1">
      <c r="A1" s="73"/>
      <c r="B1" s="74"/>
      <c r="C1" s="74"/>
      <c r="D1" s="186"/>
      <c r="E1" s="186"/>
      <c r="F1" s="186"/>
      <c r="G1" s="186"/>
      <c r="H1" s="186"/>
      <c r="I1" s="186"/>
      <c r="J1" s="74"/>
      <c r="K1" s="188" t="s">
        <v>218</v>
      </c>
      <c r="L1" s="187"/>
    </row>
    <row r="2" spans="1:12" ht="21">
      <c r="A2" s="13"/>
      <c r="B2" s="1779" t="s">
        <v>217</v>
      </c>
      <c r="C2" s="1779"/>
      <c r="D2" s="1779"/>
      <c r="E2" s="1779"/>
      <c r="F2" s="1779"/>
      <c r="G2" s="1779"/>
      <c r="H2" s="1779"/>
      <c r="I2" s="1779"/>
      <c r="J2" s="1779"/>
      <c r="K2" s="1779"/>
      <c r="L2" s="1780"/>
    </row>
    <row r="3" spans="1:12" ht="15.75">
      <c r="A3" s="13"/>
      <c r="B3" s="1774" t="s">
        <v>219</v>
      </c>
      <c r="C3" s="1774"/>
      <c r="D3" s="1774"/>
      <c r="E3" s="1774"/>
      <c r="F3" s="1774"/>
      <c r="G3" s="1774"/>
      <c r="H3" s="1774"/>
      <c r="I3" s="1774"/>
      <c r="J3" s="1774"/>
      <c r="K3" s="1774"/>
      <c r="L3" s="1781"/>
    </row>
    <row r="4" spans="1:12" ht="15" customHeight="1">
      <c r="A4" s="13"/>
      <c r="B4" s="189" t="s">
        <v>220</v>
      </c>
      <c r="C4" s="189"/>
      <c r="D4" s="189"/>
      <c r="E4" s="189"/>
      <c r="F4" s="189"/>
      <c r="H4" s="190"/>
      <c r="I4" s="190"/>
      <c r="J4" s="190"/>
      <c r="K4" s="190"/>
      <c r="L4" s="198"/>
    </row>
    <row r="5" spans="1:12">
      <c r="A5" s="13"/>
      <c r="B5" s="189"/>
      <c r="C5" s="189"/>
      <c r="D5" s="189"/>
      <c r="E5" s="189"/>
      <c r="F5" s="189"/>
      <c r="H5" s="190"/>
      <c r="I5" s="190"/>
      <c r="J5" s="190"/>
      <c r="K5" s="190"/>
      <c r="L5" s="198"/>
    </row>
    <row r="6" spans="1:12" ht="17.45" customHeight="1">
      <c r="A6" s="13"/>
      <c r="B6" s="1743" t="s">
        <v>190</v>
      </c>
      <c r="C6" s="1743"/>
      <c r="D6" s="1743"/>
      <c r="E6" s="1743"/>
      <c r="F6" s="1743"/>
      <c r="G6" s="1743"/>
      <c r="H6" s="1767" t="e">
        <f>'04-22Master'!#REF!</f>
        <v>#REF!</v>
      </c>
      <c r="I6" s="1758"/>
      <c r="J6" s="1758"/>
      <c r="K6" s="1758"/>
      <c r="L6" s="1759"/>
    </row>
    <row r="7" spans="1:12" ht="35.1" customHeight="1">
      <c r="A7" s="13"/>
      <c r="B7" s="1768" t="s">
        <v>191</v>
      </c>
      <c r="C7" s="1768"/>
      <c r="D7" s="1768"/>
      <c r="E7" s="1768"/>
      <c r="F7" s="1768"/>
      <c r="G7" s="1768"/>
      <c r="H7" s="1767" t="e">
        <f>'04-22Master'!#REF!</f>
        <v>#REF!</v>
      </c>
      <c r="I7" s="1758"/>
      <c r="J7" s="1758"/>
      <c r="K7" s="1758"/>
      <c r="L7" s="1759"/>
    </row>
    <row r="8" spans="1:12">
      <c r="A8" s="13"/>
      <c r="B8" s="1743" t="s">
        <v>192</v>
      </c>
      <c r="C8" s="1743"/>
      <c r="D8" s="1743"/>
      <c r="E8" s="1743"/>
      <c r="F8" s="1743"/>
      <c r="G8" s="1743"/>
      <c r="H8" s="1767" t="e">
        <f>'04-22Master'!#REF!</f>
        <v>#REF!</v>
      </c>
      <c r="I8" s="1758"/>
      <c r="J8" s="1758"/>
      <c r="K8" s="1758"/>
      <c r="L8" s="1759"/>
    </row>
    <row r="9" spans="1:12">
      <c r="A9" s="13"/>
      <c r="B9" s="1743" t="s">
        <v>193</v>
      </c>
      <c r="C9" s="1743"/>
      <c r="D9" s="1743"/>
      <c r="E9" s="1743"/>
      <c r="F9" s="1743"/>
      <c r="G9" s="1743"/>
      <c r="H9" s="1757" t="e">
        <f>'04-22Master'!#REF!</f>
        <v>#REF!</v>
      </c>
      <c r="I9" s="1758"/>
      <c r="J9" s="1758"/>
      <c r="K9" s="1758"/>
      <c r="L9" s="1759"/>
    </row>
    <row r="10" spans="1:12">
      <c r="A10" s="13"/>
      <c r="B10" s="85" t="s">
        <v>194</v>
      </c>
      <c r="C10" s="86"/>
      <c r="D10" s="86"/>
      <c r="E10" s="86"/>
      <c r="F10" s="86"/>
      <c r="G10" s="86"/>
      <c r="H10" s="1760" t="s">
        <v>195</v>
      </c>
      <c r="I10" s="1761"/>
      <c r="J10" s="1761"/>
      <c r="K10" s="1761"/>
      <c r="L10" s="1762"/>
    </row>
    <row r="11" spans="1:12">
      <c r="A11" s="13"/>
      <c r="B11" s="85" t="s">
        <v>196</v>
      </c>
      <c r="C11" s="86"/>
      <c r="D11" s="86"/>
      <c r="E11" s="86"/>
      <c r="F11" s="86"/>
      <c r="G11" s="86"/>
      <c r="H11" s="87"/>
      <c r="I11" s="88"/>
      <c r="J11" s="180"/>
      <c r="K11" s="88"/>
      <c r="L11" s="92"/>
    </row>
    <row r="12" spans="1:12">
      <c r="A12" s="13"/>
      <c r="B12" s="1763" t="s">
        <v>197</v>
      </c>
      <c r="C12" s="1763"/>
      <c r="D12" s="1763"/>
      <c r="E12" s="1763"/>
      <c r="F12" s="1763"/>
      <c r="G12" s="1763"/>
      <c r="H12" s="1764" t="e">
        <f>'04-22Master'!#REF!</f>
        <v>#REF!</v>
      </c>
      <c r="I12" s="1765"/>
      <c r="J12" s="1765"/>
      <c r="K12" s="1765"/>
      <c r="L12" s="1533"/>
    </row>
    <row r="13" spans="1:12">
      <c r="A13" s="13"/>
      <c r="B13" s="1743"/>
      <c r="C13" s="1743"/>
      <c r="D13" s="1743"/>
      <c r="E13" s="1743"/>
      <c r="F13" s="1743"/>
      <c r="G13" s="1743"/>
      <c r="H13" s="1766" t="e">
        <f>'04-22Master'!#REF!</f>
        <v>#REF!</v>
      </c>
      <c r="I13" s="1758"/>
      <c r="J13" s="1758"/>
      <c r="K13" s="1758"/>
      <c r="L13" s="1759"/>
    </row>
    <row r="14" spans="1:12">
      <c r="A14" s="13"/>
      <c r="B14" s="1743"/>
      <c r="C14" s="1743"/>
      <c r="D14" s="1743"/>
      <c r="E14" s="1743"/>
      <c r="F14" s="1743"/>
      <c r="G14" s="1743"/>
      <c r="H14" s="1767" t="e">
        <f>'04-22Master'!#REF!</f>
        <v>#REF!</v>
      </c>
      <c r="I14" s="1758"/>
      <c r="J14" s="1758"/>
      <c r="K14" s="1758"/>
      <c r="L14" s="1759"/>
    </row>
    <row r="15" spans="1:12">
      <c r="A15" s="13"/>
      <c r="G15" s="2" t="s">
        <v>221</v>
      </c>
      <c r="H15" s="2"/>
      <c r="I15" s="2"/>
      <c r="J15" s="2"/>
      <c r="K15" s="2"/>
      <c r="L15" s="80"/>
    </row>
    <row r="16" spans="1:12">
      <c r="A16" s="13"/>
      <c r="B16" s="182" t="s">
        <v>205</v>
      </c>
      <c r="C16" s="178"/>
      <c r="D16" s="178"/>
      <c r="E16" s="178"/>
      <c r="F16" s="178"/>
      <c r="G16" s="178"/>
      <c r="H16" s="167"/>
      <c r="I16" s="167"/>
      <c r="J16" s="167"/>
      <c r="K16" s="167"/>
      <c r="L16" s="185"/>
    </row>
    <row r="17" spans="1:12">
      <c r="A17" s="13"/>
      <c r="B17" s="182" t="s">
        <v>206</v>
      </c>
      <c r="C17" s="178"/>
      <c r="D17" s="178"/>
      <c r="E17" s="178"/>
      <c r="F17" s="178"/>
      <c r="G17" s="178"/>
      <c r="H17" s="167"/>
      <c r="I17" s="167"/>
      <c r="J17" s="168"/>
      <c r="K17" s="167"/>
      <c r="L17" s="185"/>
    </row>
    <row r="18" spans="1:12" ht="27.95" customHeight="1">
      <c r="A18" s="84"/>
      <c r="B18" s="85" t="s">
        <v>209</v>
      </c>
      <c r="C18" s="86"/>
      <c r="D18" s="195"/>
      <c r="E18" s="173" t="s">
        <v>211</v>
      </c>
      <c r="F18" s="64"/>
      <c r="G18" s="1748" t="s">
        <v>210</v>
      </c>
      <c r="H18" s="1749"/>
      <c r="I18" s="172" t="s">
        <v>207</v>
      </c>
      <c r="J18" s="175" t="s">
        <v>212</v>
      </c>
      <c r="K18" s="1748" t="s">
        <v>208</v>
      </c>
      <c r="L18" s="1750"/>
    </row>
    <row r="19" spans="1:12" ht="20.100000000000001" customHeight="1">
      <c r="A19" s="84"/>
      <c r="B19" s="176">
        <v>1</v>
      </c>
      <c r="C19" s="86"/>
      <c r="D19" s="86"/>
      <c r="E19" s="179">
        <v>2</v>
      </c>
      <c r="F19" s="89"/>
      <c r="G19" s="179">
        <v>3</v>
      </c>
      <c r="H19" s="195"/>
      <c r="I19" s="195">
        <v>4</v>
      </c>
      <c r="J19" s="103">
        <v>5</v>
      </c>
      <c r="K19" s="90"/>
      <c r="L19" s="91">
        <v>6</v>
      </c>
    </row>
    <row r="20" spans="1:12" ht="20.100000000000001" customHeight="1">
      <c r="A20" s="84"/>
      <c r="B20" s="85" t="e">
        <f>'04-22Master'!#REF!</f>
        <v>#REF!</v>
      </c>
      <c r="C20" s="191"/>
      <c r="D20" s="192"/>
      <c r="E20" s="193" t="s">
        <v>371</v>
      </c>
      <c r="F20" s="192"/>
      <c r="G20" s="193" t="s">
        <v>369</v>
      </c>
      <c r="H20" s="64"/>
      <c r="I20" s="11" t="s">
        <v>372</v>
      </c>
      <c r="J20" s="292">
        <v>1</v>
      </c>
      <c r="K20" s="194" t="s">
        <v>34</v>
      </c>
      <c r="L20" s="199"/>
    </row>
    <row r="21" spans="1:12" ht="20.100000000000001" customHeight="1">
      <c r="A21" s="84"/>
      <c r="B21" s="85"/>
      <c r="C21" s="191"/>
      <c r="D21" s="192"/>
      <c r="E21" s="193"/>
      <c r="F21" s="192"/>
      <c r="G21" s="193"/>
      <c r="H21" s="64"/>
      <c r="I21" s="11"/>
      <c r="J21" s="11"/>
      <c r="K21" s="194"/>
      <c r="L21" s="199"/>
    </row>
    <row r="22" spans="1:12" ht="20.100000000000001" customHeight="1">
      <c r="A22" s="84"/>
      <c r="B22" s="85"/>
      <c r="C22" s="191"/>
      <c r="D22" s="192"/>
      <c r="E22" s="193"/>
      <c r="F22" s="192"/>
      <c r="G22" s="193"/>
      <c r="H22" s="64"/>
      <c r="I22" s="11"/>
      <c r="J22" s="11"/>
      <c r="K22" s="194"/>
      <c r="L22" s="199"/>
    </row>
    <row r="23" spans="1:12" ht="20.100000000000001" customHeight="1">
      <c r="A23" s="84"/>
      <c r="B23" s="71"/>
      <c r="C23" s="17"/>
      <c r="D23" s="72"/>
      <c r="E23" s="193"/>
      <c r="F23" s="192"/>
      <c r="G23" s="193"/>
      <c r="H23" s="64"/>
      <c r="I23" s="11"/>
      <c r="J23" s="11"/>
      <c r="K23" s="194"/>
      <c r="L23" s="199"/>
    </row>
    <row r="24" spans="1:12" ht="27.95" customHeight="1">
      <c r="A24" s="84"/>
      <c r="B24" t="s">
        <v>213</v>
      </c>
      <c r="L24" s="14"/>
    </row>
    <row r="25" spans="1:12" ht="27.95" customHeight="1">
      <c r="A25" s="13"/>
      <c r="B25" t="s">
        <v>214</v>
      </c>
      <c r="L25" s="14"/>
    </row>
    <row r="26" spans="1:12" ht="27.95" customHeight="1">
      <c r="A26" s="13"/>
      <c r="B26" t="s">
        <v>225</v>
      </c>
      <c r="J26" t="s">
        <v>224</v>
      </c>
      <c r="L26" s="14"/>
    </row>
    <row r="27" spans="1:12" ht="19.5" customHeight="1">
      <c r="A27" s="13"/>
      <c r="G27" s="2" t="s">
        <v>222</v>
      </c>
      <c r="H27" s="2"/>
      <c r="I27" s="2"/>
      <c r="J27" s="2"/>
      <c r="K27" s="2"/>
      <c r="L27" s="80"/>
    </row>
    <row r="28" spans="1:12" ht="11.25" customHeight="1">
      <c r="A28" s="13"/>
      <c r="B28" s="2"/>
      <c r="G28" t="s">
        <v>223</v>
      </c>
      <c r="H28" s="2"/>
      <c r="I28" s="2"/>
      <c r="J28" s="2"/>
      <c r="K28" s="2"/>
      <c r="L28" s="80"/>
    </row>
    <row r="29" spans="1:12" ht="27.95" customHeight="1">
      <c r="A29" s="13"/>
      <c r="B29" s="182" t="s">
        <v>226</v>
      </c>
      <c r="C29" s="178"/>
      <c r="D29" s="178"/>
      <c r="E29" s="178"/>
      <c r="F29" s="178"/>
      <c r="G29" s="178"/>
      <c r="H29" s="167"/>
      <c r="I29" s="167"/>
      <c r="J29" s="167"/>
      <c r="K29" s="167"/>
      <c r="L29" s="185"/>
    </row>
    <row r="30" spans="1:12" ht="27.95" customHeight="1">
      <c r="A30" s="13"/>
      <c r="B30" s="182" t="s">
        <v>227</v>
      </c>
      <c r="C30" s="178"/>
      <c r="D30" s="178"/>
      <c r="E30" s="178"/>
      <c r="F30" s="178"/>
      <c r="G30" s="178"/>
      <c r="H30" s="167"/>
      <c r="I30" s="167"/>
      <c r="J30" s="168"/>
      <c r="K30" s="167"/>
      <c r="L30" s="185"/>
    </row>
    <row r="31" spans="1:12" ht="27.95" customHeight="1">
      <c r="A31" s="13"/>
      <c r="B31" s="85" t="s">
        <v>4</v>
      </c>
      <c r="C31" s="1782" t="s">
        <v>228</v>
      </c>
      <c r="D31" s="1746"/>
      <c r="E31" s="1746"/>
      <c r="F31" s="1746"/>
      <c r="G31" s="1746"/>
      <c r="H31" s="1783"/>
      <c r="I31" s="174" t="s">
        <v>105</v>
      </c>
      <c r="J31" s="1784" t="s">
        <v>229</v>
      </c>
      <c r="K31" s="1785"/>
      <c r="L31" s="1786"/>
    </row>
    <row r="32" spans="1:12" ht="20.100000000000001" customHeight="1">
      <c r="A32" s="13"/>
      <c r="B32" s="176">
        <v>1</v>
      </c>
      <c r="C32" s="210"/>
      <c r="D32" s="88"/>
      <c r="E32" s="93">
        <v>2</v>
      </c>
      <c r="F32" s="63"/>
      <c r="G32" s="1778"/>
      <c r="H32" s="1749"/>
      <c r="I32" s="88">
        <v>3</v>
      </c>
      <c r="J32" s="197" t="s">
        <v>230</v>
      </c>
      <c r="K32" s="1787">
        <v>4</v>
      </c>
      <c r="L32" s="1788"/>
    </row>
    <row r="33" spans="1:12" ht="20.100000000000001" customHeight="1">
      <c r="A33" s="13"/>
      <c r="B33" s="85"/>
      <c r="C33" s="210"/>
      <c r="D33" s="88"/>
      <c r="E33" s="93"/>
      <c r="F33" s="63"/>
      <c r="G33" s="1778"/>
      <c r="H33" s="1749"/>
      <c r="I33" s="194"/>
      <c r="J33" s="210"/>
      <c r="K33" s="1778"/>
      <c r="L33" s="1750"/>
    </row>
    <row r="34" spans="1:12" ht="20.100000000000001" customHeight="1">
      <c r="A34" s="13"/>
      <c r="B34" s="85"/>
      <c r="C34" s="210"/>
      <c r="D34" s="88"/>
      <c r="E34" s="93"/>
      <c r="F34" s="63"/>
      <c r="G34" s="1778"/>
      <c r="H34" s="1749"/>
      <c r="I34" s="194"/>
      <c r="J34" s="196"/>
      <c r="K34" s="1778"/>
      <c r="L34" s="1750"/>
    </row>
    <row r="35" spans="1:12" ht="20.100000000000001" customHeight="1">
      <c r="A35" s="13"/>
      <c r="B35" s="85"/>
      <c r="C35" s="210"/>
      <c r="D35" s="88"/>
      <c r="E35" s="93"/>
      <c r="F35" s="63"/>
      <c r="G35" s="1778"/>
      <c r="H35" s="1749"/>
      <c r="I35" s="194"/>
      <c r="J35" s="196"/>
      <c r="K35" s="1778"/>
      <c r="L35" s="1750"/>
    </row>
    <row r="36" spans="1:12" ht="20.100000000000001" customHeight="1">
      <c r="A36" s="13"/>
      <c r="B36" s="71"/>
      <c r="C36" s="210"/>
      <c r="D36" s="88"/>
      <c r="E36" s="93"/>
      <c r="F36" s="63"/>
      <c r="G36" s="1778"/>
      <c r="H36" s="1749"/>
      <c r="I36" s="194"/>
      <c r="J36" s="196"/>
      <c r="K36" s="1778"/>
      <c r="L36" s="1750"/>
    </row>
    <row r="37" spans="1:12" ht="27.95" customHeight="1">
      <c r="A37" s="13"/>
      <c r="B37" t="s">
        <v>234</v>
      </c>
      <c r="L37" s="14"/>
    </row>
    <row r="38" spans="1:12" ht="19.5" customHeight="1">
      <c r="A38" s="13"/>
      <c r="B38" t="s">
        <v>235</v>
      </c>
      <c r="L38" s="14"/>
    </row>
    <row r="39" spans="1:12" ht="19.5" customHeight="1">
      <c r="A39" s="13"/>
      <c r="B39" t="s">
        <v>236</v>
      </c>
      <c r="L39" s="14"/>
    </row>
    <row r="40" spans="1:12" ht="15.75" customHeight="1">
      <c r="A40" s="13"/>
      <c r="B40" t="s">
        <v>237</v>
      </c>
      <c r="L40" s="14"/>
    </row>
    <row r="41" spans="1:12" ht="27.95" customHeight="1">
      <c r="A41" s="13"/>
      <c r="B41" s="193" t="s">
        <v>231</v>
      </c>
      <c r="C41" s="63"/>
      <c r="D41" s="63"/>
      <c r="E41" s="63"/>
      <c r="F41" s="64"/>
      <c r="G41" s="193" t="s">
        <v>207</v>
      </c>
      <c r="H41" s="64"/>
      <c r="I41" s="193" t="s">
        <v>232</v>
      </c>
      <c r="J41" s="63"/>
      <c r="K41" s="64"/>
      <c r="L41" s="14"/>
    </row>
    <row r="42" spans="1:12" ht="27.95" customHeight="1">
      <c r="A42" s="13"/>
      <c r="B42" s="1751"/>
      <c r="C42" s="1777"/>
      <c r="D42" s="1777"/>
      <c r="E42" s="1777"/>
      <c r="F42" s="1752"/>
      <c r="G42" s="1751"/>
      <c r="H42" s="1752"/>
      <c r="I42" s="1751"/>
      <c r="J42" s="1777"/>
      <c r="K42" s="1752"/>
      <c r="L42" s="14"/>
    </row>
    <row r="43" spans="1:12" ht="27.95" customHeight="1">
      <c r="A43" s="13"/>
      <c r="B43" s="1751"/>
      <c r="C43" s="1777"/>
      <c r="D43" s="1777"/>
      <c r="E43" s="1777"/>
      <c r="F43" s="1752"/>
      <c r="G43" s="1751"/>
      <c r="H43" s="1752"/>
      <c r="I43" s="1751"/>
      <c r="J43" s="1777"/>
      <c r="K43" s="1752"/>
      <c r="L43" s="14"/>
    </row>
    <row r="44" spans="1:12" ht="27.95" customHeight="1">
      <c r="A44" s="13"/>
      <c r="B44" s="1751"/>
      <c r="C44" s="1777"/>
      <c r="D44" s="1777"/>
      <c r="E44" s="1777"/>
      <c r="F44" s="1752"/>
      <c r="G44" s="1751"/>
      <c r="H44" s="1752"/>
      <c r="I44" s="1751"/>
      <c r="J44" s="1777"/>
      <c r="K44" s="1752"/>
      <c r="L44" s="14"/>
    </row>
    <row r="45" spans="1:12" ht="27.95" customHeight="1">
      <c r="A45" s="13"/>
      <c r="B45" s="1751"/>
      <c r="C45" s="1777"/>
      <c r="D45" s="1777"/>
      <c r="E45" s="1777"/>
      <c r="F45" s="1752"/>
      <c r="G45" s="1751"/>
      <c r="H45" s="1752"/>
      <c r="I45" s="1751"/>
      <c r="J45" s="1777"/>
      <c r="K45" s="1752"/>
      <c r="L45" s="14"/>
    </row>
    <row r="46" spans="1:12">
      <c r="A46" s="13"/>
      <c r="L46" s="14"/>
    </row>
    <row r="47" spans="1:12">
      <c r="A47" s="13"/>
      <c r="B47" t="s">
        <v>204</v>
      </c>
      <c r="C47" s="291" t="e">
        <f>'04-22Master'!#REF!</f>
        <v>#REF!</v>
      </c>
      <c r="I47" t="s">
        <v>233</v>
      </c>
      <c r="L47" s="14"/>
    </row>
    <row r="48" spans="1:12" ht="18.75">
      <c r="A48" s="13"/>
      <c r="F48" s="181" t="s">
        <v>199</v>
      </c>
      <c r="L48" s="14"/>
    </row>
    <row r="49" spans="1:12">
      <c r="A49" s="13" t="s">
        <v>200</v>
      </c>
      <c r="K49" s="231" t="e">
        <f>'04-22Master'!#REF!</f>
        <v>#REF!</v>
      </c>
      <c r="L49" s="14"/>
    </row>
    <row r="50" spans="1:12">
      <c r="A50" s="13" t="s">
        <v>201</v>
      </c>
      <c r="L50" s="14"/>
    </row>
    <row r="51" spans="1:12">
      <c r="A51" s="13"/>
      <c r="L51" s="14"/>
    </row>
    <row r="52" spans="1:12">
      <c r="A52" s="13"/>
      <c r="F52" t="s">
        <v>202</v>
      </c>
      <c r="L52" s="14"/>
    </row>
    <row r="53" spans="1:12">
      <c r="A53" s="13" t="s">
        <v>203</v>
      </c>
      <c r="B53" t="s">
        <v>367</v>
      </c>
      <c r="F53" t="str">
        <f>'04-22Master'!F5</f>
        <v>Burgeon IT Services Pvt.Ltd.</v>
      </c>
      <c r="L53" s="14"/>
    </row>
    <row r="54" spans="1:12" ht="15.75" thickBot="1">
      <c r="A54" s="25" t="s">
        <v>204</v>
      </c>
      <c r="B54" s="294" t="e">
        <f>'04-22Master'!#REF!</f>
        <v>#REF!</v>
      </c>
      <c r="C54" s="23"/>
      <c r="D54" s="23"/>
      <c r="E54" s="23"/>
      <c r="F54" s="23" t="str">
        <f>'04-22Master'!F6</f>
        <v>Siri Mansion LIGB 436 Dr.A S Rao Nagar,Hyderabad</v>
      </c>
      <c r="G54" s="23"/>
      <c r="H54" s="23"/>
      <c r="I54" s="23"/>
      <c r="J54" s="23"/>
      <c r="K54" s="23"/>
      <c r="L54" s="24"/>
    </row>
    <row r="55" spans="1:12" ht="27.95" customHeight="1">
      <c r="A55" s="73"/>
      <c r="B55" s="74"/>
      <c r="C55" s="74"/>
      <c r="D55" s="186"/>
      <c r="E55" s="186"/>
      <c r="F55" s="186"/>
      <c r="G55" s="186"/>
      <c r="H55" s="186"/>
      <c r="I55" s="186"/>
      <c r="J55" s="74"/>
      <c r="K55" s="188" t="s">
        <v>218</v>
      </c>
      <c r="L55" s="187"/>
    </row>
    <row r="56" spans="1:12" ht="27.95" customHeight="1">
      <c r="A56" s="13"/>
      <c r="B56" s="1779" t="s">
        <v>217</v>
      </c>
      <c r="C56" s="1779"/>
      <c r="D56" s="1779"/>
      <c r="E56" s="1779"/>
      <c r="F56" s="1779"/>
      <c r="G56" s="1779"/>
      <c r="H56" s="1779"/>
      <c r="I56" s="1779"/>
      <c r="J56" s="1779"/>
      <c r="K56" s="1779"/>
      <c r="L56" s="1780"/>
    </row>
    <row r="57" spans="1:12" ht="27.95" customHeight="1">
      <c r="A57" s="13"/>
      <c r="B57" s="1774" t="s">
        <v>219</v>
      </c>
      <c r="C57" s="1774"/>
      <c r="D57" s="1774"/>
      <c r="E57" s="1774"/>
      <c r="F57" s="1774"/>
      <c r="G57" s="1774"/>
      <c r="H57" s="1774"/>
      <c r="I57" s="1774"/>
      <c r="J57" s="1774"/>
      <c r="K57" s="1774"/>
      <c r="L57" s="1781"/>
    </row>
    <row r="58" spans="1:12" ht="27.95" customHeight="1">
      <c r="A58" s="13"/>
      <c r="B58" s="189" t="s">
        <v>220</v>
      </c>
      <c r="C58" s="189"/>
      <c r="D58" s="189"/>
      <c r="E58" s="189"/>
      <c r="F58" s="189"/>
      <c r="H58" s="190"/>
      <c r="I58" s="190"/>
      <c r="J58" s="190"/>
      <c r="K58" s="190"/>
      <c r="L58" s="198"/>
    </row>
    <row r="59" spans="1:12" ht="27.95" customHeight="1">
      <c r="A59" s="13"/>
      <c r="B59" s="189"/>
      <c r="C59" s="189"/>
      <c r="D59" s="189"/>
      <c r="E59" s="189"/>
      <c r="F59" s="189"/>
      <c r="H59" s="190"/>
      <c r="I59" s="190"/>
      <c r="J59" s="190"/>
      <c r="K59" s="190"/>
      <c r="L59" s="198"/>
    </row>
    <row r="60" spans="1:12" ht="27.95" customHeight="1">
      <c r="A60" s="13"/>
      <c r="B60" s="1743" t="s">
        <v>190</v>
      </c>
      <c r="C60" s="1743"/>
      <c r="D60" s="1743"/>
      <c r="E60" s="1743"/>
      <c r="F60" s="1743"/>
      <c r="G60" s="1743"/>
      <c r="H60" s="1767" t="e">
        <f>'04-22Master'!#REF!</f>
        <v>#REF!</v>
      </c>
      <c r="I60" s="1758"/>
      <c r="J60" s="1758"/>
      <c r="K60" s="1758"/>
      <c r="L60" s="1759"/>
    </row>
    <row r="61" spans="1:12" ht="27.95" customHeight="1">
      <c r="A61" s="13"/>
      <c r="B61" s="1768" t="s">
        <v>191</v>
      </c>
      <c r="C61" s="1768"/>
      <c r="D61" s="1768"/>
      <c r="E61" s="1768"/>
      <c r="F61" s="1768"/>
      <c r="G61" s="1768"/>
      <c r="H61" s="1767" t="e">
        <f>'04-22Master'!#REF!</f>
        <v>#REF!</v>
      </c>
      <c r="I61" s="1758"/>
      <c r="J61" s="1758"/>
      <c r="K61" s="1758"/>
      <c r="L61" s="1759"/>
    </row>
    <row r="62" spans="1:12" ht="27.95" customHeight="1">
      <c r="A62" s="13"/>
      <c r="B62" s="1743" t="s">
        <v>192</v>
      </c>
      <c r="C62" s="1743"/>
      <c r="D62" s="1743"/>
      <c r="E62" s="1743"/>
      <c r="F62" s="1743"/>
      <c r="G62" s="1743"/>
      <c r="H62" s="1767" t="e">
        <f>'04-22Master'!#REF!</f>
        <v>#REF!</v>
      </c>
      <c r="I62" s="1758"/>
      <c r="J62" s="1758"/>
      <c r="K62" s="1758"/>
      <c r="L62" s="1759"/>
    </row>
    <row r="63" spans="1:12" ht="27.95" customHeight="1">
      <c r="A63" s="13"/>
      <c r="B63" s="1743" t="s">
        <v>193</v>
      </c>
      <c r="C63" s="1743"/>
      <c r="D63" s="1743"/>
      <c r="E63" s="1743"/>
      <c r="F63" s="1743"/>
      <c r="G63" s="1743"/>
      <c r="H63" s="1757" t="e">
        <f>'04-22Master'!#REF!</f>
        <v>#REF!</v>
      </c>
      <c r="I63" s="1758"/>
      <c r="J63" s="1758"/>
      <c r="K63" s="1758"/>
      <c r="L63" s="1759"/>
    </row>
    <row r="64" spans="1:12" ht="27.95" customHeight="1">
      <c r="A64" s="13"/>
      <c r="B64" s="85" t="s">
        <v>194</v>
      </c>
      <c r="C64" s="86"/>
      <c r="D64" s="86"/>
      <c r="E64" s="86"/>
      <c r="F64" s="86"/>
      <c r="G64" s="86"/>
      <c r="H64" s="1760" t="s">
        <v>195</v>
      </c>
      <c r="I64" s="1761"/>
      <c r="J64" s="1761"/>
      <c r="K64" s="1761"/>
      <c r="L64" s="1762"/>
    </row>
    <row r="65" spans="1:12" ht="27.95" customHeight="1">
      <c r="A65" s="13"/>
      <c r="B65" s="85" t="s">
        <v>196</v>
      </c>
      <c r="C65" s="86"/>
      <c r="D65" s="86"/>
      <c r="E65" s="86"/>
      <c r="F65" s="86"/>
      <c r="G65" s="86"/>
      <c r="H65" s="87"/>
      <c r="I65" s="88"/>
      <c r="J65" s="180"/>
      <c r="K65" s="88"/>
      <c r="L65" s="92"/>
    </row>
    <row r="66" spans="1:12">
      <c r="A66" s="13"/>
      <c r="B66" s="1763" t="s">
        <v>197</v>
      </c>
      <c r="C66" s="1763"/>
      <c r="D66" s="1763"/>
      <c r="E66" s="1763"/>
      <c r="F66" s="1763"/>
      <c r="G66" s="1763"/>
      <c r="H66" s="1764" t="e">
        <f>'04-22Master'!#REF!</f>
        <v>#REF!</v>
      </c>
      <c r="I66" s="1765"/>
      <c r="J66" s="1765"/>
      <c r="K66" s="1765"/>
      <c r="L66" s="1533"/>
    </row>
    <row r="67" spans="1:12">
      <c r="A67" s="13"/>
      <c r="B67" s="1743"/>
      <c r="C67" s="1743"/>
      <c r="D67" s="1743"/>
      <c r="E67" s="1743"/>
      <c r="F67" s="1743"/>
      <c r="G67" s="1743"/>
      <c r="H67" s="1766" t="e">
        <f>'04-22Master'!#REF!</f>
        <v>#REF!</v>
      </c>
      <c r="I67" s="1758"/>
      <c r="J67" s="1758"/>
      <c r="K67" s="1758"/>
      <c r="L67" s="1759"/>
    </row>
    <row r="68" spans="1:12">
      <c r="A68" s="13"/>
      <c r="B68" s="1743"/>
      <c r="C68" s="1743"/>
      <c r="D68" s="1743"/>
      <c r="E68" s="1743"/>
      <c r="F68" s="1743"/>
      <c r="G68" s="1743"/>
      <c r="H68" s="1767" t="e">
        <f>'04-22Master'!#REF!</f>
        <v>#REF!</v>
      </c>
      <c r="I68" s="1758"/>
      <c r="J68" s="1758"/>
      <c r="K68" s="1758"/>
      <c r="L68" s="1759"/>
    </row>
    <row r="69" spans="1:12">
      <c r="A69" s="13"/>
      <c r="G69" s="2" t="s">
        <v>221</v>
      </c>
      <c r="H69" s="2"/>
      <c r="I69" s="2"/>
      <c r="J69" s="2"/>
      <c r="K69" s="2"/>
      <c r="L69" s="80"/>
    </row>
    <row r="70" spans="1:12">
      <c r="A70" s="13"/>
      <c r="B70" s="182" t="s">
        <v>205</v>
      </c>
      <c r="C70" s="178"/>
      <c r="D70" s="178"/>
      <c r="E70" s="178"/>
      <c r="F70" s="178"/>
      <c r="G70" s="178"/>
      <c r="H70" s="167"/>
      <c r="I70" s="167"/>
      <c r="J70" s="167"/>
      <c r="K70" s="167"/>
      <c r="L70" s="185"/>
    </row>
    <row r="71" spans="1:12">
      <c r="A71" s="13"/>
      <c r="B71" s="182" t="s">
        <v>206</v>
      </c>
      <c r="C71" s="178"/>
      <c r="D71" s="178"/>
      <c r="E71" s="178"/>
      <c r="F71" s="178"/>
      <c r="G71" s="178"/>
      <c r="H71" s="167"/>
      <c r="I71" s="167"/>
      <c r="J71" s="168"/>
      <c r="K71" s="167"/>
      <c r="L71" s="185"/>
    </row>
    <row r="72" spans="1:12" ht="45">
      <c r="A72" s="84"/>
      <c r="B72" s="85" t="s">
        <v>209</v>
      </c>
      <c r="C72" s="86"/>
      <c r="D72" s="195"/>
      <c r="E72" s="173" t="s">
        <v>211</v>
      </c>
      <c r="F72" s="64"/>
      <c r="G72" s="1748" t="s">
        <v>210</v>
      </c>
      <c r="H72" s="1749"/>
      <c r="I72" s="172" t="s">
        <v>207</v>
      </c>
      <c r="J72" s="175" t="s">
        <v>212</v>
      </c>
      <c r="K72" s="1748" t="s">
        <v>208</v>
      </c>
      <c r="L72" s="1750"/>
    </row>
    <row r="73" spans="1:12">
      <c r="A73" s="84"/>
      <c r="B73" s="176">
        <v>1</v>
      </c>
      <c r="C73" s="86"/>
      <c r="D73" s="86"/>
      <c r="E73" s="179">
        <v>2</v>
      </c>
      <c r="F73" s="89"/>
      <c r="G73" s="179">
        <v>3</v>
      </c>
      <c r="H73" s="195"/>
      <c r="I73" s="195">
        <v>4</v>
      </c>
      <c r="J73" s="103">
        <v>5</v>
      </c>
      <c r="K73" s="90"/>
      <c r="L73" s="91">
        <v>6</v>
      </c>
    </row>
    <row r="74" spans="1:12">
      <c r="A74" s="84"/>
      <c r="B74" s="85" t="e">
        <f>'04-22Master'!#REF!</f>
        <v>#REF!</v>
      </c>
      <c r="C74" s="191"/>
      <c r="D74" s="192"/>
      <c r="E74" s="193" t="s">
        <v>371</v>
      </c>
      <c r="F74" s="192"/>
      <c r="G74" s="193" t="s">
        <v>369</v>
      </c>
      <c r="H74" s="64"/>
      <c r="I74" s="11" t="s">
        <v>372</v>
      </c>
      <c r="J74" s="292">
        <v>1</v>
      </c>
      <c r="K74" s="194" t="s">
        <v>34</v>
      </c>
      <c r="L74" s="199"/>
    </row>
    <row r="75" spans="1:12">
      <c r="A75" s="84"/>
      <c r="B75" s="85"/>
      <c r="C75" s="191"/>
      <c r="D75" s="192"/>
      <c r="E75" s="193"/>
      <c r="F75" s="192"/>
      <c r="G75" s="193"/>
      <c r="H75" s="64"/>
      <c r="I75" s="11"/>
      <c r="J75" s="11"/>
      <c r="K75" s="194"/>
      <c r="L75" s="199"/>
    </row>
    <row r="76" spans="1:12">
      <c r="A76" s="84"/>
      <c r="B76" s="85"/>
      <c r="C76" s="191"/>
      <c r="D76" s="192"/>
      <c r="E76" s="193"/>
      <c r="F76" s="192"/>
      <c r="G76" s="193"/>
      <c r="H76" s="64"/>
      <c r="I76" s="11"/>
      <c r="J76" s="11"/>
      <c r="K76" s="194"/>
      <c r="L76" s="199"/>
    </row>
    <row r="77" spans="1:12">
      <c r="A77" s="84"/>
      <c r="B77" s="71"/>
      <c r="C77" s="17"/>
      <c r="D77" s="72"/>
      <c r="E77" s="193"/>
      <c r="F77" s="192"/>
      <c r="G77" s="193"/>
      <c r="H77" s="64"/>
      <c r="I77" s="11"/>
      <c r="J77" s="11"/>
      <c r="K77" s="194"/>
      <c r="L77" s="199"/>
    </row>
    <row r="78" spans="1:12">
      <c r="A78" s="84"/>
      <c r="B78" t="s">
        <v>213</v>
      </c>
      <c r="L78" s="14"/>
    </row>
    <row r="79" spans="1:12">
      <c r="A79" s="13"/>
      <c r="B79" t="s">
        <v>214</v>
      </c>
      <c r="L79" s="14"/>
    </row>
    <row r="80" spans="1:12">
      <c r="A80" s="13"/>
      <c r="B80" t="s">
        <v>225</v>
      </c>
      <c r="J80" t="s">
        <v>224</v>
      </c>
      <c r="L80" s="14"/>
    </row>
    <row r="81" spans="1:12">
      <c r="A81" s="13"/>
      <c r="G81" s="2" t="s">
        <v>222</v>
      </c>
      <c r="H81" s="2"/>
      <c r="I81" s="2"/>
      <c r="J81" s="2"/>
      <c r="K81" s="2"/>
      <c r="L81" s="80"/>
    </row>
    <row r="82" spans="1:12">
      <c r="A82" s="13"/>
      <c r="B82" s="2"/>
      <c r="G82" t="s">
        <v>223</v>
      </c>
      <c r="H82" s="2"/>
      <c r="I82" s="2"/>
      <c r="J82" s="2"/>
      <c r="K82" s="2"/>
      <c r="L82" s="80"/>
    </row>
    <row r="83" spans="1:12">
      <c r="A83" s="13"/>
      <c r="B83" s="182" t="s">
        <v>226</v>
      </c>
      <c r="C83" s="178"/>
      <c r="D83" s="178"/>
      <c r="E83" s="178"/>
      <c r="F83" s="178"/>
      <c r="G83" s="178"/>
      <c r="H83" s="167"/>
      <c r="I83" s="167"/>
      <c r="J83" s="167"/>
      <c r="K83" s="167"/>
      <c r="L83" s="185"/>
    </row>
    <row r="84" spans="1:12">
      <c r="A84" s="13"/>
      <c r="B84" s="182" t="s">
        <v>227</v>
      </c>
      <c r="C84" s="178"/>
      <c r="D84" s="178"/>
      <c r="E84" s="178"/>
      <c r="F84" s="178"/>
      <c r="G84" s="178"/>
      <c r="H84" s="167"/>
      <c r="I84" s="167"/>
      <c r="J84" s="168"/>
      <c r="K84" s="167"/>
      <c r="L84" s="185"/>
    </row>
    <row r="85" spans="1:12">
      <c r="A85" s="13"/>
      <c r="B85" s="85" t="s">
        <v>4</v>
      </c>
      <c r="C85" s="1782" t="s">
        <v>228</v>
      </c>
      <c r="D85" s="1746"/>
      <c r="E85" s="1746"/>
      <c r="F85" s="1746"/>
      <c r="G85" s="1746"/>
      <c r="H85" s="1783"/>
      <c r="I85" s="174" t="s">
        <v>105</v>
      </c>
      <c r="J85" s="1784" t="s">
        <v>229</v>
      </c>
      <c r="K85" s="1785"/>
      <c r="L85" s="1786"/>
    </row>
    <row r="86" spans="1:12">
      <c r="A86" s="13"/>
      <c r="B86" s="176">
        <v>1</v>
      </c>
      <c r="C86" s="210"/>
      <c r="D86" s="88"/>
      <c r="E86" s="93">
        <v>2</v>
      </c>
      <c r="F86" s="63"/>
      <c r="G86" s="1778"/>
      <c r="H86" s="1749"/>
      <c r="I86" s="88">
        <v>3</v>
      </c>
      <c r="J86" s="197" t="s">
        <v>230</v>
      </c>
      <c r="K86" s="1787">
        <v>4</v>
      </c>
      <c r="L86" s="1788"/>
    </row>
    <row r="87" spans="1:12" ht="15" customHeight="1">
      <c r="A87" s="13"/>
      <c r="B87" s="85"/>
      <c r="C87" s="210"/>
      <c r="D87" s="88"/>
      <c r="E87" s="93"/>
      <c r="F87" s="63"/>
      <c r="G87" s="1778"/>
      <c r="H87" s="1749"/>
      <c r="I87" s="194"/>
      <c r="J87" s="196"/>
      <c r="K87" s="1778"/>
      <c r="L87" s="1750"/>
    </row>
    <row r="88" spans="1:12">
      <c r="A88" s="13"/>
      <c r="B88" s="85"/>
      <c r="C88" s="210"/>
      <c r="D88" s="88"/>
      <c r="E88" s="93"/>
      <c r="F88" s="63"/>
      <c r="G88" s="1778"/>
      <c r="H88" s="1749"/>
      <c r="I88" s="194"/>
      <c r="J88" s="196"/>
      <c r="K88" s="1778"/>
      <c r="L88" s="1750"/>
    </row>
    <row r="89" spans="1:12">
      <c r="A89" s="13"/>
      <c r="B89" s="85"/>
      <c r="C89" s="210"/>
      <c r="D89" s="88"/>
      <c r="E89" s="93"/>
      <c r="F89" s="63"/>
      <c r="G89" s="1778"/>
      <c r="H89" s="1749"/>
      <c r="I89" s="194"/>
      <c r="J89" s="196"/>
      <c r="K89" s="1778"/>
      <c r="L89" s="1750"/>
    </row>
    <row r="90" spans="1:12">
      <c r="A90" s="13"/>
      <c r="B90" s="71"/>
      <c r="C90" s="210"/>
      <c r="D90" s="88"/>
      <c r="E90" s="93"/>
      <c r="F90" s="63"/>
      <c r="G90" s="1778"/>
      <c r="H90" s="1749"/>
      <c r="I90" s="194"/>
      <c r="J90" s="196"/>
      <c r="K90" s="1778"/>
      <c r="L90" s="1750"/>
    </row>
    <row r="91" spans="1:12">
      <c r="A91" s="13"/>
      <c r="B91" t="s">
        <v>234</v>
      </c>
      <c r="L91" s="14"/>
    </row>
    <row r="92" spans="1:12">
      <c r="A92" s="13"/>
      <c r="B92" t="s">
        <v>235</v>
      </c>
      <c r="L92" s="14"/>
    </row>
    <row r="93" spans="1:12">
      <c r="A93" s="13"/>
      <c r="B93" t="s">
        <v>236</v>
      </c>
      <c r="L93" s="14"/>
    </row>
    <row r="94" spans="1:12">
      <c r="A94" s="13"/>
      <c r="B94" t="s">
        <v>237</v>
      </c>
      <c r="L94" s="14"/>
    </row>
    <row r="95" spans="1:12">
      <c r="A95" s="13"/>
      <c r="B95" s="193" t="s">
        <v>231</v>
      </c>
      <c r="C95" s="63"/>
      <c r="D95" s="63"/>
      <c r="E95" s="63"/>
      <c r="F95" s="64"/>
      <c r="G95" s="193" t="s">
        <v>207</v>
      </c>
      <c r="H95" s="64"/>
      <c r="I95" s="193" t="s">
        <v>232</v>
      </c>
      <c r="J95" s="63"/>
      <c r="K95" s="64"/>
      <c r="L95" s="14"/>
    </row>
    <row r="96" spans="1:12">
      <c r="A96" s="13"/>
      <c r="B96" s="1751"/>
      <c r="C96" s="1777"/>
      <c r="D96" s="1777"/>
      <c r="E96" s="1777"/>
      <c r="F96" s="1752"/>
      <c r="G96" s="1751"/>
      <c r="H96" s="1752"/>
      <c r="I96" s="1751"/>
      <c r="J96" s="1777"/>
      <c r="K96" s="1752"/>
      <c r="L96" s="14"/>
    </row>
    <row r="97" spans="1:12">
      <c r="A97" s="13"/>
      <c r="B97" s="1751"/>
      <c r="C97" s="1777"/>
      <c r="D97" s="1777"/>
      <c r="E97" s="1777"/>
      <c r="F97" s="1752"/>
      <c r="G97" s="1751"/>
      <c r="H97" s="1752"/>
      <c r="I97" s="1751"/>
      <c r="J97" s="1777"/>
      <c r="K97" s="1752"/>
      <c r="L97" s="14"/>
    </row>
    <row r="98" spans="1:12">
      <c r="A98" s="13"/>
      <c r="B98" s="1751"/>
      <c r="C98" s="1777"/>
      <c r="D98" s="1777"/>
      <c r="E98" s="1777"/>
      <c r="F98" s="1752"/>
      <c r="G98" s="1751"/>
      <c r="H98" s="1752"/>
      <c r="I98" s="1751"/>
      <c r="J98" s="1777"/>
      <c r="K98" s="1752"/>
      <c r="L98" s="14"/>
    </row>
    <row r="99" spans="1:12">
      <c r="A99" s="13"/>
      <c r="B99" s="1751"/>
      <c r="C99" s="1777"/>
      <c r="D99" s="1777"/>
      <c r="E99" s="1777"/>
      <c r="F99" s="1752"/>
      <c r="G99" s="1751"/>
      <c r="H99" s="1752"/>
      <c r="I99" s="1751"/>
      <c r="J99" s="1777"/>
      <c r="K99" s="1752"/>
      <c r="L99" s="14"/>
    </row>
    <row r="100" spans="1:12">
      <c r="A100" s="13"/>
      <c r="L100" s="14"/>
    </row>
    <row r="101" spans="1:12">
      <c r="A101" s="13"/>
      <c r="B101" t="s">
        <v>204</v>
      </c>
      <c r="C101" s="291" t="e">
        <f>'04-22Master'!#REF!</f>
        <v>#REF!</v>
      </c>
      <c r="I101" t="s">
        <v>233</v>
      </c>
      <c r="L101" s="14"/>
    </row>
    <row r="102" spans="1:12" ht="27.95" customHeight="1">
      <c r="A102" s="13"/>
      <c r="F102" s="181" t="s">
        <v>199</v>
      </c>
      <c r="L102" s="14"/>
    </row>
    <row r="103" spans="1:12" ht="27.95" customHeight="1">
      <c r="A103" s="13" t="s">
        <v>200</v>
      </c>
      <c r="K103" s="231" t="e">
        <f>'04-22Master'!#REF!</f>
        <v>#REF!</v>
      </c>
      <c r="L103" s="14"/>
    </row>
    <row r="104" spans="1:12" ht="27.95" customHeight="1">
      <c r="A104" s="13" t="s">
        <v>201</v>
      </c>
      <c r="L104" s="14"/>
    </row>
    <row r="105" spans="1:12" ht="27.95" customHeight="1">
      <c r="A105" s="13"/>
      <c r="L105" s="14"/>
    </row>
    <row r="106" spans="1:12" ht="27.95" customHeight="1">
      <c r="A106" s="13"/>
      <c r="F106" t="s">
        <v>202</v>
      </c>
      <c r="L106" s="14"/>
    </row>
    <row r="107" spans="1:12" ht="27.95" customHeight="1">
      <c r="A107" s="13" t="s">
        <v>203</v>
      </c>
      <c r="B107" t="s">
        <v>367</v>
      </c>
      <c r="F107" t="str">
        <f>'04-22Master'!F5</f>
        <v>Burgeon IT Services Pvt.Ltd.</v>
      </c>
      <c r="L107" s="14"/>
    </row>
    <row r="108" spans="1:12" ht="27.95" customHeight="1" thickBot="1">
      <c r="A108" s="25" t="s">
        <v>204</v>
      </c>
      <c r="B108" s="294" t="e">
        <f>'04-22Master'!#REF!</f>
        <v>#REF!</v>
      </c>
      <c r="C108" s="23"/>
      <c r="D108" s="23"/>
      <c r="E108" s="23"/>
      <c r="F108" s="23" t="str">
        <f>'04-22Master'!F6</f>
        <v>Siri Mansion LIGB 436 Dr.A S Rao Nagar,Hyderabad</v>
      </c>
      <c r="G108" s="23"/>
      <c r="H108" s="23"/>
      <c r="I108" s="23"/>
      <c r="J108" s="23"/>
      <c r="K108" s="23"/>
      <c r="L108" s="24"/>
    </row>
    <row r="109" spans="1:12" ht="27.95" customHeight="1">
      <c r="A109" s="73"/>
      <c r="B109" s="74"/>
      <c r="C109" s="74"/>
      <c r="D109" s="186"/>
      <c r="E109" s="186"/>
      <c r="F109" s="186"/>
      <c r="G109" s="186"/>
      <c r="H109" s="186"/>
      <c r="I109" s="186"/>
      <c r="J109" s="74"/>
      <c r="K109" s="188" t="s">
        <v>218</v>
      </c>
      <c r="L109" s="187"/>
    </row>
    <row r="110" spans="1:12" ht="27.95" customHeight="1">
      <c r="A110" s="13"/>
      <c r="B110" s="1779" t="s">
        <v>217</v>
      </c>
      <c r="C110" s="1779"/>
      <c r="D110" s="1779"/>
      <c r="E110" s="1779"/>
      <c r="F110" s="1779"/>
      <c r="G110" s="1779"/>
      <c r="H110" s="1779"/>
      <c r="I110" s="1779"/>
      <c r="J110" s="1779"/>
      <c r="K110" s="1779"/>
      <c r="L110" s="1780"/>
    </row>
    <row r="111" spans="1:12" ht="27.95" customHeight="1">
      <c r="A111" s="13"/>
      <c r="B111" s="1774" t="s">
        <v>219</v>
      </c>
      <c r="C111" s="1774"/>
      <c r="D111" s="1774"/>
      <c r="E111" s="1774"/>
      <c r="F111" s="1774"/>
      <c r="G111" s="1774"/>
      <c r="H111" s="1774"/>
      <c r="I111" s="1774"/>
      <c r="J111" s="1774"/>
      <c r="K111" s="1774"/>
      <c r="L111" s="1781"/>
    </row>
    <row r="112" spans="1:12" ht="27.95" customHeight="1">
      <c r="A112" s="13"/>
      <c r="B112" s="189" t="s">
        <v>220</v>
      </c>
      <c r="C112" s="189"/>
      <c r="D112" s="189"/>
      <c r="E112" s="189"/>
      <c r="F112" s="189"/>
      <c r="H112" s="190"/>
      <c r="I112" s="190"/>
      <c r="J112" s="190"/>
      <c r="K112" s="190"/>
      <c r="L112" s="198"/>
    </row>
    <row r="113" spans="1:12" ht="27.95" customHeight="1">
      <c r="A113" s="13"/>
      <c r="B113" s="189"/>
      <c r="C113" s="189"/>
      <c r="D113" s="189"/>
      <c r="E113" s="189"/>
      <c r="F113" s="189"/>
      <c r="H113" s="190"/>
      <c r="I113" s="190"/>
      <c r="J113" s="190"/>
      <c r="K113" s="190"/>
      <c r="L113" s="198"/>
    </row>
    <row r="114" spans="1:12" ht="27.95" customHeight="1">
      <c r="A114" s="13"/>
      <c r="B114" s="1743" t="s">
        <v>190</v>
      </c>
      <c r="C114" s="1743"/>
      <c r="D114" s="1743"/>
      <c r="E114" s="1743"/>
      <c r="F114" s="1743"/>
      <c r="G114" s="1743"/>
      <c r="H114" s="1767" t="e">
        <f>'04-22Master'!#REF!</f>
        <v>#REF!</v>
      </c>
      <c r="I114" s="1758"/>
      <c r="J114" s="1758"/>
      <c r="K114" s="1758"/>
      <c r="L114" s="1759"/>
    </row>
    <row r="115" spans="1:12" ht="27.95" customHeight="1">
      <c r="A115" s="13"/>
      <c r="B115" s="1768" t="s">
        <v>191</v>
      </c>
      <c r="C115" s="1768"/>
      <c r="D115" s="1768"/>
      <c r="E115" s="1768"/>
      <c r="F115" s="1768"/>
      <c r="G115" s="1768"/>
      <c r="H115" s="1767" t="e">
        <f>'04-22Master'!#REF!</f>
        <v>#REF!</v>
      </c>
      <c r="I115" s="1758"/>
      <c r="J115" s="1758"/>
      <c r="K115" s="1758"/>
      <c r="L115" s="1759"/>
    </row>
    <row r="116" spans="1:12" ht="27.95" customHeight="1">
      <c r="A116" s="13"/>
      <c r="B116" s="1743" t="s">
        <v>192</v>
      </c>
      <c r="C116" s="1743"/>
      <c r="D116" s="1743"/>
      <c r="E116" s="1743"/>
      <c r="F116" s="1743"/>
      <c r="G116" s="1743"/>
      <c r="H116" s="1767" t="e">
        <f>'04-22Master'!#REF!</f>
        <v>#REF!</v>
      </c>
      <c r="I116" s="1758"/>
      <c r="J116" s="1758"/>
      <c r="K116" s="1758"/>
      <c r="L116" s="1759"/>
    </row>
    <row r="117" spans="1:12" ht="27.95" customHeight="1">
      <c r="A117" s="13"/>
      <c r="B117" s="1743" t="s">
        <v>193</v>
      </c>
      <c r="C117" s="1743"/>
      <c r="D117" s="1743"/>
      <c r="E117" s="1743"/>
      <c r="F117" s="1743"/>
      <c r="G117" s="1743"/>
      <c r="H117" s="1757" t="e">
        <f>'04-22Master'!#REF!</f>
        <v>#REF!</v>
      </c>
      <c r="I117" s="1758"/>
      <c r="J117" s="1758"/>
      <c r="K117" s="1758"/>
      <c r="L117" s="1759"/>
    </row>
    <row r="118" spans="1:12" ht="27.95" customHeight="1">
      <c r="A118" s="13"/>
      <c r="B118" s="85" t="s">
        <v>194</v>
      </c>
      <c r="C118" s="86"/>
      <c r="D118" s="86"/>
      <c r="E118" s="86"/>
      <c r="F118" s="86"/>
      <c r="G118" s="86"/>
      <c r="H118" s="1760" t="s">
        <v>195</v>
      </c>
      <c r="I118" s="1761"/>
      <c r="J118" s="1761"/>
      <c r="K118" s="1761"/>
      <c r="L118" s="1762"/>
    </row>
    <row r="119" spans="1:12">
      <c r="A119" s="13"/>
      <c r="B119" s="85" t="s">
        <v>196</v>
      </c>
      <c r="C119" s="86"/>
      <c r="D119" s="86"/>
      <c r="E119" s="86"/>
      <c r="F119" s="86"/>
      <c r="G119" s="86"/>
    </row>
    <row r="120" spans="1:12">
      <c r="A120" s="13"/>
      <c r="B120" s="1763" t="s">
        <v>197</v>
      </c>
      <c r="C120" s="1763"/>
      <c r="D120" s="1763"/>
      <c r="E120" s="1763"/>
      <c r="F120" s="1763"/>
      <c r="G120" s="1763"/>
      <c r="H120" s="1767" t="e">
        <f>'04-22Master'!#REF!</f>
        <v>#REF!</v>
      </c>
      <c r="I120" s="1758"/>
      <c r="J120" s="1758"/>
      <c r="K120" s="1758"/>
      <c r="L120" s="1758"/>
    </row>
    <row r="121" spans="1:12">
      <c r="A121" s="13"/>
      <c r="B121" s="1743"/>
      <c r="C121" s="1743"/>
      <c r="D121" s="1743"/>
      <c r="E121" s="1743"/>
      <c r="F121" s="1743"/>
      <c r="G121" s="1743"/>
      <c r="H121" s="1767" t="e">
        <f>'04-22Master'!#REF!</f>
        <v>#REF!</v>
      </c>
      <c r="I121" s="1758"/>
      <c r="J121" s="1758"/>
      <c r="K121" s="1758"/>
      <c r="L121" s="1758"/>
    </row>
    <row r="122" spans="1:12">
      <c r="A122" s="13"/>
      <c r="B122" s="1743"/>
      <c r="C122" s="1743"/>
      <c r="D122" s="1743"/>
      <c r="E122" s="1743"/>
      <c r="F122" s="1743"/>
      <c r="G122" s="1743"/>
      <c r="H122" s="1766" t="e">
        <f>'04-22Master'!#REF!</f>
        <v>#REF!</v>
      </c>
      <c r="I122" s="1758"/>
      <c r="J122" s="1758"/>
      <c r="K122" s="1758"/>
      <c r="L122" s="1759"/>
    </row>
    <row r="123" spans="1:12">
      <c r="A123" s="13"/>
      <c r="G123" s="2" t="s">
        <v>221</v>
      </c>
      <c r="H123" s="2"/>
      <c r="I123" s="2"/>
      <c r="J123" s="2"/>
      <c r="K123" s="2"/>
      <c r="L123" s="80"/>
    </row>
    <row r="124" spans="1:12">
      <c r="A124" s="13"/>
      <c r="B124" s="182" t="s">
        <v>205</v>
      </c>
      <c r="C124" s="178"/>
      <c r="D124" s="178"/>
      <c r="E124" s="178"/>
      <c r="F124" s="178"/>
      <c r="G124" s="178"/>
      <c r="H124" s="167"/>
      <c r="I124" s="167"/>
      <c r="J124" s="167"/>
      <c r="K124" s="167"/>
      <c r="L124" s="185"/>
    </row>
    <row r="125" spans="1:12">
      <c r="A125" s="13"/>
      <c r="B125" s="182" t="s">
        <v>206</v>
      </c>
      <c r="C125" s="178"/>
      <c r="D125" s="178"/>
      <c r="E125" s="178"/>
      <c r="F125" s="178"/>
      <c r="G125" s="178"/>
      <c r="H125" s="167"/>
      <c r="I125" s="167"/>
      <c r="J125" s="168"/>
      <c r="K125" s="167"/>
      <c r="L125" s="185"/>
    </row>
    <row r="126" spans="1:12" ht="45">
      <c r="A126" s="84"/>
      <c r="B126" s="85" t="s">
        <v>209</v>
      </c>
      <c r="C126" s="86"/>
      <c r="D126" s="195"/>
      <c r="E126" s="173" t="s">
        <v>211</v>
      </c>
      <c r="F126" s="64"/>
      <c r="G126" s="1748" t="s">
        <v>210</v>
      </c>
      <c r="H126" s="1749"/>
      <c r="I126" s="172" t="s">
        <v>207</v>
      </c>
      <c r="J126" s="175" t="s">
        <v>212</v>
      </c>
      <c r="K126" s="1748" t="s">
        <v>208</v>
      </c>
      <c r="L126" s="1750"/>
    </row>
    <row r="127" spans="1:12">
      <c r="A127" s="84"/>
      <c r="B127" s="176">
        <v>1</v>
      </c>
      <c r="C127" s="86"/>
      <c r="D127" s="86"/>
      <c r="E127" s="179">
        <v>2</v>
      </c>
      <c r="F127" s="89"/>
      <c r="G127" s="179">
        <v>3</v>
      </c>
      <c r="H127" s="195"/>
      <c r="I127" s="195">
        <v>4</v>
      </c>
      <c r="J127" s="103">
        <v>5</v>
      </c>
      <c r="K127" s="90"/>
      <c r="L127" s="91">
        <v>6</v>
      </c>
    </row>
    <row r="128" spans="1:12">
      <c r="A128" s="84"/>
      <c r="B128" s="85" t="e">
        <f>'04-22Master'!#REF!</f>
        <v>#REF!</v>
      </c>
      <c r="C128" s="191"/>
      <c r="D128" s="192"/>
      <c r="E128" s="193" t="s">
        <v>371</v>
      </c>
      <c r="F128" s="192"/>
      <c r="G128" s="193" t="s">
        <v>369</v>
      </c>
      <c r="H128" s="64"/>
      <c r="I128" s="11" t="s">
        <v>372</v>
      </c>
      <c r="J128" s="292">
        <v>1</v>
      </c>
      <c r="K128" s="194" t="s">
        <v>34</v>
      </c>
      <c r="L128" s="199"/>
    </row>
    <row r="129" spans="1:12">
      <c r="A129" s="84"/>
      <c r="B129" s="85"/>
      <c r="C129" s="191"/>
      <c r="D129" s="192"/>
      <c r="E129" s="193"/>
      <c r="F129" s="192"/>
      <c r="G129" s="193"/>
      <c r="H129" s="64"/>
      <c r="I129" s="11"/>
      <c r="J129" s="11"/>
      <c r="K129" s="194"/>
      <c r="L129" s="199"/>
    </row>
    <row r="130" spans="1:12">
      <c r="A130" s="84"/>
      <c r="B130" s="85"/>
      <c r="C130" s="191"/>
      <c r="D130" s="192"/>
      <c r="E130" s="193"/>
      <c r="F130" s="192"/>
      <c r="G130" s="193"/>
      <c r="H130" s="64"/>
      <c r="I130" s="11"/>
      <c r="J130" s="11"/>
      <c r="K130" s="194"/>
      <c r="L130" s="199"/>
    </row>
    <row r="131" spans="1:12">
      <c r="A131" s="84"/>
      <c r="B131" s="71"/>
      <c r="C131" s="17"/>
      <c r="D131" s="72"/>
      <c r="E131" s="193"/>
      <c r="F131" s="192"/>
      <c r="G131" s="193"/>
      <c r="H131" s="64"/>
      <c r="I131" s="11"/>
      <c r="J131" s="11"/>
      <c r="K131" s="194"/>
      <c r="L131" s="199"/>
    </row>
    <row r="132" spans="1:12">
      <c r="A132" s="84"/>
      <c r="B132" t="s">
        <v>213</v>
      </c>
      <c r="L132" s="14"/>
    </row>
    <row r="133" spans="1:12">
      <c r="A133" s="13"/>
      <c r="B133" t="s">
        <v>214</v>
      </c>
      <c r="L133" s="14"/>
    </row>
    <row r="134" spans="1:12">
      <c r="A134" s="13"/>
      <c r="B134" t="s">
        <v>225</v>
      </c>
      <c r="J134" t="s">
        <v>224</v>
      </c>
      <c r="L134" s="14"/>
    </row>
    <row r="135" spans="1:12">
      <c r="A135" s="13"/>
      <c r="G135" s="2" t="s">
        <v>222</v>
      </c>
      <c r="H135" s="2"/>
      <c r="I135" s="2"/>
      <c r="J135" s="2"/>
      <c r="K135" s="2"/>
      <c r="L135" s="80"/>
    </row>
    <row r="136" spans="1:12">
      <c r="A136" s="13"/>
      <c r="B136" s="2"/>
      <c r="G136" t="s">
        <v>223</v>
      </c>
      <c r="H136" s="2"/>
      <c r="I136" s="2"/>
      <c r="J136" s="2"/>
      <c r="K136" s="2"/>
      <c r="L136" s="80"/>
    </row>
    <row r="137" spans="1:12">
      <c r="A137" s="13"/>
      <c r="B137" s="182" t="s">
        <v>226</v>
      </c>
      <c r="C137" s="178"/>
      <c r="D137" s="178"/>
      <c r="E137" s="178"/>
      <c r="F137" s="178"/>
      <c r="G137" s="178"/>
      <c r="H137" s="167"/>
      <c r="I137" s="167"/>
      <c r="J137" s="167"/>
      <c r="K137" s="167"/>
      <c r="L137" s="185"/>
    </row>
    <row r="138" spans="1:12">
      <c r="A138" s="13"/>
      <c r="B138" s="182" t="s">
        <v>227</v>
      </c>
      <c r="C138" s="178"/>
      <c r="D138" s="178"/>
      <c r="E138" s="178"/>
      <c r="F138" s="178"/>
      <c r="G138" s="178"/>
      <c r="H138" s="167"/>
      <c r="I138" s="167"/>
      <c r="J138" s="168"/>
      <c r="K138" s="167"/>
      <c r="L138" s="185"/>
    </row>
    <row r="139" spans="1:12">
      <c r="A139" s="13"/>
      <c r="B139" s="85" t="s">
        <v>4</v>
      </c>
      <c r="C139" s="1782" t="s">
        <v>228</v>
      </c>
      <c r="D139" s="1746"/>
      <c r="E139" s="1746"/>
      <c r="F139" s="1746"/>
      <c r="G139" s="1746"/>
      <c r="H139" s="1783"/>
      <c r="I139" s="174" t="s">
        <v>105</v>
      </c>
      <c r="J139" s="1784" t="s">
        <v>229</v>
      </c>
      <c r="K139" s="1785"/>
      <c r="L139" s="1786"/>
    </row>
    <row r="140" spans="1:12">
      <c r="A140" s="13"/>
      <c r="B140" s="176">
        <v>1</v>
      </c>
      <c r="C140" s="210"/>
      <c r="D140" s="88"/>
      <c r="E140" s="93">
        <v>2</v>
      </c>
      <c r="F140" s="63"/>
      <c r="G140" s="1778"/>
      <c r="H140" s="1749"/>
      <c r="I140" s="88">
        <v>3</v>
      </c>
      <c r="J140" s="197" t="s">
        <v>230</v>
      </c>
      <c r="K140" s="1787">
        <v>4</v>
      </c>
      <c r="L140" s="1788"/>
    </row>
    <row r="141" spans="1:12">
      <c r="A141" s="13"/>
      <c r="B141" s="85"/>
      <c r="C141" s="210"/>
      <c r="D141" s="88"/>
      <c r="E141" s="93"/>
      <c r="F141" s="63"/>
      <c r="G141" s="1778"/>
      <c r="H141" s="1749"/>
      <c r="I141" s="194"/>
      <c r="J141" s="196"/>
      <c r="K141" s="1778"/>
      <c r="L141" s="1750"/>
    </row>
    <row r="142" spans="1:12">
      <c r="A142" s="13"/>
      <c r="B142" s="85"/>
      <c r="C142" s="210"/>
      <c r="D142" s="88"/>
      <c r="E142" s="93"/>
      <c r="F142" s="63"/>
      <c r="G142" s="1778"/>
      <c r="H142" s="1749"/>
      <c r="I142" s="194"/>
      <c r="J142" s="196"/>
      <c r="K142" s="1778"/>
      <c r="L142" s="1750"/>
    </row>
    <row r="143" spans="1:12">
      <c r="A143" s="13"/>
      <c r="B143" s="85"/>
      <c r="C143" s="210"/>
      <c r="D143" s="88"/>
      <c r="E143" s="93"/>
      <c r="F143" s="63"/>
      <c r="G143" s="1778"/>
      <c r="H143" s="1749"/>
      <c r="I143" s="194"/>
      <c r="J143" s="196"/>
      <c r="K143" s="1778"/>
      <c r="L143" s="1750"/>
    </row>
    <row r="144" spans="1:12">
      <c r="A144" s="13"/>
      <c r="B144" s="71"/>
      <c r="C144" s="210"/>
      <c r="D144" s="88"/>
      <c r="E144" s="93"/>
      <c r="F144" s="63"/>
      <c r="G144" s="1778"/>
      <c r="H144" s="1749"/>
      <c r="I144" s="194"/>
      <c r="J144" s="196"/>
      <c r="K144" s="1778"/>
      <c r="L144" s="1750"/>
    </row>
    <row r="145" spans="1:12">
      <c r="A145" s="13"/>
      <c r="B145" t="s">
        <v>234</v>
      </c>
      <c r="L145" s="14"/>
    </row>
    <row r="146" spans="1:12">
      <c r="A146" s="13"/>
      <c r="B146" t="s">
        <v>235</v>
      </c>
      <c r="L146" s="14"/>
    </row>
    <row r="147" spans="1:12">
      <c r="A147" s="13"/>
      <c r="B147" t="s">
        <v>236</v>
      </c>
      <c r="L147" s="14"/>
    </row>
    <row r="148" spans="1:12">
      <c r="A148" s="13"/>
      <c r="B148" t="s">
        <v>237</v>
      </c>
      <c r="L148" s="14"/>
    </row>
    <row r="149" spans="1:12">
      <c r="A149" s="13"/>
      <c r="B149" s="193" t="s">
        <v>231</v>
      </c>
      <c r="C149" s="63"/>
      <c r="D149" s="63"/>
      <c r="E149" s="63"/>
      <c r="F149" s="64"/>
      <c r="G149" s="193" t="s">
        <v>207</v>
      </c>
      <c r="H149" s="64"/>
      <c r="I149" s="193" t="s">
        <v>232</v>
      </c>
      <c r="J149" s="63"/>
      <c r="K149" s="64"/>
      <c r="L149" s="14"/>
    </row>
    <row r="150" spans="1:12">
      <c r="A150" s="13"/>
      <c r="B150" s="1751"/>
      <c r="C150" s="1777"/>
      <c r="D150" s="1777"/>
      <c r="E150" s="1777"/>
      <c r="F150" s="1752"/>
      <c r="G150" s="1751"/>
      <c r="H150" s="1752"/>
      <c r="I150" s="1751"/>
      <c r="J150" s="1777"/>
      <c r="K150" s="1752"/>
      <c r="L150" s="14"/>
    </row>
    <row r="151" spans="1:12">
      <c r="A151" s="13"/>
      <c r="B151" s="1751"/>
      <c r="C151" s="1777"/>
      <c r="D151" s="1777"/>
      <c r="E151" s="1777"/>
      <c r="F151" s="1752"/>
      <c r="G151" s="1751"/>
      <c r="H151" s="1752"/>
      <c r="I151" s="1751"/>
      <c r="J151" s="1777"/>
      <c r="K151" s="1752"/>
      <c r="L151" s="14"/>
    </row>
    <row r="152" spans="1:12">
      <c r="A152" s="13"/>
      <c r="B152" s="1751"/>
      <c r="C152" s="1777"/>
      <c r="D152" s="1777"/>
      <c r="E152" s="1777"/>
      <c r="F152" s="1752"/>
      <c r="G152" s="1751"/>
      <c r="H152" s="1752"/>
      <c r="I152" s="1751"/>
      <c r="J152" s="1777"/>
      <c r="K152" s="1752"/>
      <c r="L152" s="14"/>
    </row>
    <row r="153" spans="1:12">
      <c r="A153" s="13"/>
      <c r="B153" s="1751"/>
      <c r="C153" s="1777"/>
      <c r="D153" s="1777"/>
      <c r="E153" s="1777"/>
      <c r="F153" s="1752"/>
      <c r="G153" s="1751"/>
      <c r="H153" s="1752"/>
      <c r="I153" s="1751"/>
      <c r="J153" s="1777"/>
      <c r="K153" s="1752"/>
      <c r="L153" s="14"/>
    </row>
    <row r="154" spans="1:12" ht="27.95" customHeight="1">
      <c r="A154" s="13"/>
      <c r="L154" s="14"/>
    </row>
    <row r="155" spans="1:12" ht="27.95" customHeight="1">
      <c r="A155" s="13"/>
      <c r="B155" t="s">
        <v>204</v>
      </c>
      <c r="C155" s="291" t="e">
        <f>'04-22Master'!#REF!</f>
        <v>#REF!</v>
      </c>
      <c r="I155" t="s">
        <v>233</v>
      </c>
      <c r="L155" s="14"/>
    </row>
    <row r="156" spans="1:12" ht="27.95" customHeight="1">
      <c r="A156" s="13"/>
      <c r="F156" s="181" t="s">
        <v>199</v>
      </c>
      <c r="L156" s="14"/>
    </row>
    <row r="157" spans="1:12" ht="27.95" customHeight="1">
      <c r="A157" s="13" t="s">
        <v>200</v>
      </c>
      <c r="L157" s="14"/>
    </row>
    <row r="158" spans="1:12" ht="27.95" customHeight="1">
      <c r="A158" s="13" t="s">
        <v>201</v>
      </c>
      <c r="L158" s="14"/>
    </row>
    <row r="159" spans="1:12" ht="27.95" customHeight="1">
      <c r="A159" s="13"/>
      <c r="L159" s="14"/>
    </row>
    <row r="160" spans="1:12" ht="27.95" customHeight="1">
      <c r="A160" s="13"/>
      <c r="F160" t="s">
        <v>202</v>
      </c>
      <c r="L160" s="14"/>
    </row>
    <row r="161" spans="1:12" ht="27.95" customHeight="1">
      <c r="A161" s="13" t="s">
        <v>203</v>
      </c>
      <c r="B161" t="s">
        <v>367</v>
      </c>
      <c r="F161" t="str">
        <f>'04-22Master'!F5</f>
        <v>Burgeon IT Services Pvt.Ltd.</v>
      </c>
      <c r="L161" s="14"/>
    </row>
    <row r="162" spans="1:12" ht="27.95" customHeight="1" thickBot="1">
      <c r="A162" s="25" t="s">
        <v>204</v>
      </c>
      <c r="B162" s="294" t="e">
        <f>'04-22Master'!#REF!</f>
        <v>#REF!</v>
      </c>
      <c r="C162" s="23"/>
      <c r="D162" s="23"/>
      <c r="E162" s="23"/>
      <c r="F162" s="23" t="str">
        <f>'04-22Master'!F6</f>
        <v>Siri Mansion LIGB 436 Dr.A S Rao Nagar,Hyderabad</v>
      </c>
      <c r="G162" s="23"/>
      <c r="H162" s="23"/>
      <c r="I162" s="23"/>
      <c r="J162" s="23"/>
      <c r="K162" s="23"/>
      <c r="L162" s="24"/>
    </row>
    <row r="163" spans="1:12" ht="27.95" customHeight="1">
      <c r="A163" s="73"/>
      <c r="B163" s="74"/>
      <c r="C163" s="74"/>
      <c r="D163" s="186"/>
      <c r="E163" s="186"/>
      <c r="F163" s="186"/>
      <c r="G163" s="186"/>
      <c r="H163" s="186"/>
      <c r="I163" s="186"/>
      <c r="J163" s="74"/>
      <c r="K163" s="188" t="s">
        <v>218</v>
      </c>
      <c r="L163" s="187"/>
    </row>
    <row r="164" spans="1:12" ht="27.95" customHeight="1">
      <c r="A164" s="13"/>
      <c r="B164" s="1779" t="s">
        <v>217</v>
      </c>
      <c r="C164" s="1779"/>
      <c r="D164" s="1779"/>
      <c r="E164" s="1779"/>
      <c r="F164" s="1779"/>
      <c r="G164" s="1779"/>
      <c r="H164" s="1779"/>
      <c r="I164" s="1779"/>
      <c r="J164" s="1779"/>
      <c r="K164" s="1779"/>
      <c r="L164" s="1780"/>
    </row>
    <row r="165" spans="1:12" ht="27.95" customHeight="1">
      <c r="A165" s="13"/>
      <c r="B165" s="1774" t="s">
        <v>219</v>
      </c>
      <c r="C165" s="1774"/>
      <c r="D165" s="1774"/>
      <c r="E165" s="1774"/>
      <c r="F165" s="1774"/>
      <c r="G165" s="1774"/>
      <c r="H165" s="1774"/>
      <c r="I165" s="1774"/>
      <c r="J165" s="1774"/>
      <c r="K165" s="1774"/>
      <c r="L165" s="1781"/>
    </row>
    <row r="166" spans="1:12" ht="27.95" customHeight="1">
      <c r="A166" s="13"/>
      <c r="B166" s="189" t="s">
        <v>220</v>
      </c>
      <c r="C166" s="189"/>
      <c r="D166" s="189"/>
      <c r="E166" s="189"/>
      <c r="F166" s="189"/>
      <c r="H166" s="190"/>
      <c r="I166" s="190"/>
      <c r="J166" s="190"/>
      <c r="K166" s="190"/>
      <c r="L166" s="198"/>
    </row>
    <row r="167" spans="1:12" ht="27.95" customHeight="1">
      <c r="A167" s="13"/>
      <c r="B167" s="189"/>
      <c r="C167" s="189"/>
      <c r="D167" s="189"/>
      <c r="E167" s="189"/>
      <c r="F167" s="189"/>
      <c r="H167" s="190"/>
      <c r="I167" s="190"/>
      <c r="J167" s="190"/>
      <c r="K167" s="190"/>
      <c r="L167" s="198"/>
    </row>
    <row r="168" spans="1:12" ht="27.95" customHeight="1">
      <c r="A168" s="13"/>
      <c r="B168" s="1743" t="s">
        <v>190</v>
      </c>
      <c r="C168" s="1743"/>
      <c r="D168" s="1743"/>
      <c r="E168" s="1743"/>
      <c r="F168" s="1743"/>
      <c r="G168" s="1743"/>
      <c r="H168" s="1767" t="e">
        <f>'04-22Master'!#REF!</f>
        <v>#REF!</v>
      </c>
      <c r="I168" s="1758"/>
      <c r="J168" s="1758"/>
      <c r="K168" s="1758"/>
      <c r="L168" s="1759"/>
    </row>
    <row r="169" spans="1:12" ht="27.95" customHeight="1">
      <c r="A169" s="13"/>
      <c r="B169" s="1768" t="s">
        <v>191</v>
      </c>
      <c r="C169" s="1768"/>
      <c r="D169" s="1768"/>
      <c r="E169" s="1768"/>
      <c r="F169" s="1768"/>
      <c r="G169" s="1768"/>
      <c r="H169" s="1767" t="e">
        <f>'04-22Master'!#REF!</f>
        <v>#REF!</v>
      </c>
      <c r="I169" s="1758"/>
      <c r="J169" s="1758"/>
      <c r="K169" s="1758"/>
      <c r="L169" s="1759"/>
    </row>
    <row r="170" spans="1:12" ht="27.95" customHeight="1">
      <c r="A170" s="13"/>
      <c r="B170" s="1743" t="s">
        <v>192</v>
      </c>
      <c r="C170" s="1743"/>
      <c r="D170" s="1743"/>
      <c r="E170" s="1743"/>
      <c r="F170" s="1743"/>
      <c r="G170" s="1743"/>
      <c r="H170" s="1767" t="e">
        <f>'04-22Master'!#REF!</f>
        <v>#REF!</v>
      </c>
      <c r="I170" s="1758"/>
      <c r="J170" s="1758"/>
      <c r="K170" s="1758"/>
      <c r="L170" s="1759"/>
    </row>
    <row r="171" spans="1:12" ht="27.95" customHeight="1">
      <c r="A171" s="13"/>
      <c r="B171" s="1743" t="s">
        <v>193</v>
      </c>
      <c r="C171" s="1743"/>
      <c r="D171" s="1743"/>
      <c r="E171" s="1743"/>
      <c r="F171" s="1743"/>
      <c r="G171" s="1743"/>
      <c r="H171" s="1757" t="e">
        <f>'04-22Master'!#REF!</f>
        <v>#REF!</v>
      </c>
      <c r="I171" s="1758"/>
      <c r="J171" s="1758"/>
      <c r="K171" s="1758"/>
      <c r="L171" s="1759"/>
    </row>
    <row r="172" spans="1:12">
      <c r="A172" s="13"/>
      <c r="B172" s="85" t="s">
        <v>194</v>
      </c>
      <c r="C172" s="86"/>
      <c r="D172" s="86"/>
      <c r="E172" s="86"/>
      <c r="F172" s="86"/>
      <c r="G172" s="86"/>
      <c r="H172" s="1760" t="s">
        <v>195</v>
      </c>
      <c r="I172" s="1761"/>
      <c r="J172" s="1761"/>
      <c r="K172" s="1761"/>
      <c r="L172" s="1762"/>
    </row>
    <row r="173" spans="1:12">
      <c r="A173" s="13"/>
      <c r="B173" s="85" t="s">
        <v>196</v>
      </c>
      <c r="C173" s="86"/>
      <c r="D173" s="86"/>
      <c r="E173" s="86"/>
      <c r="F173" s="86"/>
      <c r="G173" s="86"/>
      <c r="H173" s="87"/>
      <c r="I173" s="88"/>
      <c r="J173" s="180"/>
      <c r="K173" s="88"/>
      <c r="L173" s="92"/>
    </row>
    <row r="174" spans="1:12">
      <c r="A174" s="13"/>
      <c r="B174" s="1763" t="s">
        <v>197</v>
      </c>
      <c r="C174" s="1763"/>
      <c r="D174" s="1763"/>
      <c r="E174" s="1763"/>
      <c r="F174" s="1763"/>
      <c r="G174" s="1763"/>
      <c r="H174" s="1764" t="e">
        <f>'04-22Master'!#REF!</f>
        <v>#REF!</v>
      </c>
      <c r="I174" s="1765"/>
      <c r="J174" s="1765"/>
      <c r="K174" s="1765"/>
      <c r="L174" s="1533"/>
    </row>
    <row r="175" spans="1:12">
      <c r="A175" s="13"/>
      <c r="B175" s="1743"/>
      <c r="C175" s="1743"/>
      <c r="D175" s="1743"/>
      <c r="E175" s="1743"/>
      <c r="F175" s="1743"/>
      <c r="G175" s="1743"/>
      <c r="H175" s="1766" t="e">
        <f>'04-22Master'!#REF!</f>
        <v>#REF!</v>
      </c>
      <c r="I175" s="1758"/>
      <c r="J175" s="1758"/>
      <c r="K175" s="1758"/>
      <c r="L175" s="1759"/>
    </row>
    <row r="176" spans="1:12">
      <c r="A176" s="13"/>
      <c r="B176" s="1743"/>
      <c r="C176" s="1743"/>
      <c r="D176" s="1743"/>
      <c r="E176" s="1743"/>
      <c r="F176" s="1743"/>
      <c r="G176" s="1743"/>
      <c r="H176" s="1767" t="e">
        <f>'04-22Master'!#REF!</f>
        <v>#REF!</v>
      </c>
      <c r="I176" s="1758"/>
      <c r="J176" s="1758"/>
      <c r="K176" s="1758"/>
      <c r="L176" s="1759"/>
    </row>
    <row r="177" spans="1:12">
      <c r="A177" s="13"/>
      <c r="G177" s="2" t="s">
        <v>221</v>
      </c>
      <c r="H177" s="2"/>
      <c r="I177" s="2"/>
      <c r="J177" s="2"/>
      <c r="K177" s="2"/>
      <c r="L177" s="80"/>
    </row>
    <row r="178" spans="1:12">
      <c r="A178" s="13"/>
      <c r="B178" s="182" t="s">
        <v>205</v>
      </c>
      <c r="C178" s="178"/>
      <c r="D178" s="178"/>
      <c r="E178" s="178"/>
      <c r="F178" s="178"/>
      <c r="G178" s="178"/>
      <c r="H178" s="167"/>
      <c r="I178" s="167"/>
      <c r="J178" s="167"/>
      <c r="K178" s="167"/>
      <c r="L178" s="185"/>
    </row>
    <row r="179" spans="1:12">
      <c r="A179" s="13"/>
      <c r="B179" s="182" t="s">
        <v>206</v>
      </c>
      <c r="C179" s="178"/>
      <c r="D179" s="178"/>
      <c r="E179" s="178"/>
      <c r="F179" s="178"/>
      <c r="G179" s="178"/>
      <c r="H179" s="167"/>
      <c r="I179" s="167"/>
      <c r="J179" s="168"/>
      <c r="K179" s="167"/>
      <c r="L179" s="185"/>
    </row>
    <row r="180" spans="1:12" ht="45">
      <c r="A180" s="84"/>
      <c r="B180" s="85" t="s">
        <v>209</v>
      </c>
      <c r="C180" s="86"/>
      <c r="D180" s="195"/>
      <c r="E180" s="173" t="s">
        <v>211</v>
      </c>
      <c r="F180" s="64"/>
      <c r="G180" s="1748" t="s">
        <v>210</v>
      </c>
      <c r="H180" s="1749"/>
      <c r="I180" s="172" t="s">
        <v>207</v>
      </c>
      <c r="J180" s="175" t="s">
        <v>212</v>
      </c>
      <c r="K180" s="1748" t="s">
        <v>208</v>
      </c>
      <c r="L180" s="1750"/>
    </row>
    <row r="181" spans="1:12">
      <c r="A181" s="84"/>
      <c r="B181" s="176">
        <v>1</v>
      </c>
      <c r="C181" s="86"/>
      <c r="D181" s="86"/>
      <c r="E181" s="179">
        <v>2</v>
      </c>
      <c r="F181" s="89"/>
      <c r="G181" s="179">
        <v>3</v>
      </c>
      <c r="H181" s="195"/>
      <c r="I181" s="195">
        <v>4</v>
      </c>
      <c r="J181" s="103">
        <v>5</v>
      </c>
      <c r="K181" s="90"/>
      <c r="L181" s="91">
        <v>6</v>
      </c>
    </row>
    <row r="182" spans="1:12">
      <c r="A182" s="84"/>
      <c r="B182" s="85" t="e">
        <f>'04-22Master'!#REF!</f>
        <v>#REF!</v>
      </c>
      <c r="C182" s="191"/>
      <c r="D182" s="192"/>
      <c r="E182" s="193" t="s">
        <v>371</v>
      </c>
      <c r="F182" s="192"/>
      <c r="G182" s="193" t="s">
        <v>369</v>
      </c>
      <c r="H182" s="64"/>
      <c r="I182" s="11" t="s">
        <v>372</v>
      </c>
      <c r="J182" s="292">
        <v>1</v>
      </c>
      <c r="K182" s="194" t="s">
        <v>34</v>
      </c>
      <c r="L182" s="199"/>
    </row>
    <row r="183" spans="1:12">
      <c r="A183" s="84"/>
      <c r="B183" s="85"/>
      <c r="C183" s="191"/>
      <c r="D183" s="192"/>
      <c r="E183" s="193"/>
      <c r="F183" s="192"/>
      <c r="G183" s="193"/>
      <c r="H183" s="64"/>
      <c r="I183" s="11"/>
      <c r="J183" s="11"/>
      <c r="K183" s="194"/>
      <c r="L183" s="199"/>
    </row>
    <row r="184" spans="1:12">
      <c r="A184" s="84"/>
      <c r="B184" s="85"/>
      <c r="C184" s="191"/>
      <c r="D184" s="192"/>
      <c r="E184" s="193"/>
      <c r="F184" s="192"/>
      <c r="G184" s="193"/>
      <c r="H184" s="64"/>
      <c r="I184" s="11"/>
      <c r="J184" s="11"/>
      <c r="K184" s="194"/>
      <c r="L184" s="199"/>
    </row>
    <row r="185" spans="1:12">
      <c r="A185" s="84"/>
      <c r="B185" s="71"/>
      <c r="C185" s="17"/>
      <c r="D185" s="72"/>
      <c r="E185" s="193"/>
      <c r="F185" s="192"/>
      <c r="G185" s="193"/>
      <c r="H185" s="64"/>
      <c r="I185" s="11"/>
      <c r="J185" s="11"/>
      <c r="K185" s="194"/>
      <c r="L185" s="199"/>
    </row>
    <row r="186" spans="1:12">
      <c r="A186" s="84"/>
      <c r="B186" t="s">
        <v>213</v>
      </c>
      <c r="L186" s="14"/>
    </row>
    <row r="187" spans="1:12">
      <c r="A187" s="13"/>
      <c r="B187" t="s">
        <v>214</v>
      </c>
      <c r="L187" s="14"/>
    </row>
    <row r="188" spans="1:12">
      <c r="A188" s="13"/>
      <c r="B188" t="s">
        <v>225</v>
      </c>
      <c r="J188" t="s">
        <v>224</v>
      </c>
      <c r="L188" s="14"/>
    </row>
    <row r="189" spans="1:12">
      <c r="A189" s="13"/>
      <c r="G189" s="2" t="s">
        <v>222</v>
      </c>
      <c r="H189" s="2"/>
      <c r="I189" s="2"/>
      <c r="J189" s="2"/>
      <c r="K189" s="2"/>
      <c r="L189" s="80"/>
    </row>
    <row r="190" spans="1:12">
      <c r="A190" s="13"/>
      <c r="B190" s="2"/>
      <c r="G190" t="s">
        <v>223</v>
      </c>
      <c r="H190" s="2"/>
      <c r="I190" s="2"/>
      <c r="J190" s="2"/>
      <c r="K190" s="2"/>
      <c r="L190" s="80"/>
    </row>
    <row r="191" spans="1:12">
      <c r="A191" s="13"/>
      <c r="B191" s="182" t="s">
        <v>226</v>
      </c>
      <c r="C191" s="178"/>
      <c r="D191" s="178"/>
      <c r="E191" s="178"/>
      <c r="F191" s="178"/>
      <c r="G191" s="178"/>
      <c r="H191" s="167"/>
      <c r="I191" s="167"/>
      <c r="J191" s="167"/>
      <c r="K191" s="167"/>
      <c r="L191" s="185"/>
    </row>
    <row r="192" spans="1:12">
      <c r="A192" s="13"/>
      <c r="B192" s="182" t="s">
        <v>227</v>
      </c>
      <c r="C192" s="178"/>
      <c r="D192" s="178"/>
      <c r="E192" s="178"/>
      <c r="F192" s="178"/>
      <c r="G192" s="178"/>
      <c r="H192" s="167"/>
      <c r="I192" s="167"/>
      <c r="J192" s="168"/>
      <c r="K192" s="167"/>
      <c r="L192" s="185"/>
    </row>
    <row r="193" spans="1:12">
      <c r="A193" s="13"/>
      <c r="B193" s="85" t="s">
        <v>4</v>
      </c>
      <c r="C193" s="1782" t="s">
        <v>228</v>
      </c>
      <c r="D193" s="1746"/>
      <c r="E193" s="1746"/>
      <c r="F193" s="1746"/>
      <c r="G193" s="1746"/>
      <c r="H193" s="1783"/>
      <c r="I193" s="174" t="s">
        <v>105</v>
      </c>
      <c r="J193" s="1784" t="s">
        <v>229</v>
      </c>
      <c r="K193" s="1785"/>
      <c r="L193" s="1786"/>
    </row>
    <row r="194" spans="1:12">
      <c r="A194" s="13"/>
      <c r="B194" s="176">
        <v>1</v>
      </c>
      <c r="C194" s="210"/>
      <c r="D194" s="88"/>
      <c r="E194" s="93">
        <v>2</v>
      </c>
      <c r="F194" s="63"/>
      <c r="G194" s="1778"/>
      <c r="H194" s="1749"/>
      <c r="I194" s="88">
        <v>3</v>
      </c>
      <c r="J194" s="197" t="s">
        <v>230</v>
      </c>
      <c r="K194" s="1787">
        <v>4</v>
      </c>
      <c r="L194" s="1788"/>
    </row>
    <row r="195" spans="1:12">
      <c r="A195" s="13"/>
      <c r="B195" s="85"/>
      <c r="C195" s="210"/>
      <c r="D195" s="88"/>
      <c r="E195" s="93"/>
      <c r="F195" s="63"/>
      <c r="G195" s="1778"/>
      <c r="H195" s="1749"/>
      <c r="I195" s="194"/>
      <c r="J195" s="196"/>
      <c r="K195" s="1778"/>
      <c r="L195" s="1750"/>
    </row>
    <row r="196" spans="1:12">
      <c r="A196" s="13"/>
      <c r="B196" s="85"/>
      <c r="C196" s="210"/>
      <c r="D196" s="88"/>
      <c r="E196" s="93"/>
      <c r="F196" s="63"/>
      <c r="G196" s="1778"/>
      <c r="H196" s="1749"/>
      <c r="I196" s="194"/>
      <c r="J196" s="196"/>
      <c r="K196" s="1778"/>
      <c r="L196" s="1750"/>
    </row>
    <row r="197" spans="1:12">
      <c r="A197" s="13"/>
      <c r="B197" s="85"/>
      <c r="C197" s="210"/>
      <c r="D197" s="88"/>
      <c r="E197" s="93"/>
      <c r="F197" s="63"/>
      <c r="G197" s="1778"/>
      <c r="H197" s="1749"/>
      <c r="I197" s="194"/>
      <c r="J197" s="196"/>
      <c r="K197" s="1778"/>
      <c r="L197" s="1750"/>
    </row>
    <row r="198" spans="1:12">
      <c r="A198" s="13"/>
      <c r="B198" s="71"/>
      <c r="C198" s="210"/>
      <c r="D198" s="88"/>
      <c r="E198" s="93"/>
      <c r="F198" s="63"/>
      <c r="G198" s="1778"/>
      <c r="H198" s="1749"/>
      <c r="I198" s="194"/>
      <c r="J198" s="196"/>
      <c r="K198" s="1778"/>
      <c r="L198" s="1750"/>
    </row>
    <row r="199" spans="1:12">
      <c r="A199" s="13"/>
      <c r="B199" t="s">
        <v>234</v>
      </c>
      <c r="L199" s="14"/>
    </row>
    <row r="200" spans="1:12">
      <c r="A200" s="13"/>
      <c r="B200" t="s">
        <v>235</v>
      </c>
      <c r="L200" s="14"/>
    </row>
    <row r="201" spans="1:12">
      <c r="A201" s="13"/>
      <c r="B201" t="s">
        <v>236</v>
      </c>
      <c r="L201" s="14"/>
    </row>
    <row r="202" spans="1:12">
      <c r="A202" s="13"/>
      <c r="B202" t="s">
        <v>237</v>
      </c>
      <c r="L202" s="14"/>
    </row>
    <row r="203" spans="1:12">
      <c r="A203" s="13"/>
      <c r="B203" s="193" t="s">
        <v>231</v>
      </c>
      <c r="C203" s="63"/>
      <c r="D203" s="63"/>
      <c r="E203" s="63"/>
      <c r="F203" s="64"/>
      <c r="G203" s="193" t="s">
        <v>207</v>
      </c>
      <c r="H203" s="64"/>
      <c r="I203" s="193" t="s">
        <v>232</v>
      </c>
      <c r="J203" s="63"/>
      <c r="K203" s="64"/>
      <c r="L203" s="14"/>
    </row>
    <row r="204" spans="1:12">
      <c r="A204" s="13"/>
      <c r="B204" s="1751"/>
      <c r="C204" s="1777"/>
      <c r="D204" s="1777"/>
      <c r="E204" s="1777"/>
      <c r="F204" s="1752"/>
      <c r="G204" s="1751"/>
      <c r="H204" s="1752"/>
      <c r="I204" s="1751"/>
      <c r="J204" s="1777"/>
      <c r="K204" s="1752"/>
      <c r="L204" s="14"/>
    </row>
    <row r="205" spans="1:12">
      <c r="A205" s="13"/>
      <c r="B205" s="1751"/>
      <c r="C205" s="1777"/>
      <c r="D205" s="1777"/>
      <c r="E205" s="1777"/>
      <c r="F205" s="1752"/>
      <c r="G205" s="1751"/>
      <c r="H205" s="1752"/>
      <c r="I205" s="1751"/>
      <c r="J205" s="1777"/>
      <c r="K205" s="1752"/>
      <c r="L205" s="14"/>
    </row>
    <row r="206" spans="1:12">
      <c r="A206" s="13"/>
      <c r="B206" s="1751"/>
      <c r="C206" s="1777"/>
      <c r="D206" s="1777"/>
      <c r="E206" s="1777"/>
      <c r="F206" s="1752"/>
      <c r="G206" s="1751"/>
      <c r="H206" s="1752"/>
      <c r="I206" s="1751"/>
      <c r="J206" s="1777"/>
      <c r="K206" s="1752"/>
      <c r="L206" s="14"/>
    </row>
    <row r="207" spans="1:12" ht="27.95" customHeight="1">
      <c r="A207" s="13"/>
      <c r="B207" s="1751"/>
      <c r="C207" s="1777"/>
      <c r="D207" s="1777"/>
      <c r="E207" s="1777"/>
      <c r="F207" s="1752"/>
      <c r="G207" s="1751"/>
      <c r="H207" s="1752"/>
      <c r="I207" s="1751"/>
      <c r="J207" s="1777"/>
      <c r="K207" s="1752"/>
      <c r="L207" s="14"/>
    </row>
    <row r="208" spans="1:12" ht="27.95" customHeight="1">
      <c r="A208" s="13"/>
      <c r="L208" s="14"/>
    </row>
    <row r="209" spans="1:12" ht="27.95" customHeight="1">
      <c r="A209" s="13"/>
      <c r="B209" t="s">
        <v>204</v>
      </c>
      <c r="C209" s="291" t="e">
        <f>'04-22Master'!#REF!</f>
        <v>#REF!</v>
      </c>
      <c r="I209" t="s">
        <v>233</v>
      </c>
      <c r="L209" s="14"/>
    </row>
    <row r="210" spans="1:12" ht="27.95" customHeight="1">
      <c r="A210" s="13"/>
      <c r="F210" s="181" t="s">
        <v>199</v>
      </c>
      <c r="L210" s="14"/>
    </row>
    <row r="211" spans="1:12" ht="27.95" customHeight="1">
      <c r="A211" s="13" t="s">
        <v>200</v>
      </c>
      <c r="K211" s="231" t="e">
        <f>'04-22Master'!#REF!</f>
        <v>#REF!</v>
      </c>
      <c r="L211" s="14"/>
    </row>
    <row r="212" spans="1:12" ht="27.95" customHeight="1">
      <c r="A212" s="13" t="s">
        <v>201</v>
      </c>
      <c r="L212" s="14"/>
    </row>
    <row r="213" spans="1:12" ht="27.95" customHeight="1">
      <c r="A213" s="13"/>
      <c r="L213" s="14"/>
    </row>
    <row r="214" spans="1:12" ht="27.95" customHeight="1">
      <c r="A214" s="13"/>
      <c r="F214" t="s">
        <v>202</v>
      </c>
      <c r="L214" s="14"/>
    </row>
    <row r="215" spans="1:12" ht="27.95" customHeight="1">
      <c r="A215" s="13" t="s">
        <v>203</v>
      </c>
      <c r="B215" t="s">
        <v>367</v>
      </c>
      <c r="F215" t="str">
        <f>'04-22Master'!F5</f>
        <v>Burgeon IT Services Pvt.Ltd.</v>
      </c>
      <c r="L215" s="14"/>
    </row>
    <row r="216" spans="1:12" ht="27.95" customHeight="1" thickBot="1">
      <c r="A216" s="25" t="s">
        <v>204</v>
      </c>
      <c r="B216" s="294" t="e">
        <f>'04-22Master'!#REF!</f>
        <v>#REF!</v>
      </c>
      <c r="C216" s="23"/>
      <c r="D216" s="23"/>
      <c r="E216" s="23"/>
      <c r="F216" s="23" t="str">
        <f>'04-22Master'!F6</f>
        <v>Siri Mansion LIGB 436 Dr.A S Rao Nagar,Hyderabad</v>
      </c>
      <c r="G216" s="23"/>
      <c r="H216" s="23"/>
      <c r="I216" s="23"/>
      <c r="J216" s="23"/>
      <c r="K216" s="23"/>
      <c r="L216" s="24"/>
    </row>
    <row r="217" spans="1:12" ht="27.95" customHeight="1">
      <c r="A217" s="73"/>
      <c r="B217" s="74"/>
      <c r="C217" s="74"/>
      <c r="D217" s="186"/>
      <c r="E217" s="186"/>
      <c r="F217" s="186"/>
      <c r="G217" s="186"/>
      <c r="H217" s="186"/>
      <c r="I217" s="186"/>
      <c r="J217" s="74"/>
      <c r="K217" s="188" t="s">
        <v>218</v>
      </c>
      <c r="L217" s="187"/>
    </row>
    <row r="218" spans="1:12" ht="27.95" customHeight="1">
      <c r="A218" s="13"/>
      <c r="B218" s="1779" t="s">
        <v>217</v>
      </c>
      <c r="C218" s="1779"/>
      <c r="D218" s="1779"/>
      <c r="E218" s="1779"/>
      <c r="F218" s="1779"/>
      <c r="G218" s="1779"/>
      <c r="H218" s="1779"/>
      <c r="I218" s="1779"/>
      <c r="J218" s="1779"/>
      <c r="K218" s="1779"/>
      <c r="L218" s="1780"/>
    </row>
    <row r="219" spans="1:12" ht="27.95" customHeight="1">
      <c r="A219" s="13"/>
      <c r="B219" s="1774" t="s">
        <v>219</v>
      </c>
      <c r="C219" s="1774"/>
      <c r="D219" s="1774"/>
      <c r="E219" s="1774"/>
      <c r="F219" s="1774"/>
      <c r="G219" s="1774"/>
      <c r="H219" s="1774"/>
      <c r="I219" s="1774"/>
      <c r="J219" s="1774"/>
      <c r="K219" s="1774"/>
      <c r="L219" s="1781"/>
    </row>
    <row r="220" spans="1:12" ht="27.95" customHeight="1">
      <c r="A220" s="13"/>
      <c r="B220" s="189" t="s">
        <v>220</v>
      </c>
      <c r="C220" s="189"/>
      <c r="D220" s="189"/>
      <c r="E220" s="189"/>
      <c r="F220" s="189"/>
      <c r="H220" s="190"/>
      <c r="I220" s="190"/>
      <c r="J220" s="190"/>
      <c r="K220" s="190"/>
      <c r="L220" s="198"/>
    </row>
    <row r="221" spans="1:12" ht="27.95" customHeight="1">
      <c r="A221" s="13"/>
      <c r="B221" s="189"/>
      <c r="C221" s="189"/>
      <c r="D221" s="189"/>
      <c r="E221" s="189"/>
      <c r="F221" s="189"/>
      <c r="H221" s="190"/>
      <c r="I221" s="190"/>
      <c r="J221" s="190"/>
      <c r="K221" s="190"/>
      <c r="L221" s="198"/>
    </row>
    <row r="222" spans="1:12" ht="27.95" customHeight="1">
      <c r="A222" s="13"/>
      <c r="B222" s="1743" t="s">
        <v>190</v>
      </c>
      <c r="C222" s="1743"/>
      <c r="D222" s="1743"/>
      <c r="E222" s="1743"/>
      <c r="F222" s="1743"/>
      <c r="G222" s="1743"/>
      <c r="H222" s="1767" t="e">
        <f>'04-22Master'!#REF!</f>
        <v>#REF!</v>
      </c>
      <c r="I222" s="1758"/>
      <c r="J222" s="1758"/>
      <c r="K222" s="1758"/>
      <c r="L222" s="1759"/>
    </row>
    <row r="223" spans="1:12" ht="27.95" customHeight="1">
      <c r="A223" s="13"/>
      <c r="B223" s="1768" t="s">
        <v>191</v>
      </c>
      <c r="C223" s="1768"/>
      <c r="D223" s="1768"/>
      <c r="E223" s="1768"/>
      <c r="F223" s="1768"/>
      <c r="G223" s="1768"/>
      <c r="H223" s="1767" t="e">
        <f>'04-22Master'!#REF!</f>
        <v>#REF!</v>
      </c>
      <c r="I223" s="1758"/>
      <c r="J223" s="1758"/>
      <c r="K223" s="1758"/>
      <c r="L223" s="1759"/>
    </row>
    <row r="224" spans="1:12" ht="27.95" customHeight="1">
      <c r="A224" s="13"/>
      <c r="B224" s="1743" t="s">
        <v>192</v>
      </c>
      <c r="C224" s="1743"/>
      <c r="D224" s="1743"/>
      <c r="E224" s="1743"/>
      <c r="F224" s="1743"/>
      <c r="G224" s="1743"/>
      <c r="H224" s="1767" t="e">
        <f>'04-22Master'!#REF!</f>
        <v>#REF!</v>
      </c>
      <c r="I224" s="1758"/>
      <c r="J224" s="1758"/>
      <c r="K224" s="1758"/>
      <c r="L224" s="1759"/>
    </row>
    <row r="225" spans="1:12">
      <c r="A225" s="13"/>
      <c r="B225" s="1743" t="s">
        <v>193</v>
      </c>
      <c r="C225" s="1743"/>
      <c r="D225" s="1743"/>
      <c r="E225" s="1743"/>
      <c r="F225" s="1743"/>
      <c r="G225" s="1743"/>
      <c r="H225" s="1757" t="e">
        <f>'04-22Master'!#REF!</f>
        <v>#REF!</v>
      </c>
      <c r="I225" s="1758"/>
      <c r="J225" s="1758"/>
      <c r="K225" s="1758"/>
      <c r="L225" s="1759"/>
    </row>
    <row r="226" spans="1:12">
      <c r="A226" s="13"/>
      <c r="B226" s="85" t="s">
        <v>194</v>
      </c>
      <c r="C226" s="86"/>
      <c r="D226" s="86"/>
      <c r="E226" s="86"/>
      <c r="F226" s="86"/>
      <c r="G226" s="86"/>
      <c r="H226" s="1760" t="s">
        <v>195</v>
      </c>
      <c r="I226" s="1761"/>
      <c r="J226" s="1761"/>
      <c r="K226" s="1761"/>
      <c r="L226" s="1762"/>
    </row>
    <row r="227" spans="1:12">
      <c r="A227" s="13"/>
      <c r="B227" s="85" t="s">
        <v>196</v>
      </c>
      <c r="C227" s="86"/>
      <c r="D227" s="86"/>
      <c r="E227" s="86"/>
      <c r="F227" s="86"/>
      <c r="G227" s="86"/>
      <c r="H227" s="87"/>
      <c r="I227" s="88"/>
      <c r="J227" s="180"/>
      <c r="K227" s="88"/>
      <c r="L227" s="92"/>
    </row>
    <row r="228" spans="1:12">
      <c r="A228" s="13"/>
      <c r="B228" s="1763" t="s">
        <v>197</v>
      </c>
      <c r="C228" s="1763"/>
      <c r="D228" s="1763"/>
      <c r="E228" s="1763"/>
      <c r="F228" s="1763"/>
      <c r="G228" s="1763"/>
      <c r="H228" s="1764" t="e">
        <f>'04-22Master'!#REF!</f>
        <v>#REF!</v>
      </c>
      <c r="I228" s="1765"/>
      <c r="J228" s="1765"/>
      <c r="K228" s="1765"/>
      <c r="L228" s="1533"/>
    </row>
    <row r="229" spans="1:12">
      <c r="A229" s="13"/>
      <c r="B229" s="1743"/>
      <c r="C229" s="1743"/>
      <c r="D229" s="1743"/>
      <c r="E229" s="1743"/>
      <c r="F229" s="1743"/>
      <c r="G229" s="1743"/>
      <c r="H229" s="1766" t="e">
        <f>'04-22Master'!#REF!</f>
        <v>#REF!</v>
      </c>
      <c r="I229" s="1758"/>
      <c r="J229" s="1758"/>
      <c r="K229" s="1758"/>
      <c r="L229" s="1759"/>
    </row>
    <row r="230" spans="1:12">
      <c r="A230" s="13"/>
      <c r="B230" s="1743"/>
      <c r="C230" s="1743"/>
      <c r="D230" s="1743"/>
      <c r="E230" s="1743"/>
      <c r="F230" s="1743"/>
      <c r="G230" s="1743"/>
      <c r="H230" s="1767" t="e">
        <f>'04-22Master'!#REF!</f>
        <v>#REF!</v>
      </c>
      <c r="I230" s="1758"/>
      <c r="J230" s="1758"/>
      <c r="K230" s="1758"/>
      <c r="L230" s="1759"/>
    </row>
    <row r="231" spans="1:12">
      <c r="A231" s="13"/>
      <c r="G231" s="2" t="s">
        <v>221</v>
      </c>
      <c r="H231" s="2"/>
      <c r="I231" s="2"/>
      <c r="J231" s="2"/>
      <c r="K231" s="2"/>
      <c r="L231" s="80"/>
    </row>
    <row r="232" spans="1:12">
      <c r="A232" s="13"/>
      <c r="B232" s="182" t="s">
        <v>205</v>
      </c>
      <c r="C232" s="178"/>
      <c r="D232" s="178"/>
      <c r="E232" s="178"/>
      <c r="F232" s="178"/>
      <c r="G232" s="178"/>
      <c r="H232" s="167"/>
      <c r="I232" s="167"/>
      <c r="J232" s="167"/>
      <c r="K232" s="167"/>
      <c r="L232" s="185"/>
    </row>
    <row r="233" spans="1:12">
      <c r="A233" s="13"/>
      <c r="B233" s="182" t="s">
        <v>206</v>
      </c>
      <c r="C233" s="178"/>
      <c r="D233" s="178"/>
      <c r="E233" s="178"/>
      <c r="F233" s="178"/>
      <c r="G233" s="178"/>
      <c r="H233" s="167"/>
      <c r="I233" s="167"/>
      <c r="J233" s="168"/>
      <c r="K233" s="167"/>
      <c r="L233" s="185"/>
    </row>
    <row r="234" spans="1:12" ht="45">
      <c r="A234" s="84"/>
      <c r="B234" s="85" t="s">
        <v>209</v>
      </c>
      <c r="C234" s="86"/>
      <c r="D234" s="195"/>
      <c r="E234" s="173" t="s">
        <v>211</v>
      </c>
      <c r="F234" s="64"/>
      <c r="G234" s="1748" t="s">
        <v>210</v>
      </c>
      <c r="H234" s="1749"/>
      <c r="I234" s="172" t="s">
        <v>207</v>
      </c>
      <c r="J234" s="175" t="s">
        <v>212</v>
      </c>
      <c r="K234" s="1748" t="s">
        <v>208</v>
      </c>
      <c r="L234" s="1750"/>
    </row>
    <row r="235" spans="1:12">
      <c r="A235" s="84"/>
      <c r="B235" s="176">
        <v>1</v>
      </c>
      <c r="C235" s="86"/>
      <c r="D235" s="86"/>
      <c r="E235" s="179">
        <v>2</v>
      </c>
      <c r="F235" s="89"/>
      <c r="G235" s="179">
        <v>3</v>
      </c>
      <c r="H235" s="195"/>
      <c r="I235" s="195">
        <v>4</v>
      </c>
      <c r="J235" s="103">
        <v>5</v>
      </c>
      <c r="K235" s="90"/>
      <c r="L235" s="91">
        <v>6</v>
      </c>
    </row>
    <row r="236" spans="1:12">
      <c r="A236" s="84"/>
      <c r="B236" s="85" t="e">
        <f>'04-22Master'!#REF!</f>
        <v>#REF!</v>
      </c>
      <c r="C236" s="191"/>
      <c r="D236" s="192"/>
      <c r="E236" s="193" t="s">
        <v>371</v>
      </c>
      <c r="F236" s="192"/>
      <c r="G236" s="193" t="s">
        <v>369</v>
      </c>
      <c r="H236" s="64"/>
      <c r="I236" s="11" t="s">
        <v>372</v>
      </c>
      <c r="J236" s="292">
        <v>1</v>
      </c>
      <c r="K236" s="194" t="s">
        <v>34</v>
      </c>
      <c r="L236" s="199"/>
    </row>
    <row r="237" spans="1:12">
      <c r="A237" s="84"/>
      <c r="B237" s="85"/>
      <c r="C237" s="191"/>
      <c r="D237" s="192"/>
      <c r="E237" s="193"/>
      <c r="F237" s="192"/>
      <c r="G237" s="193"/>
      <c r="H237" s="64"/>
      <c r="I237" s="11"/>
      <c r="J237" s="11"/>
      <c r="K237" s="194"/>
      <c r="L237" s="199"/>
    </row>
    <row r="238" spans="1:12">
      <c r="A238" s="84"/>
      <c r="B238" s="85"/>
      <c r="C238" s="191"/>
      <c r="D238" s="192"/>
      <c r="E238" s="193"/>
      <c r="F238" s="192"/>
      <c r="G238" s="193"/>
      <c r="H238" s="64"/>
      <c r="I238" s="11"/>
      <c r="J238" s="11"/>
      <c r="K238" s="194"/>
      <c r="L238" s="199"/>
    </row>
    <row r="239" spans="1:12">
      <c r="A239" s="84"/>
      <c r="B239" s="71"/>
      <c r="C239" s="17"/>
      <c r="D239" s="72"/>
      <c r="E239" s="193"/>
      <c r="F239" s="192"/>
      <c r="G239" s="193"/>
      <c r="H239" s="64"/>
      <c r="I239" s="11"/>
      <c r="J239" s="11"/>
      <c r="K239" s="194"/>
      <c r="L239" s="199"/>
    </row>
    <row r="240" spans="1:12">
      <c r="A240" s="84"/>
      <c r="B240" t="s">
        <v>213</v>
      </c>
      <c r="L240" s="14"/>
    </row>
    <row r="241" spans="1:12">
      <c r="A241" s="13"/>
      <c r="B241" t="s">
        <v>214</v>
      </c>
      <c r="L241" s="14"/>
    </row>
    <row r="242" spans="1:12">
      <c r="A242" s="13"/>
      <c r="B242" t="s">
        <v>225</v>
      </c>
      <c r="J242" t="s">
        <v>224</v>
      </c>
      <c r="L242" s="14"/>
    </row>
    <row r="243" spans="1:12">
      <c r="A243" s="13"/>
      <c r="G243" s="2" t="s">
        <v>222</v>
      </c>
      <c r="H243" s="2"/>
      <c r="I243" s="2"/>
      <c r="J243" s="2"/>
      <c r="K243" s="2"/>
      <c r="L243" s="80"/>
    </row>
    <row r="244" spans="1:12">
      <c r="A244" s="13"/>
      <c r="B244" s="2"/>
      <c r="G244" t="s">
        <v>223</v>
      </c>
      <c r="H244" s="2"/>
      <c r="I244" s="2"/>
      <c r="J244" s="2"/>
      <c r="K244" s="2"/>
      <c r="L244" s="80"/>
    </row>
    <row r="245" spans="1:12">
      <c r="A245" s="13"/>
      <c r="B245" s="182" t="s">
        <v>226</v>
      </c>
      <c r="C245" s="178"/>
      <c r="D245" s="178"/>
      <c r="E245" s="178"/>
      <c r="F245" s="178"/>
      <c r="G245" s="178"/>
      <c r="H245" s="167"/>
      <c r="I245" s="167"/>
      <c r="J245" s="167"/>
      <c r="K245" s="167"/>
      <c r="L245" s="185"/>
    </row>
    <row r="246" spans="1:12">
      <c r="A246" s="13"/>
      <c r="B246" s="182" t="s">
        <v>227</v>
      </c>
      <c r="C246" s="178"/>
      <c r="D246" s="178"/>
      <c r="E246" s="178"/>
      <c r="F246" s="178"/>
      <c r="G246" s="178"/>
      <c r="H246" s="167"/>
      <c r="I246" s="167"/>
      <c r="J246" s="168"/>
      <c r="K246" s="167"/>
      <c r="L246" s="185"/>
    </row>
    <row r="247" spans="1:12">
      <c r="A247" s="13"/>
      <c r="B247" s="85" t="s">
        <v>4</v>
      </c>
      <c r="C247" s="1782" t="s">
        <v>228</v>
      </c>
      <c r="D247" s="1746"/>
      <c r="E247" s="1746"/>
      <c r="F247" s="1746"/>
      <c r="G247" s="1746"/>
      <c r="H247" s="1783"/>
      <c r="I247" s="174" t="s">
        <v>105</v>
      </c>
      <c r="J247" s="1784" t="s">
        <v>229</v>
      </c>
      <c r="K247" s="1785"/>
      <c r="L247" s="1786"/>
    </row>
    <row r="248" spans="1:12">
      <c r="A248" s="13"/>
      <c r="B248" s="176">
        <v>1</v>
      </c>
      <c r="C248" s="210"/>
      <c r="D248" s="88"/>
      <c r="E248" s="93">
        <v>2</v>
      </c>
      <c r="F248" s="63"/>
      <c r="G248" s="1778"/>
      <c r="H248" s="1749"/>
      <c r="I248" s="88">
        <v>3</v>
      </c>
      <c r="J248" s="197" t="s">
        <v>230</v>
      </c>
      <c r="K248" s="1787">
        <v>4</v>
      </c>
      <c r="L248" s="1788"/>
    </row>
    <row r="249" spans="1:12">
      <c r="A249" s="13"/>
      <c r="B249" s="85"/>
      <c r="C249" s="210"/>
      <c r="D249" s="88"/>
      <c r="E249" s="93"/>
      <c r="F249" s="63"/>
      <c r="G249" s="1778"/>
      <c r="H249" s="1749"/>
      <c r="I249" s="194"/>
      <c r="J249" s="196"/>
      <c r="K249" s="1778"/>
      <c r="L249" s="1750"/>
    </row>
    <row r="250" spans="1:12">
      <c r="A250" s="13"/>
      <c r="B250" s="85"/>
      <c r="C250" s="210"/>
      <c r="D250" s="88"/>
      <c r="E250" s="93"/>
      <c r="F250" s="63"/>
      <c r="G250" s="1778"/>
      <c r="H250" s="1749"/>
      <c r="I250" s="194"/>
      <c r="J250" s="196"/>
      <c r="K250" s="1778"/>
      <c r="L250" s="1750"/>
    </row>
    <row r="251" spans="1:12">
      <c r="A251" s="13"/>
      <c r="B251" s="85"/>
      <c r="C251" s="210"/>
      <c r="D251" s="88"/>
      <c r="E251" s="93"/>
      <c r="F251" s="63"/>
      <c r="G251" s="1778"/>
      <c r="H251" s="1749"/>
      <c r="I251" s="194"/>
      <c r="J251" s="196"/>
      <c r="K251" s="1778"/>
      <c r="L251" s="1750"/>
    </row>
    <row r="252" spans="1:12">
      <c r="A252" s="13"/>
      <c r="B252" s="71"/>
      <c r="C252" s="210"/>
      <c r="D252" s="88"/>
      <c r="E252" s="93"/>
      <c r="F252" s="63"/>
      <c r="G252" s="1778"/>
      <c r="H252" s="1749"/>
      <c r="I252" s="194"/>
      <c r="J252" s="196"/>
      <c r="K252" s="1778"/>
      <c r="L252" s="1750"/>
    </row>
    <row r="253" spans="1:12">
      <c r="A253" s="13"/>
      <c r="B253" t="s">
        <v>234</v>
      </c>
      <c r="L253" s="14"/>
    </row>
    <row r="254" spans="1:12">
      <c r="A254" s="13"/>
      <c r="B254" t="s">
        <v>235</v>
      </c>
      <c r="L254" s="14"/>
    </row>
    <row r="255" spans="1:12">
      <c r="A255" s="13"/>
      <c r="B255" t="s">
        <v>236</v>
      </c>
      <c r="L255" s="14"/>
    </row>
    <row r="256" spans="1:12">
      <c r="A256" s="13"/>
      <c r="B256" t="s">
        <v>237</v>
      </c>
      <c r="L256" s="14"/>
    </row>
    <row r="257" spans="1:12">
      <c r="A257" s="13"/>
      <c r="B257" s="193" t="s">
        <v>231</v>
      </c>
      <c r="C257" s="63"/>
      <c r="D257" s="63"/>
      <c r="E257" s="63"/>
      <c r="F257" s="64"/>
      <c r="G257" s="193" t="s">
        <v>207</v>
      </c>
      <c r="H257" s="64"/>
      <c r="I257" s="193" t="s">
        <v>232</v>
      </c>
      <c r="J257" s="63"/>
      <c r="K257" s="64"/>
      <c r="L257" s="14"/>
    </row>
    <row r="258" spans="1:12">
      <c r="A258" s="13"/>
      <c r="B258" s="1751"/>
      <c r="C258" s="1777"/>
      <c r="D258" s="1777"/>
      <c r="E258" s="1777"/>
      <c r="F258" s="1752"/>
      <c r="G258" s="1751"/>
      <c r="H258" s="1752"/>
      <c r="I258" s="1751"/>
      <c r="J258" s="1777"/>
      <c r="K258" s="1752"/>
      <c r="L258" s="14"/>
    </row>
    <row r="259" spans="1:12">
      <c r="A259" s="13"/>
      <c r="B259" s="1751"/>
      <c r="C259" s="1777"/>
      <c r="D259" s="1777"/>
      <c r="E259" s="1777"/>
      <c r="F259" s="1752"/>
      <c r="G259" s="1751"/>
      <c r="H259" s="1752"/>
      <c r="I259" s="1751"/>
      <c r="J259" s="1777"/>
      <c r="K259" s="1752"/>
      <c r="L259" s="14"/>
    </row>
    <row r="260" spans="1:12" ht="27.95" customHeight="1">
      <c r="A260" s="13"/>
      <c r="B260" s="1751"/>
      <c r="C260" s="1777"/>
      <c r="D260" s="1777"/>
      <c r="E260" s="1777"/>
      <c r="F260" s="1752"/>
      <c r="G260" s="1751"/>
      <c r="H260" s="1752"/>
      <c r="I260" s="1751"/>
      <c r="J260" s="1777"/>
      <c r="K260" s="1752"/>
      <c r="L260" s="14"/>
    </row>
    <row r="261" spans="1:12" ht="27.95" customHeight="1">
      <c r="A261" s="13"/>
      <c r="B261" s="1751"/>
      <c r="C261" s="1777"/>
      <c r="D261" s="1777"/>
      <c r="E261" s="1777"/>
      <c r="F261" s="1752"/>
      <c r="G261" s="1751"/>
      <c r="H261" s="1752"/>
      <c r="I261" s="1751"/>
      <c r="J261" s="1777"/>
      <c r="K261" s="1752"/>
      <c r="L261" s="14"/>
    </row>
    <row r="262" spans="1:12" ht="27.95" customHeight="1">
      <c r="A262" s="13"/>
      <c r="L262" s="14"/>
    </row>
    <row r="263" spans="1:12" ht="27.95" customHeight="1">
      <c r="A263" s="13"/>
      <c r="B263" t="s">
        <v>204</v>
      </c>
      <c r="C263" s="291" t="e">
        <f>'04-22Master'!#REF!</f>
        <v>#REF!</v>
      </c>
      <c r="I263" t="s">
        <v>233</v>
      </c>
      <c r="L263" s="14"/>
    </row>
    <row r="264" spans="1:12" ht="27.95" customHeight="1">
      <c r="A264" s="13"/>
      <c r="F264" s="181" t="s">
        <v>199</v>
      </c>
      <c r="L264" s="14"/>
    </row>
    <row r="265" spans="1:12" ht="27.95" customHeight="1">
      <c r="A265" s="13" t="s">
        <v>200</v>
      </c>
      <c r="K265" s="231" t="e">
        <f>'04-22Master'!#REF!</f>
        <v>#REF!</v>
      </c>
      <c r="L265" s="14"/>
    </row>
    <row r="266" spans="1:12" ht="27.95" customHeight="1">
      <c r="A266" s="13" t="s">
        <v>201</v>
      </c>
      <c r="L266" s="14"/>
    </row>
    <row r="267" spans="1:12" ht="27.95" customHeight="1">
      <c r="A267" s="13"/>
      <c r="L267" s="14"/>
    </row>
    <row r="268" spans="1:12" ht="27.95" customHeight="1">
      <c r="A268" s="13"/>
      <c r="F268" t="s">
        <v>202</v>
      </c>
      <c r="L268" s="14"/>
    </row>
    <row r="269" spans="1:12" ht="27.95" customHeight="1">
      <c r="A269" s="13" t="s">
        <v>203</v>
      </c>
      <c r="B269" t="s">
        <v>367</v>
      </c>
      <c r="F269" s="251" t="str">
        <f>'04-22Master'!F5</f>
        <v>Burgeon IT Services Pvt.Ltd.</v>
      </c>
      <c r="L269" s="14"/>
    </row>
    <row r="270" spans="1:12" ht="27.95" customHeight="1" thickBot="1">
      <c r="A270" s="25" t="s">
        <v>204</v>
      </c>
      <c r="B270" s="294" t="e">
        <f>'04-22Master'!#REF!</f>
        <v>#REF!</v>
      </c>
      <c r="C270" s="23"/>
      <c r="D270" s="23"/>
      <c r="E270" s="23"/>
      <c r="F270" s="23" t="str">
        <f>'04-22Master'!F6</f>
        <v>Siri Mansion LIGB 436 Dr.A S Rao Nagar,Hyderabad</v>
      </c>
      <c r="G270" s="23"/>
      <c r="H270" s="23"/>
      <c r="I270" s="23"/>
      <c r="J270" s="23"/>
      <c r="K270" s="23"/>
      <c r="L270" s="24"/>
    </row>
    <row r="271" spans="1:12" ht="27.95" customHeight="1">
      <c r="A271" s="73"/>
      <c r="B271" s="74"/>
      <c r="C271" s="74"/>
      <c r="D271" s="186"/>
      <c r="E271" s="186"/>
      <c r="F271" s="186"/>
      <c r="G271" s="186"/>
      <c r="H271" s="186"/>
      <c r="I271" s="186"/>
      <c r="J271" s="74"/>
      <c r="K271" s="188" t="s">
        <v>218</v>
      </c>
      <c r="L271" s="187"/>
    </row>
    <row r="272" spans="1:12" ht="27.95" customHeight="1">
      <c r="A272" s="13"/>
      <c r="B272" s="1779" t="s">
        <v>217</v>
      </c>
      <c r="C272" s="1779"/>
      <c r="D272" s="1779"/>
      <c r="E272" s="1779"/>
      <c r="F272" s="1779"/>
      <c r="G272" s="1779"/>
      <c r="H272" s="1779"/>
      <c r="I272" s="1779"/>
      <c r="J272" s="1779"/>
      <c r="K272" s="1779"/>
      <c r="L272" s="1780"/>
    </row>
    <row r="273" spans="1:12" ht="27.95" customHeight="1">
      <c r="A273" s="13"/>
      <c r="B273" s="1774" t="s">
        <v>219</v>
      </c>
      <c r="C273" s="1774"/>
      <c r="D273" s="1774"/>
      <c r="E273" s="1774"/>
      <c r="F273" s="1774"/>
      <c r="G273" s="1774"/>
      <c r="H273" s="1774"/>
      <c r="I273" s="1774"/>
      <c r="J273" s="1774"/>
      <c r="K273" s="1774"/>
      <c r="L273" s="1781"/>
    </row>
    <row r="274" spans="1:12" ht="27.95" customHeight="1">
      <c r="A274" s="13"/>
      <c r="B274" s="189" t="s">
        <v>220</v>
      </c>
      <c r="C274" s="189"/>
      <c r="D274" s="189"/>
      <c r="E274" s="189"/>
      <c r="F274" s="189"/>
      <c r="H274" s="190"/>
      <c r="I274" s="190"/>
      <c r="J274" s="190"/>
      <c r="K274" s="190"/>
      <c r="L274" s="198"/>
    </row>
    <row r="275" spans="1:12" ht="27.95" customHeight="1">
      <c r="A275" s="13"/>
      <c r="B275" s="1743" t="s">
        <v>190</v>
      </c>
      <c r="C275" s="1743"/>
      <c r="D275" s="1743"/>
      <c r="E275" s="1743"/>
      <c r="F275" s="1743"/>
      <c r="G275" s="1743"/>
      <c r="H275" s="1767" t="e">
        <f>'04-22Master'!#REF!</f>
        <v>#REF!</v>
      </c>
      <c r="I275" s="1758"/>
      <c r="J275" s="1758"/>
      <c r="K275" s="1758"/>
      <c r="L275" s="1759"/>
    </row>
    <row r="276" spans="1:12" ht="27.95" customHeight="1">
      <c r="A276" s="13"/>
      <c r="B276" s="1768" t="s">
        <v>191</v>
      </c>
      <c r="C276" s="1768"/>
      <c r="D276" s="1768"/>
      <c r="E276" s="1768"/>
      <c r="F276" s="1768"/>
      <c r="G276" s="1768"/>
      <c r="H276" s="1767" t="e">
        <f>'04-22Master'!#REF!</f>
        <v>#REF!</v>
      </c>
      <c r="I276" s="1758"/>
      <c r="J276" s="1758"/>
      <c r="K276" s="1758"/>
      <c r="L276" s="1759"/>
    </row>
    <row r="277" spans="1:12">
      <c r="A277" s="13"/>
      <c r="B277" s="1743" t="s">
        <v>192</v>
      </c>
      <c r="C277" s="1743"/>
      <c r="D277" s="1743"/>
      <c r="E277" s="1743"/>
      <c r="F277" s="1743"/>
      <c r="G277" s="1743"/>
      <c r="H277" s="1767" t="e">
        <f>'04-22Master'!#REF!</f>
        <v>#REF!</v>
      </c>
      <c r="I277" s="1758"/>
      <c r="J277" s="1758"/>
      <c r="K277" s="1758"/>
      <c r="L277" s="1759"/>
    </row>
    <row r="278" spans="1:12">
      <c r="A278" s="13"/>
      <c r="B278" s="1743" t="s">
        <v>193</v>
      </c>
      <c r="C278" s="1743"/>
      <c r="D278" s="1743"/>
      <c r="E278" s="1743"/>
      <c r="F278" s="1743"/>
      <c r="G278" s="1743"/>
      <c r="H278" s="1757" t="e">
        <f>'04-22Master'!#REF!</f>
        <v>#REF!</v>
      </c>
      <c r="I278" s="1758"/>
      <c r="J278" s="1758"/>
      <c r="K278" s="1758"/>
      <c r="L278" s="1759"/>
    </row>
    <row r="279" spans="1:12">
      <c r="A279" s="13"/>
      <c r="B279" s="85" t="s">
        <v>194</v>
      </c>
      <c r="C279" s="86"/>
      <c r="D279" s="86"/>
      <c r="E279" s="86"/>
      <c r="F279" s="86"/>
      <c r="G279" s="86"/>
      <c r="H279" s="1760" t="s">
        <v>195</v>
      </c>
      <c r="I279" s="1761"/>
      <c r="J279" s="1761"/>
      <c r="K279" s="1761"/>
      <c r="L279" s="1762"/>
    </row>
    <row r="280" spans="1:12">
      <c r="A280" s="13"/>
      <c r="B280" s="85" t="s">
        <v>196</v>
      </c>
      <c r="C280" s="86"/>
      <c r="D280" s="86"/>
      <c r="E280" s="86"/>
      <c r="F280" s="86"/>
      <c r="G280" s="86"/>
      <c r="H280" s="87"/>
      <c r="I280" s="88"/>
      <c r="J280" s="180"/>
      <c r="K280" s="88"/>
      <c r="L280" s="92"/>
    </row>
    <row r="281" spans="1:12">
      <c r="A281" s="13"/>
      <c r="B281" s="1763" t="s">
        <v>197</v>
      </c>
      <c r="C281" s="1763"/>
      <c r="D281" s="1763"/>
      <c r="E281" s="1763"/>
      <c r="F281" s="1763"/>
      <c r="G281" s="1763"/>
      <c r="H281" s="1764" t="e">
        <f>'04-22Master'!#REF!</f>
        <v>#REF!</v>
      </c>
      <c r="I281" s="1765"/>
      <c r="J281" s="1765"/>
      <c r="K281" s="1765"/>
      <c r="L281" s="1533"/>
    </row>
    <row r="282" spans="1:12">
      <c r="A282" s="13"/>
      <c r="B282" s="1743"/>
      <c r="C282" s="1743"/>
      <c r="D282" s="1743"/>
      <c r="E282" s="1743"/>
      <c r="F282" s="1743"/>
      <c r="G282" s="1743"/>
      <c r="H282" s="1766" t="e">
        <f>'04-22Master'!#REF!</f>
        <v>#REF!</v>
      </c>
      <c r="I282" s="1758"/>
      <c r="J282" s="1758"/>
      <c r="K282" s="1758"/>
      <c r="L282" s="1759"/>
    </row>
    <row r="283" spans="1:12">
      <c r="A283" s="13"/>
      <c r="B283" s="1743"/>
      <c r="C283" s="1743"/>
      <c r="D283" s="1743"/>
      <c r="E283" s="1743"/>
      <c r="F283" s="1743"/>
      <c r="G283" s="1743"/>
      <c r="H283" s="1767" t="e">
        <f>'04-22Master'!#REF!</f>
        <v>#REF!</v>
      </c>
      <c r="I283" s="1758"/>
      <c r="J283" s="1758"/>
      <c r="K283" s="1758"/>
      <c r="L283" s="1759"/>
    </row>
    <row r="284" spans="1:12">
      <c r="A284" s="13"/>
      <c r="G284" s="2" t="s">
        <v>221</v>
      </c>
      <c r="H284" s="2"/>
      <c r="I284" s="2"/>
      <c r="J284" s="2"/>
      <c r="K284" s="2"/>
      <c r="L284" s="80"/>
    </row>
    <row r="285" spans="1:12">
      <c r="A285" s="13"/>
      <c r="B285" s="182" t="s">
        <v>205</v>
      </c>
      <c r="C285" s="178"/>
      <c r="D285" s="178"/>
      <c r="E285" s="178"/>
      <c r="F285" s="178"/>
      <c r="G285" s="178"/>
      <c r="H285" s="167"/>
      <c r="I285" s="167"/>
      <c r="J285" s="167"/>
      <c r="K285" s="167"/>
      <c r="L285" s="185"/>
    </row>
    <row r="286" spans="1:12">
      <c r="A286" s="13"/>
      <c r="B286" s="182" t="s">
        <v>206</v>
      </c>
      <c r="C286" s="178"/>
      <c r="D286" s="178"/>
      <c r="E286" s="178"/>
      <c r="F286" s="178"/>
      <c r="G286" s="178"/>
      <c r="H286" s="167"/>
      <c r="I286" s="167"/>
      <c r="J286" s="168"/>
      <c r="K286" s="167"/>
      <c r="L286" s="185"/>
    </row>
    <row r="287" spans="1:12" ht="45">
      <c r="A287" s="84"/>
      <c r="B287" s="85" t="s">
        <v>209</v>
      </c>
      <c r="C287" s="86"/>
      <c r="D287" s="195"/>
      <c r="E287" s="173" t="s">
        <v>211</v>
      </c>
      <c r="F287" s="64"/>
      <c r="G287" s="1748" t="s">
        <v>210</v>
      </c>
      <c r="H287" s="1749"/>
      <c r="I287" s="172" t="s">
        <v>207</v>
      </c>
      <c r="J287" s="175" t="s">
        <v>212</v>
      </c>
      <c r="K287" s="1748" t="s">
        <v>208</v>
      </c>
      <c r="L287" s="1750"/>
    </row>
    <row r="288" spans="1:12">
      <c r="A288" s="84"/>
      <c r="B288" s="176">
        <v>1</v>
      </c>
      <c r="C288" s="86"/>
      <c r="D288" s="86"/>
      <c r="E288" s="179">
        <v>2</v>
      </c>
      <c r="F288" s="89"/>
      <c r="G288" s="179">
        <v>3</v>
      </c>
      <c r="H288" s="195"/>
      <c r="I288" s="195">
        <v>4</v>
      </c>
      <c r="J288" s="103">
        <v>5</v>
      </c>
      <c r="K288" s="90"/>
      <c r="L288" s="91">
        <v>6</v>
      </c>
    </row>
    <row r="289" spans="1:12">
      <c r="A289" s="84"/>
      <c r="B289" s="85" t="e">
        <f>'04-22Master'!#REF!</f>
        <v>#REF!</v>
      </c>
      <c r="C289" s="191"/>
      <c r="D289" s="192"/>
      <c r="E289" s="193" t="s">
        <v>371</v>
      </c>
      <c r="F289" s="192"/>
      <c r="G289" s="193" t="s">
        <v>369</v>
      </c>
      <c r="H289" s="64"/>
      <c r="I289" s="11" t="s">
        <v>372</v>
      </c>
      <c r="J289" s="292">
        <v>1</v>
      </c>
      <c r="K289" s="194" t="s">
        <v>34</v>
      </c>
      <c r="L289" s="199"/>
    </row>
    <row r="290" spans="1:12">
      <c r="A290" s="84"/>
      <c r="B290" s="85"/>
      <c r="C290" s="191"/>
      <c r="D290" s="192"/>
      <c r="E290" s="193"/>
      <c r="F290" s="192"/>
      <c r="G290" s="193"/>
      <c r="H290" s="64"/>
      <c r="I290" s="11"/>
      <c r="J290" s="11"/>
      <c r="K290" s="194"/>
      <c r="L290" s="199"/>
    </row>
    <row r="291" spans="1:12">
      <c r="A291" s="84"/>
      <c r="B291" s="85"/>
      <c r="C291" s="191"/>
      <c r="D291" s="192"/>
      <c r="E291" s="193"/>
      <c r="F291" s="192"/>
      <c r="G291" s="193"/>
      <c r="H291" s="64"/>
      <c r="I291" s="11"/>
      <c r="J291" s="11"/>
      <c r="K291" s="194"/>
      <c r="L291" s="199"/>
    </row>
    <row r="292" spans="1:12">
      <c r="A292" s="84"/>
      <c r="B292" s="71"/>
      <c r="C292" s="17"/>
      <c r="D292" s="72"/>
      <c r="E292" s="193"/>
      <c r="F292" s="192"/>
      <c r="G292" s="193"/>
      <c r="H292" s="64"/>
      <c r="I292" s="11"/>
      <c r="J292" s="11"/>
      <c r="K292" s="194"/>
      <c r="L292" s="199"/>
    </row>
    <row r="293" spans="1:12">
      <c r="A293" s="84"/>
      <c r="B293" t="s">
        <v>213</v>
      </c>
      <c r="L293" s="14"/>
    </row>
    <row r="294" spans="1:12">
      <c r="A294" s="13"/>
      <c r="B294" t="s">
        <v>214</v>
      </c>
      <c r="L294" s="14"/>
    </row>
    <row r="295" spans="1:12">
      <c r="A295" s="13"/>
      <c r="B295" t="s">
        <v>225</v>
      </c>
      <c r="J295" t="s">
        <v>224</v>
      </c>
      <c r="L295" s="14"/>
    </row>
    <row r="296" spans="1:12">
      <c r="A296" s="13"/>
      <c r="G296" s="2" t="s">
        <v>222</v>
      </c>
      <c r="H296" s="2"/>
      <c r="I296" s="2"/>
      <c r="J296" s="2"/>
      <c r="K296" s="2"/>
      <c r="L296" s="80"/>
    </row>
    <row r="297" spans="1:12">
      <c r="A297" s="13"/>
      <c r="B297" s="2"/>
      <c r="G297" t="s">
        <v>223</v>
      </c>
      <c r="H297" s="2"/>
      <c r="I297" s="2"/>
      <c r="J297" s="2"/>
      <c r="K297" s="2"/>
      <c r="L297" s="80"/>
    </row>
    <row r="298" spans="1:12">
      <c r="A298" s="13"/>
      <c r="B298" s="182" t="s">
        <v>226</v>
      </c>
      <c r="C298" s="178"/>
      <c r="D298" s="178"/>
      <c r="E298" s="178"/>
      <c r="F298" s="178"/>
      <c r="G298" s="178"/>
      <c r="H298" s="167"/>
      <c r="I298" s="167"/>
      <c r="J298" s="167"/>
      <c r="K298" s="167"/>
      <c r="L298" s="185"/>
    </row>
    <row r="299" spans="1:12">
      <c r="A299" s="13"/>
      <c r="B299" s="182" t="s">
        <v>227</v>
      </c>
      <c r="C299" s="178"/>
      <c r="D299" s="178"/>
      <c r="E299" s="178"/>
      <c r="F299" s="178"/>
      <c r="G299" s="178"/>
      <c r="H299" s="167"/>
      <c r="I299" s="167"/>
      <c r="J299" s="168"/>
      <c r="K299" s="167"/>
      <c r="L299" s="185"/>
    </row>
    <row r="300" spans="1:12">
      <c r="A300" s="13"/>
      <c r="B300" s="85" t="s">
        <v>4</v>
      </c>
      <c r="C300" s="1782" t="s">
        <v>228</v>
      </c>
      <c r="D300" s="1746"/>
      <c r="E300" s="1746"/>
      <c r="F300" s="1746"/>
      <c r="G300" s="1746"/>
      <c r="H300" s="1783"/>
      <c r="I300" s="174" t="s">
        <v>105</v>
      </c>
      <c r="J300" s="1784" t="s">
        <v>229</v>
      </c>
      <c r="K300" s="1785"/>
      <c r="L300" s="1786"/>
    </row>
    <row r="301" spans="1:12">
      <c r="A301" s="13"/>
      <c r="B301" s="176">
        <v>1</v>
      </c>
      <c r="C301" s="210"/>
      <c r="D301" s="88"/>
      <c r="E301" s="93">
        <v>2</v>
      </c>
      <c r="F301" s="63"/>
      <c r="G301" s="1778"/>
      <c r="H301" s="1749"/>
      <c r="I301" s="88">
        <v>3</v>
      </c>
      <c r="J301" s="197" t="s">
        <v>230</v>
      </c>
      <c r="K301" s="1787">
        <v>4</v>
      </c>
      <c r="L301" s="1788"/>
    </row>
    <row r="302" spans="1:12">
      <c r="A302" s="13"/>
      <c r="B302" s="85"/>
      <c r="C302" s="210"/>
      <c r="D302" s="88"/>
      <c r="E302" s="93"/>
      <c r="F302" s="63"/>
      <c r="G302" s="1778"/>
      <c r="H302" s="1749"/>
      <c r="I302" s="194"/>
      <c r="J302" s="196"/>
      <c r="K302" s="1778"/>
      <c r="L302" s="1750"/>
    </row>
    <row r="303" spans="1:12">
      <c r="A303" s="13"/>
      <c r="B303" s="85"/>
      <c r="C303" s="210"/>
      <c r="D303" s="88"/>
      <c r="E303" s="93"/>
      <c r="F303" s="63"/>
      <c r="G303" s="1778"/>
      <c r="H303" s="1749"/>
      <c r="I303" s="194"/>
      <c r="J303" s="196"/>
      <c r="K303" s="1778"/>
      <c r="L303" s="1750"/>
    </row>
    <row r="304" spans="1:12">
      <c r="A304" s="13"/>
      <c r="B304" s="85"/>
      <c r="C304" s="210"/>
      <c r="D304" s="88"/>
      <c r="E304" s="93"/>
      <c r="F304" s="63"/>
      <c r="G304" s="1778"/>
      <c r="H304" s="1749"/>
      <c r="I304" s="194"/>
      <c r="J304" s="196"/>
      <c r="K304" s="1778"/>
      <c r="L304" s="1750"/>
    </row>
    <row r="305" spans="1:12">
      <c r="A305" s="13"/>
      <c r="B305" s="71"/>
      <c r="C305" s="210"/>
      <c r="D305" s="88"/>
      <c r="E305" s="93"/>
      <c r="F305" s="63"/>
      <c r="G305" s="1778"/>
      <c r="H305" s="1749"/>
      <c r="I305" s="194"/>
      <c r="J305" s="196"/>
      <c r="K305" s="1778"/>
      <c r="L305" s="1750"/>
    </row>
    <row r="306" spans="1:12">
      <c r="A306" s="13"/>
      <c r="B306" t="s">
        <v>234</v>
      </c>
      <c r="L306" s="14"/>
    </row>
    <row r="307" spans="1:12">
      <c r="A307" s="13"/>
      <c r="B307" t="s">
        <v>235</v>
      </c>
      <c r="L307" s="14"/>
    </row>
    <row r="308" spans="1:12">
      <c r="A308" s="13"/>
      <c r="B308" t="s">
        <v>236</v>
      </c>
      <c r="L308" s="14"/>
    </row>
    <row r="309" spans="1:12">
      <c r="A309" s="13"/>
      <c r="B309" t="s">
        <v>237</v>
      </c>
      <c r="L309" s="14"/>
    </row>
    <row r="310" spans="1:12">
      <c r="A310" s="13"/>
      <c r="B310" s="193" t="s">
        <v>231</v>
      </c>
      <c r="C310" s="63"/>
      <c r="D310" s="63"/>
      <c r="E310" s="63"/>
      <c r="F310" s="64"/>
      <c r="G310" s="193" t="s">
        <v>207</v>
      </c>
      <c r="H310" s="64"/>
      <c r="I310" s="193" t="s">
        <v>232</v>
      </c>
      <c r="J310" s="63"/>
      <c r="K310" s="64"/>
      <c r="L310" s="14"/>
    </row>
    <row r="311" spans="1:12">
      <c r="A311" s="13"/>
      <c r="B311" s="1751"/>
      <c r="C311" s="1777"/>
      <c r="D311" s="1777"/>
      <c r="E311" s="1777"/>
      <c r="F311" s="1752"/>
      <c r="G311" s="1751"/>
      <c r="H311" s="1752"/>
      <c r="I311" s="1751"/>
      <c r="J311" s="1777"/>
      <c r="K311" s="1752"/>
      <c r="L311" s="14"/>
    </row>
    <row r="312" spans="1:12" ht="27.95" customHeight="1">
      <c r="A312" s="13"/>
      <c r="B312" s="1751"/>
      <c r="C312" s="1777"/>
      <c r="D312" s="1777"/>
      <c r="E312" s="1777"/>
      <c r="F312" s="1752"/>
      <c r="G312" s="1751"/>
      <c r="H312" s="1752"/>
      <c r="I312" s="1751"/>
      <c r="J312" s="1777"/>
      <c r="K312" s="1752"/>
      <c r="L312" s="14"/>
    </row>
    <row r="313" spans="1:12" ht="27.95" customHeight="1">
      <c r="A313" s="13"/>
      <c r="B313" s="1751"/>
      <c r="C313" s="1777"/>
      <c r="D313" s="1777"/>
      <c r="E313" s="1777"/>
      <c r="F313" s="1752"/>
      <c r="G313" s="1751"/>
      <c r="H313" s="1752"/>
      <c r="I313" s="1751"/>
      <c r="J313" s="1777"/>
      <c r="K313" s="1752"/>
      <c r="L313" s="14"/>
    </row>
    <row r="314" spans="1:12" ht="27.95" customHeight="1">
      <c r="A314" s="13"/>
      <c r="B314" s="1751"/>
      <c r="C314" s="1777"/>
      <c r="D314" s="1777"/>
      <c r="E314" s="1777"/>
      <c r="F314" s="1752"/>
      <c r="G314" s="1751"/>
      <c r="H314" s="1752"/>
      <c r="I314" s="1751"/>
      <c r="J314" s="1777"/>
      <c r="K314" s="1752"/>
      <c r="L314" s="14"/>
    </row>
    <row r="315" spans="1:12" ht="27.95" customHeight="1">
      <c r="A315" s="13"/>
      <c r="L315" s="14"/>
    </row>
    <row r="316" spans="1:12" ht="27.95" customHeight="1">
      <c r="A316" s="13"/>
      <c r="B316" t="s">
        <v>204</v>
      </c>
      <c r="C316" s="291" t="e">
        <f>'04-22Master'!#REF!</f>
        <v>#REF!</v>
      </c>
      <c r="I316" t="s">
        <v>233</v>
      </c>
      <c r="L316" s="14"/>
    </row>
    <row r="317" spans="1:12" ht="27.95" customHeight="1">
      <c r="A317" s="13"/>
      <c r="F317" s="181" t="s">
        <v>199</v>
      </c>
      <c r="L317" s="14"/>
    </row>
    <row r="318" spans="1:12" ht="27.95" customHeight="1">
      <c r="A318" s="13" t="s">
        <v>200</v>
      </c>
      <c r="K318" s="231" t="e">
        <f>'04-22Master'!#REF!</f>
        <v>#REF!</v>
      </c>
      <c r="L318" s="14"/>
    </row>
    <row r="319" spans="1:12" ht="27.95" customHeight="1">
      <c r="A319" s="13" t="s">
        <v>201</v>
      </c>
      <c r="L319" s="14"/>
    </row>
    <row r="320" spans="1:12" ht="27.95" customHeight="1">
      <c r="A320" s="13"/>
      <c r="L320" s="14"/>
    </row>
    <row r="321" spans="1:12" ht="27.95" customHeight="1">
      <c r="A321" s="13"/>
      <c r="F321" t="s">
        <v>202</v>
      </c>
      <c r="L321" s="14"/>
    </row>
    <row r="322" spans="1:12" ht="27.95" customHeight="1">
      <c r="A322" s="13" t="s">
        <v>203</v>
      </c>
      <c r="B322" t="s">
        <v>367</v>
      </c>
      <c r="F322" t="str">
        <f>'04-22Master'!F5</f>
        <v>Burgeon IT Services Pvt.Ltd.</v>
      </c>
      <c r="L322" s="14"/>
    </row>
    <row r="323" spans="1:12" ht="27.95" customHeight="1" thickBot="1">
      <c r="A323" s="25" t="s">
        <v>204</v>
      </c>
      <c r="B323" s="294" t="e">
        <f>'04-22Master'!#REF!</f>
        <v>#REF!</v>
      </c>
      <c r="C323" s="23"/>
      <c r="D323" s="23"/>
      <c r="E323" s="23"/>
      <c r="F323" s="23" t="str">
        <f>'04-22Master'!F6</f>
        <v>Siri Mansion LIGB 436 Dr.A S Rao Nagar,Hyderabad</v>
      </c>
      <c r="G323" s="23"/>
      <c r="H323" s="23"/>
      <c r="I323" s="23"/>
      <c r="J323" s="23"/>
      <c r="K323" s="23"/>
      <c r="L323" s="24"/>
    </row>
    <row r="324" spans="1:12" ht="27.95" customHeight="1" thickBot="1">
      <c r="A324" s="13"/>
      <c r="B324" s="291"/>
      <c r="L324" s="14"/>
    </row>
    <row r="325" spans="1:12" ht="27.95" customHeight="1">
      <c r="A325" s="73"/>
      <c r="B325" s="74"/>
      <c r="C325" s="74"/>
      <c r="D325" s="186"/>
      <c r="E325" s="186"/>
      <c r="F325" s="186"/>
      <c r="G325" s="186"/>
      <c r="H325" s="186"/>
      <c r="I325" s="186"/>
      <c r="J325" s="74"/>
      <c r="K325" s="188" t="s">
        <v>218</v>
      </c>
      <c r="L325" s="187"/>
    </row>
    <row r="326" spans="1:12" ht="27.95" customHeight="1">
      <c r="A326" s="13"/>
      <c r="B326" s="1779" t="s">
        <v>217</v>
      </c>
      <c r="C326" s="1779"/>
      <c r="D326" s="1779"/>
      <c r="E326" s="1779"/>
      <c r="F326" s="1779"/>
      <c r="G326" s="1779"/>
      <c r="H326" s="1779"/>
      <c r="I326" s="1779"/>
      <c r="J326" s="1779"/>
      <c r="K326" s="1779"/>
      <c r="L326" s="1780"/>
    </row>
    <row r="327" spans="1:12" ht="27.95" customHeight="1">
      <c r="A327" s="13"/>
      <c r="B327" s="1774" t="s">
        <v>219</v>
      </c>
      <c r="C327" s="1774"/>
      <c r="D327" s="1774"/>
      <c r="E327" s="1774"/>
      <c r="F327" s="1774"/>
      <c r="G327" s="1774"/>
      <c r="H327" s="1774"/>
      <c r="I327" s="1774"/>
      <c r="J327" s="1774"/>
      <c r="K327" s="1774"/>
      <c r="L327" s="1781"/>
    </row>
    <row r="328" spans="1:12" ht="27.95" customHeight="1">
      <c r="A328" s="13"/>
      <c r="B328" s="189" t="s">
        <v>220</v>
      </c>
      <c r="C328" s="189"/>
      <c r="D328" s="189"/>
      <c r="E328" s="189"/>
      <c r="F328" s="189"/>
      <c r="H328" s="190"/>
      <c r="I328" s="190"/>
      <c r="J328" s="190"/>
      <c r="K328" s="190"/>
      <c r="L328" s="198"/>
    </row>
    <row r="329" spans="1:12" ht="27.95" customHeight="1">
      <c r="A329" s="13"/>
      <c r="B329" s="189"/>
      <c r="C329" s="189"/>
      <c r="D329" s="189"/>
      <c r="E329" s="189"/>
      <c r="F329" s="189"/>
      <c r="H329" s="190"/>
      <c r="I329" s="190"/>
      <c r="J329" s="190"/>
      <c r="K329" s="190"/>
      <c r="L329" s="198"/>
    </row>
    <row r="330" spans="1:12" ht="27.95" customHeight="1">
      <c r="A330" s="13"/>
      <c r="B330" s="1743" t="s">
        <v>190</v>
      </c>
      <c r="C330" s="1743"/>
      <c r="D330" s="1743"/>
      <c r="E330" s="1743"/>
      <c r="F330" s="1743"/>
      <c r="G330" s="1743"/>
      <c r="H330" s="1767" t="e">
        <f>'04-22Master'!#REF!</f>
        <v>#REF!</v>
      </c>
      <c r="I330" s="1758"/>
      <c r="J330" s="1758"/>
      <c r="K330" s="1758"/>
      <c r="L330" s="1759"/>
    </row>
    <row r="331" spans="1:12">
      <c r="A331" s="13"/>
      <c r="B331" s="1768" t="s">
        <v>191</v>
      </c>
      <c r="C331" s="1768"/>
      <c r="D331" s="1768"/>
      <c r="E331" s="1768"/>
      <c r="F331" s="1768"/>
      <c r="G331" s="1768"/>
      <c r="H331" s="1767" t="e">
        <f>'04-22Master'!#REF!</f>
        <v>#REF!</v>
      </c>
      <c r="I331" s="1758"/>
      <c r="J331" s="1758"/>
      <c r="K331" s="1758"/>
      <c r="L331" s="1759"/>
    </row>
    <row r="332" spans="1:12">
      <c r="A332" s="13"/>
      <c r="B332" s="1743" t="s">
        <v>192</v>
      </c>
      <c r="C332" s="1743"/>
      <c r="D332" s="1743"/>
      <c r="E332" s="1743"/>
      <c r="F332" s="1743"/>
      <c r="G332" s="1743"/>
      <c r="H332" s="1767" t="e">
        <f>'04-22Master'!#REF!</f>
        <v>#REF!</v>
      </c>
      <c r="I332" s="1758"/>
      <c r="J332" s="1758"/>
      <c r="K332" s="1758"/>
      <c r="L332" s="1759"/>
    </row>
    <row r="333" spans="1:12">
      <c r="A333" s="13"/>
      <c r="B333" s="1743" t="s">
        <v>193</v>
      </c>
      <c r="C333" s="1743"/>
      <c r="D333" s="1743"/>
      <c r="E333" s="1743"/>
      <c r="F333" s="1743"/>
      <c r="G333" s="1743"/>
      <c r="H333" s="1757" t="e">
        <f>'04-22Master'!#REF!</f>
        <v>#REF!</v>
      </c>
      <c r="I333" s="1758"/>
      <c r="J333" s="1758"/>
      <c r="K333" s="1758"/>
      <c r="L333" s="1759"/>
    </row>
    <row r="334" spans="1:12">
      <c r="A334" s="13"/>
      <c r="B334" s="85" t="s">
        <v>194</v>
      </c>
      <c r="C334" s="86"/>
      <c r="D334" s="86"/>
      <c r="E334" s="86"/>
      <c r="F334" s="86"/>
      <c r="G334" s="86"/>
      <c r="H334" s="1760" t="s">
        <v>195</v>
      </c>
      <c r="I334" s="1761"/>
      <c r="J334" s="1761"/>
      <c r="K334" s="1761"/>
      <c r="L334" s="1762"/>
    </row>
    <row r="335" spans="1:12">
      <c r="A335" s="13"/>
      <c r="B335" s="85" t="s">
        <v>196</v>
      </c>
      <c r="C335" s="86"/>
      <c r="D335" s="86"/>
      <c r="E335" s="86"/>
      <c r="F335" s="86"/>
      <c r="G335" s="86"/>
      <c r="H335" s="87"/>
      <c r="I335" s="88"/>
      <c r="J335" s="180"/>
      <c r="K335" s="88"/>
      <c r="L335" s="92"/>
    </row>
    <row r="336" spans="1:12">
      <c r="A336" s="13"/>
      <c r="B336" s="1763" t="s">
        <v>197</v>
      </c>
      <c r="C336" s="1763"/>
      <c r="D336" s="1763"/>
      <c r="E336" s="1763"/>
      <c r="F336" s="1763"/>
      <c r="G336" s="1763"/>
      <c r="H336" s="1764" t="e">
        <f>'04-22Master'!#REF!</f>
        <v>#REF!</v>
      </c>
      <c r="I336" s="1765"/>
      <c r="J336" s="1765"/>
      <c r="K336" s="1765"/>
      <c r="L336" s="1533"/>
    </row>
    <row r="337" spans="1:12">
      <c r="A337" s="13"/>
      <c r="B337" s="1743"/>
      <c r="C337" s="1743"/>
      <c r="D337" s="1743"/>
      <c r="E337" s="1743"/>
      <c r="F337" s="1743"/>
      <c r="G337" s="1743"/>
      <c r="H337" s="1766" t="e">
        <f>'04-22Master'!#REF!</f>
        <v>#REF!</v>
      </c>
      <c r="I337" s="1758"/>
      <c r="J337" s="1758"/>
      <c r="K337" s="1758"/>
      <c r="L337" s="1759"/>
    </row>
    <row r="338" spans="1:12">
      <c r="A338" s="13"/>
      <c r="B338" s="1743"/>
      <c r="C338" s="1743"/>
      <c r="D338" s="1743"/>
      <c r="E338" s="1743"/>
      <c r="F338" s="1743"/>
      <c r="G338" s="1743"/>
      <c r="H338" s="1767" t="e">
        <f>'04-22Master'!#REF!</f>
        <v>#REF!</v>
      </c>
      <c r="I338" s="1758"/>
      <c r="J338" s="1758"/>
      <c r="K338" s="1758"/>
      <c r="L338" s="1759"/>
    </row>
    <row r="339" spans="1:12">
      <c r="A339" s="13"/>
      <c r="G339" s="2" t="s">
        <v>221</v>
      </c>
      <c r="H339" s="2"/>
      <c r="I339" s="2"/>
      <c r="J339" s="2"/>
      <c r="K339" s="2"/>
      <c r="L339" s="80"/>
    </row>
    <row r="340" spans="1:12">
      <c r="A340" s="13"/>
      <c r="B340" s="182" t="s">
        <v>205</v>
      </c>
      <c r="C340" s="178"/>
      <c r="D340" s="178"/>
      <c r="E340" s="178"/>
      <c r="F340" s="178"/>
      <c r="G340" s="178"/>
      <c r="H340" s="167"/>
      <c r="I340" s="167"/>
      <c r="J340" s="167"/>
      <c r="K340" s="167"/>
      <c r="L340" s="185"/>
    </row>
    <row r="341" spans="1:12">
      <c r="A341" s="13"/>
      <c r="B341" s="182" t="s">
        <v>206</v>
      </c>
      <c r="C341" s="178"/>
      <c r="D341" s="178"/>
      <c r="E341" s="178"/>
      <c r="F341" s="178"/>
      <c r="G341" s="178"/>
      <c r="H341" s="167"/>
      <c r="I341" s="167"/>
      <c r="J341" s="168"/>
      <c r="K341" s="167"/>
      <c r="L341" s="185"/>
    </row>
    <row r="342" spans="1:12" ht="45">
      <c r="A342" s="84"/>
      <c r="B342" s="85" t="s">
        <v>209</v>
      </c>
      <c r="C342" s="86"/>
      <c r="D342" s="195"/>
      <c r="E342" s="173" t="s">
        <v>211</v>
      </c>
      <c r="F342" s="64"/>
      <c r="G342" s="1748" t="s">
        <v>210</v>
      </c>
      <c r="H342" s="1749"/>
      <c r="I342" s="172" t="s">
        <v>207</v>
      </c>
      <c r="J342" s="175" t="s">
        <v>212</v>
      </c>
      <c r="K342" s="1748" t="s">
        <v>208</v>
      </c>
      <c r="L342" s="1750"/>
    </row>
    <row r="343" spans="1:12">
      <c r="A343" s="84"/>
      <c r="B343" s="176">
        <v>1</v>
      </c>
      <c r="C343" s="86"/>
      <c r="D343" s="86"/>
      <c r="E343" s="179">
        <v>2</v>
      </c>
      <c r="F343" s="89"/>
      <c r="G343" s="179">
        <v>3</v>
      </c>
      <c r="H343" s="195"/>
      <c r="I343" s="195">
        <v>4</v>
      </c>
      <c r="J343" s="103">
        <v>5</v>
      </c>
      <c r="K343" s="90"/>
      <c r="L343" s="91">
        <v>6</v>
      </c>
    </row>
    <row r="344" spans="1:12">
      <c r="A344" s="84"/>
      <c r="B344" s="85" t="e">
        <f>'04-22Master'!#REF!</f>
        <v>#REF!</v>
      </c>
      <c r="C344" s="191"/>
      <c r="D344" s="192"/>
      <c r="E344" s="193" t="s">
        <v>371</v>
      </c>
      <c r="F344" s="192"/>
      <c r="G344" s="193" t="s">
        <v>369</v>
      </c>
      <c r="H344" s="64"/>
      <c r="I344" s="11" t="s">
        <v>372</v>
      </c>
      <c r="J344" s="292">
        <v>1</v>
      </c>
      <c r="K344" s="194" t="s">
        <v>34</v>
      </c>
      <c r="L344" s="199"/>
    </row>
    <row r="345" spans="1:12">
      <c r="A345" s="84"/>
      <c r="B345" s="85"/>
      <c r="C345" s="191"/>
      <c r="D345" s="192"/>
      <c r="E345" s="193"/>
      <c r="F345" s="192"/>
      <c r="G345" s="193"/>
      <c r="H345" s="64"/>
      <c r="I345" s="11"/>
      <c r="J345" s="11"/>
      <c r="K345" s="194"/>
      <c r="L345" s="199"/>
    </row>
    <row r="346" spans="1:12">
      <c r="A346" s="84"/>
      <c r="B346" s="85"/>
      <c r="C346" s="191"/>
      <c r="D346" s="192"/>
      <c r="E346" s="193"/>
      <c r="F346" s="192"/>
      <c r="G346" s="193"/>
      <c r="H346" s="64"/>
      <c r="I346" s="11"/>
      <c r="J346" s="11"/>
      <c r="K346" s="194"/>
      <c r="L346" s="199"/>
    </row>
    <row r="347" spans="1:12">
      <c r="A347" s="84"/>
      <c r="B347" s="71"/>
      <c r="C347" s="17"/>
      <c r="D347" s="72"/>
      <c r="E347" s="193"/>
      <c r="F347" s="192"/>
      <c r="G347" s="193"/>
      <c r="H347" s="64"/>
      <c r="I347" s="11"/>
      <c r="J347" s="11"/>
      <c r="K347" s="194"/>
      <c r="L347" s="199"/>
    </row>
    <row r="348" spans="1:12">
      <c r="A348" s="84"/>
      <c r="B348" t="s">
        <v>213</v>
      </c>
      <c r="L348" s="14"/>
    </row>
    <row r="349" spans="1:12">
      <c r="A349" s="13"/>
      <c r="B349" t="s">
        <v>214</v>
      </c>
      <c r="L349" s="14"/>
    </row>
    <row r="350" spans="1:12">
      <c r="A350" s="13"/>
      <c r="B350" t="s">
        <v>225</v>
      </c>
      <c r="J350" t="s">
        <v>224</v>
      </c>
      <c r="L350" s="14"/>
    </row>
    <row r="351" spans="1:12">
      <c r="A351" s="13"/>
      <c r="G351" s="2" t="s">
        <v>222</v>
      </c>
      <c r="H351" s="2"/>
      <c r="I351" s="2"/>
      <c r="J351" s="2"/>
      <c r="K351" s="2"/>
      <c r="L351" s="80"/>
    </row>
    <row r="352" spans="1:12">
      <c r="A352" s="13"/>
      <c r="B352" s="2"/>
      <c r="G352" t="s">
        <v>223</v>
      </c>
      <c r="H352" s="2"/>
      <c r="I352" s="2"/>
      <c r="J352" s="2"/>
      <c r="K352" s="2"/>
      <c r="L352" s="80"/>
    </row>
    <row r="353" spans="1:12">
      <c r="A353" s="13"/>
      <c r="B353" s="182" t="s">
        <v>226</v>
      </c>
      <c r="C353" s="178"/>
      <c r="D353" s="178"/>
      <c r="E353" s="178"/>
      <c r="F353" s="178"/>
      <c r="G353" s="178"/>
      <c r="H353" s="167"/>
      <c r="I353" s="167"/>
      <c r="J353" s="167"/>
      <c r="K353" s="167"/>
      <c r="L353" s="185"/>
    </row>
    <row r="354" spans="1:12">
      <c r="A354" s="13"/>
      <c r="B354" s="182" t="s">
        <v>227</v>
      </c>
      <c r="C354" s="178"/>
      <c r="D354" s="178"/>
      <c r="E354" s="178"/>
      <c r="F354" s="178"/>
      <c r="G354" s="178"/>
      <c r="H354" s="167"/>
      <c r="I354" s="167"/>
      <c r="J354" s="168"/>
      <c r="K354" s="167"/>
      <c r="L354" s="185"/>
    </row>
    <row r="355" spans="1:12">
      <c r="A355" s="13"/>
      <c r="B355" s="85" t="s">
        <v>4</v>
      </c>
      <c r="C355" s="1782" t="s">
        <v>228</v>
      </c>
      <c r="D355" s="1746"/>
      <c r="E355" s="1746"/>
      <c r="F355" s="1746"/>
      <c r="G355" s="1746"/>
      <c r="H355" s="1783"/>
      <c r="I355" s="174" t="s">
        <v>105</v>
      </c>
      <c r="J355" s="1784" t="s">
        <v>229</v>
      </c>
      <c r="K355" s="1785"/>
      <c r="L355" s="1786"/>
    </row>
    <row r="356" spans="1:12">
      <c r="A356" s="13"/>
      <c r="B356" s="176">
        <v>1</v>
      </c>
      <c r="C356" s="210"/>
      <c r="D356" s="88"/>
      <c r="E356" s="93">
        <v>2</v>
      </c>
      <c r="F356" s="63"/>
      <c r="G356" s="1778"/>
      <c r="H356" s="1749"/>
      <c r="I356" s="88">
        <v>3</v>
      </c>
      <c r="J356" s="197" t="s">
        <v>230</v>
      </c>
      <c r="K356" s="1787">
        <v>4</v>
      </c>
      <c r="L356" s="1788"/>
    </row>
    <row r="357" spans="1:12">
      <c r="A357" s="13"/>
      <c r="B357" s="85"/>
      <c r="C357" s="210"/>
      <c r="D357" s="88"/>
      <c r="E357" s="93"/>
      <c r="F357" s="63"/>
      <c r="G357" s="1778"/>
      <c r="H357" s="1749"/>
      <c r="I357" s="194"/>
      <c r="J357" s="196"/>
      <c r="K357" s="1778"/>
      <c r="L357" s="1750"/>
    </row>
    <row r="358" spans="1:12">
      <c r="A358" s="13"/>
      <c r="B358" s="85"/>
      <c r="C358" s="210"/>
      <c r="D358" s="88"/>
      <c r="E358" s="93"/>
      <c r="F358" s="63"/>
      <c r="G358" s="1778"/>
      <c r="H358" s="1749"/>
      <c r="I358" s="194"/>
      <c r="J358" s="196"/>
      <c r="K358" s="1778"/>
      <c r="L358" s="1750"/>
    </row>
    <row r="359" spans="1:12">
      <c r="A359" s="13"/>
      <c r="B359" s="85"/>
      <c r="C359" s="210"/>
      <c r="D359" s="88"/>
      <c r="E359" s="93"/>
      <c r="F359" s="63"/>
      <c r="G359" s="1778"/>
      <c r="H359" s="1749"/>
      <c r="I359" s="194"/>
      <c r="J359" s="196"/>
      <c r="K359" s="1778"/>
      <c r="L359" s="1750"/>
    </row>
    <row r="360" spans="1:12">
      <c r="A360" s="13"/>
      <c r="B360" s="71"/>
      <c r="C360" s="210"/>
      <c r="D360" s="88"/>
      <c r="E360" s="93"/>
      <c r="F360" s="63"/>
      <c r="G360" s="1778"/>
      <c r="H360" s="1749"/>
      <c r="I360" s="194"/>
      <c r="J360" s="196"/>
      <c r="K360" s="1778"/>
      <c r="L360" s="1750"/>
    </row>
    <row r="361" spans="1:12">
      <c r="A361" s="13"/>
      <c r="B361" t="s">
        <v>234</v>
      </c>
      <c r="L361" s="14"/>
    </row>
    <row r="362" spans="1:12">
      <c r="A362" s="13"/>
      <c r="B362" t="s">
        <v>235</v>
      </c>
      <c r="L362" s="14"/>
    </row>
    <row r="363" spans="1:12">
      <c r="A363" s="13"/>
      <c r="B363" t="s">
        <v>236</v>
      </c>
      <c r="L363" s="14"/>
    </row>
    <row r="364" spans="1:12">
      <c r="A364" s="13"/>
      <c r="B364" t="s">
        <v>237</v>
      </c>
      <c r="L364" s="14"/>
    </row>
    <row r="365" spans="1:12">
      <c r="A365" s="13"/>
      <c r="B365" s="193" t="s">
        <v>231</v>
      </c>
      <c r="C365" s="63"/>
      <c r="D365" s="63"/>
      <c r="E365" s="63"/>
      <c r="F365" s="64"/>
      <c r="G365" s="193" t="s">
        <v>207</v>
      </c>
      <c r="H365" s="64"/>
      <c r="I365" s="193" t="s">
        <v>232</v>
      </c>
      <c r="J365" s="63"/>
      <c r="K365" s="64"/>
      <c r="L365" s="14"/>
    </row>
    <row r="366" spans="1:12" ht="27.95" customHeight="1">
      <c r="A366" s="13"/>
      <c r="B366" s="1751"/>
      <c r="C366" s="1777"/>
      <c r="D366" s="1777"/>
      <c r="E366" s="1777"/>
      <c r="F366" s="1752"/>
      <c r="G366" s="1751"/>
      <c r="H366" s="1752"/>
      <c r="I366" s="1751"/>
      <c r="J366" s="1777"/>
      <c r="K366" s="1752"/>
      <c r="L366" s="14"/>
    </row>
    <row r="367" spans="1:12" ht="27.95" customHeight="1">
      <c r="A367" s="13"/>
      <c r="B367" s="1751"/>
      <c r="C367" s="1777"/>
      <c r="D367" s="1777"/>
      <c r="E367" s="1777"/>
      <c r="F367" s="1752"/>
      <c r="G367" s="1751"/>
      <c r="H367" s="1752"/>
      <c r="I367" s="1751"/>
      <c r="J367" s="1777"/>
      <c r="K367" s="1752"/>
      <c r="L367" s="14"/>
    </row>
    <row r="368" spans="1:12" ht="27.95" customHeight="1">
      <c r="A368" s="13"/>
      <c r="B368" s="1751"/>
      <c r="C368" s="1777"/>
      <c r="D368" s="1777"/>
      <c r="E368" s="1777"/>
      <c r="F368" s="1752"/>
      <c r="G368" s="1751"/>
      <c r="H368" s="1752"/>
      <c r="I368" s="1751"/>
      <c r="J368" s="1777"/>
      <c r="K368" s="1752"/>
      <c r="L368" s="14"/>
    </row>
    <row r="369" spans="1:12" ht="27.95" customHeight="1">
      <c r="A369" s="13"/>
      <c r="B369" s="1751"/>
      <c r="C369" s="1777"/>
      <c r="D369" s="1777"/>
      <c r="E369" s="1777"/>
      <c r="F369" s="1752"/>
      <c r="G369" s="1751"/>
      <c r="H369" s="1752"/>
      <c r="I369" s="1751"/>
      <c r="J369" s="1777"/>
      <c r="K369" s="1752"/>
      <c r="L369" s="14"/>
    </row>
    <row r="370" spans="1:12" ht="27.95" customHeight="1">
      <c r="A370" s="13"/>
      <c r="L370" s="14"/>
    </row>
    <row r="371" spans="1:12" ht="27.95" customHeight="1">
      <c r="A371" s="13"/>
      <c r="B371" t="s">
        <v>204</v>
      </c>
      <c r="C371" s="291" t="e">
        <f>'04-22Master'!#REF!</f>
        <v>#REF!</v>
      </c>
      <c r="I371" t="s">
        <v>233</v>
      </c>
      <c r="L371" s="14"/>
    </row>
    <row r="372" spans="1:12" ht="27.95" customHeight="1">
      <c r="A372" s="13"/>
      <c r="F372" s="181" t="s">
        <v>199</v>
      </c>
      <c r="L372" s="14"/>
    </row>
    <row r="373" spans="1:12" ht="27.95" customHeight="1">
      <c r="A373" s="13" t="s">
        <v>200</v>
      </c>
      <c r="K373" s="231" t="e">
        <f>'04-22Master'!#REF!</f>
        <v>#REF!</v>
      </c>
      <c r="L373" s="14"/>
    </row>
    <row r="374" spans="1:12" ht="27.95" customHeight="1">
      <c r="A374" s="13" t="s">
        <v>201</v>
      </c>
      <c r="L374" s="14"/>
    </row>
    <row r="375" spans="1:12" ht="27.95" customHeight="1">
      <c r="A375" s="13"/>
      <c r="L375" s="14"/>
    </row>
    <row r="376" spans="1:12" ht="27.95" customHeight="1">
      <c r="A376" s="13"/>
      <c r="F376" t="s">
        <v>202</v>
      </c>
      <c r="L376" s="14"/>
    </row>
    <row r="377" spans="1:12" ht="27.95" customHeight="1">
      <c r="A377" s="13" t="s">
        <v>203</v>
      </c>
      <c r="B377" t="s">
        <v>367</v>
      </c>
      <c r="F377" t="str">
        <f>'04-22Master'!F5</f>
        <v>Burgeon IT Services Pvt.Ltd.</v>
      </c>
      <c r="L377" s="14"/>
    </row>
    <row r="378" spans="1:12" ht="27.95" customHeight="1" thickBot="1">
      <c r="A378" s="25" t="s">
        <v>204</v>
      </c>
      <c r="B378" s="294" t="e">
        <f>'04-22Master'!#REF!</f>
        <v>#REF!</v>
      </c>
      <c r="C378" s="23"/>
      <c r="D378" s="23"/>
      <c r="E378" s="23"/>
      <c r="F378" s="23" t="str">
        <f>'04-22Master'!F6</f>
        <v>Siri Mansion LIGB 436 Dr.A S Rao Nagar,Hyderabad</v>
      </c>
      <c r="G378" s="23"/>
      <c r="H378" s="23"/>
      <c r="I378" s="23"/>
      <c r="J378" s="23"/>
      <c r="K378" s="23"/>
      <c r="L378" s="24"/>
    </row>
    <row r="379" spans="1:12" ht="27.95" customHeight="1">
      <c r="A379" s="73"/>
      <c r="B379" s="74"/>
      <c r="C379" s="74"/>
      <c r="D379" s="186"/>
      <c r="E379" s="186"/>
      <c r="F379" s="186"/>
      <c r="G379" s="186"/>
      <c r="H379" s="186"/>
      <c r="I379" s="186"/>
      <c r="J379" s="74"/>
      <c r="K379" s="188" t="s">
        <v>218</v>
      </c>
      <c r="L379" s="187"/>
    </row>
    <row r="380" spans="1:12" ht="27.95" customHeight="1">
      <c r="A380" s="13"/>
      <c r="B380" s="1779" t="s">
        <v>217</v>
      </c>
      <c r="C380" s="1779"/>
      <c r="D380" s="1779"/>
      <c r="E380" s="1779"/>
      <c r="F380" s="1779"/>
      <c r="G380" s="1779"/>
      <c r="H380" s="1779"/>
      <c r="I380" s="1779"/>
      <c r="J380" s="1779"/>
      <c r="K380" s="1779"/>
      <c r="L380" s="1780"/>
    </row>
    <row r="381" spans="1:12" ht="27.95" customHeight="1">
      <c r="A381" s="13"/>
      <c r="B381" s="1774" t="s">
        <v>219</v>
      </c>
      <c r="C381" s="1774"/>
      <c r="D381" s="1774"/>
      <c r="E381" s="1774"/>
      <c r="F381" s="1774"/>
      <c r="G381" s="1774"/>
      <c r="H381" s="1774"/>
      <c r="I381" s="1774"/>
      <c r="J381" s="1774"/>
      <c r="K381" s="1774"/>
      <c r="L381" s="1781"/>
    </row>
    <row r="382" spans="1:12" ht="27.95" customHeight="1">
      <c r="A382" s="13"/>
      <c r="B382" s="189" t="s">
        <v>220</v>
      </c>
      <c r="C382" s="189"/>
      <c r="D382" s="189"/>
      <c r="E382" s="189"/>
      <c r="F382" s="189"/>
      <c r="H382" s="190"/>
      <c r="I382" s="190"/>
      <c r="J382" s="190"/>
      <c r="K382" s="190"/>
      <c r="L382" s="198"/>
    </row>
    <row r="383" spans="1:12" ht="27.95" customHeight="1">
      <c r="A383" s="13"/>
      <c r="B383" s="189"/>
      <c r="C383" s="189"/>
      <c r="D383" s="189"/>
      <c r="E383" s="189"/>
      <c r="F383" s="189"/>
      <c r="H383" s="190"/>
      <c r="I383" s="190"/>
      <c r="J383" s="190"/>
      <c r="K383" s="190"/>
      <c r="L383" s="198"/>
    </row>
    <row r="384" spans="1:12">
      <c r="A384" s="13"/>
      <c r="B384" s="1743" t="s">
        <v>190</v>
      </c>
      <c r="C384" s="1743"/>
      <c r="D384" s="1743"/>
      <c r="E384" s="1743"/>
      <c r="F384" s="1743"/>
      <c r="G384" s="1743"/>
      <c r="H384" s="1767" t="e">
        <f>'04-22Master'!#REF!</f>
        <v>#REF!</v>
      </c>
      <c r="I384" s="1758"/>
      <c r="J384" s="1758"/>
      <c r="K384" s="1758"/>
      <c r="L384" s="1759"/>
    </row>
    <row r="385" spans="1:12">
      <c r="A385" s="13"/>
      <c r="B385" s="1768" t="s">
        <v>191</v>
      </c>
      <c r="C385" s="1768"/>
      <c r="D385" s="1768"/>
      <c r="E385" s="1768"/>
      <c r="F385" s="1768"/>
      <c r="G385" s="1768"/>
      <c r="H385" s="1767" t="e">
        <f>'04-22Master'!#REF!</f>
        <v>#REF!</v>
      </c>
      <c r="I385" s="1758"/>
      <c r="J385" s="1758"/>
      <c r="K385" s="1758"/>
      <c r="L385" s="1759"/>
    </row>
    <row r="386" spans="1:12">
      <c r="A386" s="13"/>
      <c r="B386" s="1743" t="s">
        <v>192</v>
      </c>
      <c r="C386" s="1743"/>
      <c r="D386" s="1743"/>
      <c r="E386" s="1743"/>
      <c r="F386" s="1743"/>
      <c r="G386" s="1743"/>
      <c r="H386" s="1767" t="e">
        <f>'04-22Master'!#REF!</f>
        <v>#REF!</v>
      </c>
      <c r="I386" s="1758"/>
      <c r="J386" s="1758"/>
      <c r="K386" s="1758"/>
      <c r="L386" s="1759"/>
    </row>
    <row r="387" spans="1:12">
      <c r="A387" s="13"/>
      <c r="B387" s="1743" t="s">
        <v>193</v>
      </c>
      <c r="C387" s="1743"/>
      <c r="D387" s="1743"/>
      <c r="E387" s="1743"/>
      <c r="F387" s="1743"/>
      <c r="G387" s="1743"/>
      <c r="H387" s="1757" t="e">
        <f>'04-22Master'!#REF!</f>
        <v>#REF!</v>
      </c>
      <c r="I387" s="1758"/>
      <c r="J387" s="1758"/>
      <c r="K387" s="1758"/>
      <c r="L387" s="1759"/>
    </row>
    <row r="388" spans="1:12">
      <c r="A388" s="13"/>
      <c r="B388" s="85" t="s">
        <v>194</v>
      </c>
      <c r="C388" s="86"/>
      <c r="D388" s="86"/>
      <c r="E388" s="86"/>
      <c r="F388" s="86"/>
      <c r="G388" s="86"/>
      <c r="H388" s="1760" t="s">
        <v>195</v>
      </c>
      <c r="I388" s="1761"/>
      <c r="J388" s="1761"/>
      <c r="K388" s="1761"/>
      <c r="L388" s="1762"/>
    </row>
    <row r="389" spans="1:12">
      <c r="A389" s="13"/>
      <c r="B389" s="85" t="s">
        <v>196</v>
      </c>
      <c r="C389" s="86"/>
      <c r="D389" s="86"/>
      <c r="E389" s="86"/>
      <c r="F389" s="86"/>
      <c r="G389" s="86"/>
      <c r="H389" s="87"/>
      <c r="I389" s="88"/>
      <c r="J389" s="180"/>
      <c r="K389" s="88"/>
      <c r="L389" s="92"/>
    </row>
    <row r="390" spans="1:12" ht="15" customHeight="1">
      <c r="A390" s="13"/>
      <c r="B390" s="1763" t="s">
        <v>197</v>
      </c>
      <c r="C390" s="1763"/>
      <c r="D390" s="1763"/>
      <c r="E390" s="1763"/>
      <c r="F390" s="1763"/>
      <c r="G390" s="1763"/>
      <c r="H390" s="1764" t="e">
        <f>'04-22Master'!#REF!</f>
        <v>#REF!</v>
      </c>
      <c r="I390" s="1765"/>
      <c r="J390" s="1765"/>
      <c r="K390" s="1765"/>
      <c r="L390" s="1533"/>
    </row>
    <row r="391" spans="1:12">
      <c r="A391" s="13"/>
      <c r="B391" s="1743"/>
      <c r="C391" s="1743"/>
      <c r="D391" s="1743"/>
      <c r="E391" s="1743"/>
      <c r="F391" s="1743"/>
      <c r="G391" s="1743"/>
      <c r="H391" s="1766" t="e">
        <f>'04-22Master'!#REF!</f>
        <v>#REF!</v>
      </c>
      <c r="I391" s="1758"/>
      <c r="J391" s="1758"/>
      <c r="K391" s="1758"/>
      <c r="L391" s="1759"/>
    </row>
    <row r="392" spans="1:12">
      <c r="A392" s="13"/>
      <c r="B392" s="1743"/>
      <c r="C392" s="1743"/>
      <c r="D392" s="1743"/>
      <c r="E392" s="1743"/>
      <c r="F392" s="1743"/>
      <c r="G392" s="1743"/>
      <c r="H392" s="1767" t="e">
        <f>'04-22Master'!#REF!</f>
        <v>#REF!</v>
      </c>
      <c r="I392" s="1758"/>
      <c r="J392" s="1758"/>
      <c r="K392" s="1758"/>
      <c r="L392" s="1759"/>
    </row>
    <row r="393" spans="1:12">
      <c r="A393" s="13"/>
      <c r="G393" s="2" t="s">
        <v>221</v>
      </c>
      <c r="H393" s="2"/>
      <c r="I393" s="2"/>
      <c r="J393" s="2"/>
      <c r="K393" s="2"/>
      <c r="L393" s="80"/>
    </row>
    <row r="394" spans="1:12">
      <c r="A394" s="13"/>
      <c r="B394" s="182" t="s">
        <v>205</v>
      </c>
      <c r="C394" s="178"/>
      <c r="D394" s="178"/>
      <c r="E394" s="178"/>
      <c r="F394" s="178"/>
      <c r="G394" s="178"/>
      <c r="H394" s="167"/>
      <c r="I394" s="167"/>
      <c r="J394" s="167"/>
      <c r="K394" s="167"/>
      <c r="L394" s="185"/>
    </row>
    <row r="395" spans="1:12">
      <c r="A395" s="13"/>
      <c r="B395" s="182" t="s">
        <v>206</v>
      </c>
      <c r="C395" s="178"/>
      <c r="D395" s="178"/>
      <c r="E395" s="178"/>
      <c r="F395" s="178"/>
      <c r="G395" s="178"/>
      <c r="H395" s="167"/>
      <c r="I395" s="167"/>
      <c r="J395" s="168"/>
      <c r="K395" s="167"/>
      <c r="L395" s="185"/>
    </row>
    <row r="396" spans="1:12" ht="45">
      <c r="A396" s="84"/>
      <c r="B396" s="85" t="s">
        <v>209</v>
      </c>
      <c r="C396" s="86"/>
      <c r="D396" s="195"/>
      <c r="E396" s="173" t="s">
        <v>211</v>
      </c>
      <c r="F396" s="64"/>
      <c r="G396" s="1748" t="s">
        <v>210</v>
      </c>
      <c r="H396" s="1749"/>
      <c r="I396" s="172" t="s">
        <v>207</v>
      </c>
      <c r="J396" s="175" t="s">
        <v>212</v>
      </c>
      <c r="K396" s="1748" t="s">
        <v>208</v>
      </c>
      <c r="L396" s="1750"/>
    </row>
    <row r="397" spans="1:12">
      <c r="A397" s="84"/>
      <c r="B397" s="176">
        <v>1</v>
      </c>
      <c r="C397" s="86"/>
      <c r="D397" s="86"/>
      <c r="E397" s="179">
        <v>2</v>
      </c>
      <c r="F397" s="89"/>
      <c r="G397" s="179">
        <v>3</v>
      </c>
      <c r="H397" s="195"/>
      <c r="I397" s="195">
        <v>4</v>
      </c>
      <c r="J397" s="103">
        <v>5</v>
      </c>
      <c r="K397" s="90"/>
      <c r="L397" s="91">
        <v>6</v>
      </c>
    </row>
    <row r="398" spans="1:12">
      <c r="A398" s="84"/>
      <c r="B398" s="85" t="e">
        <f>'04-22Master'!#REF!</f>
        <v>#REF!</v>
      </c>
      <c r="C398" s="191"/>
      <c r="D398" s="192"/>
      <c r="E398" s="193" t="s">
        <v>371</v>
      </c>
      <c r="F398" s="192"/>
      <c r="G398" s="193" t="s">
        <v>369</v>
      </c>
      <c r="H398" s="64"/>
      <c r="I398" s="11" t="s">
        <v>372</v>
      </c>
      <c r="J398" s="292">
        <v>1</v>
      </c>
      <c r="K398" s="194" t="s">
        <v>34</v>
      </c>
      <c r="L398" s="199"/>
    </row>
    <row r="399" spans="1:12">
      <c r="A399" s="84"/>
      <c r="B399" s="85"/>
      <c r="C399" s="191"/>
      <c r="D399" s="192"/>
      <c r="E399" s="193"/>
      <c r="F399" s="192"/>
      <c r="G399" s="193"/>
      <c r="H399" s="64"/>
      <c r="I399" s="11"/>
      <c r="J399" s="11"/>
      <c r="K399" s="194"/>
      <c r="L399" s="199"/>
    </row>
    <row r="400" spans="1:12">
      <c r="A400" s="84"/>
      <c r="B400" s="85"/>
      <c r="C400" s="191"/>
      <c r="D400" s="192"/>
      <c r="E400" s="193"/>
      <c r="F400" s="192"/>
      <c r="G400" s="193"/>
      <c r="H400" s="64"/>
      <c r="I400" s="11"/>
      <c r="J400" s="11"/>
      <c r="K400" s="194"/>
      <c r="L400" s="199"/>
    </row>
    <row r="401" spans="1:12">
      <c r="A401" s="84"/>
      <c r="B401" s="71"/>
      <c r="C401" s="17"/>
      <c r="D401" s="72"/>
      <c r="E401" s="193"/>
      <c r="F401" s="192"/>
      <c r="G401" s="193"/>
      <c r="H401" s="64"/>
      <c r="I401" s="11"/>
      <c r="J401" s="11"/>
      <c r="K401" s="194"/>
      <c r="L401" s="199"/>
    </row>
    <row r="402" spans="1:12">
      <c r="A402" s="84"/>
      <c r="B402" t="s">
        <v>213</v>
      </c>
      <c r="L402" s="14"/>
    </row>
    <row r="403" spans="1:12">
      <c r="A403" s="13"/>
      <c r="B403" t="s">
        <v>214</v>
      </c>
      <c r="L403" s="14"/>
    </row>
    <row r="404" spans="1:12">
      <c r="A404" s="13"/>
      <c r="B404" t="s">
        <v>225</v>
      </c>
      <c r="J404" t="s">
        <v>224</v>
      </c>
      <c r="L404" s="14"/>
    </row>
    <row r="405" spans="1:12" ht="21" customHeight="1">
      <c r="A405" s="13"/>
      <c r="G405" s="2" t="s">
        <v>222</v>
      </c>
      <c r="H405" s="2"/>
      <c r="I405" s="2"/>
      <c r="J405" s="2"/>
      <c r="K405" s="2"/>
      <c r="L405" s="80"/>
    </row>
    <row r="406" spans="1:12" ht="15" customHeight="1">
      <c r="A406" s="13"/>
      <c r="B406" s="2"/>
      <c r="G406" t="s">
        <v>223</v>
      </c>
      <c r="H406" s="2"/>
      <c r="I406" s="2"/>
      <c r="J406" s="2"/>
      <c r="K406" s="2"/>
      <c r="L406" s="80"/>
    </row>
    <row r="407" spans="1:12" ht="20.25" customHeight="1">
      <c r="A407" s="13"/>
      <c r="B407" s="182" t="s">
        <v>226</v>
      </c>
      <c r="C407" s="178"/>
      <c r="D407" s="178"/>
      <c r="E407" s="178"/>
      <c r="F407" s="178"/>
      <c r="G407" s="178"/>
      <c r="H407" s="167"/>
      <c r="I407" s="167"/>
      <c r="J407" s="167"/>
      <c r="K407" s="167"/>
      <c r="L407" s="185"/>
    </row>
    <row r="408" spans="1:12" ht="18.75" customHeight="1">
      <c r="A408" s="13"/>
      <c r="B408" s="182" t="s">
        <v>227</v>
      </c>
      <c r="C408" s="178"/>
      <c r="D408" s="178"/>
      <c r="E408" s="178"/>
      <c r="F408" s="178"/>
      <c r="G408" s="178"/>
      <c r="H408" s="167"/>
      <c r="I408" s="167"/>
      <c r="J408" s="168"/>
      <c r="K408" s="167"/>
      <c r="L408" s="185"/>
    </row>
    <row r="409" spans="1:12" ht="27.95" customHeight="1">
      <c r="A409" s="13"/>
      <c r="B409" s="85" t="s">
        <v>4</v>
      </c>
      <c r="C409" s="1782" t="s">
        <v>228</v>
      </c>
      <c r="D409" s="1746"/>
      <c r="E409" s="1746"/>
      <c r="F409" s="1746"/>
      <c r="G409" s="1746"/>
      <c r="H409" s="1783"/>
      <c r="I409" s="174" t="s">
        <v>105</v>
      </c>
      <c r="J409" s="1784" t="s">
        <v>229</v>
      </c>
      <c r="K409" s="1785"/>
      <c r="L409" s="1786"/>
    </row>
    <row r="410" spans="1:12" ht="27.95" customHeight="1">
      <c r="A410" s="13"/>
      <c r="B410" s="176">
        <v>1</v>
      </c>
      <c r="C410" s="210"/>
      <c r="D410" s="88"/>
      <c r="E410" s="93">
        <v>2</v>
      </c>
      <c r="F410" s="63"/>
      <c r="G410" s="1778"/>
      <c r="H410" s="1749"/>
      <c r="I410" s="88">
        <v>3</v>
      </c>
      <c r="J410" s="197" t="s">
        <v>230</v>
      </c>
      <c r="K410" s="1787">
        <v>4</v>
      </c>
      <c r="L410" s="1788"/>
    </row>
    <row r="411" spans="1:12" ht="27.95" customHeight="1">
      <c r="A411" s="13"/>
      <c r="B411" s="85"/>
      <c r="C411" s="210"/>
      <c r="D411" s="88"/>
      <c r="E411" s="93"/>
      <c r="F411" s="63"/>
      <c r="G411" s="1778"/>
      <c r="H411" s="1749"/>
      <c r="I411" s="194"/>
      <c r="J411" s="196"/>
      <c r="K411" s="1778"/>
      <c r="L411" s="1750"/>
    </row>
    <row r="412" spans="1:12" ht="27.95" customHeight="1">
      <c r="A412" s="13"/>
      <c r="B412" s="85"/>
      <c r="C412" s="210"/>
      <c r="D412" s="88"/>
      <c r="E412" s="93"/>
      <c r="F412" s="63"/>
      <c r="G412" s="1778"/>
      <c r="H412" s="1749"/>
      <c r="I412" s="194"/>
      <c r="J412" s="196"/>
      <c r="K412" s="1778"/>
      <c r="L412" s="1750"/>
    </row>
    <row r="413" spans="1:12" ht="27.95" customHeight="1">
      <c r="A413" s="13"/>
      <c r="B413" s="85"/>
      <c r="C413" s="210"/>
      <c r="D413" s="88"/>
      <c r="E413" s="93"/>
      <c r="F413" s="63"/>
      <c r="G413" s="1778"/>
      <c r="H413" s="1749"/>
      <c r="I413" s="194"/>
      <c r="J413" s="196"/>
      <c r="K413" s="1778"/>
      <c r="L413" s="1750"/>
    </row>
    <row r="414" spans="1:12" ht="27.95" customHeight="1">
      <c r="A414" s="13"/>
      <c r="B414" s="71"/>
      <c r="C414" s="210"/>
      <c r="D414" s="88"/>
      <c r="E414" s="93"/>
      <c r="F414" s="63"/>
      <c r="G414" s="1778"/>
      <c r="H414" s="1749"/>
      <c r="I414" s="194"/>
      <c r="J414" s="196"/>
      <c r="K414" s="1778"/>
      <c r="L414" s="1750"/>
    </row>
    <row r="415" spans="1:12" ht="27.95" customHeight="1">
      <c r="A415" s="13"/>
      <c r="B415" t="s">
        <v>234</v>
      </c>
      <c r="L415" s="14"/>
    </row>
    <row r="416" spans="1:12" ht="21" customHeight="1">
      <c r="A416" s="13"/>
      <c r="B416" t="s">
        <v>235</v>
      </c>
      <c r="L416" s="14"/>
    </row>
    <row r="417" spans="1:12" ht="18" customHeight="1">
      <c r="A417" s="13"/>
      <c r="B417" t="s">
        <v>236</v>
      </c>
      <c r="L417" s="14"/>
    </row>
    <row r="418" spans="1:12" ht="23.25" customHeight="1">
      <c r="A418" s="13"/>
      <c r="B418" t="s">
        <v>237</v>
      </c>
      <c r="L418" s="14"/>
    </row>
    <row r="419" spans="1:12" ht="27.95" customHeight="1">
      <c r="A419" s="13"/>
      <c r="B419" s="193" t="s">
        <v>231</v>
      </c>
      <c r="C419" s="63"/>
      <c r="D419" s="63"/>
      <c r="E419" s="63"/>
      <c r="F419" s="64"/>
      <c r="G419" s="193" t="s">
        <v>207</v>
      </c>
      <c r="H419" s="64"/>
      <c r="I419" s="193" t="s">
        <v>232</v>
      </c>
      <c r="J419" s="63"/>
      <c r="K419" s="64"/>
      <c r="L419" s="14"/>
    </row>
    <row r="420" spans="1:12" ht="27.95" customHeight="1">
      <c r="A420" s="13"/>
      <c r="B420" s="1751"/>
      <c r="C420" s="1777"/>
      <c r="D420" s="1777"/>
      <c r="E420" s="1777"/>
      <c r="F420" s="1752"/>
      <c r="G420" s="1751"/>
      <c r="H420" s="1752"/>
      <c r="I420" s="1751"/>
      <c r="J420" s="1777"/>
      <c r="K420" s="1752"/>
      <c r="L420" s="14"/>
    </row>
    <row r="421" spans="1:12" ht="27.95" customHeight="1">
      <c r="A421" s="13"/>
      <c r="B421" s="1751"/>
      <c r="C421" s="1777"/>
      <c r="D421" s="1777"/>
      <c r="E421" s="1777"/>
      <c r="F421" s="1752"/>
      <c r="G421" s="1751"/>
      <c r="H421" s="1752"/>
      <c r="I421" s="1751"/>
      <c r="J421" s="1777"/>
      <c r="K421" s="1752"/>
      <c r="L421" s="14"/>
    </row>
    <row r="422" spans="1:12" ht="27.95" customHeight="1">
      <c r="A422" s="13"/>
      <c r="B422" s="1751"/>
      <c r="C422" s="1777"/>
      <c r="D422" s="1777"/>
      <c r="E422" s="1777"/>
      <c r="F422" s="1752"/>
      <c r="G422" s="1751"/>
      <c r="H422" s="1752"/>
      <c r="I422" s="1751"/>
      <c r="J422" s="1777"/>
      <c r="K422" s="1752"/>
      <c r="L422" s="14"/>
    </row>
    <row r="423" spans="1:12">
      <c r="A423" s="13"/>
      <c r="B423" s="1751"/>
      <c r="C423" s="1777"/>
      <c r="D423" s="1777"/>
      <c r="E423" s="1777"/>
      <c r="F423" s="1752"/>
      <c r="G423" s="1751"/>
      <c r="H423" s="1752"/>
      <c r="I423" s="1751"/>
      <c r="J423" s="1777"/>
      <c r="K423" s="1752"/>
      <c r="L423" s="14"/>
    </row>
    <row r="424" spans="1:12">
      <c r="A424" s="13"/>
      <c r="L424" s="14"/>
    </row>
    <row r="425" spans="1:12">
      <c r="A425" s="13"/>
      <c r="B425" t="s">
        <v>204</v>
      </c>
      <c r="C425" s="291" t="e">
        <f>'04-22Master'!#REF!</f>
        <v>#REF!</v>
      </c>
      <c r="I425" t="s">
        <v>233</v>
      </c>
      <c r="L425" s="14"/>
    </row>
    <row r="426" spans="1:12" ht="18.75">
      <c r="A426" s="13"/>
      <c r="F426" s="181" t="s">
        <v>199</v>
      </c>
      <c r="L426" s="14"/>
    </row>
    <row r="427" spans="1:12">
      <c r="A427" s="13" t="s">
        <v>200</v>
      </c>
      <c r="K427" s="231" t="e">
        <f>'04-22Master'!#REF!</f>
        <v>#REF!</v>
      </c>
      <c r="L427" s="14"/>
    </row>
    <row r="428" spans="1:12">
      <c r="A428" s="13" t="s">
        <v>201</v>
      </c>
      <c r="L428" s="14"/>
    </row>
    <row r="429" spans="1:12" ht="15" customHeight="1">
      <c r="A429" s="13"/>
      <c r="L429" s="14"/>
    </row>
    <row r="430" spans="1:12">
      <c r="A430" s="13"/>
      <c r="F430" t="s">
        <v>202</v>
      </c>
      <c r="L430" s="14"/>
    </row>
    <row r="431" spans="1:12">
      <c r="A431" s="13" t="s">
        <v>203</v>
      </c>
      <c r="B431" t="s">
        <v>367</v>
      </c>
      <c r="F431" t="str">
        <f>'04-22Master'!F5</f>
        <v>Burgeon IT Services Pvt.Ltd.</v>
      </c>
      <c r="L431" s="14"/>
    </row>
    <row r="432" spans="1:12" ht="15.75" thickBot="1">
      <c r="A432" s="25" t="s">
        <v>204</v>
      </c>
      <c r="B432" s="294" t="e">
        <f>'04-22Master'!#REF!</f>
        <v>#REF!</v>
      </c>
      <c r="C432" s="23"/>
      <c r="D432" s="23"/>
      <c r="E432" s="23"/>
      <c r="F432" s="23" t="str">
        <f>'04-22Master'!F6</f>
        <v>Siri Mansion LIGB 436 Dr.A S Rao Nagar,Hyderabad</v>
      </c>
      <c r="G432" s="23"/>
      <c r="H432" s="23"/>
      <c r="I432" s="23"/>
      <c r="J432" s="23"/>
      <c r="K432" s="23"/>
      <c r="L432" s="24"/>
    </row>
    <row r="433" spans="1:12" ht="32.25">
      <c r="A433" s="73"/>
      <c r="B433" s="74"/>
      <c r="C433" s="74"/>
      <c r="D433" s="186"/>
      <c r="E433" s="186"/>
      <c r="F433" s="186"/>
      <c r="G433" s="186"/>
      <c r="H433" s="186"/>
      <c r="I433" s="186"/>
      <c r="J433" s="74"/>
      <c r="K433" s="188" t="s">
        <v>218</v>
      </c>
      <c r="L433" s="187"/>
    </row>
    <row r="434" spans="1:12" ht="21">
      <c r="A434" s="13"/>
      <c r="B434" s="1779" t="s">
        <v>217</v>
      </c>
      <c r="C434" s="1779"/>
      <c r="D434" s="1779"/>
      <c r="E434" s="1779"/>
      <c r="F434" s="1779"/>
      <c r="G434" s="1779"/>
      <c r="H434" s="1779"/>
      <c r="I434" s="1779"/>
      <c r="J434" s="1779"/>
      <c r="K434" s="1779"/>
      <c r="L434" s="1780"/>
    </row>
    <row r="435" spans="1:12" ht="15.75">
      <c r="A435" s="13"/>
      <c r="B435" s="1774" t="s">
        <v>219</v>
      </c>
      <c r="C435" s="1774"/>
      <c r="D435" s="1774"/>
      <c r="E435" s="1774"/>
      <c r="F435" s="1774"/>
      <c r="G435" s="1774"/>
      <c r="H435" s="1774"/>
      <c r="I435" s="1774"/>
      <c r="J435" s="1774"/>
      <c r="K435" s="1774"/>
      <c r="L435" s="1781"/>
    </row>
    <row r="436" spans="1:12">
      <c r="A436" s="13"/>
      <c r="B436" s="189" t="s">
        <v>220</v>
      </c>
      <c r="C436" s="189"/>
      <c r="D436" s="189"/>
      <c r="E436" s="189"/>
      <c r="F436" s="189"/>
      <c r="H436" s="190"/>
      <c r="I436" s="190"/>
      <c r="J436" s="190"/>
      <c r="K436" s="190"/>
      <c r="L436" s="198"/>
    </row>
    <row r="437" spans="1:12">
      <c r="A437" s="13"/>
      <c r="B437" s="189"/>
      <c r="C437" s="189"/>
      <c r="D437" s="189"/>
      <c r="E437" s="189"/>
      <c r="F437" s="189"/>
      <c r="H437" s="190"/>
      <c r="I437" s="190"/>
      <c r="J437" s="190"/>
      <c r="K437" s="190"/>
      <c r="L437" s="198"/>
    </row>
    <row r="438" spans="1:12">
      <c r="A438" s="13"/>
      <c r="B438" s="1743" t="s">
        <v>190</v>
      </c>
      <c r="C438" s="1743"/>
      <c r="D438" s="1743"/>
      <c r="E438" s="1743"/>
      <c r="F438" s="1743"/>
      <c r="G438" s="1743"/>
      <c r="H438" s="1767" t="e">
        <f>'04-22Master'!#REF!</f>
        <v>#REF!</v>
      </c>
      <c r="I438" s="1758"/>
      <c r="J438" s="1758"/>
      <c r="K438" s="1758"/>
      <c r="L438" s="1759"/>
    </row>
    <row r="439" spans="1:12">
      <c r="A439" s="13"/>
      <c r="B439" s="1768" t="s">
        <v>191</v>
      </c>
      <c r="C439" s="1768"/>
      <c r="D439" s="1768"/>
      <c r="E439" s="1768"/>
      <c r="F439" s="1768"/>
      <c r="G439" s="1768"/>
      <c r="H439" s="1767" t="e">
        <f>'04-22Master'!#REF!</f>
        <v>#REF!</v>
      </c>
      <c r="I439" s="1758"/>
      <c r="J439" s="1758"/>
      <c r="K439" s="1758"/>
      <c r="L439" s="1759"/>
    </row>
    <row r="440" spans="1:12">
      <c r="A440" s="13"/>
      <c r="B440" s="1743" t="s">
        <v>192</v>
      </c>
      <c r="C440" s="1743"/>
      <c r="D440" s="1743"/>
      <c r="E440" s="1743"/>
      <c r="F440" s="1743"/>
      <c r="G440" s="1743"/>
      <c r="H440" s="1767" t="e">
        <f>'04-22Master'!#REF!</f>
        <v>#REF!</v>
      </c>
      <c r="I440" s="1758"/>
      <c r="J440" s="1758"/>
      <c r="K440" s="1758"/>
      <c r="L440" s="1759"/>
    </row>
    <row r="441" spans="1:12">
      <c r="A441" s="13"/>
      <c r="B441" s="1743" t="s">
        <v>193</v>
      </c>
      <c r="C441" s="1743"/>
      <c r="D441" s="1743"/>
      <c r="E441" s="1743"/>
      <c r="F441" s="1743"/>
      <c r="G441" s="1743"/>
      <c r="H441" s="1757" t="e">
        <f>'04-22Master'!#REF!</f>
        <v>#REF!</v>
      </c>
      <c r="I441" s="1758"/>
      <c r="J441" s="1758"/>
      <c r="K441" s="1758"/>
      <c r="L441" s="1759"/>
    </row>
    <row r="442" spans="1:12">
      <c r="A442" s="13"/>
      <c r="B442" s="85" t="s">
        <v>194</v>
      </c>
      <c r="C442" s="86"/>
      <c r="D442" s="86"/>
      <c r="E442" s="86"/>
      <c r="F442" s="86"/>
      <c r="G442" s="86"/>
      <c r="H442" s="1760" t="s">
        <v>195</v>
      </c>
      <c r="I442" s="1761"/>
      <c r="J442" s="1761"/>
      <c r="K442" s="1761"/>
      <c r="L442" s="1762"/>
    </row>
    <row r="443" spans="1:12">
      <c r="A443" s="13"/>
      <c r="B443" s="85" t="s">
        <v>196</v>
      </c>
      <c r="C443" s="86"/>
      <c r="D443" s="86"/>
      <c r="E443" s="86"/>
      <c r="F443" s="86"/>
      <c r="G443" s="86"/>
      <c r="H443" s="87"/>
      <c r="I443" s="88"/>
      <c r="J443" s="180"/>
      <c r="K443" s="88"/>
      <c r="L443" s="92"/>
    </row>
    <row r="444" spans="1:12" ht="27.95" customHeight="1">
      <c r="A444" s="13"/>
      <c r="B444" s="1763" t="s">
        <v>197</v>
      </c>
      <c r="C444" s="1763"/>
      <c r="D444" s="1763"/>
      <c r="E444" s="1763"/>
      <c r="F444" s="1763"/>
      <c r="G444" s="1763"/>
      <c r="H444" s="1764" t="e">
        <f>'04-22Master'!#REF!</f>
        <v>#REF!</v>
      </c>
      <c r="I444" s="1765"/>
      <c r="J444" s="1765"/>
      <c r="K444" s="1765"/>
      <c r="L444" s="1533"/>
    </row>
    <row r="445" spans="1:12" ht="27.95" customHeight="1">
      <c r="A445" s="13"/>
      <c r="B445" s="1743"/>
      <c r="C445" s="1743"/>
      <c r="D445" s="1743"/>
      <c r="E445" s="1743"/>
      <c r="F445" s="1743"/>
      <c r="G445" s="1743"/>
      <c r="H445" s="1766" t="e">
        <f>'04-22Master'!#REF!</f>
        <v>#REF!</v>
      </c>
      <c r="I445" s="1758"/>
      <c r="J445" s="1758"/>
      <c r="K445" s="1758"/>
      <c r="L445" s="1759"/>
    </row>
    <row r="446" spans="1:12" ht="27.95" customHeight="1">
      <c r="A446" s="13"/>
      <c r="B446" s="1743"/>
      <c r="C446" s="1743"/>
      <c r="D446" s="1743"/>
      <c r="E446" s="1743"/>
      <c r="F446" s="1743"/>
      <c r="G446" s="1743"/>
      <c r="H446" s="1767" t="e">
        <f>'04-22Master'!#REF!</f>
        <v>#REF!</v>
      </c>
      <c r="I446" s="1758"/>
      <c r="J446" s="1758"/>
      <c r="K446" s="1758"/>
      <c r="L446" s="1759"/>
    </row>
    <row r="447" spans="1:12" ht="27.95" customHeight="1">
      <c r="A447" s="13"/>
      <c r="G447" s="2" t="s">
        <v>221</v>
      </c>
      <c r="H447" s="2"/>
      <c r="I447" s="2"/>
      <c r="J447" s="2"/>
      <c r="K447" s="2"/>
      <c r="L447" s="80"/>
    </row>
    <row r="448" spans="1:12" ht="27.95" customHeight="1">
      <c r="A448" s="13"/>
      <c r="B448" s="182" t="s">
        <v>205</v>
      </c>
      <c r="C448" s="178"/>
      <c r="D448" s="178"/>
      <c r="E448" s="178"/>
      <c r="F448" s="178"/>
      <c r="G448" s="178"/>
      <c r="H448" s="167"/>
      <c r="I448" s="167"/>
      <c r="J448" s="167"/>
      <c r="K448" s="167"/>
      <c r="L448" s="185"/>
    </row>
    <row r="449" spans="1:12" ht="27.95" customHeight="1">
      <c r="A449" s="13"/>
      <c r="B449" s="182" t="s">
        <v>206</v>
      </c>
      <c r="C449" s="178"/>
      <c r="D449" s="178"/>
      <c r="E449" s="178"/>
      <c r="F449" s="178"/>
      <c r="G449" s="178"/>
      <c r="H449" s="167"/>
      <c r="I449" s="167"/>
      <c r="J449" s="168"/>
      <c r="K449" s="167"/>
      <c r="L449" s="185"/>
    </row>
    <row r="450" spans="1:12" ht="27.95" customHeight="1">
      <c r="A450" s="84"/>
      <c r="B450" s="85" t="s">
        <v>209</v>
      </c>
      <c r="C450" s="86"/>
      <c r="D450" s="195"/>
      <c r="E450" s="173" t="s">
        <v>211</v>
      </c>
      <c r="F450" s="64"/>
      <c r="G450" s="1748" t="s">
        <v>210</v>
      </c>
      <c r="H450" s="1749"/>
      <c r="I450" s="172" t="s">
        <v>207</v>
      </c>
      <c r="J450" s="175" t="s">
        <v>212</v>
      </c>
      <c r="K450" s="1748" t="s">
        <v>208</v>
      </c>
      <c r="L450" s="1750"/>
    </row>
    <row r="451" spans="1:12" ht="27.95" customHeight="1">
      <c r="A451" s="84"/>
      <c r="B451" s="176">
        <v>1</v>
      </c>
      <c r="C451" s="86"/>
      <c r="D451" s="86"/>
      <c r="E451" s="179">
        <v>2</v>
      </c>
      <c r="F451" s="89"/>
      <c r="G451" s="179">
        <v>3</v>
      </c>
      <c r="H451" s="195"/>
      <c r="I451" s="195">
        <v>4</v>
      </c>
      <c r="J451" s="103">
        <v>5</v>
      </c>
      <c r="K451" s="90"/>
      <c r="L451" s="91">
        <v>6</v>
      </c>
    </row>
    <row r="452" spans="1:12" ht="27.95" customHeight="1">
      <c r="A452" s="84"/>
      <c r="B452" s="85" t="e">
        <f>'04-22Master'!#REF!</f>
        <v>#REF!</v>
      </c>
      <c r="C452" s="191"/>
      <c r="D452" s="192"/>
      <c r="E452" s="193" t="s">
        <v>371</v>
      </c>
      <c r="F452" s="192"/>
      <c r="G452" s="193" t="s">
        <v>369</v>
      </c>
      <c r="H452" s="64"/>
      <c r="I452" s="11" t="s">
        <v>372</v>
      </c>
      <c r="J452" s="292">
        <v>1</v>
      </c>
      <c r="K452" s="194" t="s">
        <v>34</v>
      </c>
      <c r="L452" s="199"/>
    </row>
    <row r="453" spans="1:12" ht="27.95" customHeight="1">
      <c r="A453" s="84"/>
      <c r="B453" s="85"/>
      <c r="C453" s="191"/>
      <c r="D453" s="192"/>
      <c r="E453" s="193"/>
      <c r="F453" s="192"/>
      <c r="G453" s="193"/>
      <c r="H453" s="64"/>
      <c r="I453" s="11"/>
      <c r="J453" s="11"/>
      <c r="K453" s="194"/>
      <c r="L453" s="199"/>
    </row>
    <row r="454" spans="1:12" ht="27.95" customHeight="1">
      <c r="A454" s="84"/>
      <c r="B454" s="85"/>
      <c r="C454" s="191"/>
      <c r="D454" s="192"/>
      <c r="E454" s="193"/>
      <c r="F454" s="192"/>
      <c r="G454" s="193"/>
      <c r="H454" s="64"/>
      <c r="I454" s="11"/>
      <c r="J454" s="11"/>
      <c r="K454" s="194"/>
      <c r="L454" s="199"/>
    </row>
    <row r="455" spans="1:12" ht="27.95" customHeight="1">
      <c r="A455" s="84"/>
      <c r="B455" s="71"/>
      <c r="C455" s="17"/>
      <c r="D455" s="72"/>
      <c r="E455" s="193"/>
      <c r="F455" s="192"/>
      <c r="G455" s="193"/>
      <c r="H455" s="64"/>
      <c r="I455" s="11"/>
      <c r="J455" s="11"/>
      <c r="K455" s="194"/>
      <c r="L455" s="199"/>
    </row>
    <row r="456" spans="1:12" ht="27.95" customHeight="1">
      <c r="A456" s="84"/>
      <c r="B456" t="s">
        <v>213</v>
      </c>
      <c r="L456" s="14"/>
    </row>
    <row r="457" spans="1:12" ht="27.95" customHeight="1">
      <c r="A457" s="13"/>
      <c r="B457" t="s">
        <v>214</v>
      </c>
      <c r="L457" s="14"/>
    </row>
    <row r="458" spans="1:12" ht="27.95" customHeight="1">
      <c r="A458" s="13"/>
      <c r="B458" t="s">
        <v>225</v>
      </c>
      <c r="J458" t="s">
        <v>224</v>
      </c>
      <c r="L458" s="14"/>
    </row>
    <row r="459" spans="1:12" ht="24" customHeight="1">
      <c r="A459" s="13"/>
      <c r="G459" s="2" t="s">
        <v>222</v>
      </c>
      <c r="H459" s="2"/>
      <c r="I459" s="2"/>
      <c r="J459" s="2"/>
      <c r="K459" s="2"/>
      <c r="L459" s="80"/>
    </row>
    <row r="460" spans="1:12" ht="18" customHeight="1">
      <c r="A460" s="13"/>
      <c r="B460" s="2"/>
      <c r="G460" t="s">
        <v>223</v>
      </c>
      <c r="H460" s="2"/>
      <c r="I460" s="2"/>
      <c r="J460" s="2"/>
      <c r="K460" s="2"/>
      <c r="L460" s="80"/>
    </row>
    <row r="461" spans="1:12" ht="18.75" customHeight="1">
      <c r="A461" s="13"/>
      <c r="B461" s="182" t="s">
        <v>226</v>
      </c>
      <c r="C461" s="178"/>
      <c r="D461" s="178"/>
      <c r="E461" s="178"/>
      <c r="F461" s="178"/>
      <c r="G461" s="178"/>
      <c r="H461" s="167"/>
      <c r="I461" s="167"/>
      <c r="J461" s="167"/>
      <c r="K461" s="167"/>
      <c r="L461" s="185"/>
    </row>
    <row r="462" spans="1:12">
      <c r="A462" s="13"/>
      <c r="B462" s="182" t="s">
        <v>227</v>
      </c>
      <c r="C462" s="178"/>
      <c r="D462" s="178"/>
      <c r="E462" s="178"/>
      <c r="F462" s="178"/>
      <c r="G462" s="178"/>
      <c r="H462" s="167"/>
      <c r="I462" s="167"/>
      <c r="J462" s="168"/>
      <c r="K462" s="167"/>
      <c r="L462" s="185"/>
    </row>
    <row r="463" spans="1:12">
      <c r="A463" s="13"/>
      <c r="B463" s="85" t="s">
        <v>4</v>
      </c>
      <c r="C463" s="1782" t="s">
        <v>228</v>
      </c>
      <c r="D463" s="1746"/>
      <c r="E463" s="1746"/>
      <c r="F463" s="1746"/>
      <c r="G463" s="1746"/>
      <c r="H463" s="1783"/>
      <c r="I463" s="174" t="s">
        <v>105</v>
      </c>
      <c r="J463" s="1784" t="s">
        <v>229</v>
      </c>
      <c r="K463" s="1785"/>
      <c r="L463" s="1786"/>
    </row>
    <row r="464" spans="1:12">
      <c r="A464" s="13"/>
      <c r="B464" s="176">
        <v>1</v>
      </c>
      <c r="C464" s="210"/>
      <c r="D464" s="88"/>
      <c r="E464" s="93">
        <v>2</v>
      </c>
      <c r="F464" s="63"/>
      <c r="G464" s="1778"/>
      <c r="H464" s="1749"/>
      <c r="I464" s="88">
        <v>3</v>
      </c>
      <c r="J464" s="197" t="s">
        <v>230</v>
      </c>
      <c r="K464" s="1787">
        <v>4</v>
      </c>
      <c r="L464" s="1788"/>
    </row>
    <row r="465" spans="1:12">
      <c r="A465" s="13"/>
      <c r="B465" s="85"/>
      <c r="C465" s="210"/>
      <c r="D465" s="88"/>
      <c r="E465" s="93"/>
      <c r="F465" s="63"/>
      <c r="G465" s="1778"/>
      <c r="H465" s="1749"/>
      <c r="I465" s="194"/>
      <c r="J465" s="196"/>
      <c r="K465" s="1778"/>
      <c r="L465" s="1750"/>
    </row>
    <row r="466" spans="1:12">
      <c r="A466" s="13"/>
      <c r="B466" s="85"/>
      <c r="C466" s="210"/>
      <c r="D466" s="88"/>
      <c r="E466" s="93"/>
      <c r="F466" s="63"/>
      <c r="G466" s="1778"/>
      <c r="H466" s="1749"/>
      <c r="I466" s="194"/>
      <c r="J466" s="196"/>
      <c r="K466" s="1778"/>
      <c r="L466" s="1750"/>
    </row>
    <row r="467" spans="1:12" ht="15" customHeight="1">
      <c r="A467" s="13"/>
      <c r="B467" s="85"/>
      <c r="C467" s="210"/>
      <c r="D467" s="88"/>
      <c r="E467" s="93"/>
      <c r="F467" s="63"/>
      <c r="G467" s="1778"/>
      <c r="H467" s="1749"/>
      <c r="I467" s="194"/>
      <c r="J467" s="196"/>
      <c r="K467" s="1778"/>
      <c r="L467" s="1750"/>
    </row>
    <row r="468" spans="1:12">
      <c r="A468" s="13"/>
      <c r="B468" s="71"/>
      <c r="C468" s="210"/>
      <c r="D468" s="88"/>
      <c r="E468" s="93"/>
      <c r="F468" s="63"/>
      <c r="G468" s="1778"/>
      <c r="H468" s="1749"/>
      <c r="I468" s="194"/>
      <c r="J468" s="196"/>
      <c r="K468" s="1778"/>
      <c r="L468" s="1750"/>
    </row>
    <row r="469" spans="1:12">
      <c r="A469" s="13"/>
      <c r="B469" t="s">
        <v>234</v>
      </c>
      <c r="L469" s="14"/>
    </row>
    <row r="470" spans="1:12">
      <c r="A470" s="13"/>
      <c r="B470" t="s">
        <v>235</v>
      </c>
      <c r="L470" s="14"/>
    </row>
    <row r="471" spans="1:12">
      <c r="A471" s="13"/>
      <c r="B471" t="s">
        <v>236</v>
      </c>
      <c r="L471" s="14"/>
    </row>
    <row r="472" spans="1:12">
      <c r="A472" s="13"/>
      <c r="B472" t="s">
        <v>237</v>
      </c>
      <c r="L472" s="14"/>
    </row>
    <row r="473" spans="1:12">
      <c r="A473" s="13"/>
      <c r="B473" s="193" t="s">
        <v>231</v>
      </c>
      <c r="C473" s="63"/>
      <c r="D473" s="63"/>
      <c r="E473" s="63"/>
      <c r="F473" s="64"/>
      <c r="G473" s="193" t="s">
        <v>207</v>
      </c>
      <c r="H473" s="64"/>
      <c r="I473" s="193" t="s">
        <v>232</v>
      </c>
      <c r="J473" s="63"/>
      <c r="K473" s="64"/>
      <c r="L473" s="14"/>
    </row>
    <row r="474" spans="1:12">
      <c r="A474" s="13"/>
      <c r="B474" s="1751"/>
      <c r="C474" s="1777"/>
      <c r="D474" s="1777"/>
      <c r="E474" s="1777"/>
      <c r="F474" s="1752"/>
      <c r="G474" s="1751"/>
      <c r="H474" s="1752"/>
      <c r="I474" s="1751"/>
      <c r="J474" s="1777"/>
      <c r="K474" s="1752"/>
      <c r="L474" s="14"/>
    </row>
    <row r="475" spans="1:12">
      <c r="A475" s="13"/>
      <c r="B475" s="1751"/>
      <c r="C475" s="1777"/>
      <c r="D475" s="1777"/>
      <c r="E475" s="1777"/>
      <c r="F475" s="1752"/>
      <c r="G475" s="1751"/>
      <c r="H475" s="1752"/>
      <c r="I475" s="1751"/>
      <c r="J475" s="1777"/>
      <c r="K475" s="1752"/>
      <c r="L475" s="14"/>
    </row>
    <row r="476" spans="1:12">
      <c r="A476" s="13"/>
      <c r="B476" s="1751"/>
      <c r="C476" s="1777"/>
      <c r="D476" s="1777"/>
      <c r="E476" s="1777"/>
      <c r="F476" s="1752"/>
      <c r="G476" s="1751"/>
      <c r="H476" s="1752"/>
      <c r="I476" s="1751"/>
      <c r="J476" s="1777"/>
      <c r="K476" s="1752"/>
      <c r="L476" s="14"/>
    </row>
    <row r="477" spans="1:12">
      <c r="A477" s="13"/>
      <c r="B477" s="1751"/>
      <c r="C477" s="1777"/>
      <c r="D477" s="1777"/>
      <c r="E477" s="1777"/>
      <c r="F477" s="1752"/>
      <c r="G477" s="1751"/>
      <c r="H477" s="1752"/>
      <c r="I477" s="1751"/>
      <c r="J477" s="1777"/>
      <c r="K477" s="1752"/>
      <c r="L477" s="14"/>
    </row>
    <row r="478" spans="1:12">
      <c r="A478" s="13"/>
      <c r="L478" s="14"/>
    </row>
    <row r="479" spans="1:12">
      <c r="A479" s="13"/>
      <c r="B479" t="s">
        <v>204</v>
      </c>
      <c r="C479" s="291" t="e">
        <f>'04-22Master'!#REF!</f>
        <v>#REF!</v>
      </c>
      <c r="I479" t="s">
        <v>233</v>
      </c>
      <c r="L479" s="14"/>
    </row>
    <row r="480" spans="1:12" ht="18.75">
      <c r="A480" s="13"/>
      <c r="F480" s="181" t="s">
        <v>199</v>
      </c>
      <c r="L480" s="14"/>
    </row>
    <row r="481" spans="1:12">
      <c r="A481" s="13" t="s">
        <v>200</v>
      </c>
      <c r="K481" s="231" t="e">
        <f>'04-22Master'!#REF!</f>
        <v>#REF!</v>
      </c>
      <c r="L481" s="14"/>
    </row>
    <row r="482" spans="1:12" ht="27.95" customHeight="1">
      <c r="A482" s="13" t="s">
        <v>201</v>
      </c>
      <c r="L482" s="14"/>
    </row>
    <row r="483" spans="1:12" ht="27.95" customHeight="1">
      <c r="A483" s="13"/>
      <c r="F483" t="s">
        <v>202</v>
      </c>
      <c r="L483" s="14"/>
    </row>
    <row r="484" spans="1:12" ht="27.95" customHeight="1">
      <c r="A484" s="13" t="s">
        <v>203</v>
      </c>
      <c r="B484" t="s">
        <v>367</v>
      </c>
      <c r="F484" t="str">
        <f>'04-22Master'!F5</f>
        <v>Burgeon IT Services Pvt.Ltd.</v>
      </c>
      <c r="L484" s="14"/>
    </row>
    <row r="485" spans="1:12" ht="27.95" customHeight="1" thickBot="1">
      <c r="A485" s="25" t="s">
        <v>204</v>
      </c>
      <c r="B485" s="294" t="e">
        <f>'04-22Master'!#REF!</f>
        <v>#REF!</v>
      </c>
      <c r="C485" s="23"/>
      <c r="D485" s="23"/>
      <c r="E485" s="23"/>
      <c r="F485" s="23" t="str">
        <f>'04-22Master'!F6</f>
        <v>Siri Mansion LIGB 436 Dr.A S Rao Nagar,Hyderabad</v>
      </c>
      <c r="G485" s="23"/>
      <c r="H485" s="23"/>
      <c r="I485" s="23"/>
      <c r="J485" s="23"/>
      <c r="K485" s="23"/>
      <c r="L485" s="24"/>
    </row>
    <row r="486" spans="1:12" ht="27.95" customHeight="1">
      <c r="A486" s="73"/>
      <c r="B486" s="74"/>
      <c r="C486" s="74"/>
      <c r="D486" s="186"/>
      <c r="E486" s="186"/>
      <c r="F486" s="186"/>
      <c r="G486" s="186"/>
      <c r="H486" s="186"/>
      <c r="I486" s="186"/>
      <c r="J486" s="74"/>
      <c r="K486" s="188" t="s">
        <v>218</v>
      </c>
      <c r="L486" s="187"/>
    </row>
    <row r="487" spans="1:12" ht="27.95" customHeight="1">
      <c r="A487" s="13"/>
      <c r="B487" s="1779" t="s">
        <v>217</v>
      </c>
      <c r="C487" s="1779"/>
      <c r="D487" s="1779"/>
      <c r="E487" s="1779"/>
      <c r="F487" s="1779"/>
      <c r="G487" s="1779"/>
      <c r="H487" s="1779"/>
      <c r="I487" s="1779"/>
      <c r="J487" s="1779"/>
      <c r="K487" s="1779"/>
      <c r="L487" s="1780"/>
    </row>
    <row r="488" spans="1:12" ht="21.75" customHeight="1">
      <c r="A488" s="13"/>
      <c r="B488" s="1774" t="s">
        <v>219</v>
      </c>
      <c r="C488" s="1774"/>
      <c r="D488" s="1774"/>
      <c r="E488" s="1774"/>
      <c r="F488" s="1774"/>
      <c r="G488" s="1774"/>
      <c r="H488" s="1774"/>
      <c r="I488" s="1774"/>
      <c r="J488" s="1774"/>
      <c r="K488" s="1774"/>
      <c r="L488" s="1781"/>
    </row>
    <row r="489" spans="1:12" ht="27.95" customHeight="1">
      <c r="A489" s="13"/>
      <c r="B489" s="189" t="s">
        <v>220</v>
      </c>
      <c r="C489" s="189"/>
      <c r="D489" s="189"/>
      <c r="E489" s="189"/>
      <c r="F489" s="189"/>
      <c r="H489" s="190"/>
      <c r="I489" s="190"/>
      <c r="J489" s="190"/>
      <c r="K489" s="190"/>
      <c r="L489" s="198"/>
    </row>
    <row r="490" spans="1:12" ht="27.95" customHeight="1">
      <c r="A490" s="13"/>
      <c r="B490" s="1743" t="s">
        <v>190</v>
      </c>
      <c r="C490" s="1743"/>
      <c r="D490" s="1743"/>
      <c r="E490" s="1743"/>
      <c r="F490" s="1743"/>
      <c r="G490" s="1743"/>
      <c r="H490" s="1767">
        <f>'04-22Master'!B440</f>
        <v>0</v>
      </c>
      <c r="I490" s="1758"/>
      <c r="J490" s="1758"/>
      <c r="K490" s="1758"/>
      <c r="L490" s="1759"/>
    </row>
    <row r="491" spans="1:12" ht="24" customHeight="1">
      <c r="A491" s="13"/>
      <c r="B491" s="1768" t="s">
        <v>191</v>
      </c>
      <c r="C491" s="1768"/>
      <c r="D491" s="1768"/>
      <c r="E491" s="1768"/>
      <c r="F491" s="1768"/>
      <c r="G491" s="1768"/>
      <c r="H491" s="1767">
        <f>'04-22Master'!E440</f>
        <v>0</v>
      </c>
      <c r="I491" s="1758"/>
      <c r="J491" s="1758"/>
      <c r="K491" s="1758"/>
      <c r="L491" s="1759"/>
    </row>
    <row r="492" spans="1:12" ht="24.75" customHeight="1">
      <c r="A492" s="13"/>
      <c r="B492" s="1743" t="s">
        <v>192</v>
      </c>
      <c r="C492" s="1743"/>
      <c r="D492" s="1743"/>
      <c r="E492" s="1743"/>
      <c r="F492" s="1743"/>
      <c r="G492" s="1743"/>
      <c r="H492" s="1767">
        <f>'04-22Master'!C440</f>
        <v>0</v>
      </c>
      <c r="I492" s="1758"/>
      <c r="J492" s="1758"/>
      <c r="K492" s="1758"/>
      <c r="L492" s="1759"/>
    </row>
    <row r="493" spans="1:12" ht="26.25" customHeight="1">
      <c r="A493" s="13"/>
      <c r="B493" s="1743" t="s">
        <v>193</v>
      </c>
      <c r="C493" s="1743"/>
      <c r="D493" s="1743"/>
      <c r="E493" s="1743"/>
      <c r="F493" s="1743"/>
      <c r="G493" s="1743"/>
      <c r="H493" s="1757">
        <f>'04-22Master'!D440</f>
        <v>0</v>
      </c>
      <c r="I493" s="1758"/>
      <c r="J493" s="1758"/>
      <c r="K493" s="1758"/>
      <c r="L493" s="1759"/>
    </row>
    <row r="494" spans="1:12" ht="25.5" customHeight="1">
      <c r="A494" s="13"/>
      <c r="B494" s="85" t="s">
        <v>194</v>
      </c>
      <c r="C494" s="86"/>
      <c r="D494" s="86"/>
      <c r="E494" s="86"/>
      <c r="F494" s="86"/>
      <c r="G494" s="86"/>
      <c r="H494" s="1760" t="s">
        <v>195</v>
      </c>
      <c r="I494" s="1761"/>
      <c r="J494" s="1761"/>
      <c r="K494" s="1761"/>
      <c r="L494" s="1762"/>
    </row>
    <row r="495" spans="1:12" ht="27.95" customHeight="1">
      <c r="A495" s="13"/>
      <c r="B495" s="85" t="s">
        <v>196</v>
      </c>
      <c r="C495" s="86"/>
      <c r="D495" s="86"/>
      <c r="E495" s="86"/>
      <c r="F495" s="86"/>
      <c r="G495" s="86"/>
      <c r="H495" s="87"/>
      <c r="I495" s="88"/>
      <c r="J495" s="180"/>
      <c r="K495" s="88"/>
      <c r="L495" s="92"/>
    </row>
    <row r="496" spans="1:12" ht="24" customHeight="1">
      <c r="A496" s="13"/>
      <c r="B496" s="1763" t="s">
        <v>197</v>
      </c>
      <c r="C496" s="1763"/>
      <c r="D496" s="1763"/>
      <c r="E496" s="1763"/>
      <c r="F496" s="1763"/>
      <c r="G496" s="1763"/>
      <c r="H496" s="1764">
        <f>'04-22Master'!G440</f>
        <v>0</v>
      </c>
      <c r="I496" s="1765"/>
      <c r="J496" s="1765"/>
      <c r="K496" s="1765"/>
      <c r="L496" s="1533"/>
    </row>
    <row r="497" spans="1:12" ht="22.5" customHeight="1">
      <c r="A497" s="13"/>
      <c r="B497" s="1743"/>
      <c r="C497" s="1743"/>
      <c r="D497" s="1743"/>
      <c r="E497" s="1743"/>
      <c r="F497" s="1743"/>
      <c r="G497" s="1743"/>
      <c r="H497" s="1766" t="e">
        <f>'04-22Master'!#REF!</f>
        <v>#REF!</v>
      </c>
      <c r="I497" s="1758"/>
      <c r="J497" s="1758"/>
      <c r="K497" s="1758"/>
      <c r="L497" s="1759"/>
    </row>
    <row r="498" spans="1:12" ht="18.75" customHeight="1">
      <c r="A498" s="13"/>
      <c r="B498" s="1743"/>
      <c r="C498" s="1743"/>
      <c r="D498" s="1743"/>
      <c r="E498" s="1743"/>
      <c r="F498" s="1743"/>
      <c r="G498" s="1743"/>
      <c r="H498" s="1767" t="e">
        <f>'04-22Master'!#REF!</f>
        <v>#REF!</v>
      </c>
      <c r="I498" s="1758"/>
      <c r="J498" s="1758"/>
      <c r="K498" s="1758"/>
      <c r="L498" s="1759"/>
    </row>
    <row r="499" spans="1:12">
      <c r="A499" s="13"/>
      <c r="G499" s="2" t="s">
        <v>221</v>
      </c>
      <c r="H499" s="2"/>
      <c r="I499" s="2"/>
      <c r="J499" s="2"/>
      <c r="K499" s="2"/>
      <c r="L499" s="80"/>
    </row>
    <row r="500" spans="1:12">
      <c r="A500" s="13"/>
      <c r="B500" s="182" t="s">
        <v>205</v>
      </c>
      <c r="C500" s="178"/>
      <c r="D500" s="178"/>
      <c r="E500" s="178"/>
      <c r="F500" s="178"/>
      <c r="G500" s="178"/>
      <c r="H500" s="167"/>
      <c r="I500" s="167"/>
      <c r="J500" s="167"/>
      <c r="K500" s="167"/>
      <c r="L500" s="185"/>
    </row>
    <row r="501" spans="1:12">
      <c r="A501" s="13"/>
      <c r="B501" s="182" t="s">
        <v>206</v>
      </c>
      <c r="C501" s="178"/>
      <c r="D501" s="178"/>
      <c r="E501" s="178"/>
      <c r="F501" s="178"/>
      <c r="G501" s="178"/>
      <c r="H501" s="167"/>
      <c r="I501" s="167"/>
      <c r="J501" s="168"/>
      <c r="K501" s="167"/>
      <c r="L501" s="185"/>
    </row>
    <row r="502" spans="1:12" ht="45">
      <c r="A502" s="84"/>
      <c r="B502" s="85" t="s">
        <v>209</v>
      </c>
      <c r="C502" s="86"/>
      <c r="D502" s="195"/>
      <c r="E502" s="173" t="s">
        <v>211</v>
      </c>
      <c r="F502" s="64"/>
      <c r="G502" s="1748" t="s">
        <v>210</v>
      </c>
      <c r="H502" s="1749"/>
      <c r="I502" s="172" t="s">
        <v>207</v>
      </c>
      <c r="J502" s="175" t="s">
        <v>212</v>
      </c>
      <c r="K502" s="1748" t="s">
        <v>208</v>
      </c>
      <c r="L502" s="1750"/>
    </row>
    <row r="503" spans="1:12" ht="15" customHeight="1">
      <c r="A503" s="84"/>
      <c r="B503" s="176">
        <v>1</v>
      </c>
      <c r="C503" s="86"/>
      <c r="D503" s="86"/>
      <c r="E503" s="179">
        <v>2</v>
      </c>
      <c r="F503" s="89"/>
      <c r="G503" s="179">
        <v>3</v>
      </c>
      <c r="H503" s="195"/>
      <c r="I503" s="195">
        <v>4</v>
      </c>
      <c r="J503" s="103">
        <v>5</v>
      </c>
      <c r="K503" s="90"/>
      <c r="L503" s="91">
        <v>6</v>
      </c>
    </row>
    <row r="504" spans="1:12">
      <c r="A504" s="84"/>
      <c r="B504" s="85"/>
      <c r="C504" s="191"/>
      <c r="D504" s="192"/>
      <c r="E504" s="193" t="s">
        <v>371</v>
      </c>
      <c r="F504" s="192"/>
      <c r="G504" s="193" t="s">
        <v>369</v>
      </c>
      <c r="H504" s="64"/>
      <c r="I504" s="11" t="s">
        <v>372</v>
      </c>
      <c r="J504" s="292">
        <v>1</v>
      </c>
      <c r="K504" s="194" t="s">
        <v>34</v>
      </c>
      <c r="L504" s="199"/>
    </row>
    <row r="505" spans="1:12">
      <c r="A505" s="84"/>
      <c r="B505" s="85"/>
      <c r="C505" s="191"/>
      <c r="D505" s="192"/>
      <c r="E505" s="193"/>
      <c r="F505" s="192"/>
      <c r="G505" s="193"/>
      <c r="H505" s="64"/>
      <c r="I505" s="11"/>
      <c r="J505" s="11"/>
      <c r="K505" s="194"/>
      <c r="L505" s="199"/>
    </row>
    <row r="506" spans="1:12">
      <c r="A506" s="84"/>
      <c r="B506" s="85"/>
      <c r="C506" s="191"/>
      <c r="D506" s="192"/>
      <c r="E506" s="193"/>
      <c r="F506" s="192"/>
      <c r="G506" s="193"/>
      <c r="H506" s="64"/>
      <c r="I506" s="11"/>
      <c r="J506" s="11"/>
      <c r="K506" s="194"/>
      <c r="L506" s="199"/>
    </row>
    <row r="507" spans="1:12">
      <c r="A507" s="84"/>
      <c r="B507" s="71"/>
      <c r="C507" s="17"/>
      <c r="D507" s="72"/>
      <c r="E507" s="193"/>
      <c r="F507" s="192"/>
      <c r="G507" s="193"/>
      <c r="H507" s="64"/>
      <c r="I507" s="11"/>
      <c r="J507" s="11"/>
      <c r="K507" s="194"/>
      <c r="L507" s="199"/>
    </row>
    <row r="508" spans="1:12">
      <c r="A508" s="84"/>
      <c r="B508" t="s">
        <v>213</v>
      </c>
      <c r="L508" s="14"/>
    </row>
    <row r="509" spans="1:12">
      <c r="A509" s="13"/>
      <c r="B509" t="s">
        <v>214</v>
      </c>
      <c r="L509" s="14"/>
    </row>
    <row r="510" spans="1:12">
      <c r="A510" s="13"/>
      <c r="B510" t="s">
        <v>225</v>
      </c>
      <c r="J510" t="s">
        <v>224</v>
      </c>
      <c r="L510" s="14"/>
    </row>
    <row r="511" spans="1:12">
      <c r="A511" s="13"/>
      <c r="G511" s="2" t="s">
        <v>222</v>
      </c>
      <c r="H511" s="2"/>
      <c r="I511" s="2"/>
      <c r="J511" s="2"/>
      <c r="K511" s="2"/>
      <c r="L511" s="80"/>
    </row>
    <row r="512" spans="1:12">
      <c r="A512" s="13"/>
      <c r="B512" s="2"/>
      <c r="G512" t="s">
        <v>223</v>
      </c>
      <c r="H512" s="2"/>
      <c r="I512" s="2"/>
      <c r="J512" s="2"/>
      <c r="K512" s="2"/>
      <c r="L512" s="80"/>
    </row>
    <row r="513" spans="1:12">
      <c r="A513" s="13"/>
      <c r="B513" s="182" t="s">
        <v>226</v>
      </c>
      <c r="C513" s="178"/>
      <c r="D513" s="178"/>
      <c r="E513" s="178"/>
      <c r="F513" s="178"/>
      <c r="G513" s="178"/>
      <c r="H513" s="167"/>
      <c r="I513" s="167"/>
      <c r="J513" s="167"/>
      <c r="K513" s="167"/>
      <c r="L513" s="185"/>
    </row>
    <row r="514" spans="1:12">
      <c r="A514" s="13"/>
      <c r="B514" s="182" t="s">
        <v>227</v>
      </c>
      <c r="C514" s="178"/>
      <c r="D514" s="178"/>
      <c r="E514" s="178"/>
      <c r="F514" s="178"/>
      <c r="G514" s="178"/>
      <c r="H514" s="167"/>
      <c r="I514" s="167"/>
      <c r="J514" s="168"/>
      <c r="K514" s="167"/>
      <c r="L514" s="185"/>
    </row>
    <row r="515" spans="1:12">
      <c r="A515" s="13"/>
      <c r="B515" s="85" t="s">
        <v>4</v>
      </c>
      <c r="C515" s="1782" t="s">
        <v>228</v>
      </c>
      <c r="D515" s="1746"/>
      <c r="E515" s="1746"/>
      <c r="F515" s="1746"/>
      <c r="G515" s="1746"/>
      <c r="H515" s="1783"/>
      <c r="I515" s="174" t="s">
        <v>105</v>
      </c>
      <c r="J515" s="1784" t="s">
        <v>229</v>
      </c>
      <c r="K515" s="1785"/>
      <c r="L515" s="1786"/>
    </row>
    <row r="516" spans="1:12">
      <c r="A516" s="13"/>
      <c r="B516" s="176">
        <v>1</v>
      </c>
      <c r="C516" s="210"/>
      <c r="D516" s="88"/>
      <c r="E516" s="93">
        <v>2</v>
      </c>
      <c r="F516" s="63"/>
      <c r="G516" s="1778"/>
      <c r="H516" s="1749"/>
      <c r="I516" s="88">
        <v>3</v>
      </c>
      <c r="J516" s="197" t="s">
        <v>230</v>
      </c>
      <c r="K516" s="1787">
        <v>4</v>
      </c>
      <c r="L516" s="1788"/>
    </row>
    <row r="517" spans="1:12">
      <c r="A517" s="13"/>
      <c r="B517" s="85"/>
      <c r="C517" s="210"/>
      <c r="D517" s="88"/>
      <c r="E517" s="93"/>
      <c r="F517" s="63"/>
      <c r="G517" s="1778"/>
      <c r="H517" s="1749"/>
      <c r="I517" s="194"/>
      <c r="J517" s="196"/>
      <c r="K517" s="1778"/>
      <c r="L517" s="1750"/>
    </row>
    <row r="518" spans="1:12" ht="27.95" customHeight="1">
      <c r="A518" s="13"/>
      <c r="B518" s="85"/>
      <c r="C518" s="210"/>
      <c r="D518" s="88"/>
      <c r="E518" s="93"/>
      <c r="F518" s="63"/>
      <c r="G518" s="1778"/>
      <c r="H518" s="1749"/>
      <c r="I518" s="194"/>
      <c r="J518" s="196"/>
      <c r="K518" s="1778"/>
      <c r="L518" s="1750"/>
    </row>
    <row r="519" spans="1:12" ht="27.95" customHeight="1">
      <c r="A519" s="13"/>
      <c r="B519" s="85"/>
      <c r="C519" s="210"/>
      <c r="D519" s="88"/>
      <c r="E519" s="93"/>
      <c r="F519" s="63"/>
      <c r="G519" s="1778"/>
      <c r="H519" s="1749"/>
      <c r="I519" s="194"/>
      <c r="J519" s="196"/>
      <c r="K519" s="1778"/>
      <c r="L519" s="1750"/>
    </row>
    <row r="520" spans="1:12" ht="27.95" customHeight="1">
      <c r="A520" s="13"/>
      <c r="B520" s="71"/>
      <c r="C520" s="210"/>
      <c r="D520" s="88"/>
      <c r="E520" s="93"/>
      <c r="F520" s="63"/>
      <c r="G520" s="1778"/>
      <c r="H520" s="1749"/>
      <c r="I520" s="194"/>
      <c r="J520" s="196"/>
      <c r="K520" s="1778"/>
      <c r="L520" s="1750"/>
    </row>
    <row r="521" spans="1:12" ht="25.5" customHeight="1">
      <c r="A521" s="13"/>
      <c r="B521" t="s">
        <v>234</v>
      </c>
      <c r="L521" s="14"/>
    </row>
    <row r="522" spans="1:12" ht="18" customHeight="1">
      <c r="A522" s="13"/>
      <c r="B522" t="s">
        <v>235</v>
      </c>
      <c r="L522" s="14"/>
    </row>
    <row r="523" spans="1:12" ht="16.5" customHeight="1">
      <c r="A523" s="13"/>
      <c r="B523" t="s">
        <v>236</v>
      </c>
      <c r="L523" s="14"/>
    </row>
    <row r="524" spans="1:12" ht="16.5" customHeight="1">
      <c r="A524" s="13"/>
      <c r="B524" t="s">
        <v>237</v>
      </c>
      <c r="L524" s="14"/>
    </row>
    <row r="525" spans="1:12" ht="27.95" customHeight="1">
      <c r="A525" s="13"/>
      <c r="B525" s="193" t="s">
        <v>231</v>
      </c>
      <c r="C525" s="63"/>
      <c r="D525" s="63"/>
      <c r="E525" s="63"/>
      <c r="F525" s="64"/>
      <c r="G525" s="193" t="s">
        <v>207</v>
      </c>
      <c r="H525" s="64"/>
      <c r="I525" s="193" t="s">
        <v>232</v>
      </c>
      <c r="J525" s="63"/>
      <c r="K525" s="64"/>
      <c r="L525" s="14"/>
    </row>
    <row r="526" spans="1:12" ht="24.75" customHeight="1">
      <c r="A526" s="13"/>
      <c r="B526" s="1751"/>
      <c r="C526" s="1777"/>
      <c r="D526" s="1777"/>
      <c r="E526" s="1777"/>
      <c r="F526" s="1752"/>
      <c r="G526" s="1751"/>
      <c r="H526" s="1752"/>
      <c r="I526" s="1751"/>
      <c r="J526" s="1777"/>
      <c r="K526" s="1752"/>
      <c r="L526" s="14"/>
    </row>
    <row r="527" spans="1:12" ht="23.25" customHeight="1">
      <c r="A527" s="13"/>
      <c r="B527" s="1751"/>
      <c r="C527" s="1777"/>
      <c r="D527" s="1777"/>
      <c r="E527" s="1777"/>
      <c r="F527" s="1752"/>
      <c r="G527" s="1751"/>
      <c r="H527" s="1752"/>
      <c r="I527" s="1751"/>
      <c r="J527" s="1777"/>
      <c r="K527" s="1752"/>
      <c r="L527" s="14"/>
    </row>
    <row r="528" spans="1:12" ht="21.75" customHeight="1">
      <c r="A528" s="13"/>
      <c r="B528" s="1751"/>
      <c r="C528" s="1777"/>
      <c r="D528" s="1777"/>
      <c r="E528" s="1777"/>
      <c r="F528" s="1752"/>
      <c r="G528" s="1751"/>
      <c r="H528" s="1752"/>
      <c r="I528" s="1751"/>
      <c r="J528" s="1777"/>
      <c r="K528" s="1752"/>
      <c r="L528" s="14"/>
    </row>
    <row r="529" spans="1:12" ht="19.5" customHeight="1">
      <c r="A529" s="13"/>
      <c r="B529" s="1751"/>
      <c r="C529" s="1777"/>
      <c r="D529" s="1777"/>
      <c r="E529" s="1777"/>
      <c r="F529" s="1752"/>
      <c r="G529" s="1751"/>
      <c r="H529" s="1752"/>
      <c r="I529" s="1751"/>
      <c r="J529" s="1777"/>
      <c r="K529" s="1752"/>
      <c r="L529" s="14"/>
    </row>
    <row r="530" spans="1:12" ht="27.95" customHeight="1">
      <c r="A530" s="13"/>
      <c r="B530" t="s">
        <v>204</v>
      </c>
      <c r="I530" t="s">
        <v>233</v>
      </c>
      <c r="L530" s="14"/>
    </row>
    <row r="531" spans="1:12" ht="24" customHeight="1">
      <c r="A531" s="13"/>
      <c r="F531" s="181" t="s">
        <v>199</v>
      </c>
      <c r="L531" s="14"/>
    </row>
    <row r="532" spans="1:12" ht="27.95" customHeight="1">
      <c r="A532" s="13" t="s">
        <v>200</v>
      </c>
      <c r="L532" s="14"/>
    </row>
    <row r="533" spans="1:12" ht="27.95" customHeight="1">
      <c r="A533" s="13" t="s">
        <v>201</v>
      </c>
      <c r="L533" s="14"/>
    </row>
    <row r="534" spans="1:12" ht="27.95" customHeight="1">
      <c r="A534" s="13"/>
      <c r="F534" t="s">
        <v>202</v>
      </c>
      <c r="L534" s="14"/>
    </row>
    <row r="535" spans="1:12">
      <c r="A535" s="13" t="s">
        <v>203</v>
      </c>
      <c r="F535">
        <f>'04-22Master'!F430</f>
        <v>0</v>
      </c>
      <c r="L535" s="14"/>
    </row>
    <row r="536" spans="1:12" ht="15.75" thickBot="1">
      <c r="A536" s="25" t="s">
        <v>204</v>
      </c>
      <c r="B536" s="23"/>
      <c r="C536" s="23"/>
      <c r="D536" s="23"/>
      <c r="E536" s="23"/>
      <c r="F536" s="23">
        <f>'04-22Master'!F431</f>
        <v>0</v>
      </c>
      <c r="G536" s="23"/>
      <c r="H536" s="23"/>
      <c r="I536" s="23"/>
      <c r="J536" s="23"/>
      <c r="K536" s="23"/>
      <c r="L536" s="24"/>
    </row>
    <row r="537" spans="1:12" ht="32.25">
      <c r="A537" s="73"/>
      <c r="B537" s="74"/>
      <c r="C537" s="74"/>
      <c r="D537" s="186"/>
      <c r="E537" s="186"/>
      <c r="F537" s="186"/>
      <c r="G537" s="186"/>
      <c r="H537" s="186"/>
      <c r="I537" s="186"/>
      <c r="J537" s="74"/>
      <c r="K537" s="188" t="s">
        <v>218</v>
      </c>
      <c r="L537" s="187"/>
    </row>
    <row r="538" spans="1:12" ht="21">
      <c r="A538" s="13"/>
      <c r="B538" s="1779" t="s">
        <v>217</v>
      </c>
      <c r="C538" s="1779"/>
      <c r="D538" s="1779"/>
      <c r="E538" s="1779"/>
      <c r="F538" s="1779"/>
      <c r="G538" s="1779"/>
      <c r="H538" s="1779"/>
      <c r="I538" s="1779"/>
      <c r="J538" s="1779"/>
      <c r="K538" s="1779"/>
      <c r="L538" s="1780"/>
    </row>
    <row r="539" spans="1:12" ht="15.75">
      <c r="A539" s="13"/>
      <c r="B539" s="1774" t="s">
        <v>219</v>
      </c>
      <c r="C539" s="1774"/>
      <c r="D539" s="1774"/>
      <c r="E539" s="1774"/>
      <c r="F539" s="1774"/>
      <c r="G539" s="1774"/>
      <c r="H539" s="1774"/>
      <c r="I539" s="1774"/>
      <c r="J539" s="1774"/>
      <c r="K539" s="1774"/>
      <c r="L539" s="1781"/>
    </row>
    <row r="540" spans="1:12" ht="15" customHeight="1">
      <c r="A540" s="13"/>
      <c r="B540" s="189" t="s">
        <v>220</v>
      </c>
      <c r="C540" s="189"/>
      <c r="D540" s="189"/>
      <c r="E540" s="189"/>
      <c r="F540" s="189"/>
      <c r="H540" s="190"/>
      <c r="I540" s="190"/>
      <c r="J540" s="190"/>
      <c r="K540" s="190"/>
      <c r="L540" s="198"/>
    </row>
    <row r="541" spans="1:12">
      <c r="A541" s="13"/>
      <c r="B541" s="1743" t="s">
        <v>190</v>
      </c>
      <c r="C541" s="1743"/>
      <c r="D541" s="1743"/>
      <c r="E541" s="1743"/>
      <c r="F541" s="1743"/>
      <c r="G541" s="1743"/>
      <c r="H541" s="1767">
        <f>'04-22Master'!B491</f>
        <v>0</v>
      </c>
      <c r="I541" s="1758"/>
      <c r="J541" s="1758"/>
      <c r="K541" s="1758"/>
      <c r="L541" s="1759"/>
    </row>
    <row r="542" spans="1:12">
      <c r="A542" s="13"/>
      <c r="B542" s="1768" t="s">
        <v>191</v>
      </c>
      <c r="C542" s="1768"/>
      <c r="D542" s="1768"/>
      <c r="E542" s="1768"/>
      <c r="F542" s="1768"/>
      <c r="G542" s="1768"/>
      <c r="H542" s="1767">
        <f>'04-22Master'!E491</f>
        <v>0</v>
      </c>
      <c r="I542" s="1758"/>
      <c r="J542" s="1758"/>
      <c r="K542" s="1758"/>
      <c r="L542" s="1759"/>
    </row>
    <row r="543" spans="1:12">
      <c r="A543" s="13"/>
      <c r="B543" s="1743" t="s">
        <v>192</v>
      </c>
      <c r="C543" s="1743"/>
      <c r="D543" s="1743"/>
      <c r="E543" s="1743"/>
      <c r="F543" s="1743"/>
      <c r="G543" s="1743"/>
      <c r="H543" s="1767">
        <f>'04-22Master'!C491</f>
        <v>0</v>
      </c>
      <c r="I543" s="1758"/>
      <c r="J543" s="1758"/>
      <c r="K543" s="1758"/>
      <c r="L543" s="1759"/>
    </row>
    <row r="544" spans="1:12">
      <c r="A544" s="13"/>
      <c r="B544" s="1743" t="s">
        <v>193</v>
      </c>
      <c r="C544" s="1743"/>
      <c r="D544" s="1743"/>
      <c r="E544" s="1743"/>
      <c r="F544" s="1743"/>
      <c r="G544" s="1743"/>
      <c r="H544" s="1757">
        <f>'04-22Master'!D491</f>
        <v>0</v>
      </c>
      <c r="I544" s="1758"/>
      <c r="J544" s="1758"/>
      <c r="K544" s="1758"/>
      <c r="L544" s="1759"/>
    </row>
    <row r="545" spans="1:12">
      <c r="A545" s="13"/>
      <c r="B545" s="85" t="s">
        <v>194</v>
      </c>
      <c r="C545" s="86"/>
      <c r="D545" s="86"/>
      <c r="E545" s="86"/>
      <c r="F545" s="86"/>
      <c r="G545" s="86"/>
      <c r="H545" s="1760" t="s">
        <v>195</v>
      </c>
      <c r="I545" s="1761"/>
      <c r="J545" s="1761"/>
      <c r="K545" s="1761"/>
      <c r="L545" s="1762"/>
    </row>
    <row r="546" spans="1:12">
      <c r="A546" s="13"/>
      <c r="B546" s="85" t="s">
        <v>196</v>
      </c>
      <c r="C546" s="86"/>
      <c r="D546" s="86"/>
      <c r="E546" s="86"/>
      <c r="F546" s="86"/>
      <c r="G546" s="86"/>
      <c r="H546" s="87"/>
      <c r="I546" s="88"/>
      <c r="J546" s="180"/>
      <c r="K546" s="88"/>
      <c r="L546" s="92"/>
    </row>
    <row r="547" spans="1:12">
      <c r="A547" s="13"/>
      <c r="B547" s="1763" t="s">
        <v>197</v>
      </c>
      <c r="C547" s="1763"/>
      <c r="D547" s="1763"/>
      <c r="E547" s="1763"/>
      <c r="F547" s="1763"/>
      <c r="G547" s="1763"/>
      <c r="H547" s="1764">
        <f>'04-22Master'!G491</f>
        <v>0</v>
      </c>
      <c r="I547" s="1765"/>
      <c r="J547" s="1765"/>
      <c r="K547" s="1765"/>
      <c r="L547" s="1533"/>
    </row>
    <row r="548" spans="1:12">
      <c r="A548" s="13"/>
      <c r="B548" s="1743"/>
      <c r="C548" s="1743"/>
      <c r="D548" s="1743"/>
      <c r="E548" s="1743"/>
      <c r="F548" s="1743"/>
      <c r="G548" s="1743"/>
      <c r="H548" s="1766" t="e">
        <f>'04-22Master'!#REF!</f>
        <v>#REF!</v>
      </c>
      <c r="I548" s="1758"/>
      <c r="J548" s="1758"/>
      <c r="K548" s="1758"/>
      <c r="L548" s="1759"/>
    </row>
    <row r="549" spans="1:12">
      <c r="A549" s="13"/>
      <c r="B549" s="1743"/>
      <c r="C549" s="1743"/>
      <c r="D549" s="1743"/>
      <c r="E549" s="1743"/>
      <c r="F549" s="1743"/>
      <c r="G549" s="1743"/>
      <c r="H549" s="1767" t="e">
        <f>'04-22Master'!#REF!</f>
        <v>#REF!</v>
      </c>
      <c r="I549" s="1758"/>
      <c r="J549" s="1758"/>
      <c r="K549" s="1758"/>
      <c r="L549" s="1759"/>
    </row>
    <row r="550" spans="1:12">
      <c r="A550" s="13"/>
      <c r="G550" s="2" t="s">
        <v>221</v>
      </c>
      <c r="H550" s="2"/>
      <c r="I550" s="2"/>
      <c r="J550" s="2"/>
      <c r="K550" s="2"/>
      <c r="L550" s="80"/>
    </row>
    <row r="551" spans="1:12">
      <c r="A551" s="13"/>
      <c r="B551" s="182" t="s">
        <v>205</v>
      </c>
      <c r="C551" s="178"/>
      <c r="D551" s="178"/>
      <c r="E551" s="178"/>
      <c r="F551" s="178"/>
      <c r="G551" s="178"/>
      <c r="H551" s="167"/>
      <c r="I551" s="167"/>
      <c r="J551" s="167"/>
      <c r="K551" s="167"/>
      <c r="L551" s="185"/>
    </row>
    <row r="552" spans="1:12">
      <c r="A552" s="13"/>
      <c r="B552" s="182" t="s">
        <v>206</v>
      </c>
      <c r="C552" s="178"/>
      <c r="D552" s="178"/>
      <c r="E552" s="178"/>
      <c r="F552" s="178"/>
      <c r="G552" s="178"/>
      <c r="H552" s="167"/>
      <c r="I552" s="167"/>
      <c r="J552" s="168"/>
      <c r="K552" s="167"/>
      <c r="L552" s="185"/>
    </row>
    <row r="553" spans="1:12" ht="45">
      <c r="A553" s="84"/>
      <c r="B553" s="85" t="s">
        <v>209</v>
      </c>
      <c r="C553" s="86"/>
      <c r="D553" s="195"/>
      <c r="E553" s="173" t="s">
        <v>211</v>
      </c>
      <c r="F553" s="64"/>
      <c r="G553" s="1748" t="s">
        <v>210</v>
      </c>
      <c r="H553" s="1749"/>
      <c r="I553" s="172" t="s">
        <v>207</v>
      </c>
      <c r="J553" s="175" t="s">
        <v>212</v>
      </c>
      <c r="K553" s="1748" t="s">
        <v>208</v>
      </c>
      <c r="L553" s="1750"/>
    </row>
    <row r="554" spans="1:12">
      <c r="A554" s="84"/>
      <c r="B554" s="176">
        <v>1</v>
      </c>
      <c r="C554" s="86"/>
      <c r="D554" s="86"/>
      <c r="E554" s="179">
        <v>2</v>
      </c>
      <c r="F554" s="89"/>
      <c r="G554" s="179">
        <v>3</v>
      </c>
      <c r="H554" s="195"/>
      <c r="I554" s="195">
        <v>4</v>
      </c>
      <c r="J554" s="103">
        <v>5</v>
      </c>
      <c r="K554" s="90"/>
      <c r="L554" s="91">
        <v>6</v>
      </c>
    </row>
    <row r="555" spans="1:12" ht="27.95" customHeight="1">
      <c r="A555" s="84"/>
      <c r="B555" s="85"/>
      <c r="C555" s="191"/>
      <c r="D555" s="192"/>
      <c r="E555" s="193" t="s">
        <v>371</v>
      </c>
      <c r="F555" s="192"/>
      <c r="G555" s="193" t="s">
        <v>369</v>
      </c>
      <c r="H555" s="64"/>
      <c r="I555" s="11" t="s">
        <v>372</v>
      </c>
      <c r="J555" s="292">
        <v>1</v>
      </c>
      <c r="K555" s="194" t="s">
        <v>34</v>
      </c>
      <c r="L555" s="199"/>
    </row>
    <row r="556" spans="1:12" ht="27.95" customHeight="1">
      <c r="A556" s="84"/>
      <c r="B556" s="85"/>
      <c r="C556" s="191"/>
      <c r="D556" s="192"/>
      <c r="E556" s="193"/>
      <c r="F556" s="192"/>
      <c r="G556" s="193"/>
      <c r="H556" s="64"/>
      <c r="I556" s="11"/>
      <c r="J556" s="11"/>
      <c r="K556" s="194"/>
      <c r="L556" s="199"/>
    </row>
    <row r="557" spans="1:12" ht="27.95" customHeight="1">
      <c r="A557" s="84"/>
      <c r="B557" s="85"/>
      <c r="C557" s="191"/>
      <c r="D557" s="192"/>
      <c r="E557" s="193"/>
      <c r="F557" s="192"/>
      <c r="G557" s="193"/>
      <c r="H557" s="64"/>
      <c r="I557" s="11"/>
      <c r="J557" s="11"/>
      <c r="K557" s="194"/>
      <c r="L557" s="199"/>
    </row>
    <row r="558" spans="1:12" ht="27.95" customHeight="1">
      <c r="A558" s="84"/>
      <c r="B558" s="71"/>
      <c r="C558" s="17"/>
      <c r="D558" s="72"/>
      <c r="E558" s="193"/>
      <c r="F558" s="192"/>
      <c r="G558" s="193"/>
      <c r="H558" s="64"/>
      <c r="I558" s="11"/>
      <c r="J558" s="11"/>
      <c r="K558" s="194"/>
      <c r="L558" s="199"/>
    </row>
    <row r="559" spans="1:12" ht="27.95" customHeight="1">
      <c r="A559" s="84"/>
      <c r="B559" t="s">
        <v>213</v>
      </c>
      <c r="L559" s="14"/>
    </row>
    <row r="560" spans="1:12" ht="27.95" customHeight="1">
      <c r="A560" s="13"/>
      <c r="B560" t="s">
        <v>214</v>
      </c>
      <c r="L560" s="14"/>
    </row>
    <row r="561" spans="1:12" ht="27.95" customHeight="1">
      <c r="A561" s="13"/>
      <c r="B561" t="s">
        <v>225</v>
      </c>
      <c r="J561" t="s">
        <v>224</v>
      </c>
      <c r="L561" s="14"/>
    </row>
    <row r="562" spans="1:12" ht="27.95" customHeight="1">
      <c r="A562" s="13"/>
      <c r="G562" s="2" t="s">
        <v>222</v>
      </c>
      <c r="H562" s="2"/>
      <c r="I562" s="2"/>
      <c r="J562" s="2"/>
      <c r="K562" s="2"/>
      <c r="L562" s="80"/>
    </row>
    <row r="563" spans="1:12" ht="27.95" customHeight="1">
      <c r="A563" s="13"/>
      <c r="B563" s="2"/>
      <c r="G563" t="s">
        <v>223</v>
      </c>
      <c r="H563" s="2"/>
      <c r="I563" s="2"/>
      <c r="J563" s="2"/>
      <c r="K563" s="2"/>
      <c r="L563" s="80"/>
    </row>
    <row r="564" spans="1:12" ht="27.95" customHeight="1">
      <c r="A564" s="13"/>
      <c r="B564" s="182" t="s">
        <v>226</v>
      </c>
      <c r="C564" s="178"/>
      <c r="D564" s="178"/>
      <c r="E564" s="178"/>
      <c r="F564" s="178"/>
      <c r="G564" s="178"/>
      <c r="H564" s="167"/>
      <c r="I564" s="167"/>
      <c r="J564" s="167"/>
      <c r="K564" s="167"/>
      <c r="L564" s="185"/>
    </row>
    <row r="565" spans="1:12" ht="27.95" customHeight="1">
      <c r="A565" s="13"/>
      <c r="B565" s="182" t="s">
        <v>227</v>
      </c>
      <c r="C565" s="178"/>
      <c r="D565" s="178"/>
      <c r="E565" s="178"/>
      <c r="F565" s="178"/>
      <c r="G565" s="178"/>
      <c r="H565" s="167"/>
      <c r="I565" s="167"/>
      <c r="J565" s="168"/>
      <c r="K565" s="167"/>
      <c r="L565" s="185"/>
    </row>
    <row r="566" spans="1:12" ht="27.95" customHeight="1">
      <c r="A566" s="13"/>
      <c r="B566" s="85" t="s">
        <v>4</v>
      </c>
      <c r="C566" s="1782" t="s">
        <v>228</v>
      </c>
      <c r="D566" s="1746"/>
      <c r="E566" s="1746"/>
      <c r="F566" s="1746"/>
      <c r="G566" s="1746"/>
      <c r="H566" s="1783"/>
      <c r="I566" s="174" t="s">
        <v>105</v>
      </c>
      <c r="J566" s="1784" t="s">
        <v>229</v>
      </c>
      <c r="K566" s="1785"/>
      <c r="L566" s="1786"/>
    </row>
    <row r="567" spans="1:12" ht="27.95" customHeight="1">
      <c r="A567" s="13"/>
      <c r="B567" s="176">
        <v>1</v>
      </c>
      <c r="C567" s="210"/>
      <c r="D567" s="88"/>
      <c r="E567" s="93">
        <v>2</v>
      </c>
      <c r="F567" s="63"/>
      <c r="G567" s="1778"/>
      <c r="H567" s="1749"/>
      <c r="I567" s="88">
        <v>3</v>
      </c>
      <c r="J567" s="197" t="s">
        <v>230</v>
      </c>
      <c r="K567" s="1787">
        <v>4</v>
      </c>
      <c r="L567" s="1788"/>
    </row>
    <row r="568" spans="1:12" ht="27.95" customHeight="1">
      <c r="A568" s="13"/>
      <c r="B568" s="85"/>
      <c r="C568" s="210"/>
      <c r="D568" s="88"/>
      <c r="E568" s="93"/>
      <c r="F568" s="63"/>
      <c r="G568" s="1778"/>
      <c r="H568" s="1749"/>
      <c r="I568" s="194"/>
      <c r="J568" s="196"/>
      <c r="K568" s="1778"/>
      <c r="L568" s="1750"/>
    </row>
    <row r="569" spans="1:12" ht="27.95" customHeight="1">
      <c r="A569" s="13"/>
      <c r="B569" s="85"/>
      <c r="C569" s="210"/>
      <c r="D569" s="88"/>
      <c r="E569" s="93"/>
      <c r="F569" s="63"/>
      <c r="G569" s="1778"/>
      <c r="H569" s="1749"/>
      <c r="I569" s="194"/>
      <c r="J569" s="196"/>
      <c r="K569" s="1778"/>
      <c r="L569" s="1750"/>
    </row>
    <row r="570" spans="1:12" ht="27.95" customHeight="1">
      <c r="A570" s="13"/>
      <c r="B570" s="85"/>
      <c r="C570" s="210"/>
      <c r="D570" s="88"/>
      <c r="E570" s="93"/>
      <c r="F570" s="63"/>
      <c r="G570" s="1778"/>
      <c r="H570" s="1749"/>
      <c r="I570" s="194"/>
      <c r="J570" s="196"/>
      <c r="K570" s="1778"/>
      <c r="L570" s="1750"/>
    </row>
    <row r="571" spans="1:12" ht="27.95" customHeight="1">
      <c r="A571" s="13"/>
      <c r="B571" s="71"/>
      <c r="C571" s="210"/>
      <c r="D571" s="88"/>
      <c r="E571" s="93"/>
      <c r="F571" s="63"/>
      <c r="G571" s="1778"/>
      <c r="H571" s="1749"/>
      <c r="I571" s="194"/>
      <c r="J571" s="196"/>
      <c r="K571" s="1778"/>
      <c r="L571" s="1750"/>
    </row>
    <row r="572" spans="1:12" ht="27.95" customHeight="1">
      <c r="A572" s="13"/>
      <c r="B572" t="s">
        <v>234</v>
      </c>
      <c r="L572" s="14"/>
    </row>
    <row r="573" spans="1:12">
      <c r="A573" s="13"/>
      <c r="B573" t="s">
        <v>235</v>
      </c>
      <c r="L573" s="14"/>
    </row>
    <row r="574" spans="1:12">
      <c r="A574" s="13"/>
      <c r="B574" t="s">
        <v>236</v>
      </c>
      <c r="L574" s="14"/>
    </row>
    <row r="575" spans="1:12">
      <c r="A575" s="13"/>
      <c r="B575" t="s">
        <v>237</v>
      </c>
      <c r="L575" s="14"/>
    </row>
    <row r="576" spans="1:12">
      <c r="A576" s="13"/>
      <c r="B576" s="193" t="s">
        <v>231</v>
      </c>
      <c r="C576" s="63"/>
      <c r="D576" s="63"/>
      <c r="E576" s="63"/>
      <c r="F576" s="64"/>
      <c r="G576" s="193" t="s">
        <v>207</v>
      </c>
      <c r="H576" s="64"/>
      <c r="I576" s="193" t="s">
        <v>232</v>
      </c>
      <c r="J576" s="63"/>
      <c r="K576" s="64"/>
      <c r="L576" s="14"/>
    </row>
    <row r="577" spans="1:12">
      <c r="A577" s="13"/>
      <c r="B577" s="1751"/>
      <c r="C577" s="1777"/>
      <c r="D577" s="1777"/>
      <c r="E577" s="1777"/>
      <c r="F577" s="1752"/>
      <c r="G577" s="1751"/>
      <c r="H577" s="1752"/>
      <c r="I577" s="1751"/>
      <c r="J577" s="1777"/>
      <c r="K577" s="1752"/>
      <c r="L577" s="14"/>
    </row>
    <row r="578" spans="1:12">
      <c r="A578" s="13"/>
      <c r="B578" s="1751"/>
      <c r="C578" s="1777"/>
      <c r="D578" s="1777"/>
      <c r="E578" s="1777"/>
      <c r="F578" s="1752"/>
      <c r="G578" s="1751"/>
      <c r="H578" s="1752"/>
      <c r="I578" s="1751"/>
      <c r="J578" s="1777"/>
      <c r="K578" s="1752"/>
      <c r="L578" s="14"/>
    </row>
    <row r="579" spans="1:12" ht="15" customHeight="1">
      <c r="A579" s="13"/>
      <c r="B579" s="1751"/>
      <c r="C579" s="1777"/>
      <c r="D579" s="1777"/>
      <c r="E579" s="1777"/>
      <c r="F579" s="1752"/>
      <c r="G579" s="1751"/>
      <c r="H579" s="1752"/>
      <c r="I579" s="1751"/>
      <c r="J579" s="1777"/>
      <c r="K579" s="1752"/>
      <c r="L579" s="14"/>
    </row>
    <row r="580" spans="1:12">
      <c r="A580" s="13"/>
      <c r="B580" s="1751"/>
      <c r="C580" s="1777"/>
      <c r="D580" s="1777"/>
      <c r="E580" s="1777"/>
      <c r="F580" s="1752"/>
      <c r="G580" s="1751"/>
      <c r="H580" s="1752"/>
      <c r="I580" s="1751"/>
      <c r="J580" s="1777"/>
      <c r="K580" s="1752"/>
      <c r="L580" s="14"/>
    </row>
    <row r="581" spans="1:12">
      <c r="A581" s="13"/>
      <c r="B581" t="s">
        <v>204</v>
      </c>
      <c r="I581" t="s">
        <v>233</v>
      </c>
      <c r="L581" s="14"/>
    </row>
    <row r="582" spans="1:12" ht="18.75">
      <c r="A582" s="13"/>
      <c r="F582" s="181" t="s">
        <v>199</v>
      </c>
      <c r="L582" s="14"/>
    </row>
    <row r="583" spans="1:12">
      <c r="A583" s="13" t="s">
        <v>200</v>
      </c>
      <c r="L583" s="14"/>
    </row>
    <row r="584" spans="1:12">
      <c r="A584" s="13" t="s">
        <v>201</v>
      </c>
      <c r="L584" s="14"/>
    </row>
    <row r="585" spans="1:12">
      <c r="A585" s="13"/>
      <c r="F585" t="s">
        <v>202</v>
      </c>
      <c r="L585" s="14"/>
    </row>
    <row r="586" spans="1:12">
      <c r="A586" s="13" t="s">
        <v>203</v>
      </c>
      <c r="F586">
        <f>'04-22Master'!F481</f>
        <v>0</v>
      </c>
      <c r="L586" s="14"/>
    </row>
    <row r="587" spans="1:12" ht="15.75" thickBot="1">
      <c r="A587" s="25" t="s">
        <v>204</v>
      </c>
      <c r="B587" s="23"/>
      <c r="C587" s="23"/>
      <c r="D587" s="23"/>
      <c r="E587" s="23"/>
      <c r="F587" s="23">
        <f>'04-22Master'!F482</f>
        <v>0</v>
      </c>
      <c r="G587" s="23"/>
      <c r="H587" s="23"/>
      <c r="I587" s="23"/>
      <c r="J587" s="23"/>
      <c r="K587" s="23"/>
      <c r="L587" s="24"/>
    </row>
    <row r="589" spans="1:12">
      <c r="H589" s="2"/>
      <c r="I589" s="2"/>
      <c r="J589" s="2"/>
      <c r="K589" s="2"/>
      <c r="L589" s="2"/>
    </row>
    <row r="590" spans="1:12">
      <c r="H590" s="2"/>
      <c r="I590" s="2"/>
      <c r="J590" s="2"/>
      <c r="K590" s="2"/>
      <c r="L590" s="2"/>
    </row>
    <row r="591" spans="1:12">
      <c r="B591" s="2"/>
      <c r="H591" s="2"/>
      <c r="I591" s="2"/>
      <c r="J591" s="2"/>
      <c r="K591" s="2"/>
      <c r="L591" s="2"/>
    </row>
    <row r="592" spans="1:12">
      <c r="H592" s="2"/>
      <c r="I592" s="2"/>
      <c r="J592" s="2"/>
      <c r="K592" s="2"/>
      <c r="L592" s="2"/>
    </row>
    <row r="593" spans="1:12">
      <c r="H593" s="2"/>
      <c r="I593" s="2"/>
      <c r="J593" s="2"/>
      <c r="K593" s="2"/>
      <c r="L593" s="2"/>
    </row>
    <row r="594" spans="1:12" ht="27.95" customHeight="1">
      <c r="A594" s="10"/>
      <c r="B594" s="1772"/>
      <c r="C594" s="1772"/>
      <c r="D594" s="1772"/>
      <c r="E594" s="1772"/>
      <c r="F594" s="1772"/>
      <c r="G594" s="1772"/>
      <c r="H594" s="1769"/>
      <c r="I594" s="1770"/>
      <c r="J594" s="1770"/>
      <c r="K594" s="1770"/>
      <c r="L594" s="1770"/>
    </row>
    <row r="595" spans="1:12" ht="27.95" customHeight="1">
      <c r="A595" s="10"/>
      <c r="B595" s="1755"/>
      <c r="C595" s="1755"/>
      <c r="D595" s="1755"/>
      <c r="E595" s="1755"/>
      <c r="F595" s="1755"/>
      <c r="G595" s="1755"/>
      <c r="H595" s="1769"/>
      <c r="I595" s="1770"/>
      <c r="J595" s="1770"/>
      <c r="K595" s="1770"/>
      <c r="L595" s="1770"/>
    </row>
    <row r="596" spans="1:12" ht="27.95" customHeight="1">
      <c r="A596" s="10"/>
      <c r="B596" s="1772"/>
      <c r="C596" s="1772"/>
      <c r="D596" s="1772"/>
      <c r="E596" s="1772"/>
      <c r="F596" s="1772"/>
      <c r="G596" s="1772"/>
      <c r="H596" s="1769"/>
      <c r="I596" s="1770"/>
      <c r="J596" s="1770"/>
      <c r="K596" s="1770"/>
      <c r="L596" s="1770"/>
    </row>
    <row r="597" spans="1:12" ht="27.95" customHeight="1">
      <c r="A597" s="10"/>
      <c r="B597" s="1772"/>
      <c r="C597" s="1772"/>
      <c r="D597" s="1772"/>
      <c r="E597" s="1772"/>
      <c r="F597" s="1772"/>
      <c r="G597" s="1772"/>
      <c r="H597" s="1773"/>
      <c r="I597" s="1770"/>
      <c r="J597" s="1770"/>
      <c r="K597" s="1770"/>
      <c r="L597" s="1770"/>
    </row>
    <row r="598" spans="1:12" ht="27.95" customHeight="1">
      <c r="A598" s="10"/>
      <c r="B598" s="182"/>
      <c r="C598" s="178"/>
      <c r="D598" s="178"/>
      <c r="E598" s="178"/>
      <c r="F598" s="178"/>
      <c r="G598" s="178"/>
      <c r="H598" s="167"/>
      <c r="I598" s="10"/>
      <c r="J598" s="251"/>
      <c r="K598" s="167"/>
      <c r="L598" s="167"/>
    </row>
    <row r="599" spans="1:12" ht="27.95" customHeight="1">
      <c r="A599" s="10"/>
      <c r="B599" s="182"/>
      <c r="C599" s="178"/>
      <c r="D599" s="178"/>
      <c r="E599" s="178"/>
      <c r="F599" s="178"/>
      <c r="G599" s="178"/>
      <c r="H599" s="167"/>
      <c r="I599" s="167"/>
      <c r="J599" s="251"/>
      <c r="K599" s="167"/>
      <c r="L599" s="167"/>
    </row>
    <row r="600" spans="1:12" ht="27.95" customHeight="1">
      <c r="A600" s="10"/>
      <c r="B600" s="1755"/>
      <c r="C600" s="1755"/>
      <c r="D600" s="1755"/>
      <c r="E600" s="1755"/>
      <c r="F600" s="1755"/>
      <c r="G600" s="1755"/>
      <c r="H600" s="1769"/>
      <c r="I600" s="1770"/>
      <c r="J600" s="1770"/>
      <c r="K600" s="1770"/>
      <c r="L600" s="1770"/>
    </row>
    <row r="601" spans="1:12" ht="27.95" customHeight="1">
      <c r="A601" s="10"/>
      <c r="B601" s="1772"/>
      <c r="C601" s="1772"/>
      <c r="D601" s="1772"/>
      <c r="E601" s="1772"/>
      <c r="F601" s="1772"/>
      <c r="G601" s="1772"/>
      <c r="H601" s="1775"/>
      <c r="I601" s="1770"/>
      <c r="J601" s="1770"/>
      <c r="K601" s="1770"/>
      <c r="L601" s="1770"/>
    </row>
    <row r="602" spans="1:12" ht="27.95" customHeight="1">
      <c r="B602" s="1772"/>
      <c r="C602" s="1772"/>
      <c r="D602" s="1772"/>
      <c r="E602" s="1772"/>
      <c r="F602" s="1772"/>
      <c r="G602" s="1772"/>
      <c r="H602" s="1770"/>
      <c r="I602" s="1770"/>
      <c r="J602" s="1770"/>
      <c r="K602" s="1770"/>
      <c r="L602" s="1770"/>
    </row>
    <row r="603" spans="1:12" ht="27.95" customHeight="1">
      <c r="B603" s="182"/>
      <c r="C603" s="178"/>
      <c r="D603" s="178"/>
      <c r="E603" s="178"/>
      <c r="F603" s="178"/>
      <c r="G603" s="178"/>
      <c r="H603" s="167"/>
      <c r="I603" s="167"/>
      <c r="J603" s="167"/>
      <c r="K603" s="167"/>
      <c r="L603" s="167"/>
    </row>
    <row r="604" spans="1:12" ht="27.95" customHeight="1">
      <c r="B604" s="182"/>
      <c r="C604" s="178"/>
      <c r="D604" s="178"/>
      <c r="E604" s="178"/>
      <c r="F604" s="178"/>
      <c r="G604" s="178"/>
      <c r="H604" s="167"/>
      <c r="I604" s="167"/>
      <c r="J604" s="167"/>
      <c r="K604" s="167"/>
      <c r="L604" s="167"/>
    </row>
    <row r="605" spans="1:12" ht="27.95" customHeight="1">
      <c r="B605" s="182"/>
      <c r="C605" s="178"/>
      <c r="D605" s="178"/>
      <c r="E605" s="178"/>
      <c r="F605" s="178"/>
      <c r="G605" s="178"/>
      <c r="H605" s="167"/>
      <c r="I605" s="167"/>
      <c r="J605" s="168"/>
      <c r="K605" s="167"/>
      <c r="L605" s="167"/>
    </row>
    <row r="606" spans="1:12" ht="27.95" customHeight="1">
      <c r="B606" s="182"/>
      <c r="C606" s="178"/>
      <c r="D606" s="178"/>
      <c r="E606" s="178"/>
      <c r="F606" s="178"/>
      <c r="G606" s="178"/>
      <c r="H606" s="167"/>
      <c r="I606" s="167"/>
      <c r="J606" s="167"/>
      <c r="K606" s="167"/>
      <c r="L606" s="167"/>
    </row>
    <row r="607" spans="1:12" ht="27.95" customHeight="1">
      <c r="B607" s="182"/>
      <c r="C607" s="178"/>
      <c r="D607" s="178"/>
      <c r="E607" s="178"/>
      <c r="F607" s="178"/>
      <c r="G607" s="178"/>
      <c r="H607" s="167"/>
      <c r="I607" s="167"/>
      <c r="J607" s="168"/>
      <c r="K607" s="167"/>
      <c r="L607" s="167"/>
    </row>
    <row r="608" spans="1:12" ht="27.95" customHeight="1">
      <c r="B608" s="182"/>
      <c r="C608" s="178"/>
      <c r="D608" s="167"/>
      <c r="E608" s="168"/>
      <c r="F608" s="167"/>
      <c r="G608" s="168"/>
      <c r="H608" s="167"/>
      <c r="I608" s="168"/>
      <c r="J608" s="167"/>
      <c r="K608" s="168"/>
      <c r="L608" s="168"/>
    </row>
    <row r="609" spans="2:12" ht="27.95" customHeight="1">
      <c r="B609" s="182"/>
      <c r="C609" s="178"/>
      <c r="D609" s="178"/>
      <c r="E609" s="178"/>
      <c r="F609" s="178"/>
      <c r="G609" s="178"/>
      <c r="H609" s="167"/>
      <c r="I609" s="167"/>
      <c r="J609" s="252"/>
      <c r="K609" s="167"/>
      <c r="L609" s="167"/>
    </row>
    <row r="610" spans="2:12" ht="27.95" customHeight="1">
      <c r="B610" s="182"/>
      <c r="C610" s="2"/>
      <c r="D610" s="2"/>
      <c r="E610" s="2"/>
      <c r="F610" s="2"/>
      <c r="G610" s="2"/>
    </row>
    <row r="611" spans="2:12" ht="27.95" customHeight="1">
      <c r="B611" s="182"/>
      <c r="C611" s="2"/>
      <c r="D611" s="2"/>
      <c r="E611" s="2"/>
      <c r="F611" s="2"/>
      <c r="G611" s="2"/>
    </row>
    <row r="614" spans="2:12" ht="32.25">
      <c r="B614" s="1776"/>
      <c r="C614" s="1604"/>
      <c r="D614" s="1604"/>
      <c r="E614" s="1604"/>
      <c r="F614" s="1604"/>
      <c r="G614" s="1604"/>
      <c r="H614" s="1604"/>
      <c r="I614" s="1604"/>
      <c r="J614" s="1604"/>
      <c r="K614" s="1604"/>
      <c r="L614" s="1604"/>
    </row>
    <row r="615" spans="2:12" ht="23.25">
      <c r="B615" s="1753"/>
      <c r="C615" s="1753"/>
      <c r="D615" s="1753"/>
      <c r="E615" s="1753"/>
      <c r="F615" s="1753"/>
      <c r="G615" s="1753"/>
      <c r="H615" s="1753"/>
      <c r="I615" s="1753"/>
      <c r="J615" s="1753"/>
      <c r="K615" s="1753"/>
      <c r="L615" s="1753"/>
    </row>
    <row r="616" spans="2:12" ht="15.75">
      <c r="B616" s="1774"/>
      <c r="C616" s="1774"/>
      <c r="D616" s="1774"/>
      <c r="E616" s="1774"/>
      <c r="F616" s="1774"/>
      <c r="G616" s="1774"/>
      <c r="H616" s="1774"/>
      <c r="I616" s="1774"/>
      <c r="J616" s="1774"/>
      <c r="K616" s="1774"/>
      <c r="L616" s="1774"/>
    </row>
    <row r="617" spans="2:12" ht="15" customHeight="1">
      <c r="B617" s="1754"/>
      <c r="C617" s="1754"/>
      <c r="D617" s="1754"/>
      <c r="E617" s="1754"/>
      <c r="F617" s="1754"/>
      <c r="H617" s="1755"/>
      <c r="I617" s="1755"/>
      <c r="J617" s="1755"/>
      <c r="K617" s="1755"/>
      <c r="L617" s="1755"/>
    </row>
    <row r="618" spans="2:12">
      <c r="B618" s="1754"/>
      <c r="C618" s="1754"/>
      <c r="D618" s="1754"/>
      <c r="E618" s="1754"/>
      <c r="F618" s="1754"/>
      <c r="H618" s="1755"/>
      <c r="I618" s="1755"/>
      <c r="J618" s="1755"/>
      <c r="K618" s="1755"/>
      <c r="L618" s="1755"/>
    </row>
    <row r="620" spans="2:12">
      <c r="B620" s="2"/>
      <c r="H620" s="2"/>
    </row>
    <row r="622" spans="2:12">
      <c r="B622" s="2"/>
      <c r="H622" s="2"/>
    </row>
    <row r="625" spans="1:12">
      <c r="B625" s="1756"/>
      <c r="C625" s="1756"/>
      <c r="D625" s="1756"/>
      <c r="E625" s="1756"/>
      <c r="F625" s="1756"/>
      <c r="H625" s="1756"/>
      <c r="I625" s="1756"/>
      <c r="J625" s="1756"/>
      <c r="K625" s="1756"/>
      <c r="L625" s="1756"/>
    </row>
    <row r="627" spans="1:12">
      <c r="H627" s="2"/>
      <c r="I627" s="2"/>
      <c r="J627" s="2"/>
      <c r="K627" s="2"/>
      <c r="L627" s="2"/>
    </row>
    <row r="628" spans="1:12">
      <c r="H628" s="2"/>
      <c r="I628" s="2"/>
      <c r="J628" s="2"/>
      <c r="K628" s="2"/>
      <c r="L628" s="2"/>
    </row>
    <row r="629" spans="1:12">
      <c r="B629" s="2"/>
      <c r="H629" s="2"/>
      <c r="I629" s="2"/>
      <c r="J629" s="2"/>
      <c r="K629" s="2"/>
      <c r="L629" s="2"/>
    </row>
    <row r="630" spans="1:12">
      <c r="H630" s="2"/>
      <c r="I630" s="2"/>
      <c r="J630" s="2"/>
      <c r="K630" s="2"/>
      <c r="L630" s="2"/>
    </row>
    <row r="631" spans="1:12">
      <c r="H631" s="2"/>
      <c r="I631" s="2"/>
      <c r="J631" s="2"/>
      <c r="K631" s="2"/>
      <c r="L631" s="2"/>
    </row>
    <row r="632" spans="1:12" ht="27.95" customHeight="1">
      <c r="A632" s="10"/>
      <c r="B632" s="1772"/>
      <c r="C632" s="1772"/>
      <c r="D632" s="1772"/>
      <c r="E632" s="1772"/>
      <c r="F632" s="1772"/>
      <c r="G632" s="1772"/>
      <c r="H632" s="1769"/>
      <c r="I632" s="1770"/>
      <c r="J632" s="1770"/>
      <c r="K632" s="1770"/>
      <c r="L632" s="1770"/>
    </row>
    <row r="633" spans="1:12" ht="27.95" customHeight="1">
      <c r="A633" s="10"/>
      <c r="B633" s="1755"/>
      <c r="C633" s="1755"/>
      <c r="D633" s="1755"/>
      <c r="E633" s="1755"/>
      <c r="F633" s="1755"/>
      <c r="G633" s="1755"/>
      <c r="H633" s="1769"/>
      <c r="I633" s="1770"/>
      <c r="J633" s="1770"/>
      <c r="K633" s="1770"/>
      <c r="L633" s="1770"/>
    </row>
    <row r="634" spans="1:12" ht="27.95" customHeight="1">
      <c r="A634" s="10"/>
      <c r="B634" s="1772"/>
      <c r="C634" s="1772"/>
      <c r="D634" s="1772"/>
      <c r="E634" s="1772"/>
      <c r="F634" s="1772"/>
      <c r="G634" s="1772"/>
      <c r="H634" s="1769"/>
      <c r="I634" s="1770"/>
      <c r="J634" s="1770"/>
      <c r="K634" s="1770"/>
      <c r="L634" s="1770"/>
    </row>
    <row r="635" spans="1:12" ht="27.95" customHeight="1">
      <c r="A635" s="10"/>
      <c r="B635" s="1772"/>
      <c r="C635" s="1772"/>
      <c r="D635" s="1772"/>
      <c r="E635" s="1772"/>
      <c r="F635" s="1772"/>
      <c r="G635" s="1772"/>
      <c r="H635" s="1773"/>
      <c r="I635" s="1770"/>
      <c r="J635" s="1770"/>
      <c r="K635" s="1770"/>
      <c r="L635" s="1770"/>
    </row>
    <row r="636" spans="1:12" ht="27.95" customHeight="1">
      <c r="A636" s="10"/>
      <c r="B636" s="182"/>
      <c r="C636" s="178"/>
      <c r="D636" s="178"/>
      <c r="E636" s="178"/>
      <c r="F636" s="178"/>
      <c r="G636" s="178"/>
      <c r="H636" s="167"/>
      <c r="I636" s="10"/>
      <c r="J636" s="251"/>
      <c r="K636" s="167"/>
      <c r="L636" s="167"/>
    </row>
    <row r="637" spans="1:12" ht="27.95" customHeight="1">
      <c r="A637" s="10"/>
      <c r="B637" s="182"/>
      <c r="C637" s="178"/>
      <c r="D637" s="178"/>
      <c r="E637" s="178"/>
      <c r="F637" s="178"/>
      <c r="G637" s="178"/>
      <c r="H637" s="167"/>
      <c r="I637" s="167"/>
      <c r="J637" s="251"/>
      <c r="K637" s="167"/>
      <c r="L637" s="167"/>
    </row>
    <row r="638" spans="1:12" ht="27.95" customHeight="1">
      <c r="A638" s="10"/>
      <c r="B638" s="1755"/>
      <c r="C638" s="1755"/>
      <c r="D638" s="1755"/>
      <c r="E638" s="1755"/>
      <c r="F638" s="1755"/>
      <c r="G638" s="1755"/>
      <c r="H638" s="1769"/>
      <c r="I638" s="1770"/>
      <c r="J638" s="1770"/>
      <c r="K638" s="1770"/>
      <c r="L638" s="1770"/>
    </row>
    <row r="639" spans="1:12" ht="27.95" customHeight="1">
      <c r="A639" s="10"/>
      <c r="B639" s="1772"/>
      <c r="C639" s="1772"/>
      <c r="D639" s="1772"/>
      <c r="E639" s="1772"/>
      <c r="F639" s="1772"/>
      <c r="G639" s="1772"/>
      <c r="H639" s="1775"/>
      <c r="I639" s="1770"/>
      <c r="J639" s="1770"/>
      <c r="K639" s="1770"/>
      <c r="L639" s="1770"/>
    </row>
    <row r="640" spans="1:12" ht="27.95" customHeight="1">
      <c r="B640" s="1772"/>
      <c r="C640" s="1772"/>
      <c r="D640" s="1772"/>
      <c r="E640" s="1772"/>
      <c r="F640" s="1772"/>
      <c r="G640" s="1772"/>
      <c r="H640" s="1770"/>
      <c r="I640" s="1770"/>
      <c r="J640" s="1770"/>
      <c r="K640" s="1770"/>
      <c r="L640" s="1770"/>
    </row>
    <row r="641" spans="2:12" ht="27.95" customHeight="1">
      <c r="B641" s="182"/>
      <c r="C641" s="178"/>
      <c r="D641" s="178"/>
      <c r="E641" s="178"/>
      <c r="F641" s="178"/>
      <c r="G641" s="178"/>
      <c r="H641" s="167"/>
      <c r="I641" s="167"/>
      <c r="J641" s="167"/>
      <c r="K641" s="167"/>
      <c r="L641" s="167"/>
    </row>
    <row r="642" spans="2:12" ht="27.95" customHeight="1">
      <c r="B642" s="182"/>
      <c r="C642" s="178"/>
      <c r="D642" s="178"/>
      <c r="E642" s="178"/>
      <c r="F642" s="178"/>
      <c r="G642" s="178"/>
      <c r="H642" s="167"/>
      <c r="I642" s="167"/>
      <c r="J642" s="167"/>
      <c r="K642" s="167"/>
      <c r="L642" s="167"/>
    </row>
    <row r="643" spans="2:12" ht="27.95" customHeight="1">
      <c r="B643" s="182"/>
      <c r="C643" s="178"/>
      <c r="D643" s="178"/>
      <c r="E643" s="178"/>
      <c r="F643" s="178"/>
      <c r="G643" s="178"/>
      <c r="H643" s="167"/>
      <c r="I643" s="167"/>
      <c r="J643" s="168"/>
      <c r="K643" s="167"/>
      <c r="L643" s="167"/>
    </row>
    <row r="644" spans="2:12" ht="27.95" customHeight="1">
      <c r="B644" s="182"/>
      <c r="C644" s="178"/>
      <c r="D644" s="178"/>
      <c r="E644" s="178"/>
      <c r="F644" s="178"/>
      <c r="G644" s="178"/>
      <c r="H644" s="167"/>
      <c r="I644" s="167"/>
      <c r="J644" s="167"/>
      <c r="K644" s="167"/>
      <c r="L644" s="167"/>
    </row>
    <row r="645" spans="2:12" ht="27.95" customHeight="1">
      <c r="B645" s="182"/>
      <c r="C645" s="178"/>
      <c r="D645" s="178"/>
      <c r="E645" s="178"/>
      <c r="F645" s="178"/>
      <c r="G645" s="178"/>
      <c r="H645" s="167"/>
      <c r="I645" s="167"/>
      <c r="J645" s="168"/>
      <c r="K645" s="167"/>
      <c r="L645" s="167"/>
    </row>
    <row r="646" spans="2:12" ht="27.95" customHeight="1">
      <c r="B646" s="182"/>
      <c r="C646" s="178"/>
      <c r="D646" s="167"/>
      <c r="E646" s="168"/>
      <c r="F646" s="167"/>
      <c r="G646" s="168"/>
      <c r="H646" s="167"/>
      <c r="I646" s="168"/>
      <c r="J646" s="167"/>
      <c r="K646" s="168"/>
      <c r="L646" s="168"/>
    </row>
    <row r="647" spans="2:12" ht="27.95" customHeight="1">
      <c r="B647" s="182"/>
      <c r="C647" s="178"/>
      <c r="D647" s="178"/>
      <c r="E647" s="178"/>
      <c r="F647" s="178"/>
      <c r="G647" s="178"/>
      <c r="H647" s="167"/>
      <c r="I647" s="167"/>
      <c r="J647" s="252"/>
      <c r="K647" s="167"/>
      <c r="L647" s="167"/>
    </row>
    <row r="648" spans="2:12" ht="27.95" customHeight="1">
      <c r="B648" s="182"/>
      <c r="C648" s="2"/>
      <c r="D648" s="2"/>
      <c r="E648" s="2"/>
      <c r="F648" s="2"/>
      <c r="G648" s="2"/>
    </row>
    <row r="649" spans="2:12" ht="27.95" customHeight="1">
      <c r="B649" s="182"/>
      <c r="C649" s="2"/>
      <c r="D649" s="2"/>
      <c r="E649" s="2"/>
      <c r="F649" s="2"/>
      <c r="G649" s="2"/>
    </row>
    <row r="653" spans="2:12" ht="32.25">
      <c r="B653" s="1776"/>
      <c r="C653" s="1604"/>
      <c r="D653" s="1604"/>
      <c r="E653" s="1604"/>
      <c r="F653" s="1604"/>
      <c r="G653" s="1604"/>
      <c r="H653" s="1604"/>
      <c r="I653" s="1604"/>
      <c r="J653" s="1604"/>
      <c r="K653" s="1604"/>
      <c r="L653" s="1604"/>
    </row>
    <row r="654" spans="2:12" ht="23.25">
      <c r="B654" s="1753"/>
      <c r="C654" s="1753"/>
      <c r="D654" s="1753"/>
      <c r="E654" s="1753"/>
      <c r="F654" s="1753"/>
      <c r="G654" s="1753"/>
      <c r="H654" s="1753"/>
      <c r="I654" s="1753"/>
      <c r="J654" s="1753"/>
      <c r="K654" s="1753"/>
      <c r="L654" s="1753"/>
    </row>
    <row r="655" spans="2:12" ht="15.75">
      <c r="B655" s="1774"/>
      <c r="C655" s="1774"/>
      <c r="D655" s="1774"/>
      <c r="E655" s="1774"/>
      <c r="F655" s="1774"/>
      <c r="G655" s="1774"/>
      <c r="H655" s="1774"/>
      <c r="I655" s="1774"/>
      <c r="J655" s="1774"/>
      <c r="K655" s="1774"/>
      <c r="L655" s="1774"/>
    </row>
    <row r="656" spans="2:12" ht="15" customHeight="1">
      <c r="B656" s="1754"/>
      <c r="C656" s="1754"/>
      <c r="D656" s="1754"/>
      <c r="E656" s="1754"/>
      <c r="F656" s="1754"/>
      <c r="H656" s="1755"/>
      <c r="I656" s="1755"/>
      <c r="J656" s="1755"/>
      <c r="K656" s="1755"/>
      <c r="L656" s="1755"/>
    </row>
    <row r="657" spans="1:12">
      <c r="B657" s="1754"/>
      <c r="C657" s="1754"/>
      <c r="D657" s="1754"/>
      <c r="E657" s="1754"/>
      <c r="F657" s="1754"/>
      <c r="H657" s="1755"/>
      <c r="I657" s="1755"/>
      <c r="J657" s="1755"/>
      <c r="K657" s="1755"/>
      <c r="L657" s="1755"/>
    </row>
    <row r="659" spans="1:12">
      <c r="B659" s="2"/>
      <c r="H659" s="2"/>
    </row>
    <row r="661" spans="1:12">
      <c r="B661" s="2"/>
      <c r="H661" s="2"/>
    </row>
    <row r="664" spans="1:12">
      <c r="B664" s="1756"/>
      <c r="C664" s="1756"/>
      <c r="D664" s="1756"/>
      <c r="E664" s="1756"/>
      <c r="F664" s="1756"/>
      <c r="H664" s="1756"/>
      <c r="I664" s="1756"/>
      <c r="J664" s="1756"/>
      <c r="K664" s="1756"/>
      <c r="L664" s="1756"/>
    </row>
    <row r="666" spans="1:12">
      <c r="H666" s="2"/>
      <c r="I666" s="2"/>
      <c r="J666" s="2"/>
      <c r="K666" s="2"/>
      <c r="L666" s="2"/>
    </row>
    <row r="667" spans="1:12">
      <c r="H667" s="2"/>
      <c r="I667" s="2"/>
      <c r="J667" s="2"/>
      <c r="K667" s="2"/>
      <c r="L667" s="2"/>
    </row>
    <row r="668" spans="1:12">
      <c r="B668" s="2"/>
      <c r="H668" s="2"/>
      <c r="I668" s="2"/>
      <c r="J668" s="2"/>
      <c r="K668" s="2"/>
      <c r="L668" s="2"/>
    </row>
    <row r="669" spans="1:12">
      <c r="H669" s="2"/>
      <c r="I669" s="2"/>
      <c r="J669" s="2"/>
      <c r="K669" s="2"/>
      <c r="L669" s="2"/>
    </row>
    <row r="670" spans="1:12">
      <c r="H670" s="2"/>
      <c r="I670" s="2"/>
      <c r="J670" s="2"/>
      <c r="K670" s="2"/>
      <c r="L670" s="2"/>
    </row>
    <row r="671" spans="1:12" ht="27.95" customHeight="1">
      <c r="A671" s="10"/>
      <c r="B671" s="1772"/>
      <c r="C671" s="1772"/>
      <c r="D671" s="1772"/>
      <c r="E671" s="1772"/>
      <c r="F671" s="1772"/>
      <c r="G671" s="1772"/>
      <c r="H671" s="1769"/>
      <c r="I671" s="1770"/>
      <c r="J671" s="1770"/>
      <c r="K671" s="1770"/>
      <c r="L671" s="1770"/>
    </row>
    <row r="672" spans="1:12" ht="27.95" customHeight="1">
      <c r="A672" s="10"/>
      <c r="B672" s="1755"/>
      <c r="C672" s="1755"/>
      <c r="D672" s="1755"/>
      <c r="E672" s="1755"/>
      <c r="F672" s="1755"/>
      <c r="G672" s="1755"/>
      <c r="H672" s="1769"/>
      <c r="I672" s="1770"/>
      <c r="J672" s="1770"/>
      <c r="K672" s="1770"/>
      <c r="L672" s="1770"/>
    </row>
    <row r="673" spans="1:12" ht="27.95" customHeight="1">
      <c r="A673" s="10"/>
      <c r="B673" s="1772"/>
      <c r="C673" s="1772"/>
      <c r="D673" s="1772"/>
      <c r="E673" s="1772"/>
      <c r="F673" s="1772"/>
      <c r="G673" s="1772"/>
      <c r="H673" s="1769"/>
      <c r="I673" s="1770"/>
      <c r="J673" s="1770"/>
      <c r="K673" s="1770"/>
      <c r="L673" s="1770"/>
    </row>
    <row r="674" spans="1:12" ht="27.95" customHeight="1">
      <c r="A674" s="10"/>
      <c r="B674" s="1772"/>
      <c r="C674" s="1772"/>
      <c r="D674" s="1772"/>
      <c r="E674" s="1772"/>
      <c r="F674" s="1772"/>
      <c r="G674" s="1772"/>
      <c r="H674" s="1773"/>
      <c r="I674" s="1770"/>
      <c r="J674" s="1770"/>
      <c r="K674" s="1770"/>
      <c r="L674" s="1770"/>
    </row>
    <row r="675" spans="1:12" ht="27.95" customHeight="1">
      <c r="A675" s="10"/>
      <c r="B675" s="182"/>
      <c r="C675" s="178"/>
      <c r="D675" s="178"/>
      <c r="E675" s="178"/>
      <c r="F675" s="178"/>
      <c r="G675" s="178"/>
      <c r="H675" s="167"/>
      <c r="I675" s="10"/>
      <c r="J675" s="251"/>
      <c r="K675" s="167"/>
      <c r="L675" s="167"/>
    </row>
    <row r="676" spans="1:12" ht="27.95" customHeight="1">
      <c r="A676" s="10"/>
      <c r="B676" s="182"/>
      <c r="C676" s="178"/>
      <c r="D676" s="178"/>
      <c r="E676" s="178"/>
      <c r="F676" s="178"/>
      <c r="G676" s="178"/>
      <c r="H676" s="167"/>
      <c r="I676" s="167"/>
      <c r="J676" s="251"/>
      <c r="K676" s="167"/>
      <c r="L676" s="167"/>
    </row>
    <row r="677" spans="1:12" ht="27.95" customHeight="1">
      <c r="A677" s="10"/>
      <c r="B677" s="1755"/>
      <c r="C677" s="1755"/>
      <c r="D677" s="1755"/>
      <c r="E677" s="1755"/>
      <c r="F677" s="1755"/>
      <c r="G677" s="1755"/>
      <c r="H677" s="1769"/>
      <c r="I677" s="1770"/>
      <c r="J677" s="1770"/>
      <c r="K677" s="1770"/>
      <c r="L677" s="1770"/>
    </row>
    <row r="678" spans="1:12" ht="27.95" customHeight="1">
      <c r="A678" s="10"/>
      <c r="B678" s="1772"/>
      <c r="C678" s="1772"/>
      <c r="D678" s="1772"/>
      <c r="E678" s="1772"/>
      <c r="F678" s="1772"/>
      <c r="G678" s="1772"/>
      <c r="H678" s="1775"/>
      <c r="I678" s="1770"/>
      <c r="J678" s="1770"/>
      <c r="K678" s="1770"/>
      <c r="L678" s="1770"/>
    </row>
    <row r="679" spans="1:12" ht="27.95" customHeight="1">
      <c r="B679" s="1772"/>
      <c r="C679" s="1772"/>
      <c r="D679" s="1772"/>
      <c r="E679" s="1772"/>
      <c r="F679" s="1772"/>
      <c r="G679" s="1772"/>
      <c r="H679" s="1770"/>
      <c r="I679" s="1770"/>
      <c r="J679" s="1770"/>
      <c r="K679" s="1770"/>
      <c r="L679" s="1770"/>
    </row>
    <row r="680" spans="1:12" ht="27.95" customHeight="1">
      <c r="B680" s="182"/>
      <c r="C680" s="178"/>
      <c r="D680" s="178"/>
      <c r="E680" s="178"/>
      <c r="F680" s="178"/>
      <c r="G680" s="178"/>
      <c r="H680" s="167"/>
      <c r="I680" s="167"/>
      <c r="J680" s="167"/>
      <c r="K680" s="167"/>
      <c r="L680" s="167"/>
    </row>
    <row r="681" spans="1:12" ht="27.95" customHeight="1">
      <c r="B681" s="182"/>
      <c r="C681" s="178"/>
      <c r="D681" s="178"/>
      <c r="E681" s="178"/>
      <c r="F681" s="178"/>
      <c r="G681" s="178"/>
      <c r="H681" s="167"/>
      <c r="I681" s="167"/>
      <c r="J681" s="167"/>
      <c r="K681" s="167"/>
      <c r="L681" s="167"/>
    </row>
    <row r="682" spans="1:12" ht="27.95" customHeight="1">
      <c r="B682" s="182"/>
      <c r="C682" s="178"/>
      <c r="D682" s="178"/>
      <c r="E682" s="178"/>
      <c r="F682" s="178"/>
      <c r="G682" s="178"/>
      <c r="H682" s="167"/>
      <c r="I682" s="167"/>
      <c r="J682" s="168"/>
      <c r="K682" s="167"/>
      <c r="L682" s="167"/>
    </row>
    <row r="683" spans="1:12" ht="27.95" customHeight="1">
      <c r="B683" s="182"/>
      <c r="C683" s="178"/>
      <c r="D683" s="178"/>
      <c r="E683" s="178"/>
      <c r="F683" s="178"/>
      <c r="G683" s="178"/>
      <c r="H683" s="167"/>
      <c r="I683" s="167"/>
      <c r="J683" s="167"/>
      <c r="K683" s="167"/>
      <c r="L683" s="167"/>
    </row>
    <row r="684" spans="1:12" ht="27.95" customHeight="1">
      <c r="B684" s="182"/>
      <c r="C684" s="178"/>
      <c r="D684" s="178"/>
      <c r="E684" s="178"/>
      <c r="F684" s="178"/>
      <c r="G684" s="178"/>
      <c r="H684" s="167"/>
      <c r="I684" s="167"/>
      <c r="J684" s="168"/>
      <c r="K684" s="167"/>
      <c r="L684" s="167"/>
    </row>
    <row r="685" spans="1:12" ht="27.95" customHeight="1">
      <c r="B685" s="182"/>
      <c r="C685" s="178"/>
      <c r="D685" s="167"/>
      <c r="E685" s="168"/>
      <c r="F685" s="167"/>
      <c r="G685" s="168"/>
      <c r="H685" s="167"/>
      <c r="I685" s="168"/>
      <c r="J685" s="167"/>
      <c r="K685" s="168"/>
      <c r="L685" s="168"/>
    </row>
    <row r="686" spans="1:12" ht="27.95" customHeight="1">
      <c r="B686" s="182"/>
      <c r="C686" s="178"/>
      <c r="D686" s="178"/>
      <c r="E686" s="178"/>
      <c r="F686" s="178"/>
      <c r="G686" s="178"/>
      <c r="H686" s="167"/>
      <c r="I686" s="167"/>
      <c r="J686" s="252"/>
      <c r="K686" s="167"/>
      <c r="L686" s="167"/>
    </row>
    <row r="687" spans="1:12" ht="27.95" customHeight="1">
      <c r="B687" s="182"/>
      <c r="C687" s="2"/>
      <c r="D687" s="2"/>
      <c r="E687" s="2"/>
      <c r="F687" s="2"/>
      <c r="G687" s="2"/>
    </row>
    <row r="688" spans="1:12" ht="27.95" customHeight="1">
      <c r="B688" s="182"/>
      <c r="C688" s="2"/>
      <c r="D688" s="2"/>
      <c r="E688" s="2"/>
      <c r="F688" s="2"/>
      <c r="G688" s="2"/>
    </row>
    <row r="692" spans="2:12" ht="32.25">
      <c r="B692" s="1776"/>
      <c r="C692" s="1604"/>
      <c r="D692" s="1604"/>
      <c r="E692" s="1604"/>
      <c r="F692" s="1604"/>
      <c r="G692" s="1604"/>
      <c r="H692" s="1604"/>
      <c r="I692" s="1604"/>
      <c r="J692" s="1604"/>
      <c r="K692" s="1604"/>
      <c r="L692" s="1604"/>
    </row>
    <row r="693" spans="2:12" ht="23.25">
      <c r="B693" s="1753"/>
      <c r="C693" s="1753"/>
      <c r="D693" s="1753"/>
      <c r="E693" s="1753"/>
      <c r="F693" s="1753"/>
      <c r="G693" s="1753"/>
      <c r="H693" s="1753"/>
      <c r="I693" s="1753"/>
      <c r="J693" s="1753"/>
      <c r="K693" s="1753"/>
      <c r="L693" s="1753"/>
    </row>
    <row r="694" spans="2:12" ht="15.75">
      <c r="B694" s="1774"/>
      <c r="C694" s="1774"/>
      <c r="D694" s="1774"/>
      <c r="E694" s="1774"/>
      <c r="F694" s="1774"/>
      <c r="G694" s="1774"/>
      <c r="H694" s="1774"/>
      <c r="I694" s="1774"/>
      <c r="J694" s="1774"/>
      <c r="K694" s="1774"/>
      <c r="L694" s="1774"/>
    </row>
    <row r="695" spans="2:12" ht="15" customHeight="1">
      <c r="B695" s="1754"/>
      <c r="C695" s="1754"/>
      <c r="D695" s="1754"/>
      <c r="E695" s="1754"/>
      <c r="F695" s="1754"/>
      <c r="H695" s="1755"/>
      <c r="I695" s="1755"/>
      <c r="J695" s="1755"/>
      <c r="K695" s="1755"/>
      <c r="L695" s="1755"/>
    </row>
    <row r="696" spans="2:12">
      <c r="B696" s="1754"/>
      <c r="C696" s="1754"/>
      <c r="D696" s="1754"/>
      <c r="E696" s="1754"/>
      <c r="F696" s="1754"/>
      <c r="H696" s="1755"/>
      <c r="I696" s="1755"/>
      <c r="J696" s="1755"/>
      <c r="K696" s="1755"/>
      <c r="L696" s="1755"/>
    </row>
    <row r="698" spans="2:12">
      <c r="B698" s="2"/>
      <c r="H698" s="2"/>
    </row>
    <row r="700" spans="2:12">
      <c r="B700" s="2"/>
      <c r="H700" s="2"/>
    </row>
    <row r="703" spans="2:12">
      <c r="B703" s="1756"/>
      <c r="C703" s="1756"/>
      <c r="D703" s="1756"/>
      <c r="E703" s="1756"/>
      <c r="F703" s="1756"/>
      <c r="H703" s="1756"/>
      <c r="I703" s="1756"/>
      <c r="J703" s="1756"/>
      <c r="K703" s="1756"/>
      <c r="L703" s="1756"/>
    </row>
    <row r="705" spans="1:12">
      <c r="H705" s="2"/>
      <c r="I705" s="2"/>
      <c r="J705" s="2"/>
      <c r="K705" s="2"/>
      <c r="L705" s="2"/>
    </row>
    <row r="706" spans="1:12">
      <c r="H706" s="2"/>
      <c r="I706" s="2"/>
      <c r="J706" s="2"/>
      <c r="K706" s="2"/>
      <c r="L706" s="2"/>
    </row>
    <row r="707" spans="1:12">
      <c r="B707" s="2"/>
      <c r="H707" s="2"/>
      <c r="I707" s="2"/>
      <c r="J707" s="2"/>
      <c r="K707" s="2"/>
      <c r="L707" s="2"/>
    </row>
    <row r="708" spans="1:12">
      <c r="H708" s="2"/>
      <c r="I708" s="2"/>
      <c r="J708" s="2"/>
      <c r="K708" s="2"/>
      <c r="L708" s="2"/>
    </row>
    <row r="709" spans="1:12">
      <c r="H709" s="2"/>
      <c r="I709" s="2"/>
      <c r="J709" s="2"/>
      <c r="K709" s="2"/>
      <c r="L709" s="2"/>
    </row>
    <row r="710" spans="1:12" ht="27.95" customHeight="1">
      <c r="A710" s="10"/>
      <c r="B710" s="1772"/>
      <c r="C710" s="1772"/>
      <c r="D710" s="1772"/>
      <c r="E710" s="1772"/>
      <c r="F710" s="1772"/>
      <c r="G710" s="1772"/>
      <c r="H710" s="1769"/>
      <c r="I710" s="1770"/>
      <c r="J710" s="1770"/>
      <c r="K710" s="1770"/>
      <c r="L710" s="1770"/>
    </row>
    <row r="711" spans="1:12" ht="27.95" customHeight="1">
      <c r="A711" s="10"/>
      <c r="B711" s="1755"/>
      <c r="C711" s="1755"/>
      <c r="D711" s="1755"/>
      <c r="E711" s="1755"/>
      <c r="F711" s="1755"/>
      <c r="G711" s="1755"/>
      <c r="H711" s="1769"/>
      <c r="I711" s="1770"/>
      <c r="J711" s="1770"/>
      <c r="K711" s="1770"/>
      <c r="L711" s="1770"/>
    </row>
    <row r="712" spans="1:12" ht="27.95" customHeight="1">
      <c r="A712" s="10"/>
      <c r="B712" s="1772"/>
      <c r="C712" s="1772"/>
      <c r="D712" s="1772"/>
      <c r="E712" s="1772"/>
      <c r="F712" s="1772"/>
      <c r="G712" s="1772"/>
      <c r="H712" s="1769"/>
      <c r="I712" s="1770"/>
      <c r="J712" s="1770"/>
      <c r="K712" s="1770"/>
      <c r="L712" s="1770"/>
    </row>
    <row r="713" spans="1:12" ht="27.95" customHeight="1">
      <c r="A713" s="10"/>
      <c r="B713" s="1772"/>
      <c r="C713" s="1772"/>
      <c r="D713" s="1772"/>
      <c r="E713" s="1772"/>
      <c r="F713" s="1772"/>
      <c r="G713" s="1772"/>
      <c r="H713" s="1773"/>
      <c r="I713" s="1770"/>
      <c r="J713" s="1770"/>
      <c r="K713" s="1770"/>
      <c r="L713" s="1770"/>
    </row>
    <row r="714" spans="1:12" ht="27.95" customHeight="1">
      <c r="A714" s="10"/>
      <c r="B714" s="182"/>
      <c r="C714" s="178"/>
      <c r="D714" s="178"/>
      <c r="E714" s="178"/>
      <c r="F714" s="178"/>
      <c r="G714" s="178"/>
      <c r="H714" s="167"/>
      <c r="I714" s="10"/>
      <c r="J714" s="251"/>
      <c r="K714" s="167"/>
      <c r="L714" s="167"/>
    </row>
    <row r="715" spans="1:12" ht="27.95" customHeight="1">
      <c r="A715" s="10"/>
      <c r="B715" s="182"/>
      <c r="C715" s="178"/>
      <c r="D715" s="178"/>
      <c r="E715" s="178"/>
      <c r="F715" s="178"/>
      <c r="G715" s="178"/>
      <c r="H715" s="167"/>
      <c r="I715" s="167"/>
      <c r="J715" s="251"/>
      <c r="K715" s="167"/>
      <c r="L715" s="167"/>
    </row>
    <row r="716" spans="1:12" ht="27.95" customHeight="1">
      <c r="A716" s="10"/>
      <c r="B716" s="1755"/>
      <c r="C716" s="1755"/>
      <c r="D716" s="1755"/>
      <c r="E716" s="1755"/>
      <c r="F716" s="1755"/>
      <c r="G716" s="1755"/>
      <c r="H716" s="1769"/>
      <c r="I716" s="1770"/>
      <c r="J716" s="1770"/>
      <c r="K716" s="1770"/>
      <c r="L716" s="1770"/>
    </row>
    <row r="717" spans="1:12" ht="27.95" customHeight="1">
      <c r="A717" s="10"/>
      <c r="B717" s="1772"/>
      <c r="C717" s="1772"/>
      <c r="D717" s="1772"/>
      <c r="E717" s="1772"/>
      <c r="F717" s="1772"/>
      <c r="G717" s="1772"/>
      <c r="H717" s="1775"/>
      <c r="I717" s="1770"/>
      <c r="J717" s="1770"/>
      <c r="K717" s="1770"/>
      <c r="L717" s="1770"/>
    </row>
    <row r="718" spans="1:12" ht="27.95" customHeight="1">
      <c r="B718" s="1772"/>
      <c r="C718" s="1772"/>
      <c r="D718" s="1772"/>
      <c r="E718" s="1772"/>
      <c r="F718" s="1772"/>
      <c r="G718" s="1772"/>
      <c r="H718" s="1770"/>
      <c r="I718" s="1770"/>
      <c r="J718" s="1770"/>
      <c r="K718" s="1770"/>
      <c r="L718" s="1770"/>
    </row>
    <row r="719" spans="1:12" ht="27.95" customHeight="1">
      <c r="B719" s="182"/>
      <c r="C719" s="178"/>
      <c r="D719" s="178"/>
      <c r="E719" s="178"/>
      <c r="F719" s="178"/>
      <c r="G719" s="178"/>
      <c r="H719" s="167"/>
      <c r="I719" s="167"/>
      <c r="J719" s="167"/>
      <c r="K719" s="167"/>
      <c r="L719" s="167"/>
    </row>
    <row r="720" spans="1:12" ht="27.95" customHeight="1">
      <c r="B720" s="182"/>
      <c r="C720" s="178"/>
      <c r="D720" s="178"/>
      <c r="E720" s="178"/>
      <c r="F720" s="178"/>
      <c r="G720" s="178"/>
      <c r="H720" s="167"/>
      <c r="I720" s="167"/>
      <c r="J720" s="167"/>
      <c r="K720" s="167"/>
      <c r="L720" s="167"/>
    </row>
    <row r="721" spans="2:12" ht="27.95" customHeight="1">
      <c r="B721" s="182"/>
      <c r="C721" s="178"/>
      <c r="D721" s="178"/>
      <c r="E721" s="178"/>
      <c r="F721" s="178"/>
      <c r="G721" s="178"/>
      <c r="H721" s="167"/>
      <c r="I721" s="167"/>
      <c r="J721" s="168"/>
      <c r="K721" s="167"/>
      <c r="L721" s="167"/>
    </row>
    <row r="722" spans="2:12" ht="27.95" customHeight="1">
      <c r="B722" s="182"/>
      <c r="C722" s="178"/>
      <c r="D722" s="178"/>
      <c r="E722" s="178"/>
      <c r="F722" s="178"/>
      <c r="G722" s="178"/>
      <c r="H722" s="167"/>
      <c r="I722" s="167"/>
      <c r="J722" s="167"/>
      <c r="K722" s="167"/>
      <c r="L722" s="167"/>
    </row>
    <row r="723" spans="2:12" ht="27.95" customHeight="1">
      <c r="B723" s="182"/>
      <c r="C723" s="178"/>
      <c r="D723" s="178"/>
      <c r="E723" s="178"/>
      <c r="F723" s="178"/>
      <c r="G723" s="178"/>
      <c r="H723" s="167"/>
      <c r="I723" s="167"/>
      <c r="J723" s="168"/>
      <c r="K723" s="167"/>
      <c r="L723" s="167"/>
    </row>
    <row r="724" spans="2:12" ht="27.95" customHeight="1">
      <c r="B724" s="182"/>
      <c r="C724" s="178"/>
      <c r="D724" s="167"/>
      <c r="E724" s="168"/>
      <c r="F724" s="167"/>
      <c r="G724" s="168"/>
      <c r="H724" s="167"/>
      <c r="I724" s="168"/>
      <c r="J724" s="167"/>
      <c r="K724" s="168"/>
      <c r="L724" s="168"/>
    </row>
    <row r="725" spans="2:12" ht="27.95" customHeight="1">
      <c r="B725" s="182"/>
      <c r="C725" s="178"/>
      <c r="D725" s="178"/>
      <c r="E725" s="178"/>
      <c r="F725" s="178"/>
      <c r="G725" s="178"/>
      <c r="H725" s="167"/>
      <c r="I725" s="167"/>
      <c r="J725" s="252"/>
      <c r="K725" s="167"/>
      <c r="L725" s="167"/>
    </row>
    <row r="726" spans="2:12" ht="27.95" customHeight="1">
      <c r="B726" s="182"/>
      <c r="C726" s="2"/>
      <c r="D726" s="2"/>
      <c r="E726" s="2"/>
      <c r="F726" s="2"/>
      <c r="G726" s="2"/>
    </row>
    <row r="727" spans="2:12" ht="27.95" customHeight="1">
      <c r="B727" s="182"/>
      <c r="C727" s="2"/>
      <c r="D727" s="2"/>
      <c r="E727" s="2"/>
      <c r="F727" s="2"/>
      <c r="G727" s="2"/>
    </row>
    <row r="731" spans="2:12" ht="32.25">
      <c r="B731" s="1776"/>
      <c r="C731" s="1604"/>
      <c r="D731" s="1604"/>
      <c r="E731" s="1604"/>
      <c r="F731" s="1604"/>
      <c r="G731" s="1604"/>
      <c r="H731" s="1604"/>
      <c r="I731" s="1604"/>
      <c r="J731" s="1604"/>
      <c r="K731" s="1604"/>
      <c r="L731" s="1604"/>
    </row>
    <row r="732" spans="2:12" ht="23.25">
      <c r="B732" s="1753"/>
      <c r="C732" s="1753"/>
      <c r="D732" s="1753"/>
      <c r="E732" s="1753"/>
      <c r="F732" s="1753"/>
      <c r="G732" s="1753"/>
      <c r="H732" s="1753"/>
      <c r="I732" s="1753"/>
      <c r="J732" s="1753"/>
      <c r="K732" s="1753"/>
      <c r="L732" s="1753"/>
    </row>
    <row r="733" spans="2:12" ht="15.75">
      <c r="B733" s="1774"/>
      <c r="C733" s="1774"/>
      <c r="D733" s="1774"/>
      <c r="E733" s="1774"/>
      <c r="F733" s="1774"/>
      <c r="G733" s="1774"/>
      <c r="H733" s="1774"/>
      <c r="I733" s="1774"/>
      <c r="J733" s="1774"/>
      <c r="K733" s="1774"/>
      <c r="L733" s="1774"/>
    </row>
    <row r="734" spans="2:12" ht="15" customHeight="1">
      <c r="B734" s="1754"/>
      <c r="C734" s="1754"/>
      <c r="D734" s="1754"/>
      <c r="E734" s="1754"/>
      <c r="F734" s="1754"/>
      <c r="H734" s="1755"/>
      <c r="I734" s="1755"/>
      <c r="J734" s="1755"/>
      <c r="K734" s="1755"/>
      <c r="L734" s="1755"/>
    </row>
    <row r="735" spans="2:12">
      <c r="B735" s="1754"/>
      <c r="C735" s="1754"/>
      <c r="D735" s="1754"/>
      <c r="E735" s="1754"/>
      <c r="F735" s="1754"/>
      <c r="H735" s="1755"/>
      <c r="I735" s="1755"/>
      <c r="J735" s="1755"/>
      <c r="K735" s="1755"/>
      <c r="L735" s="1755"/>
    </row>
    <row r="737" spans="1:12">
      <c r="B737" s="2"/>
      <c r="H737" s="2"/>
    </row>
    <row r="739" spans="1:12">
      <c r="B739" s="2"/>
      <c r="H739" s="2"/>
    </row>
    <row r="740" spans="1:12" ht="15" customHeight="1"/>
    <row r="742" spans="1:12">
      <c r="B742" s="1756"/>
      <c r="C742" s="1756"/>
      <c r="D742" s="1756"/>
      <c r="E742" s="1756"/>
      <c r="F742" s="1756"/>
      <c r="H742" s="1756"/>
      <c r="I742" s="1756"/>
      <c r="J742" s="1756"/>
      <c r="K742" s="1756"/>
      <c r="L742" s="1756"/>
    </row>
    <row r="744" spans="1:12">
      <c r="H744" s="2"/>
      <c r="I744" s="2"/>
      <c r="J744" s="2"/>
      <c r="K744" s="2"/>
      <c r="L744" s="2"/>
    </row>
    <row r="745" spans="1:12">
      <c r="H745" s="2"/>
      <c r="I745" s="2"/>
      <c r="J745" s="2"/>
      <c r="K745" s="2"/>
      <c r="L745" s="2"/>
    </row>
    <row r="746" spans="1:12">
      <c r="B746" s="2"/>
      <c r="H746" s="2"/>
      <c r="I746" s="2"/>
      <c r="J746" s="2"/>
      <c r="K746" s="2"/>
      <c r="L746" s="2"/>
    </row>
    <row r="747" spans="1:12">
      <c r="H747" s="2"/>
      <c r="I747" s="2"/>
      <c r="J747" s="2"/>
      <c r="K747" s="2"/>
      <c r="L747" s="2"/>
    </row>
    <row r="748" spans="1:12">
      <c r="H748" s="2"/>
      <c r="I748" s="2"/>
      <c r="J748" s="2"/>
      <c r="K748" s="2"/>
      <c r="L748" s="2"/>
    </row>
    <row r="749" spans="1:12" ht="27.95" customHeight="1">
      <c r="A749" s="10"/>
      <c r="B749" s="1772"/>
      <c r="C749" s="1772"/>
      <c r="D749" s="1772"/>
      <c r="E749" s="1772"/>
      <c r="F749" s="1772"/>
      <c r="G749" s="1772"/>
      <c r="H749" s="1769"/>
      <c r="I749" s="1770"/>
      <c r="J749" s="1770"/>
      <c r="K749" s="1770"/>
      <c r="L749" s="1770"/>
    </row>
    <row r="750" spans="1:12" ht="27.95" customHeight="1">
      <c r="A750" s="10"/>
      <c r="B750" s="1755"/>
      <c r="C750" s="1755"/>
      <c r="D750" s="1755"/>
      <c r="E750" s="1755"/>
      <c r="F750" s="1755"/>
      <c r="G750" s="1755"/>
      <c r="H750" s="1769"/>
      <c r="I750" s="1770"/>
      <c r="J750" s="1770"/>
      <c r="K750" s="1770"/>
      <c r="L750" s="1770"/>
    </row>
    <row r="751" spans="1:12" ht="27.95" customHeight="1">
      <c r="A751" s="10"/>
      <c r="B751" s="1772"/>
      <c r="C751" s="1772"/>
      <c r="D751" s="1772"/>
      <c r="E751" s="1772"/>
      <c r="F751" s="1772"/>
      <c r="G751" s="1772"/>
      <c r="H751" s="1769"/>
      <c r="I751" s="1770"/>
      <c r="J751" s="1770"/>
      <c r="K751" s="1770"/>
      <c r="L751" s="1770"/>
    </row>
    <row r="752" spans="1:12" ht="27.95" customHeight="1">
      <c r="A752" s="10"/>
      <c r="B752" s="1772"/>
      <c r="C752" s="1772"/>
      <c r="D752" s="1772"/>
      <c r="E752" s="1772"/>
      <c r="F752" s="1772"/>
      <c r="G752" s="1772"/>
      <c r="H752" s="1773"/>
      <c r="I752" s="1770"/>
      <c r="J752" s="1770"/>
      <c r="K752" s="1770"/>
      <c r="L752" s="1770"/>
    </row>
    <row r="753" spans="1:12" ht="27.95" customHeight="1">
      <c r="A753" s="10"/>
      <c r="B753" s="182"/>
      <c r="C753" s="178"/>
      <c r="D753" s="178"/>
      <c r="E753" s="178"/>
      <c r="F753" s="178"/>
      <c r="G753" s="178"/>
      <c r="H753" s="167"/>
      <c r="I753" s="10"/>
      <c r="J753" s="251"/>
      <c r="K753" s="167"/>
      <c r="L753" s="167"/>
    </row>
    <row r="754" spans="1:12" ht="27.95" customHeight="1">
      <c r="A754" s="10"/>
      <c r="B754" s="182"/>
      <c r="C754" s="178"/>
      <c r="D754" s="178"/>
      <c r="E754" s="178"/>
      <c r="F754" s="178"/>
      <c r="G754" s="178"/>
      <c r="H754" s="167"/>
      <c r="I754" s="167"/>
      <c r="J754" s="251"/>
      <c r="K754" s="167"/>
      <c r="L754" s="167"/>
    </row>
    <row r="755" spans="1:12" ht="27.95" customHeight="1">
      <c r="A755" s="10"/>
      <c r="B755" s="1755"/>
      <c r="C755" s="1755"/>
      <c r="D755" s="1755"/>
      <c r="E755" s="1755"/>
      <c r="F755" s="1755"/>
      <c r="G755" s="1755"/>
      <c r="H755" s="1769"/>
      <c r="I755" s="1770"/>
      <c r="J755" s="1770"/>
      <c r="K755" s="1770"/>
      <c r="L755" s="1770"/>
    </row>
    <row r="756" spans="1:12" ht="27.95" customHeight="1">
      <c r="A756" s="10"/>
      <c r="B756" s="1772"/>
      <c r="C756" s="1772"/>
      <c r="D756" s="1772"/>
      <c r="E756" s="1772"/>
      <c r="F756" s="1772"/>
      <c r="G756" s="1772"/>
      <c r="H756" s="1775"/>
      <c r="I756" s="1770"/>
      <c r="J756" s="1770"/>
      <c r="K756" s="1770"/>
      <c r="L756" s="1770"/>
    </row>
    <row r="757" spans="1:12" ht="27.95" customHeight="1">
      <c r="B757" s="1772"/>
      <c r="C757" s="1772"/>
      <c r="D757" s="1772"/>
      <c r="E757" s="1772"/>
      <c r="F757" s="1772"/>
      <c r="G757" s="1772"/>
      <c r="H757" s="1770"/>
      <c r="I757" s="1770"/>
      <c r="J757" s="1770"/>
      <c r="K757" s="1770"/>
      <c r="L757" s="1770"/>
    </row>
    <row r="758" spans="1:12" ht="27.95" customHeight="1">
      <c r="B758" s="182"/>
      <c r="C758" s="178"/>
      <c r="D758" s="178"/>
      <c r="E758" s="178"/>
      <c r="F758" s="178"/>
      <c r="G758" s="178"/>
      <c r="H758" s="167"/>
      <c r="I758" s="167"/>
      <c r="J758" s="167"/>
      <c r="K758" s="167"/>
      <c r="L758" s="167"/>
    </row>
    <row r="759" spans="1:12" ht="27.95" customHeight="1">
      <c r="B759" s="182"/>
      <c r="C759" s="178"/>
      <c r="D759" s="178"/>
      <c r="E759" s="178"/>
      <c r="F759" s="178"/>
      <c r="G759" s="178"/>
      <c r="H759" s="167"/>
      <c r="I759" s="167"/>
      <c r="J759" s="167"/>
      <c r="K759" s="167"/>
      <c r="L759" s="167"/>
    </row>
    <row r="760" spans="1:12" ht="27.95" customHeight="1">
      <c r="B760" s="182"/>
      <c r="C760" s="178"/>
      <c r="D760" s="178"/>
      <c r="E760" s="178"/>
      <c r="F760" s="178"/>
      <c r="G760" s="178"/>
      <c r="H760" s="167"/>
      <c r="I760" s="167"/>
      <c r="J760" s="168"/>
      <c r="K760" s="167"/>
      <c r="L760" s="167"/>
    </row>
    <row r="761" spans="1:12" ht="27.95" customHeight="1">
      <c r="B761" s="182"/>
      <c r="C761" s="178"/>
      <c r="D761" s="178"/>
      <c r="E761" s="178"/>
      <c r="F761" s="178"/>
      <c r="G761" s="178"/>
      <c r="H761" s="167"/>
      <c r="I761" s="167"/>
      <c r="J761" s="167"/>
      <c r="K761" s="167"/>
      <c r="L761" s="167"/>
    </row>
    <row r="762" spans="1:12" ht="27.95" customHeight="1">
      <c r="B762" s="182"/>
      <c r="C762" s="178"/>
      <c r="D762" s="178"/>
      <c r="E762" s="178"/>
      <c r="F762" s="178"/>
      <c r="G762" s="178"/>
      <c r="H762" s="167"/>
      <c r="I762" s="167"/>
      <c r="J762" s="168"/>
      <c r="K762" s="167"/>
      <c r="L762" s="167"/>
    </row>
    <row r="763" spans="1:12" ht="27.95" customHeight="1">
      <c r="B763" s="182"/>
      <c r="C763" s="178"/>
      <c r="D763" s="167"/>
      <c r="E763" s="168"/>
      <c r="F763" s="167"/>
      <c r="G763" s="168"/>
      <c r="H763" s="167"/>
      <c r="I763" s="168"/>
      <c r="J763" s="167"/>
      <c r="K763" s="168"/>
      <c r="L763" s="168"/>
    </row>
    <row r="764" spans="1:12" ht="27.95" customHeight="1">
      <c r="B764" s="182"/>
      <c r="C764" s="178"/>
      <c r="D764" s="178"/>
      <c r="E764" s="178"/>
      <c r="F764" s="178"/>
      <c r="G764" s="178"/>
      <c r="H764" s="167"/>
      <c r="I764" s="167"/>
      <c r="J764" s="252"/>
      <c r="K764" s="167"/>
      <c r="L764" s="167"/>
    </row>
    <row r="765" spans="1:12" ht="27.95" customHeight="1">
      <c r="B765" s="182"/>
      <c r="C765" s="2"/>
      <c r="D765" s="2"/>
      <c r="E765" s="2"/>
      <c r="F765" s="2"/>
      <c r="G765" s="2"/>
    </row>
    <row r="766" spans="1:12" ht="27.95" customHeight="1">
      <c r="B766" s="182"/>
      <c r="C766" s="2"/>
      <c r="D766" s="2"/>
      <c r="E766" s="2"/>
      <c r="F766" s="2"/>
      <c r="G766" s="2"/>
    </row>
  </sheetData>
  <mergeCells count="571">
    <mergeCell ref="B755:G755"/>
    <mergeCell ref="H755:L755"/>
    <mergeCell ref="B756:G756"/>
    <mergeCell ref="H756:L756"/>
    <mergeCell ref="B757:G757"/>
    <mergeCell ref="H757:L757"/>
    <mergeCell ref="B750:G750"/>
    <mergeCell ref="H750:L750"/>
    <mergeCell ref="B751:G751"/>
    <mergeCell ref="H751:L751"/>
    <mergeCell ref="B752:G752"/>
    <mergeCell ref="H752:L752"/>
    <mergeCell ref="B733:L733"/>
    <mergeCell ref="B734:F735"/>
    <mergeCell ref="H734:L735"/>
    <mergeCell ref="B742:F742"/>
    <mergeCell ref="H742:L742"/>
    <mergeCell ref="B749:G749"/>
    <mergeCell ref="H749:L749"/>
    <mergeCell ref="B717:G717"/>
    <mergeCell ref="H717:L717"/>
    <mergeCell ref="B718:G718"/>
    <mergeCell ref="H718:L718"/>
    <mergeCell ref="B731:L731"/>
    <mergeCell ref="B732:L732"/>
    <mergeCell ref="B712:G712"/>
    <mergeCell ref="H712:L712"/>
    <mergeCell ref="B713:G713"/>
    <mergeCell ref="H713:L713"/>
    <mergeCell ref="B716:G716"/>
    <mergeCell ref="H716:L716"/>
    <mergeCell ref="B703:F703"/>
    <mergeCell ref="H703:L703"/>
    <mergeCell ref="B710:G710"/>
    <mergeCell ref="H710:L710"/>
    <mergeCell ref="B711:G711"/>
    <mergeCell ref="H711:L711"/>
    <mergeCell ref="B679:G679"/>
    <mergeCell ref="H679:L679"/>
    <mergeCell ref="B692:L692"/>
    <mergeCell ref="B693:L693"/>
    <mergeCell ref="B694:L694"/>
    <mergeCell ref="B695:F696"/>
    <mergeCell ref="H695:L696"/>
    <mergeCell ref="B674:G674"/>
    <mergeCell ref="H674:L674"/>
    <mergeCell ref="B677:G677"/>
    <mergeCell ref="H677:L677"/>
    <mergeCell ref="B678:G678"/>
    <mergeCell ref="H678:L678"/>
    <mergeCell ref="B671:G671"/>
    <mergeCell ref="H671:L671"/>
    <mergeCell ref="B672:G672"/>
    <mergeCell ref="H672:L672"/>
    <mergeCell ref="B673:G673"/>
    <mergeCell ref="H673:L673"/>
    <mergeCell ref="B653:L653"/>
    <mergeCell ref="B654:L654"/>
    <mergeCell ref="B655:L655"/>
    <mergeCell ref="B656:F657"/>
    <mergeCell ref="H656:L657"/>
    <mergeCell ref="B664:F664"/>
    <mergeCell ref="H664:L664"/>
    <mergeCell ref="B638:G638"/>
    <mergeCell ref="H638:L638"/>
    <mergeCell ref="B639:G639"/>
    <mergeCell ref="H639:L639"/>
    <mergeCell ref="B640:G640"/>
    <mergeCell ref="H640:L640"/>
    <mergeCell ref="B633:G633"/>
    <mergeCell ref="H633:L633"/>
    <mergeCell ref="B634:G634"/>
    <mergeCell ref="H634:L634"/>
    <mergeCell ref="B635:G635"/>
    <mergeCell ref="H635:L635"/>
    <mergeCell ref="B616:L616"/>
    <mergeCell ref="B617:F618"/>
    <mergeCell ref="H617:L618"/>
    <mergeCell ref="B625:F625"/>
    <mergeCell ref="H625:L625"/>
    <mergeCell ref="B632:G632"/>
    <mergeCell ref="H632:L632"/>
    <mergeCell ref="B601:G601"/>
    <mergeCell ref="H601:L601"/>
    <mergeCell ref="B602:G602"/>
    <mergeCell ref="H602:L602"/>
    <mergeCell ref="B614:L614"/>
    <mergeCell ref="B615:L615"/>
    <mergeCell ref="B577:F577"/>
    <mergeCell ref="G577:H577"/>
    <mergeCell ref="I577:K577"/>
    <mergeCell ref="B596:G596"/>
    <mergeCell ref="H596:L596"/>
    <mergeCell ref="B597:G597"/>
    <mergeCell ref="H597:L597"/>
    <mergeCell ref="B600:G600"/>
    <mergeCell ref="H600:L600"/>
    <mergeCell ref="B594:G594"/>
    <mergeCell ref="H594:L594"/>
    <mergeCell ref="B595:G595"/>
    <mergeCell ref="H595:L595"/>
    <mergeCell ref="B578:F578"/>
    <mergeCell ref="G578:H578"/>
    <mergeCell ref="I578:K578"/>
    <mergeCell ref="B579:F579"/>
    <mergeCell ref="G579:H579"/>
    <mergeCell ref="I579:K579"/>
    <mergeCell ref="B580:F580"/>
    <mergeCell ref="G580:H580"/>
    <mergeCell ref="I580:K580"/>
    <mergeCell ref="G568:H568"/>
    <mergeCell ref="K568:L568"/>
    <mergeCell ref="G569:H569"/>
    <mergeCell ref="K569:L569"/>
    <mergeCell ref="G570:H570"/>
    <mergeCell ref="K570:L570"/>
    <mergeCell ref="G571:H571"/>
    <mergeCell ref="K571:L571"/>
    <mergeCell ref="B549:G549"/>
    <mergeCell ref="H549:L549"/>
    <mergeCell ref="G553:H553"/>
    <mergeCell ref="K553:L553"/>
    <mergeCell ref="C566:H566"/>
    <mergeCell ref="J566:L566"/>
    <mergeCell ref="G567:H567"/>
    <mergeCell ref="K567:L567"/>
    <mergeCell ref="B492:G492"/>
    <mergeCell ref="H492:L492"/>
    <mergeCell ref="B493:G493"/>
    <mergeCell ref="H493:L493"/>
    <mergeCell ref="H494:L494"/>
    <mergeCell ref="B496:G496"/>
    <mergeCell ref="H496:L496"/>
    <mergeCell ref="B538:L538"/>
    <mergeCell ref="B539:L539"/>
    <mergeCell ref="G502:H502"/>
    <mergeCell ref="K502:L502"/>
    <mergeCell ref="C515:H515"/>
    <mergeCell ref="J515:L515"/>
    <mergeCell ref="G516:H516"/>
    <mergeCell ref="K516:L516"/>
    <mergeCell ref="G528:H528"/>
    <mergeCell ref="I528:K528"/>
    <mergeCell ref="B529:F529"/>
    <mergeCell ref="G529:H529"/>
    <mergeCell ref="I529:K529"/>
    <mergeCell ref="G517:H517"/>
    <mergeCell ref="K517:L517"/>
    <mergeCell ref="G518:H518"/>
    <mergeCell ref="K518:L518"/>
    <mergeCell ref="B477:F477"/>
    <mergeCell ref="G477:H477"/>
    <mergeCell ref="I477:K477"/>
    <mergeCell ref="B487:L487"/>
    <mergeCell ref="B488:L488"/>
    <mergeCell ref="B490:G490"/>
    <mergeCell ref="H490:L490"/>
    <mergeCell ref="B491:G491"/>
    <mergeCell ref="H491:L491"/>
    <mergeCell ref="B392:G392"/>
    <mergeCell ref="H392:L392"/>
    <mergeCell ref="G413:H413"/>
    <mergeCell ref="K413:L413"/>
    <mergeCell ref="B444:G444"/>
    <mergeCell ref="H444:L444"/>
    <mergeCell ref="B445:G445"/>
    <mergeCell ref="H445:L445"/>
    <mergeCell ref="B446:G446"/>
    <mergeCell ref="H446:L446"/>
    <mergeCell ref="B440:G440"/>
    <mergeCell ref="H440:L440"/>
    <mergeCell ref="B441:G441"/>
    <mergeCell ref="H441:L441"/>
    <mergeCell ref="H442:L442"/>
    <mergeCell ref="G396:H396"/>
    <mergeCell ref="K396:L396"/>
    <mergeCell ref="C409:H409"/>
    <mergeCell ref="J409:L409"/>
    <mergeCell ref="G410:H410"/>
    <mergeCell ref="K410:L410"/>
    <mergeCell ref="G411:H411"/>
    <mergeCell ref="K411:L411"/>
    <mergeCell ref="G412:H412"/>
    <mergeCell ref="B386:G386"/>
    <mergeCell ref="H386:L386"/>
    <mergeCell ref="B387:G387"/>
    <mergeCell ref="H387:L387"/>
    <mergeCell ref="H388:L388"/>
    <mergeCell ref="B390:G390"/>
    <mergeCell ref="H390:L390"/>
    <mergeCell ref="B391:G391"/>
    <mergeCell ref="H391:L391"/>
    <mergeCell ref="G360:H360"/>
    <mergeCell ref="K360:L360"/>
    <mergeCell ref="B366:F366"/>
    <mergeCell ref="G366:H366"/>
    <mergeCell ref="I366:K366"/>
    <mergeCell ref="B367:F367"/>
    <mergeCell ref="G367:H367"/>
    <mergeCell ref="I367:K367"/>
    <mergeCell ref="B368:F368"/>
    <mergeCell ref="G368:H368"/>
    <mergeCell ref="I368:K368"/>
    <mergeCell ref="H334:L334"/>
    <mergeCell ref="B336:G336"/>
    <mergeCell ref="H336:L336"/>
    <mergeCell ref="B337:G337"/>
    <mergeCell ref="H337:L337"/>
    <mergeCell ref="B338:G338"/>
    <mergeCell ref="H338:L338"/>
    <mergeCell ref="G359:H359"/>
    <mergeCell ref="K359:L359"/>
    <mergeCell ref="G342:H342"/>
    <mergeCell ref="K342:L342"/>
    <mergeCell ref="C355:H355"/>
    <mergeCell ref="J355:L355"/>
    <mergeCell ref="G356:H356"/>
    <mergeCell ref="K356:L356"/>
    <mergeCell ref="G357:H357"/>
    <mergeCell ref="K357:L357"/>
    <mergeCell ref="G358:H358"/>
    <mergeCell ref="K358:L358"/>
    <mergeCell ref="B332:G332"/>
    <mergeCell ref="H332:L332"/>
    <mergeCell ref="B333:G333"/>
    <mergeCell ref="H333:L333"/>
    <mergeCell ref="B312:F312"/>
    <mergeCell ref="G312:H312"/>
    <mergeCell ref="I312:K312"/>
    <mergeCell ref="B313:F313"/>
    <mergeCell ref="G313:H313"/>
    <mergeCell ref="I313:K313"/>
    <mergeCell ref="B314:F314"/>
    <mergeCell ref="G314:H314"/>
    <mergeCell ref="I314:K314"/>
    <mergeCell ref="B326:L326"/>
    <mergeCell ref="B327:L327"/>
    <mergeCell ref="B330:G330"/>
    <mergeCell ref="H330:L330"/>
    <mergeCell ref="B331:G331"/>
    <mergeCell ref="H331:L331"/>
    <mergeCell ref="H226:L226"/>
    <mergeCell ref="B261:F261"/>
    <mergeCell ref="G261:H261"/>
    <mergeCell ref="I261:K261"/>
    <mergeCell ref="C300:H300"/>
    <mergeCell ref="J300:L300"/>
    <mergeCell ref="G301:H301"/>
    <mergeCell ref="K301:L301"/>
    <mergeCell ref="G302:H302"/>
    <mergeCell ref="K302:L302"/>
    <mergeCell ref="B228:G228"/>
    <mergeCell ref="H228:L228"/>
    <mergeCell ref="B229:G229"/>
    <mergeCell ref="H229:L229"/>
    <mergeCell ref="B230:G230"/>
    <mergeCell ref="H230:L230"/>
    <mergeCell ref="G234:H234"/>
    <mergeCell ref="K234:L234"/>
    <mergeCell ref="C247:H247"/>
    <mergeCell ref="J247:L247"/>
    <mergeCell ref="G248:H248"/>
    <mergeCell ref="K248:L248"/>
    <mergeCell ref="G249:H249"/>
    <mergeCell ref="K249:L249"/>
    <mergeCell ref="B218:L218"/>
    <mergeCell ref="B219:L219"/>
    <mergeCell ref="B222:G222"/>
    <mergeCell ref="H222:L222"/>
    <mergeCell ref="B223:G223"/>
    <mergeCell ref="H223:L223"/>
    <mergeCell ref="B224:G224"/>
    <mergeCell ref="H224:L224"/>
    <mergeCell ref="B225:G225"/>
    <mergeCell ref="H225:L225"/>
    <mergeCell ref="B205:F205"/>
    <mergeCell ref="G205:H205"/>
    <mergeCell ref="I205:K205"/>
    <mergeCell ref="B206:F206"/>
    <mergeCell ref="G206:H206"/>
    <mergeCell ref="I206:K206"/>
    <mergeCell ref="B207:F207"/>
    <mergeCell ref="G207:H207"/>
    <mergeCell ref="I207:K207"/>
    <mergeCell ref="B170:G170"/>
    <mergeCell ref="H170:L170"/>
    <mergeCell ref="B171:G171"/>
    <mergeCell ref="H171:L171"/>
    <mergeCell ref="H172:L172"/>
    <mergeCell ref="B174:G174"/>
    <mergeCell ref="H174:L174"/>
    <mergeCell ref="B175:G175"/>
    <mergeCell ref="H175:L175"/>
    <mergeCell ref="G144:H144"/>
    <mergeCell ref="K144:L144"/>
    <mergeCell ref="B150:F150"/>
    <mergeCell ref="G150:H150"/>
    <mergeCell ref="I150:K150"/>
    <mergeCell ref="B151:F151"/>
    <mergeCell ref="G151:H151"/>
    <mergeCell ref="I151:K151"/>
    <mergeCell ref="B169:G169"/>
    <mergeCell ref="H169:L169"/>
    <mergeCell ref="B152:F152"/>
    <mergeCell ref="G152:H152"/>
    <mergeCell ref="I152:K152"/>
    <mergeCell ref="B153:F153"/>
    <mergeCell ref="G153:H153"/>
    <mergeCell ref="I153:K153"/>
    <mergeCell ref="B164:L164"/>
    <mergeCell ref="B165:L165"/>
    <mergeCell ref="B168:G168"/>
    <mergeCell ref="H168:L168"/>
    <mergeCell ref="B117:G117"/>
    <mergeCell ref="H117:L117"/>
    <mergeCell ref="H118:L118"/>
    <mergeCell ref="B120:G120"/>
    <mergeCell ref="B121:G121"/>
    <mergeCell ref="H122:L122"/>
    <mergeCell ref="G142:H142"/>
    <mergeCell ref="K142:L142"/>
    <mergeCell ref="G143:H143"/>
    <mergeCell ref="K143:L143"/>
    <mergeCell ref="B122:G122"/>
    <mergeCell ref="G126:H126"/>
    <mergeCell ref="K126:L126"/>
    <mergeCell ref="C139:H139"/>
    <mergeCell ref="J139:L139"/>
    <mergeCell ref="G140:H140"/>
    <mergeCell ref="K140:L140"/>
    <mergeCell ref="G141:H141"/>
    <mergeCell ref="K141:L141"/>
    <mergeCell ref="B96:F96"/>
    <mergeCell ref="G96:H96"/>
    <mergeCell ref="I96:K96"/>
    <mergeCell ref="B97:F97"/>
    <mergeCell ref="G97:H97"/>
    <mergeCell ref="I97:K97"/>
    <mergeCell ref="B115:G115"/>
    <mergeCell ref="H115:L115"/>
    <mergeCell ref="B116:G116"/>
    <mergeCell ref="H116:L116"/>
    <mergeCell ref="B98:F98"/>
    <mergeCell ref="G98:H98"/>
    <mergeCell ref="I98:K98"/>
    <mergeCell ref="B99:F99"/>
    <mergeCell ref="G99:H99"/>
    <mergeCell ref="I99:K99"/>
    <mergeCell ref="B110:L110"/>
    <mergeCell ref="B111:L111"/>
    <mergeCell ref="B114:G114"/>
    <mergeCell ref="H114:L114"/>
    <mergeCell ref="B67:G67"/>
    <mergeCell ref="H67:L67"/>
    <mergeCell ref="B68:G68"/>
    <mergeCell ref="G88:H88"/>
    <mergeCell ref="K88:L88"/>
    <mergeCell ref="G89:H89"/>
    <mergeCell ref="K89:L89"/>
    <mergeCell ref="G90:H90"/>
    <mergeCell ref="K90:L90"/>
    <mergeCell ref="H68:L68"/>
    <mergeCell ref="G72:H72"/>
    <mergeCell ref="K72:L72"/>
    <mergeCell ref="C85:H85"/>
    <mergeCell ref="J85:L85"/>
    <mergeCell ref="G86:H86"/>
    <mergeCell ref="K86:L86"/>
    <mergeCell ref="G87:H87"/>
    <mergeCell ref="K87:L87"/>
    <mergeCell ref="B61:G61"/>
    <mergeCell ref="H61:L61"/>
    <mergeCell ref="B62:G62"/>
    <mergeCell ref="H62:L62"/>
    <mergeCell ref="B63:G63"/>
    <mergeCell ref="H63:L63"/>
    <mergeCell ref="H64:L64"/>
    <mergeCell ref="B66:G66"/>
    <mergeCell ref="H66:L66"/>
    <mergeCell ref="B44:F44"/>
    <mergeCell ref="G44:H44"/>
    <mergeCell ref="I44:K44"/>
    <mergeCell ref="B45:F45"/>
    <mergeCell ref="G45:H45"/>
    <mergeCell ref="I45:K45"/>
    <mergeCell ref="B42:F42"/>
    <mergeCell ref="G42:H42"/>
    <mergeCell ref="I42:K42"/>
    <mergeCell ref="B43:F43"/>
    <mergeCell ref="G43:H43"/>
    <mergeCell ref="I43:K43"/>
    <mergeCell ref="K34:L34"/>
    <mergeCell ref="G35:H35"/>
    <mergeCell ref="K35:L35"/>
    <mergeCell ref="G36:H36"/>
    <mergeCell ref="K36:L36"/>
    <mergeCell ref="C31:H31"/>
    <mergeCell ref="J31:L31"/>
    <mergeCell ref="G32:H32"/>
    <mergeCell ref="K32:L32"/>
    <mergeCell ref="G33:H33"/>
    <mergeCell ref="K33:L33"/>
    <mergeCell ref="B2:L2"/>
    <mergeCell ref="B3:L3"/>
    <mergeCell ref="B6:G6"/>
    <mergeCell ref="H6:L6"/>
    <mergeCell ref="B7:G7"/>
    <mergeCell ref="H7:L7"/>
    <mergeCell ref="B56:L56"/>
    <mergeCell ref="B57:L57"/>
    <mergeCell ref="B60:G60"/>
    <mergeCell ref="H60:L60"/>
    <mergeCell ref="B13:G13"/>
    <mergeCell ref="H13:L13"/>
    <mergeCell ref="B14:G14"/>
    <mergeCell ref="H14:L14"/>
    <mergeCell ref="G18:H18"/>
    <mergeCell ref="K18:L18"/>
    <mergeCell ref="B8:G8"/>
    <mergeCell ref="H8:L8"/>
    <mergeCell ref="B9:G9"/>
    <mergeCell ref="H9:L9"/>
    <mergeCell ref="H10:L10"/>
    <mergeCell ref="B12:G12"/>
    <mergeCell ref="H12:L12"/>
    <mergeCell ref="G34:H34"/>
    <mergeCell ref="B176:G176"/>
    <mergeCell ref="H176:L176"/>
    <mergeCell ref="G180:H180"/>
    <mergeCell ref="K180:L180"/>
    <mergeCell ref="C193:H193"/>
    <mergeCell ref="J193:L193"/>
    <mergeCell ref="G194:H194"/>
    <mergeCell ref="K194:L194"/>
    <mergeCell ref="G195:H195"/>
    <mergeCell ref="K195:L195"/>
    <mergeCell ref="G196:H196"/>
    <mergeCell ref="K196:L196"/>
    <mergeCell ref="G197:H197"/>
    <mergeCell ref="K197:L197"/>
    <mergeCell ref="G198:H198"/>
    <mergeCell ref="K198:L198"/>
    <mergeCell ref="B204:F204"/>
    <mergeCell ref="G204:H204"/>
    <mergeCell ref="I204:K204"/>
    <mergeCell ref="G250:H250"/>
    <mergeCell ref="K250:L250"/>
    <mergeCell ref="G251:H251"/>
    <mergeCell ref="K251:L251"/>
    <mergeCell ref="G252:H252"/>
    <mergeCell ref="K252:L252"/>
    <mergeCell ref="B258:F258"/>
    <mergeCell ref="G258:H258"/>
    <mergeCell ref="I258:K258"/>
    <mergeCell ref="B259:F259"/>
    <mergeCell ref="G259:H259"/>
    <mergeCell ref="I259:K259"/>
    <mergeCell ref="B260:F260"/>
    <mergeCell ref="G260:H260"/>
    <mergeCell ref="I260:K260"/>
    <mergeCell ref="B272:L272"/>
    <mergeCell ref="B273:L273"/>
    <mergeCell ref="B275:G275"/>
    <mergeCell ref="H275:L275"/>
    <mergeCell ref="B276:G276"/>
    <mergeCell ref="H276:L276"/>
    <mergeCell ref="B277:G277"/>
    <mergeCell ref="H277:L277"/>
    <mergeCell ref="B278:G278"/>
    <mergeCell ref="H278:L278"/>
    <mergeCell ref="H279:L279"/>
    <mergeCell ref="B281:G281"/>
    <mergeCell ref="H281:L281"/>
    <mergeCell ref="B282:G282"/>
    <mergeCell ref="H282:L282"/>
    <mergeCell ref="B283:G283"/>
    <mergeCell ref="H283:L283"/>
    <mergeCell ref="G287:H287"/>
    <mergeCell ref="K287:L287"/>
    <mergeCell ref="K305:L305"/>
    <mergeCell ref="B311:F311"/>
    <mergeCell ref="G311:H311"/>
    <mergeCell ref="I311:K311"/>
    <mergeCell ref="G303:H303"/>
    <mergeCell ref="K303:L303"/>
    <mergeCell ref="G304:H304"/>
    <mergeCell ref="K304:L304"/>
    <mergeCell ref="G305:H305"/>
    <mergeCell ref="B369:F369"/>
    <mergeCell ref="G369:H369"/>
    <mergeCell ref="I369:K369"/>
    <mergeCell ref="B380:L380"/>
    <mergeCell ref="B381:L381"/>
    <mergeCell ref="B384:G384"/>
    <mergeCell ref="H384:L384"/>
    <mergeCell ref="B385:G385"/>
    <mergeCell ref="H385:L385"/>
    <mergeCell ref="K412:L412"/>
    <mergeCell ref="G414:H414"/>
    <mergeCell ref="K414:L414"/>
    <mergeCell ref="B420:F420"/>
    <mergeCell ref="G420:H420"/>
    <mergeCell ref="I420:K420"/>
    <mergeCell ref="B421:F421"/>
    <mergeCell ref="G421:H421"/>
    <mergeCell ref="I421:K421"/>
    <mergeCell ref="G474:H474"/>
    <mergeCell ref="I474:K474"/>
    <mergeCell ref="G475:H475"/>
    <mergeCell ref="I475:K475"/>
    <mergeCell ref="B422:F422"/>
    <mergeCell ref="G422:H422"/>
    <mergeCell ref="I422:K422"/>
    <mergeCell ref="B423:F423"/>
    <mergeCell ref="G423:H423"/>
    <mergeCell ref="I423:K423"/>
    <mergeCell ref="B434:L434"/>
    <mergeCell ref="B435:L435"/>
    <mergeCell ref="B438:G438"/>
    <mergeCell ref="H438:L438"/>
    <mergeCell ref="G450:H450"/>
    <mergeCell ref="K450:L450"/>
    <mergeCell ref="C463:H463"/>
    <mergeCell ref="J463:L463"/>
    <mergeCell ref="G464:H464"/>
    <mergeCell ref="K464:L464"/>
    <mergeCell ref="G465:H465"/>
    <mergeCell ref="K465:L465"/>
    <mergeCell ref="G466:H466"/>
    <mergeCell ref="K466:L466"/>
    <mergeCell ref="G519:H519"/>
    <mergeCell ref="K519:L519"/>
    <mergeCell ref="G520:H520"/>
    <mergeCell ref="K520:L520"/>
    <mergeCell ref="B526:F526"/>
    <mergeCell ref="G526:H526"/>
    <mergeCell ref="I526:K526"/>
    <mergeCell ref="H120:L120"/>
    <mergeCell ref="H121:L121"/>
    <mergeCell ref="B476:F476"/>
    <mergeCell ref="G476:H476"/>
    <mergeCell ref="I476:K476"/>
    <mergeCell ref="G467:H467"/>
    <mergeCell ref="B475:F475"/>
    <mergeCell ref="B497:G497"/>
    <mergeCell ref="H497:L497"/>
    <mergeCell ref="B498:G498"/>
    <mergeCell ref="H498:L498"/>
    <mergeCell ref="B439:G439"/>
    <mergeCell ref="H439:L439"/>
    <mergeCell ref="K467:L467"/>
    <mergeCell ref="G468:H468"/>
    <mergeCell ref="K468:L468"/>
    <mergeCell ref="B474:F474"/>
    <mergeCell ref="B527:F527"/>
    <mergeCell ref="G527:H527"/>
    <mergeCell ref="I527:K527"/>
    <mergeCell ref="B528:F528"/>
    <mergeCell ref="H548:L548"/>
    <mergeCell ref="B541:G541"/>
    <mergeCell ref="H541:L541"/>
    <mergeCell ref="B542:G542"/>
    <mergeCell ref="H542:L542"/>
    <mergeCell ref="B543:G543"/>
    <mergeCell ref="H543:L543"/>
    <mergeCell ref="B544:G544"/>
    <mergeCell ref="H544:L544"/>
    <mergeCell ref="H545:L545"/>
    <mergeCell ref="B547:G547"/>
    <mergeCell ref="H547:L547"/>
    <mergeCell ref="B548:G548"/>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775"/>
  <sheetViews>
    <sheetView topLeftCell="A8" zoomScale="110" zoomScaleNormal="110" workbookViewId="0">
      <selection activeCell="H46" sqref="H46"/>
    </sheetView>
  </sheetViews>
  <sheetFormatPr defaultRowHeight="15"/>
  <cols>
    <col min="6" max="6" width="16.85546875" customWidth="1"/>
    <col min="10" max="10" width="14.5703125" customWidth="1"/>
    <col min="12" max="12" width="22.7109375" customWidth="1"/>
  </cols>
  <sheetData>
    <row r="1" spans="1:14" ht="15" customHeight="1">
      <c r="A1" s="73"/>
      <c r="B1" s="74"/>
      <c r="C1" s="74"/>
      <c r="D1" s="74"/>
      <c r="E1" s="74"/>
      <c r="F1" s="74"/>
      <c r="G1" s="74"/>
      <c r="H1" s="74"/>
      <c r="I1" s="78" t="s">
        <v>238</v>
      </c>
      <c r="J1" s="74"/>
      <c r="K1" s="74"/>
      <c r="L1" s="75"/>
    </row>
    <row r="2" spans="1:14" ht="16.5" customHeight="1">
      <c r="A2" s="13"/>
      <c r="B2" s="1807" t="s">
        <v>293</v>
      </c>
      <c r="C2" s="1807"/>
      <c r="D2" s="1807"/>
      <c r="E2" s="1807"/>
      <c r="F2" s="1807"/>
      <c r="G2" s="1807"/>
      <c r="H2" s="1807"/>
      <c r="I2" s="1807"/>
      <c r="J2" s="1807"/>
      <c r="K2" s="1807"/>
      <c r="L2" s="1808"/>
    </row>
    <row r="3" spans="1:14" ht="23.25">
      <c r="A3" s="13"/>
      <c r="B3" s="211"/>
      <c r="C3" s="211"/>
      <c r="D3" s="219" t="s">
        <v>240</v>
      </c>
      <c r="E3" s="211"/>
      <c r="F3" s="211"/>
      <c r="G3" s="211"/>
      <c r="H3" s="211"/>
      <c r="I3" s="213" t="s">
        <v>294</v>
      </c>
      <c r="J3" s="214"/>
      <c r="K3" s="295" t="e">
        <f>'04-22Master'!#REF!</f>
        <v>#REF!</v>
      </c>
      <c r="L3" s="244"/>
    </row>
    <row r="4" spans="1:14" ht="15.75">
      <c r="A4" s="13"/>
      <c r="B4" s="1"/>
      <c r="C4" s="1" t="s">
        <v>241</v>
      </c>
      <c r="E4" s="1"/>
      <c r="F4" s="1"/>
      <c r="G4" s="1"/>
      <c r="H4" s="1"/>
      <c r="I4" s="212" t="s">
        <v>295</v>
      </c>
      <c r="J4" s="233" t="str">
        <f>'04-22Master'!F5</f>
        <v>Burgeon IT Services Pvt.Ltd.</v>
      </c>
      <c r="K4" s="215"/>
      <c r="L4" s="245"/>
    </row>
    <row r="5" spans="1:14" ht="15" customHeight="1">
      <c r="A5" s="13"/>
      <c r="B5" s="220"/>
      <c r="C5" s="189" t="s">
        <v>242</v>
      </c>
      <c r="E5" s="220"/>
      <c r="F5" s="220"/>
      <c r="H5" s="190"/>
      <c r="I5" s="236" t="str">
        <f>'04-22Master'!F6</f>
        <v>Siri Mansion LIGB 436 Dr.A S Rao Nagar,Hyderabad</v>
      </c>
      <c r="J5" s="234"/>
      <c r="K5" s="235"/>
      <c r="L5" s="199"/>
    </row>
    <row r="6" spans="1:14" ht="15" customHeight="1">
      <c r="A6" s="13"/>
      <c r="B6" s="220"/>
      <c r="C6" s="189"/>
      <c r="E6" s="220"/>
      <c r="F6" s="220"/>
      <c r="H6" s="190"/>
      <c r="I6" s="237"/>
      <c r="J6" s="243"/>
      <c r="K6" s="243"/>
      <c r="L6" s="14"/>
    </row>
    <row r="7" spans="1:14">
      <c r="A7" s="13"/>
      <c r="L7" s="14"/>
    </row>
    <row r="8" spans="1:14" ht="26.25" customHeight="1">
      <c r="A8" s="13">
        <v>1</v>
      </c>
      <c r="B8" s="216" t="s">
        <v>243</v>
      </c>
      <c r="C8" s="63"/>
      <c r="D8" s="63"/>
      <c r="E8" s="63"/>
      <c r="F8" s="63"/>
      <c r="G8" s="64"/>
      <c r="H8" s="1760" t="e">
        <f>'04-22Master'!#REF!</f>
        <v>#REF!</v>
      </c>
      <c r="I8" s="1785"/>
      <c r="J8" s="1785"/>
      <c r="K8" s="1785"/>
      <c r="L8" s="1786"/>
    </row>
    <row r="9" spans="1:14">
      <c r="A9" s="13">
        <v>2</v>
      </c>
      <c r="B9" s="1809" t="s">
        <v>244</v>
      </c>
      <c r="C9" s="1810"/>
      <c r="D9" s="1810"/>
      <c r="E9" s="1810"/>
      <c r="F9" s="217" t="s">
        <v>245</v>
      </c>
      <c r="G9" s="201"/>
      <c r="H9" s="1811" t="e">
        <f>'04-22Master'!#REF!</f>
        <v>#REF!</v>
      </c>
      <c r="I9" s="1812"/>
      <c r="J9" s="1812"/>
      <c r="K9" s="1812"/>
      <c r="L9" s="1813"/>
      <c r="M9" s="206" t="s">
        <v>239</v>
      </c>
      <c r="N9" s="206" t="s">
        <v>239</v>
      </c>
    </row>
    <row r="10" spans="1:14" ht="10.5" customHeight="1">
      <c r="A10" s="13"/>
      <c r="B10" s="202" t="s">
        <v>246</v>
      </c>
      <c r="C10" s="203"/>
      <c r="D10" s="203"/>
      <c r="E10" s="203"/>
      <c r="F10" s="203" t="s">
        <v>239</v>
      </c>
      <c r="G10" s="204"/>
      <c r="H10" s="1814"/>
      <c r="I10" s="1815"/>
      <c r="J10" s="1815"/>
      <c r="K10" s="1815"/>
      <c r="L10" s="1816"/>
      <c r="M10" s="205"/>
      <c r="N10" s="205"/>
    </row>
    <row r="11" spans="1:14">
      <c r="A11" s="13">
        <v>3</v>
      </c>
      <c r="B11" s="218" t="s">
        <v>247</v>
      </c>
      <c r="C11" s="208"/>
      <c r="D11" s="208"/>
      <c r="E11" s="208"/>
      <c r="F11" s="208"/>
      <c r="G11" s="209"/>
      <c r="H11" s="1789" t="e">
        <f>'04-22Master'!#REF!</f>
        <v>#REF!</v>
      </c>
      <c r="I11" s="1790"/>
      <c r="J11" s="1790"/>
      <c r="K11" s="1790"/>
      <c r="L11" s="1791"/>
      <c r="M11" s="205"/>
      <c r="N11" s="205"/>
    </row>
    <row r="12" spans="1:14">
      <c r="A12" s="13">
        <v>4</v>
      </c>
      <c r="B12" s="194" t="s">
        <v>248</v>
      </c>
      <c r="C12" s="63"/>
      <c r="D12" s="63"/>
      <c r="E12" s="63"/>
      <c r="F12" s="63"/>
      <c r="G12" s="64"/>
      <c r="H12" s="1751" t="e">
        <f>'04-22Master'!#REF!</f>
        <v>#REF!</v>
      </c>
      <c r="I12" s="1777"/>
      <c r="J12" s="1777"/>
      <c r="K12" s="1777"/>
      <c r="L12" s="1771"/>
    </row>
    <row r="13" spans="1:14">
      <c r="A13" s="13">
        <v>5</v>
      </c>
      <c r="B13" s="1792" t="s">
        <v>296</v>
      </c>
      <c r="C13" s="1793"/>
      <c r="D13" s="1793"/>
      <c r="E13" s="1793"/>
      <c r="F13" s="1793"/>
      <c r="G13" s="64"/>
      <c r="H13" s="1784" t="s">
        <v>373</v>
      </c>
      <c r="I13" s="1785"/>
      <c r="J13" s="1785"/>
      <c r="K13" s="1785"/>
      <c r="L13" s="1786"/>
    </row>
    <row r="14" spans="1:14" ht="15" customHeight="1">
      <c r="A14" s="13">
        <v>6</v>
      </c>
      <c r="B14" s="207" t="s">
        <v>249</v>
      </c>
      <c r="C14" s="208" t="s">
        <v>250</v>
      </c>
      <c r="D14" s="208"/>
      <c r="E14" s="208"/>
      <c r="F14" s="208"/>
      <c r="G14" s="209"/>
      <c r="H14" s="218"/>
      <c r="I14" s="208"/>
      <c r="J14" s="208"/>
      <c r="K14" s="208"/>
      <c r="L14" s="246"/>
      <c r="M14" s="205"/>
      <c r="N14" s="205"/>
    </row>
    <row r="15" spans="1:14">
      <c r="A15" s="13"/>
      <c r="B15" s="207" t="s">
        <v>251</v>
      </c>
      <c r="C15" s="208" t="s">
        <v>252</v>
      </c>
      <c r="D15" s="208"/>
      <c r="E15" s="208"/>
      <c r="F15" s="208"/>
      <c r="G15" s="209"/>
      <c r="H15" s="218"/>
      <c r="I15" s="200"/>
      <c r="J15" s="200"/>
      <c r="K15" s="208"/>
      <c r="L15" s="246"/>
      <c r="M15" s="205"/>
      <c r="N15" s="205"/>
    </row>
    <row r="16" spans="1:14" ht="15" customHeight="1">
      <c r="A16" s="13">
        <v>7</v>
      </c>
      <c r="B16" s="1789" t="s">
        <v>253</v>
      </c>
      <c r="C16" s="1790"/>
      <c r="D16" s="1790"/>
      <c r="E16" s="1790"/>
      <c r="F16" s="1790"/>
      <c r="G16" s="1797"/>
      <c r="H16" s="222" t="s">
        <v>254</v>
      </c>
      <c r="I16" s="223"/>
      <c r="J16" s="224"/>
      <c r="K16" s="222" t="s">
        <v>255</v>
      </c>
      <c r="L16" s="247"/>
      <c r="M16" s="221"/>
      <c r="N16" s="221"/>
    </row>
    <row r="17" spans="1:14">
      <c r="A17" s="13">
        <v>8</v>
      </c>
      <c r="B17" s="1789" t="s">
        <v>297</v>
      </c>
      <c r="C17" s="1790"/>
      <c r="D17" s="1790"/>
      <c r="E17" s="1790"/>
      <c r="F17" s="1790"/>
      <c r="G17" s="1797"/>
      <c r="H17" s="222" t="s">
        <v>254</v>
      </c>
      <c r="I17" s="223"/>
      <c r="J17" s="224"/>
      <c r="K17" s="222" t="s">
        <v>255</v>
      </c>
      <c r="L17" s="247"/>
      <c r="M17" s="221"/>
      <c r="N17" s="221"/>
    </row>
    <row r="18" spans="1:14">
      <c r="A18" s="13"/>
      <c r="B18" s="194"/>
      <c r="C18" s="226"/>
      <c r="D18" s="226"/>
      <c r="E18" s="226"/>
      <c r="F18" s="226" t="s">
        <v>256</v>
      </c>
      <c r="G18" s="226"/>
      <c r="H18" s="226"/>
      <c r="I18" s="226"/>
      <c r="J18" s="226"/>
      <c r="K18" s="226"/>
      <c r="L18" s="248"/>
      <c r="M18" s="225"/>
      <c r="N18" s="225"/>
    </row>
    <row r="19" spans="1:14">
      <c r="A19" s="13">
        <v>9</v>
      </c>
      <c r="B19" s="207" t="s">
        <v>257</v>
      </c>
      <c r="C19" s="208" t="s">
        <v>258</v>
      </c>
      <c r="D19" s="208"/>
      <c r="E19" s="208"/>
      <c r="F19" s="208"/>
      <c r="G19" s="209"/>
      <c r="H19" s="218"/>
      <c r="I19" s="208"/>
      <c r="J19" s="208"/>
      <c r="K19" s="208"/>
      <c r="L19" s="246"/>
      <c r="M19" s="205"/>
      <c r="N19" s="205"/>
    </row>
    <row r="20" spans="1:14" ht="21.75" customHeight="1">
      <c r="A20" s="84"/>
      <c r="B20" s="207" t="s">
        <v>259</v>
      </c>
      <c r="C20" s="208" t="s">
        <v>260</v>
      </c>
      <c r="D20" s="208"/>
      <c r="E20" s="208"/>
      <c r="F20" s="208"/>
      <c r="G20" s="209"/>
      <c r="H20" s="218"/>
      <c r="I20" s="208"/>
      <c r="J20" s="208"/>
      <c r="K20" s="208"/>
      <c r="L20" s="246"/>
      <c r="M20" s="205"/>
      <c r="N20" s="205"/>
    </row>
    <row r="21" spans="1:14" ht="27.95" customHeight="1">
      <c r="A21" s="84"/>
      <c r="B21" s="207" t="s">
        <v>298</v>
      </c>
      <c r="C21" s="208" t="s">
        <v>299</v>
      </c>
      <c r="D21" s="208"/>
      <c r="E21" s="208"/>
      <c r="F21" s="208"/>
      <c r="G21" s="209"/>
      <c r="H21" s="218"/>
      <c r="I21" s="208"/>
      <c r="J21" s="208"/>
      <c r="K21" s="208"/>
      <c r="L21" s="246"/>
    </row>
    <row r="22" spans="1:14" ht="27.95" customHeight="1">
      <c r="A22" s="84"/>
      <c r="B22" s="207" t="s">
        <v>262</v>
      </c>
      <c r="C22" s="208" t="s">
        <v>263</v>
      </c>
      <c r="D22" s="208"/>
      <c r="E22" s="208"/>
      <c r="F22" s="208"/>
      <c r="G22" s="209"/>
      <c r="H22" s="218"/>
      <c r="I22" s="208"/>
      <c r="J22" s="208"/>
      <c r="K22" s="208"/>
      <c r="L22" s="246"/>
    </row>
    <row r="23" spans="1:14" ht="27.95" customHeight="1">
      <c r="A23" s="84"/>
      <c r="B23" s="207" t="s">
        <v>264</v>
      </c>
      <c r="C23" s="208" t="s">
        <v>265</v>
      </c>
      <c r="D23" s="208"/>
      <c r="E23" s="208"/>
      <c r="F23" s="208"/>
      <c r="G23" s="209"/>
      <c r="H23" s="218"/>
      <c r="I23" s="208"/>
      <c r="J23" s="208"/>
      <c r="K23" s="208"/>
      <c r="L23" s="246"/>
    </row>
    <row r="24" spans="1:14" ht="27.95" customHeight="1">
      <c r="A24" s="84">
        <v>10</v>
      </c>
      <c r="B24" s="207" t="s">
        <v>257</v>
      </c>
      <c r="C24" s="208" t="s">
        <v>300</v>
      </c>
      <c r="D24" s="208"/>
      <c r="E24" s="208"/>
      <c r="F24" s="208"/>
      <c r="G24" s="209"/>
      <c r="H24" s="222" t="s">
        <v>254</v>
      </c>
      <c r="I24" s="223"/>
      <c r="J24" s="224"/>
      <c r="K24" s="222" t="s">
        <v>255</v>
      </c>
      <c r="L24" s="247"/>
    </row>
    <row r="25" spans="1:14" ht="27.95" customHeight="1">
      <c r="A25" s="84"/>
      <c r="B25" s="207" t="s">
        <v>259</v>
      </c>
      <c r="C25" s="208" t="s">
        <v>301</v>
      </c>
      <c r="D25" s="208"/>
      <c r="E25" s="208"/>
      <c r="F25" s="208"/>
      <c r="G25" s="209"/>
      <c r="H25" s="218"/>
      <c r="I25" s="208"/>
      <c r="J25" s="208"/>
      <c r="K25" s="208"/>
      <c r="L25" s="246"/>
    </row>
    <row r="26" spans="1:14" ht="27.95" customHeight="1">
      <c r="A26" s="84"/>
      <c r="B26" s="207" t="s">
        <v>298</v>
      </c>
      <c r="C26" s="208" t="s">
        <v>266</v>
      </c>
      <c r="D26" s="208"/>
      <c r="E26" s="208"/>
      <c r="F26" s="208"/>
      <c r="G26" s="209"/>
      <c r="H26" s="218"/>
      <c r="I26" s="208"/>
      <c r="J26" s="208"/>
      <c r="K26" s="208"/>
      <c r="L26" s="246"/>
    </row>
    <row r="27" spans="1:14" ht="27.95" customHeight="1">
      <c r="A27" s="84"/>
      <c r="B27" s="207" t="s">
        <v>262</v>
      </c>
      <c r="C27" s="208" t="s">
        <v>302</v>
      </c>
      <c r="D27" s="208"/>
      <c r="E27" s="208"/>
      <c r="F27" s="208"/>
      <c r="G27" s="209"/>
      <c r="H27" s="218"/>
      <c r="I27" s="208"/>
      <c r="J27" s="208"/>
      <c r="K27" s="208"/>
      <c r="L27" s="246"/>
    </row>
    <row r="28" spans="1:14" ht="27.95" customHeight="1">
      <c r="A28" s="13"/>
      <c r="B28" s="194"/>
      <c r="C28" s="226"/>
      <c r="D28" s="226"/>
      <c r="E28" s="226" t="s">
        <v>303</v>
      </c>
      <c r="F28" s="226"/>
      <c r="G28" s="226"/>
      <c r="H28" s="226"/>
      <c r="I28" s="226"/>
      <c r="J28" s="226"/>
      <c r="K28" s="226"/>
      <c r="L28" s="248"/>
    </row>
    <row r="29" spans="1:14" ht="27.95" customHeight="1">
      <c r="A29" s="13">
        <v>11</v>
      </c>
      <c r="B29" s="207" t="s">
        <v>257</v>
      </c>
      <c r="C29" s="208" t="s">
        <v>267</v>
      </c>
      <c r="D29" s="208"/>
      <c r="E29" s="208"/>
      <c r="F29" s="208"/>
      <c r="G29" s="209"/>
      <c r="H29" s="218"/>
      <c r="I29" s="208"/>
      <c r="J29" s="208"/>
      <c r="K29" s="208"/>
      <c r="L29" s="246"/>
    </row>
    <row r="30" spans="1:14" ht="27.95" customHeight="1">
      <c r="A30" s="13"/>
      <c r="B30" s="207" t="s">
        <v>259</v>
      </c>
      <c r="C30" s="208" t="s">
        <v>268</v>
      </c>
      <c r="D30" s="208"/>
      <c r="E30" s="208"/>
      <c r="F30" s="208"/>
      <c r="G30" s="209"/>
      <c r="H30" s="218"/>
      <c r="I30" s="208"/>
      <c r="J30" s="208"/>
      <c r="K30" s="208"/>
      <c r="L30" s="246"/>
    </row>
    <row r="31" spans="1:14" ht="27.95" customHeight="1">
      <c r="A31" s="13"/>
      <c r="B31" s="207" t="s">
        <v>261</v>
      </c>
      <c r="C31" s="208" t="s">
        <v>269</v>
      </c>
      <c r="D31" s="208"/>
      <c r="E31" s="208"/>
      <c r="F31" s="208"/>
      <c r="G31" s="209"/>
      <c r="H31" s="218"/>
      <c r="I31" s="208"/>
      <c r="J31" s="208"/>
      <c r="K31" s="208"/>
      <c r="L31" s="246"/>
    </row>
    <row r="32" spans="1:14" ht="20.25" customHeight="1">
      <c r="A32" s="13"/>
      <c r="B32" s="182"/>
      <c r="C32" s="178"/>
      <c r="D32" s="178"/>
      <c r="E32" s="178"/>
      <c r="F32" s="227" t="s">
        <v>270</v>
      </c>
      <c r="G32" s="178"/>
      <c r="H32" s="167"/>
      <c r="I32" s="167"/>
      <c r="J32" s="167"/>
      <c r="K32" s="167"/>
      <c r="L32" s="185"/>
    </row>
    <row r="33" spans="1:32" ht="27.95" customHeight="1">
      <c r="A33" s="13"/>
      <c r="B33" s="239" t="s">
        <v>271</v>
      </c>
      <c r="C33" s="238" t="s">
        <v>272</v>
      </c>
      <c r="D33" s="178"/>
      <c r="E33" s="178"/>
      <c r="F33" s="178"/>
      <c r="G33" s="178"/>
      <c r="H33" s="167"/>
      <c r="I33" s="167"/>
      <c r="J33" s="168"/>
      <c r="K33" s="167"/>
      <c r="L33" s="185"/>
    </row>
    <row r="34" spans="1:32" ht="19.5" customHeight="1">
      <c r="A34" s="13"/>
      <c r="B34" s="239" t="s">
        <v>273</v>
      </c>
      <c r="C34" s="237" t="s">
        <v>274</v>
      </c>
      <c r="D34" s="167"/>
      <c r="E34" s="168"/>
      <c r="G34" s="1798"/>
      <c r="H34" s="1798"/>
      <c r="I34" s="183"/>
      <c r="J34" s="184"/>
      <c r="K34" s="1798"/>
      <c r="L34" s="1799"/>
    </row>
    <row r="35" spans="1:32" ht="26.25" customHeight="1">
      <c r="A35" s="13"/>
      <c r="B35" s="240" t="s">
        <v>275</v>
      </c>
      <c r="C35" s="1800" t="s">
        <v>304</v>
      </c>
      <c r="D35" s="1800"/>
      <c r="E35" s="1800"/>
      <c r="F35" s="1800"/>
      <c r="G35" s="1800"/>
      <c r="H35" s="1800"/>
      <c r="I35" s="1800"/>
      <c r="J35" s="1800"/>
      <c r="K35" s="1800"/>
      <c r="L35" s="1801"/>
    </row>
    <row r="36" spans="1:32" ht="19.5" customHeight="1">
      <c r="A36" s="13"/>
      <c r="B36" s="239" t="s">
        <v>276</v>
      </c>
      <c r="C36" s="238" t="s">
        <v>277</v>
      </c>
      <c r="D36" s="230"/>
      <c r="E36" s="230"/>
      <c r="F36" s="230"/>
      <c r="G36" s="230"/>
      <c r="H36" s="230"/>
      <c r="I36" s="230"/>
      <c r="J36" s="230"/>
      <c r="K36" s="230"/>
      <c r="L36" s="249"/>
    </row>
    <row r="37" spans="1:32" ht="27.95" customHeight="1">
      <c r="A37" s="13"/>
      <c r="B37" s="182"/>
      <c r="C37" t="s">
        <v>305</v>
      </c>
      <c r="D37" s="291" t="e">
        <f>'04-22Master'!#REF!</f>
        <v>#REF!</v>
      </c>
      <c r="E37" s="2"/>
      <c r="F37" s="2"/>
      <c r="G37" s="2"/>
      <c r="L37" s="14"/>
    </row>
    <row r="38" spans="1:32" ht="15" customHeight="1">
      <c r="A38" s="13"/>
      <c r="C38" t="s">
        <v>278</v>
      </c>
      <c r="D38" t="s">
        <v>367</v>
      </c>
      <c r="J38" t="s">
        <v>306</v>
      </c>
      <c r="L38" s="14"/>
    </row>
    <row r="39" spans="1:32" ht="15.75" customHeight="1">
      <c r="A39" s="13"/>
      <c r="L39" s="14"/>
    </row>
    <row r="40" spans="1:32">
      <c r="A40" s="13"/>
      <c r="F40" s="228" t="s">
        <v>279</v>
      </c>
      <c r="L40" s="14"/>
    </row>
    <row r="41" spans="1:32" ht="12.75" customHeight="1">
      <c r="A41" s="13" t="s">
        <v>307</v>
      </c>
      <c r="B41" t="s">
        <v>280</v>
      </c>
      <c r="E41" s="231" t="e">
        <f>'04-22Master'!#REF!</f>
        <v>#REF!</v>
      </c>
      <c r="H41" s="1802" t="s">
        <v>281</v>
      </c>
      <c r="I41" s="1802"/>
      <c r="J41" s="232" t="e">
        <f>'04-22Master'!#REF!</f>
        <v>#REF!</v>
      </c>
      <c r="K41" t="s">
        <v>282</v>
      </c>
      <c r="L41" s="14"/>
    </row>
    <row r="42" spans="1:32" ht="12.75" customHeight="1">
      <c r="A42" s="13"/>
      <c r="B42" s="1803" t="e">
        <f>'04-22Master'!#REF!</f>
        <v>#REF!</v>
      </c>
      <c r="C42" s="1804"/>
      <c r="D42" s="229"/>
      <c r="E42" s="229"/>
      <c r="F42" s="229"/>
      <c r="G42" s="229"/>
      <c r="H42" s="229"/>
      <c r="I42" s="229"/>
      <c r="J42" s="229"/>
      <c r="K42" s="229"/>
      <c r="L42" s="250"/>
      <c r="M42" s="229"/>
      <c r="N42" s="229"/>
      <c r="O42" s="229"/>
      <c r="P42" s="229"/>
      <c r="Q42" s="229"/>
      <c r="R42" s="229"/>
      <c r="S42" s="229"/>
      <c r="T42" s="229"/>
      <c r="U42" s="229"/>
      <c r="V42" s="229"/>
      <c r="W42" s="229"/>
      <c r="X42" s="229"/>
      <c r="Y42" s="229"/>
      <c r="Z42" s="229"/>
      <c r="AA42" s="229"/>
      <c r="AB42" s="229"/>
      <c r="AC42" s="229"/>
      <c r="AD42" s="229"/>
      <c r="AE42" s="229"/>
      <c r="AF42" s="229"/>
    </row>
    <row r="43" spans="1:32" ht="12.75" customHeight="1">
      <c r="A43" s="13" t="s">
        <v>309</v>
      </c>
      <c r="B43" s="229" t="s">
        <v>283</v>
      </c>
      <c r="C43" s="229"/>
      <c r="D43" s="229"/>
      <c r="E43" s="229"/>
      <c r="F43" s="229"/>
      <c r="G43" s="229"/>
      <c r="H43" s="229"/>
      <c r="I43" s="229"/>
      <c r="J43" s="229"/>
      <c r="K43" s="229"/>
      <c r="L43" s="250"/>
      <c r="M43" s="229"/>
      <c r="N43" s="229"/>
      <c r="O43" s="229"/>
      <c r="P43" s="229"/>
      <c r="Q43" s="229"/>
      <c r="R43" s="229"/>
      <c r="S43" s="229"/>
      <c r="T43" s="229"/>
      <c r="U43" s="229"/>
      <c r="V43" s="229"/>
      <c r="W43" s="229"/>
      <c r="X43" s="229"/>
      <c r="Y43" s="229"/>
      <c r="Z43" s="229"/>
      <c r="AA43" s="229"/>
      <c r="AB43" s="229"/>
      <c r="AC43" s="229"/>
      <c r="AD43" s="229"/>
      <c r="AE43" s="229"/>
      <c r="AF43" s="229"/>
    </row>
    <row r="44" spans="1:32" ht="12.75" customHeight="1">
      <c r="A44" s="13"/>
      <c r="B44" s="229" t="s">
        <v>308</v>
      </c>
      <c r="C44" s="229"/>
      <c r="D44" s="229"/>
      <c r="E44" s="229"/>
      <c r="F44" s="229"/>
      <c r="G44" s="229"/>
      <c r="H44" s="229"/>
      <c r="I44" s="229"/>
      <c r="J44" s="229"/>
      <c r="K44" s="229"/>
      <c r="L44" s="250"/>
      <c r="M44" s="229"/>
      <c r="N44" s="229"/>
      <c r="O44" s="229"/>
      <c r="P44" s="229"/>
      <c r="Q44" s="229"/>
      <c r="R44" s="229"/>
      <c r="S44" s="229"/>
      <c r="T44" s="229"/>
      <c r="U44" s="229"/>
      <c r="V44" s="229"/>
      <c r="W44" s="229"/>
      <c r="X44" s="229"/>
      <c r="Y44" s="229"/>
      <c r="Z44" s="229"/>
      <c r="AA44" s="229"/>
      <c r="AB44" s="229"/>
      <c r="AC44" s="229"/>
      <c r="AD44" s="229"/>
      <c r="AE44" s="229"/>
      <c r="AF44" s="229"/>
    </row>
    <row r="45" spans="1:32" ht="12.75" customHeight="1">
      <c r="A45" s="13"/>
      <c r="B45" t="s">
        <v>284</v>
      </c>
      <c r="L45" s="14"/>
    </row>
    <row r="46" spans="1:32" ht="12.75" customHeight="1">
      <c r="A46" s="13"/>
      <c r="B46" s="2" t="s">
        <v>285</v>
      </c>
      <c r="F46" s="181"/>
      <c r="L46" s="14"/>
    </row>
    <row r="47" spans="1:32" ht="12.75" customHeight="1">
      <c r="A47" s="13"/>
      <c r="B47" s="2" t="s">
        <v>286</v>
      </c>
      <c r="L47" s="14"/>
    </row>
    <row r="48" spans="1:32" ht="12.75" customHeight="1">
      <c r="A48" s="13"/>
      <c r="B48" t="s">
        <v>287</v>
      </c>
      <c r="L48" s="14"/>
    </row>
    <row r="49" spans="1:12" ht="12.75" customHeight="1">
      <c r="A49" s="13"/>
      <c r="B49" t="s">
        <v>288</v>
      </c>
      <c r="L49" s="14"/>
    </row>
    <row r="50" spans="1:12" ht="12.75" customHeight="1">
      <c r="A50" s="13" t="s">
        <v>298</v>
      </c>
      <c r="B50" t="s">
        <v>289</v>
      </c>
      <c r="L50" s="14"/>
    </row>
    <row r="51" spans="1:12" ht="12.75" customHeight="1">
      <c r="A51" s="13"/>
      <c r="B51" s="241" t="s">
        <v>310</v>
      </c>
      <c r="L51" s="14"/>
    </row>
    <row r="52" spans="1:12" ht="12.75" customHeight="1">
      <c r="A52" s="13"/>
      <c r="B52" t="s">
        <v>284</v>
      </c>
      <c r="L52" s="14"/>
    </row>
    <row r="53" spans="1:12" ht="12.75" customHeight="1">
      <c r="A53" s="13"/>
      <c r="B53" t="s">
        <v>290</v>
      </c>
      <c r="L53" s="14"/>
    </row>
    <row r="54" spans="1:12" ht="12.75" customHeight="1">
      <c r="A54" s="13"/>
      <c r="B54" t="s">
        <v>291</v>
      </c>
      <c r="L54" s="14"/>
    </row>
    <row r="55" spans="1:12" ht="15.75" customHeight="1">
      <c r="A55" s="13"/>
      <c r="B55" s="1805" t="s">
        <v>292</v>
      </c>
      <c r="C55" s="1805"/>
      <c r="D55" s="1805"/>
      <c r="E55" s="1805"/>
      <c r="F55" s="1805"/>
      <c r="G55" s="1805"/>
      <c r="H55" s="1805"/>
      <c r="I55" s="1805"/>
      <c r="J55" s="1805"/>
      <c r="K55" s="1805"/>
      <c r="L55" s="1806"/>
    </row>
    <row r="56" spans="1:12" ht="23.25">
      <c r="A56" s="13"/>
      <c r="B56" t="s">
        <v>204</v>
      </c>
      <c r="C56" s="291" t="e">
        <f>D37</f>
        <v>#REF!</v>
      </c>
      <c r="D56" s="211"/>
      <c r="E56" s="211"/>
      <c r="F56" s="211"/>
      <c r="G56" s="211"/>
      <c r="H56" s="211"/>
      <c r="I56" t="s">
        <v>311</v>
      </c>
      <c r="J56" s="211"/>
      <c r="K56" s="211"/>
      <c r="L56" s="242"/>
    </row>
    <row r="57" spans="1:12" ht="16.5" thickBot="1">
      <c r="A57" s="25"/>
      <c r="B57" s="1547"/>
      <c r="C57" s="1547"/>
      <c r="D57" s="1547"/>
      <c r="E57" s="1547"/>
      <c r="F57" s="1547"/>
      <c r="G57" s="1547"/>
      <c r="H57" s="1547"/>
      <c r="I57" s="1547"/>
      <c r="J57" s="1547"/>
      <c r="K57" s="1547"/>
      <c r="L57" s="1548"/>
    </row>
    <row r="58" spans="1:12" ht="27.95" customHeight="1" thickBot="1">
      <c r="A58" s="10"/>
      <c r="B58" s="1772"/>
      <c r="C58" s="1772"/>
      <c r="D58" s="1772"/>
      <c r="E58" s="1772"/>
      <c r="F58" s="1772"/>
      <c r="G58" s="1772"/>
      <c r="H58" s="1769"/>
      <c r="I58" s="1769"/>
      <c r="J58" s="1769"/>
      <c r="K58" s="1769"/>
      <c r="L58" s="1769"/>
    </row>
    <row r="59" spans="1:12" ht="27.95" customHeight="1">
      <c r="A59" s="73"/>
      <c r="B59" s="74"/>
      <c r="C59" s="74"/>
      <c r="D59" s="74"/>
      <c r="E59" s="74"/>
      <c r="F59" s="74"/>
      <c r="G59" s="74"/>
      <c r="H59" s="74"/>
      <c r="I59" s="78" t="s">
        <v>238</v>
      </c>
      <c r="J59" s="74"/>
      <c r="K59" s="74"/>
      <c r="L59" s="75"/>
    </row>
    <row r="60" spans="1:12" ht="27.95" customHeight="1">
      <c r="A60" s="13"/>
      <c r="B60" s="1807" t="s">
        <v>293</v>
      </c>
      <c r="C60" s="1807"/>
      <c r="D60" s="1807"/>
      <c r="E60" s="1807"/>
      <c r="F60" s="1807"/>
      <c r="G60" s="1807"/>
      <c r="H60" s="1807"/>
      <c r="I60" s="1807"/>
      <c r="J60" s="1807"/>
      <c r="K60" s="1807"/>
      <c r="L60" s="1808"/>
    </row>
    <row r="61" spans="1:12" ht="27.95" customHeight="1">
      <c r="A61" s="13"/>
      <c r="B61" s="211"/>
      <c r="C61" s="211"/>
      <c r="D61" s="219" t="s">
        <v>240</v>
      </c>
      <c r="E61" s="211"/>
      <c r="F61" s="211"/>
      <c r="G61" s="211"/>
      <c r="H61" s="211"/>
      <c r="I61" s="213" t="s">
        <v>294</v>
      </c>
      <c r="J61" s="214"/>
      <c r="K61" s="295" t="e">
        <f>'04-22Master'!#REF!</f>
        <v>#REF!</v>
      </c>
      <c r="L61" s="244"/>
    </row>
    <row r="62" spans="1:12" ht="21.75" customHeight="1">
      <c r="A62" s="13"/>
      <c r="B62" s="1"/>
      <c r="C62" s="1" t="s">
        <v>241</v>
      </c>
      <c r="E62" s="1"/>
      <c r="F62" s="1"/>
      <c r="G62" s="1"/>
      <c r="H62" s="1"/>
      <c r="I62" s="212" t="s">
        <v>295</v>
      </c>
      <c r="J62" s="233" t="str">
        <f>'04-22Master'!F5</f>
        <v>Burgeon IT Services Pvt.Ltd.</v>
      </c>
      <c r="K62" s="215"/>
      <c r="L62" s="245"/>
    </row>
    <row r="63" spans="1:12" ht="20.25" customHeight="1">
      <c r="A63" s="13"/>
      <c r="B63" s="220"/>
      <c r="C63" s="189" t="s">
        <v>242</v>
      </c>
      <c r="E63" s="220"/>
      <c r="F63" s="220"/>
      <c r="H63" s="190"/>
      <c r="I63" s="236" t="str">
        <f>'04-22Master'!F6</f>
        <v>Siri Mansion LIGB 436 Dr.A S Rao Nagar,Hyderabad</v>
      </c>
      <c r="J63" s="234"/>
      <c r="K63" s="235"/>
      <c r="L63" s="199"/>
    </row>
    <row r="64" spans="1:12" ht="18.75" customHeight="1">
      <c r="A64" s="13"/>
      <c r="L64" s="14"/>
    </row>
    <row r="65" spans="1:12" ht="27.95" customHeight="1">
      <c r="A65" s="13">
        <v>1</v>
      </c>
      <c r="B65" s="216" t="s">
        <v>243</v>
      </c>
      <c r="C65" s="63"/>
      <c r="D65" s="63"/>
      <c r="E65" s="63"/>
      <c r="F65" s="63"/>
      <c r="G65" s="64"/>
      <c r="H65" s="1760" t="e">
        <f>'04-22Master'!#REF!</f>
        <v>#REF!</v>
      </c>
      <c r="I65" s="1785"/>
      <c r="J65" s="1785"/>
      <c r="K65" s="1785"/>
      <c r="L65" s="1786"/>
    </row>
    <row r="66" spans="1:12" ht="21.75" customHeight="1">
      <c r="A66" s="13">
        <v>2</v>
      </c>
      <c r="B66" s="1809" t="s">
        <v>244</v>
      </c>
      <c r="C66" s="1810"/>
      <c r="D66" s="1810"/>
      <c r="E66" s="1810"/>
      <c r="F66" s="217" t="s">
        <v>245</v>
      </c>
      <c r="G66" s="201"/>
      <c r="H66" s="1811" t="e">
        <f>'04-22Master'!#REF!</f>
        <v>#REF!</v>
      </c>
      <c r="I66" s="1812"/>
      <c r="J66" s="1812"/>
      <c r="K66" s="1812"/>
      <c r="L66" s="1813"/>
    </row>
    <row r="67" spans="1:12" ht="12.75" customHeight="1">
      <c r="A67" s="13"/>
      <c r="B67" s="202" t="s">
        <v>246</v>
      </c>
      <c r="C67" s="203"/>
      <c r="D67" s="203"/>
      <c r="E67" s="203"/>
      <c r="F67" s="203" t="s">
        <v>239</v>
      </c>
      <c r="G67" s="204"/>
      <c r="H67" s="1814"/>
      <c r="I67" s="1815"/>
      <c r="J67" s="1815"/>
      <c r="K67" s="1815"/>
      <c r="L67" s="1816"/>
    </row>
    <row r="68" spans="1:12" ht="27.95" customHeight="1">
      <c r="A68" s="13">
        <v>3</v>
      </c>
      <c r="B68" s="218" t="s">
        <v>247</v>
      </c>
      <c r="C68" s="208"/>
      <c r="D68" s="208"/>
      <c r="E68" s="208"/>
      <c r="F68" s="208"/>
      <c r="G68" s="209"/>
      <c r="H68" s="1789" t="e">
        <f>'04-22Master'!#REF!</f>
        <v>#REF!</v>
      </c>
      <c r="I68" s="1790"/>
      <c r="J68" s="1790"/>
      <c r="K68" s="1790"/>
      <c r="L68" s="1797"/>
    </row>
    <row r="69" spans="1:12" ht="27.95" customHeight="1">
      <c r="A69" s="13">
        <v>4</v>
      </c>
      <c r="B69" s="194" t="s">
        <v>248</v>
      </c>
      <c r="C69" s="63"/>
      <c r="D69" s="63"/>
      <c r="E69" s="63"/>
      <c r="F69" s="63"/>
      <c r="G69" s="64"/>
      <c r="H69" s="1751" t="e">
        <f>'04-22Master'!#REF!</f>
        <v>#REF!</v>
      </c>
      <c r="I69" s="1777"/>
      <c r="J69" s="1777"/>
      <c r="K69" s="1777"/>
      <c r="L69" s="1752"/>
    </row>
    <row r="70" spans="1:12" ht="27.95" customHeight="1">
      <c r="A70" s="13">
        <v>5</v>
      </c>
      <c r="B70" s="1792" t="s">
        <v>296</v>
      </c>
      <c r="C70" s="1793"/>
      <c r="D70" s="1793"/>
      <c r="E70" s="1793"/>
      <c r="F70" s="1793"/>
      <c r="G70" s="64"/>
      <c r="H70" s="1784" t="s">
        <v>374</v>
      </c>
      <c r="I70" s="1785"/>
      <c r="J70" s="1785"/>
      <c r="K70" s="1785"/>
      <c r="L70" s="1786"/>
    </row>
    <row r="71" spans="1:12" ht="21.75" customHeight="1">
      <c r="A71" s="13">
        <v>6</v>
      </c>
      <c r="B71" s="207" t="s">
        <v>249</v>
      </c>
      <c r="C71" s="208" t="s">
        <v>250</v>
      </c>
      <c r="D71" s="208"/>
      <c r="E71" s="208"/>
      <c r="F71" s="208"/>
      <c r="G71" s="209"/>
      <c r="H71" s="218"/>
      <c r="I71" s="208"/>
      <c r="J71" s="208"/>
      <c r="K71" s="208"/>
      <c r="L71" s="246"/>
    </row>
    <row r="72" spans="1:12" ht="22.5" customHeight="1">
      <c r="A72" s="13"/>
      <c r="B72" s="207" t="s">
        <v>251</v>
      </c>
      <c r="C72" s="208" t="s">
        <v>252</v>
      </c>
      <c r="D72" s="208"/>
      <c r="E72" s="208"/>
      <c r="F72" s="208"/>
      <c r="G72" s="209"/>
      <c r="H72" s="218"/>
      <c r="I72" s="200"/>
      <c r="J72" s="200"/>
      <c r="K72" s="208"/>
      <c r="L72" s="246"/>
    </row>
    <row r="73" spans="1:12">
      <c r="A73" s="13">
        <v>7</v>
      </c>
      <c r="B73" s="1789" t="s">
        <v>253</v>
      </c>
      <c r="C73" s="1790"/>
      <c r="D73" s="1790"/>
      <c r="E73" s="1790"/>
      <c r="F73" s="1790"/>
      <c r="G73" s="1797"/>
      <c r="H73" s="222" t="s">
        <v>254</v>
      </c>
      <c r="I73" s="223"/>
      <c r="J73" s="224"/>
      <c r="K73" s="222" t="s">
        <v>255</v>
      </c>
      <c r="L73" s="247"/>
    </row>
    <row r="74" spans="1:12">
      <c r="A74" s="13">
        <v>8</v>
      </c>
      <c r="B74" s="1789" t="s">
        <v>297</v>
      </c>
      <c r="C74" s="1790"/>
      <c r="D74" s="1790"/>
      <c r="E74" s="1790"/>
      <c r="F74" s="1790"/>
      <c r="G74" s="1797"/>
      <c r="H74" s="222" t="s">
        <v>254</v>
      </c>
      <c r="I74" s="223"/>
      <c r="J74" s="224"/>
      <c r="K74" s="222" t="s">
        <v>255</v>
      </c>
      <c r="L74" s="247"/>
    </row>
    <row r="75" spans="1:12">
      <c r="A75" s="13"/>
      <c r="B75" s="194"/>
      <c r="C75" s="226"/>
      <c r="D75" s="226"/>
      <c r="E75" s="226"/>
      <c r="F75" s="226" t="s">
        <v>256</v>
      </c>
      <c r="G75" s="226"/>
      <c r="H75" s="226"/>
      <c r="I75" s="226"/>
      <c r="J75" s="226"/>
      <c r="K75" s="226"/>
      <c r="L75" s="248"/>
    </row>
    <row r="76" spans="1:12">
      <c r="A76" s="13">
        <v>9</v>
      </c>
      <c r="B76" s="207" t="s">
        <v>257</v>
      </c>
      <c r="C76" s="208" t="s">
        <v>258</v>
      </c>
      <c r="D76" s="208"/>
      <c r="E76" s="208"/>
      <c r="F76" s="208"/>
      <c r="G76" s="209"/>
      <c r="H76" s="218"/>
      <c r="I76" s="208"/>
      <c r="J76" s="208"/>
      <c r="K76" s="208"/>
      <c r="L76" s="246"/>
    </row>
    <row r="77" spans="1:12">
      <c r="A77" s="84"/>
      <c r="B77" s="207" t="s">
        <v>259</v>
      </c>
      <c r="C77" s="208" t="s">
        <v>260</v>
      </c>
      <c r="D77" s="208"/>
      <c r="E77" s="208"/>
      <c r="F77" s="208"/>
      <c r="G77" s="209"/>
      <c r="H77" s="218"/>
      <c r="I77" s="208"/>
      <c r="J77" s="208"/>
      <c r="K77" s="208"/>
      <c r="L77" s="246"/>
    </row>
    <row r="78" spans="1:12">
      <c r="A78" s="84"/>
      <c r="B78" s="207" t="s">
        <v>298</v>
      </c>
      <c r="C78" s="208" t="s">
        <v>299</v>
      </c>
      <c r="D78" s="208"/>
      <c r="E78" s="208"/>
      <c r="F78" s="208"/>
      <c r="G78" s="209"/>
      <c r="H78" s="218"/>
      <c r="I78" s="208"/>
      <c r="J78" s="208"/>
      <c r="K78" s="208"/>
      <c r="L78" s="246"/>
    </row>
    <row r="79" spans="1:12">
      <c r="A79" s="84"/>
      <c r="B79" s="207" t="s">
        <v>262</v>
      </c>
      <c r="C79" s="208" t="s">
        <v>263</v>
      </c>
      <c r="D79" s="208"/>
      <c r="E79" s="208"/>
      <c r="F79" s="208"/>
      <c r="G79" s="209"/>
      <c r="H79" s="218"/>
      <c r="I79" s="208"/>
      <c r="J79" s="208"/>
      <c r="K79" s="208"/>
      <c r="L79" s="246"/>
    </row>
    <row r="80" spans="1:12">
      <c r="A80" s="84"/>
      <c r="B80" s="207" t="s">
        <v>264</v>
      </c>
      <c r="C80" s="208" t="s">
        <v>265</v>
      </c>
      <c r="D80" s="208"/>
      <c r="E80" s="208"/>
      <c r="F80" s="208"/>
      <c r="G80" s="209"/>
      <c r="H80" s="218"/>
      <c r="I80" s="208"/>
      <c r="J80" s="208"/>
      <c r="K80" s="208"/>
      <c r="L80" s="246"/>
    </row>
    <row r="81" spans="1:12">
      <c r="A81" s="84">
        <v>10</v>
      </c>
      <c r="B81" s="207" t="s">
        <v>257</v>
      </c>
      <c r="C81" s="208" t="s">
        <v>300</v>
      </c>
      <c r="D81" s="208"/>
      <c r="E81" s="208"/>
      <c r="F81" s="208"/>
      <c r="G81" s="209"/>
      <c r="H81" s="222" t="s">
        <v>254</v>
      </c>
      <c r="I81" s="223"/>
      <c r="J81" s="224"/>
      <c r="K81" s="222" t="s">
        <v>255</v>
      </c>
      <c r="L81" s="247"/>
    </row>
    <row r="82" spans="1:12">
      <c r="A82" s="84"/>
      <c r="B82" s="207" t="s">
        <v>259</v>
      </c>
      <c r="C82" s="208" t="s">
        <v>301</v>
      </c>
      <c r="D82" s="208"/>
      <c r="E82" s="208"/>
      <c r="F82" s="208"/>
      <c r="G82" s="209"/>
      <c r="H82" s="218"/>
      <c r="I82" s="208"/>
      <c r="J82" s="208"/>
      <c r="K82" s="208"/>
      <c r="L82" s="246"/>
    </row>
    <row r="83" spans="1:12">
      <c r="A83" s="84"/>
      <c r="B83" s="207" t="s">
        <v>298</v>
      </c>
      <c r="C83" s="208" t="s">
        <v>266</v>
      </c>
      <c r="D83" s="208"/>
      <c r="E83" s="208"/>
      <c r="F83" s="208"/>
      <c r="G83" s="209"/>
      <c r="H83" s="218"/>
      <c r="I83" s="208"/>
      <c r="J83" s="208"/>
      <c r="K83" s="208"/>
      <c r="L83" s="246"/>
    </row>
    <row r="84" spans="1:12">
      <c r="A84" s="84"/>
      <c r="B84" s="207" t="s">
        <v>262</v>
      </c>
      <c r="C84" s="208" t="s">
        <v>302</v>
      </c>
      <c r="D84" s="208"/>
      <c r="E84" s="208"/>
      <c r="F84" s="208"/>
      <c r="G84" s="209"/>
      <c r="H84" s="218"/>
      <c r="I84" s="208"/>
      <c r="J84" s="208"/>
      <c r="K84" s="208"/>
      <c r="L84" s="246"/>
    </row>
    <row r="85" spans="1:12">
      <c r="A85" s="13"/>
      <c r="B85" s="194"/>
      <c r="C85" s="226"/>
      <c r="D85" s="226"/>
      <c r="E85" s="226" t="s">
        <v>303</v>
      </c>
      <c r="F85" s="226"/>
      <c r="G85" s="226"/>
      <c r="H85" s="226"/>
      <c r="I85" s="226"/>
      <c r="J85" s="226"/>
      <c r="K85" s="226"/>
      <c r="L85" s="248"/>
    </row>
    <row r="86" spans="1:12">
      <c r="A86" s="13">
        <v>11</v>
      </c>
      <c r="B86" s="207" t="s">
        <v>257</v>
      </c>
      <c r="C86" s="208" t="s">
        <v>267</v>
      </c>
      <c r="D86" s="208"/>
      <c r="E86" s="208"/>
      <c r="F86" s="208"/>
      <c r="G86" s="209"/>
      <c r="H86" s="218"/>
      <c r="I86" s="208"/>
      <c r="J86" s="208"/>
      <c r="K86" s="208"/>
      <c r="L86" s="246"/>
    </row>
    <row r="87" spans="1:12">
      <c r="A87" s="13"/>
      <c r="B87" s="207" t="s">
        <v>259</v>
      </c>
      <c r="C87" s="208" t="s">
        <v>268</v>
      </c>
      <c r="D87" s="208"/>
      <c r="E87" s="208"/>
      <c r="F87" s="208"/>
      <c r="G87" s="209"/>
      <c r="H87" s="218"/>
      <c r="I87" s="208"/>
      <c r="J87" s="208"/>
      <c r="K87" s="208"/>
      <c r="L87" s="246"/>
    </row>
    <row r="88" spans="1:12">
      <c r="A88" s="13"/>
      <c r="B88" s="207" t="s">
        <v>261</v>
      </c>
      <c r="C88" s="208" t="s">
        <v>269</v>
      </c>
      <c r="D88" s="208"/>
      <c r="E88" s="208"/>
      <c r="F88" s="208"/>
      <c r="G88" s="209"/>
      <c r="H88" s="218"/>
      <c r="I88" s="208"/>
      <c r="J88" s="208"/>
      <c r="K88" s="208"/>
      <c r="L88" s="246"/>
    </row>
    <row r="89" spans="1:12">
      <c r="A89" s="13"/>
      <c r="B89" s="182"/>
      <c r="C89" s="178"/>
      <c r="D89" s="178"/>
      <c r="E89" s="178"/>
      <c r="F89" s="227" t="s">
        <v>270</v>
      </c>
      <c r="G89" s="178"/>
      <c r="H89" s="167"/>
      <c r="I89" s="167"/>
      <c r="J89" s="167"/>
      <c r="K89" s="167"/>
      <c r="L89" s="185"/>
    </row>
    <row r="90" spans="1:12">
      <c r="A90" s="13"/>
      <c r="B90" s="239" t="s">
        <v>271</v>
      </c>
      <c r="C90" s="238" t="s">
        <v>272</v>
      </c>
      <c r="D90" s="178"/>
      <c r="E90" s="178"/>
      <c r="F90" s="178"/>
      <c r="G90" s="178"/>
      <c r="H90" s="167"/>
      <c r="I90" s="167"/>
      <c r="J90" s="168"/>
      <c r="K90" s="167"/>
      <c r="L90" s="185"/>
    </row>
    <row r="91" spans="1:12">
      <c r="A91" s="13"/>
      <c r="B91" s="239" t="s">
        <v>273</v>
      </c>
      <c r="C91" s="237" t="s">
        <v>274</v>
      </c>
      <c r="D91" s="167"/>
      <c r="E91" s="168"/>
      <c r="G91" s="1798"/>
      <c r="H91" s="1798"/>
      <c r="I91" s="183"/>
      <c r="J91" s="184"/>
      <c r="K91" s="1798"/>
      <c r="L91" s="1799"/>
    </row>
    <row r="92" spans="1:12">
      <c r="A92" s="13"/>
      <c r="B92" s="240" t="s">
        <v>275</v>
      </c>
      <c r="C92" s="1800" t="s">
        <v>304</v>
      </c>
      <c r="D92" s="1800"/>
      <c r="E92" s="1800"/>
      <c r="F92" s="1800"/>
      <c r="G92" s="1800"/>
      <c r="H92" s="1800"/>
      <c r="I92" s="1800"/>
      <c r="J92" s="1800"/>
      <c r="K92" s="1800"/>
      <c r="L92" s="1801"/>
    </row>
    <row r="93" spans="1:12">
      <c r="A93" s="13"/>
      <c r="B93" s="239" t="s">
        <v>276</v>
      </c>
      <c r="C93" s="238" t="s">
        <v>277</v>
      </c>
      <c r="D93" s="230"/>
      <c r="E93" s="230"/>
      <c r="F93" s="230"/>
      <c r="G93" s="230"/>
      <c r="H93" s="230"/>
      <c r="I93" s="230"/>
      <c r="J93" s="230"/>
      <c r="K93" s="230"/>
      <c r="L93" s="249"/>
    </row>
    <row r="94" spans="1:12" ht="15" customHeight="1">
      <c r="A94" s="13"/>
      <c r="B94" s="182"/>
      <c r="C94" t="s">
        <v>305</v>
      </c>
      <c r="D94" s="291" t="e">
        <f>'04-22Master'!#REF!</f>
        <v>#REF!</v>
      </c>
      <c r="E94" s="2"/>
      <c r="F94" s="2"/>
      <c r="G94" s="2"/>
      <c r="L94" s="14"/>
    </row>
    <row r="95" spans="1:12">
      <c r="A95" s="13"/>
      <c r="C95" t="s">
        <v>278</v>
      </c>
      <c r="D95" t="s">
        <v>367</v>
      </c>
      <c r="J95" t="s">
        <v>306</v>
      </c>
      <c r="L95" s="14"/>
    </row>
    <row r="96" spans="1:12">
      <c r="A96" s="13"/>
      <c r="L96" s="14"/>
    </row>
    <row r="97" spans="1:12">
      <c r="A97" s="13"/>
      <c r="F97" s="228" t="s">
        <v>279</v>
      </c>
      <c r="L97" s="14"/>
    </row>
    <row r="98" spans="1:12">
      <c r="A98" s="13" t="s">
        <v>307</v>
      </c>
      <c r="B98" t="s">
        <v>280</v>
      </c>
      <c r="E98" s="231" t="e">
        <f>'04-22Master'!#REF!</f>
        <v>#REF!</v>
      </c>
      <c r="H98" s="1802" t="s">
        <v>281</v>
      </c>
      <c r="I98" s="1802"/>
      <c r="J98" s="232" t="e">
        <f>'04-22Master'!#REF!</f>
        <v>#REF!</v>
      </c>
      <c r="K98" t="s">
        <v>282</v>
      </c>
      <c r="L98" s="14"/>
    </row>
    <row r="99" spans="1:12">
      <c r="A99" s="13"/>
      <c r="B99" s="1803" t="e">
        <f>'04-22Master'!#REF!</f>
        <v>#REF!</v>
      </c>
      <c r="C99" s="1804"/>
      <c r="D99" s="229"/>
      <c r="E99" s="229"/>
      <c r="F99" s="229"/>
      <c r="G99" s="229"/>
      <c r="H99" s="229"/>
      <c r="I99" s="229"/>
      <c r="J99" s="229"/>
      <c r="K99" s="229"/>
      <c r="L99" s="250"/>
    </row>
    <row r="100" spans="1:12">
      <c r="A100" s="13" t="s">
        <v>309</v>
      </c>
      <c r="B100" s="229" t="s">
        <v>283</v>
      </c>
      <c r="C100" s="229"/>
      <c r="D100" s="229"/>
      <c r="E100" s="229"/>
      <c r="F100" s="229"/>
      <c r="G100" s="229"/>
      <c r="H100" s="229"/>
      <c r="I100" s="229"/>
      <c r="J100" s="229"/>
      <c r="K100" s="229"/>
      <c r="L100" s="250"/>
    </row>
    <row r="101" spans="1:12">
      <c r="A101" s="13"/>
      <c r="B101" s="229" t="s">
        <v>308</v>
      </c>
      <c r="C101" s="229"/>
      <c r="D101" s="229"/>
      <c r="E101" s="229"/>
      <c r="F101" s="229"/>
      <c r="G101" s="229"/>
      <c r="H101" s="229"/>
      <c r="I101" s="229"/>
      <c r="J101" s="229"/>
      <c r="K101" s="229"/>
      <c r="L101" s="250"/>
    </row>
    <row r="102" spans="1:12">
      <c r="A102" s="13"/>
      <c r="B102" t="s">
        <v>284</v>
      </c>
      <c r="L102" s="14"/>
    </row>
    <row r="103" spans="1:12" ht="18.75">
      <c r="A103" s="13"/>
      <c r="B103" s="2" t="s">
        <v>285</v>
      </c>
      <c r="F103" s="181"/>
      <c r="L103" s="14"/>
    </row>
    <row r="104" spans="1:12">
      <c r="A104" s="13"/>
      <c r="B104" s="2" t="s">
        <v>286</v>
      </c>
      <c r="L104" s="14"/>
    </row>
    <row r="105" spans="1:12">
      <c r="A105" s="13"/>
      <c r="B105" t="s">
        <v>287</v>
      </c>
      <c r="L105" s="14"/>
    </row>
    <row r="106" spans="1:12">
      <c r="A106" s="13"/>
      <c r="B106" t="s">
        <v>288</v>
      </c>
      <c r="L106" s="14"/>
    </row>
    <row r="107" spans="1:12">
      <c r="A107" s="13" t="s">
        <v>298</v>
      </c>
      <c r="B107" t="s">
        <v>289</v>
      </c>
      <c r="L107" s="14"/>
    </row>
    <row r="108" spans="1:12">
      <c r="A108" s="13"/>
      <c r="B108" s="241" t="s">
        <v>310</v>
      </c>
      <c r="L108" s="14"/>
    </row>
    <row r="109" spans="1:12" ht="27.95" customHeight="1">
      <c r="A109" s="13"/>
      <c r="B109" t="s">
        <v>284</v>
      </c>
      <c r="L109" s="14"/>
    </row>
    <row r="110" spans="1:12" ht="27.95" customHeight="1">
      <c r="A110" s="13"/>
      <c r="B110" t="s">
        <v>290</v>
      </c>
      <c r="L110" s="14"/>
    </row>
    <row r="111" spans="1:12" ht="27.95" customHeight="1">
      <c r="A111" s="13"/>
      <c r="B111" t="s">
        <v>291</v>
      </c>
      <c r="L111" s="14"/>
    </row>
    <row r="112" spans="1:12" ht="27.95" customHeight="1">
      <c r="A112" s="13"/>
      <c r="B112" s="1805" t="s">
        <v>292</v>
      </c>
      <c r="C112" s="1805"/>
      <c r="D112" s="1805"/>
      <c r="E112" s="1805"/>
      <c r="F112" s="1805"/>
      <c r="G112" s="1805"/>
      <c r="H112" s="1805"/>
      <c r="I112" s="1805"/>
      <c r="J112" s="1805"/>
      <c r="K112" s="1805"/>
      <c r="L112" s="1806"/>
    </row>
    <row r="113" spans="1:12" ht="27.95" customHeight="1">
      <c r="A113" s="13"/>
      <c r="B113" t="s">
        <v>204</v>
      </c>
      <c r="C113" s="291" t="e">
        <f>D94</f>
        <v>#REF!</v>
      </c>
      <c r="D113" s="211"/>
      <c r="E113" s="211"/>
      <c r="F113" s="211"/>
      <c r="G113" s="211"/>
      <c r="H113" s="211"/>
      <c r="I113" t="s">
        <v>311</v>
      </c>
      <c r="J113" s="211"/>
      <c r="K113" s="211"/>
      <c r="L113" s="242"/>
    </row>
    <row r="114" spans="1:12" ht="27.95" customHeight="1" thickBot="1">
      <c r="A114" s="25"/>
      <c r="B114" s="1547"/>
      <c r="C114" s="1547"/>
      <c r="D114" s="1547"/>
      <c r="E114" s="1547"/>
      <c r="F114" s="1547"/>
      <c r="G114" s="1547"/>
      <c r="H114" s="1547"/>
      <c r="I114" s="1547"/>
      <c r="J114" s="1547"/>
      <c r="K114" s="1547"/>
      <c r="L114" s="1548"/>
    </row>
    <row r="115" spans="1:12" ht="27.95" customHeight="1" thickBot="1">
      <c r="A115" s="10"/>
      <c r="B115" s="1772"/>
      <c r="C115" s="1772"/>
      <c r="D115" s="1772"/>
      <c r="E115" s="1772"/>
      <c r="F115" s="1772"/>
      <c r="G115" s="1772"/>
      <c r="H115" s="1769"/>
      <c r="I115" s="1769"/>
      <c r="J115" s="1769"/>
      <c r="K115" s="1769"/>
      <c r="L115" s="1769"/>
    </row>
    <row r="116" spans="1:12" ht="27.95" customHeight="1">
      <c r="A116" s="73"/>
      <c r="B116" s="74"/>
      <c r="C116" s="74"/>
      <c r="D116" s="74"/>
      <c r="E116" s="74"/>
      <c r="F116" s="74"/>
      <c r="G116" s="74"/>
      <c r="H116" s="74"/>
      <c r="I116" s="78" t="s">
        <v>238</v>
      </c>
      <c r="J116" s="74"/>
      <c r="K116" s="74"/>
      <c r="L116" s="75"/>
    </row>
    <row r="117" spans="1:12" ht="27.95" customHeight="1">
      <c r="A117" s="13"/>
      <c r="B117" s="1807" t="s">
        <v>293</v>
      </c>
      <c r="C117" s="1807"/>
      <c r="D117" s="1807"/>
      <c r="E117" s="1807"/>
      <c r="F117" s="1807"/>
      <c r="G117" s="1807"/>
      <c r="H117" s="1807"/>
      <c r="I117" s="1807"/>
      <c r="J117" s="1807"/>
      <c r="K117" s="1807"/>
      <c r="L117" s="1808"/>
    </row>
    <row r="118" spans="1:12" ht="27.95" customHeight="1">
      <c r="A118" s="13"/>
      <c r="B118" s="211"/>
      <c r="C118" s="211"/>
      <c r="D118" s="219" t="s">
        <v>240</v>
      </c>
      <c r="E118" s="211"/>
      <c r="F118" s="211"/>
      <c r="G118" s="211"/>
      <c r="H118" s="211"/>
      <c r="I118" s="213" t="s">
        <v>294</v>
      </c>
      <c r="J118" s="214"/>
      <c r="K118" s="295" t="e">
        <f>'04-22Master'!#REF!</f>
        <v>#REF!</v>
      </c>
      <c r="L118" s="244"/>
    </row>
    <row r="119" spans="1:12" ht="27.95" customHeight="1">
      <c r="A119" s="13"/>
      <c r="B119" s="1"/>
      <c r="C119" s="1" t="s">
        <v>241</v>
      </c>
      <c r="E119" s="1"/>
      <c r="F119" s="1"/>
      <c r="G119" s="1"/>
      <c r="H119" s="1"/>
      <c r="I119" s="212" t="s">
        <v>295</v>
      </c>
      <c r="J119" s="233" t="str">
        <f>'04-22Master'!F5</f>
        <v>Burgeon IT Services Pvt.Ltd.</v>
      </c>
      <c r="K119" s="215"/>
      <c r="L119" s="245"/>
    </row>
    <row r="120" spans="1:12" ht="27.95" customHeight="1">
      <c r="A120" s="13"/>
      <c r="B120" s="220"/>
      <c r="C120" s="189" t="s">
        <v>242</v>
      </c>
      <c r="E120" s="220"/>
      <c r="F120" s="220"/>
      <c r="H120" s="190"/>
      <c r="I120" s="236" t="str">
        <f>'04-22Master'!F6</f>
        <v>Siri Mansion LIGB 436 Dr.A S Rao Nagar,Hyderabad</v>
      </c>
      <c r="J120" s="234"/>
      <c r="K120" s="235"/>
      <c r="L120" s="199"/>
    </row>
    <row r="121" spans="1:12" ht="27.95" customHeight="1">
      <c r="A121" s="13"/>
      <c r="L121" s="14"/>
    </row>
    <row r="122" spans="1:12" ht="27.95" customHeight="1">
      <c r="A122" s="13">
        <v>1</v>
      </c>
      <c r="B122" s="216" t="s">
        <v>243</v>
      </c>
      <c r="C122" s="63"/>
      <c r="D122" s="63"/>
      <c r="E122" s="63"/>
      <c r="F122" s="63"/>
      <c r="G122" s="64"/>
      <c r="H122" s="1760" t="e">
        <f>'04-22Master'!#REF!</f>
        <v>#REF!</v>
      </c>
      <c r="I122" s="1785"/>
      <c r="J122" s="1785"/>
      <c r="K122" s="1785"/>
      <c r="L122" s="1786"/>
    </row>
    <row r="123" spans="1:12" ht="22.5" customHeight="1">
      <c r="A123" s="13">
        <v>2</v>
      </c>
      <c r="B123" s="1809" t="s">
        <v>244</v>
      </c>
      <c r="C123" s="1810"/>
      <c r="D123" s="1810"/>
      <c r="E123" s="1810"/>
      <c r="F123" s="217" t="s">
        <v>245</v>
      </c>
      <c r="G123" s="201"/>
      <c r="H123" s="1811" t="e">
        <f>'04-22Master'!#REF!</f>
        <v>#REF!</v>
      </c>
      <c r="I123" s="1812"/>
      <c r="J123" s="1812"/>
      <c r="K123" s="1812"/>
      <c r="L123" s="1813"/>
    </row>
    <row r="124" spans="1:12" ht="9.75" customHeight="1">
      <c r="A124" s="13"/>
      <c r="B124" s="202" t="s">
        <v>246</v>
      </c>
      <c r="C124" s="203"/>
      <c r="D124" s="203"/>
      <c r="E124" s="203"/>
      <c r="F124" s="203" t="s">
        <v>239</v>
      </c>
      <c r="G124" s="204"/>
      <c r="H124" s="1814"/>
      <c r="I124" s="1815"/>
      <c r="J124" s="1815"/>
      <c r="K124" s="1815"/>
      <c r="L124" s="1816"/>
    </row>
    <row r="125" spans="1:12" ht="22.5" customHeight="1">
      <c r="A125" s="13">
        <v>3</v>
      </c>
      <c r="B125" s="218" t="s">
        <v>247</v>
      </c>
      <c r="C125" s="208"/>
      <c r="D125" s="208"/>
      <c r="E125" s="208"/>
      <c r="F125" s="208"/>
      <c r="G125" s="209"/>
      <c r="H125" s="1789" t="e">
        <f>'04-22Master'!#REF!</f>
        <v>#REF!</v>
      </c>
      <c r="I125" s="1790"/>
      <c r="J125" s="1790"/>
      <c r="K125" s="1790"/>
      <c r="L125" s="1791"/>
    </row>
    <row r="126" spans="1:12" ht="20.25" customHeight="1">
      <c r="A126" s="13">
        <v>4</v>
      </c>
      <c r="B126" s="194" t="s">
        <v>248</v>
      </c>
      <c r="C126" s="63"/>
      <c r="D126" s="63"/>
      <c r="E126" s="63"/>
      <c r="F126" s="63"/>
      <c r="G126" s="64"/>
      <c r="H126" s="1751" t="e">
        <f>'04-22Master'!#REF!</f>
        <v>#REF!</v>
      </c>
      <c r="I126" s="1777"/>
      <c r="J126" s="1777"/>
      <c r="K126" s="1777"/>
      <c r="L126" s="1771"/>
    </row>
    <row r="127" spans="1:12">
      <c r="A127" s="13">
        <v>5</v>
      </c>
      <c r="B127" s="1792" t="s">
        <v>296</v>
      </c>
      <c r="C127" s="1793"/>
      <c r="D127" s="1793"/>
      <c r="E127" s="1793"/>
      <c r="F127" s="1793"/>
      <c r="G127" s="64"/>
      <c r="H127" s="1784" t="s">
        <v>375</v>
      </c>
      <c r="I127" s="1785"/>
      <c r="J127" s="1785"/>
      <c r="K127" s="1785"/>
      <c r="L127" s="1786"/>
    </row>
    <row r="128" spans="1:12">
      <c r="A128" s="13">
        <v>6</v>
      </c>
      <c r="B128" s="207" t="s">
        <v>249</v>
      </c>
      <c r="C128" s="208" t="s">
        <v>250</v>
      </c>
      <c r="D128" s="208"/>
      <c r="E128" s="208"/>
      <c r="F128" s="208"/>
      <c r="G128" s="209"/>
      <c r="H128" s="218"/>
      <c r="I128" s="208"/>
      <c r="J128" s="208"/>
      <c r="K128" s="208"/>
      <c r="L128" s="246"/>
    </row>
    <row r="129" spans="1:12">
      <c r="A129" s="13"/>
      <c r="B129" s="207" t="s">
        <v>251</v>
      </c>
      <c r="C129" s="208" t="s">
        <v>252</v>
      </c>
      <c r="D129" s="208"/>
      <c r="E129" s="208"/>
      <c r="F129" s="208"/>
      <c r="G129" s="209"/>
      <c r="H129" s="218"/>
      <c r="I129" s="200"/>
      <c r="J129" s="200"/>
      <c r="K129" s="208"/>
      <c r="L129" s="246"/>
    </row>
    <row r="130" spans="1:12">
      <c r="A130" s="13">
        <v>7</v>
      </c>
      <c r="B130" s="1789" t="s">
        <v>253</v>
      </c>
      <c r="C130" s="1790"/>
      <c r="D130" s="1790"/>
      <c r="E130" s="1790"/>
      <c r="F130" s="1790"/>
      <c r="G130" s="1797"/>
      <c r="H130" s="222" t="s">
        <v>254</v>
      </c>
      <c r="I130" s="223"/>
      <c r="J130" s="224"/>
      <c r="K130" s="222" t="s">
        <v>255</v>
      </c>
      <c r="L130" s="247"/>
    </row>
    <row r="131" spans="1:12">
      <c r="A131" s="13">
        <v>8</v>
      </c>
      <c r="B131" s="1789" t="s">
        <v>297</v>
      </c>
      <c r="C131" s="1790"/>
      <c r="D131" s="1790"/>
      <c r="E131" s="1790"/>
      <c r="F131" s="1790"/>
      <c r="G131" s="1797"/>
      <c r="H131" s="222" t="s">
        <v>254</v>
      </c>
      <c r="I131" s="223"/>
      <c r="J131" s="224"/>
      <c r="K131" s="222" t="s">
        <v>255</v>
      </c>
      <c r="L131" s="247"/>
    </row>
    <row r="132" spans="1:12">
      <c r="A132" s="13"/>
      <c r="B132" s="194"/>
      <c r="C132" s="226"/>
      <c r="D132" s="226"/>
      <c r="E132" s="226"/>
      <c r="F132" s="226" t="s">
        <v>256</v>
      </c>
      <c r="G132" s="226"/>
      <c r="H132" s="226"/>
      <c r="I132" s="226"/>
      <c r="J132" s="226"/>
      <c r="K132" s="226"/>
      <c r="L132" s="248"/>
    </row>
    <row r="133" spans="1:12">
      <c r="A133" s="13">
        <v>9</v>
      </c>
      <c r="B133" s="207" t="s">
        <v>257</v>
      </c>
      <c r="C133" s="208" t="s">
        <v>258</v>
      </c>
      <c r="D133" s="208"/>
      <c r="E133" s="208"/>
      <c r="F133" s="208"/>
      <c r="G133" s="209"/>
      <c r="H133" s="218"/>
      <c r="I133" s="208"/>
      <c r="J133" s="208"/>
      <c r="K133" s="208"/>
      <c r="L133" s="246"/>
    </row>
    <row r="134" spans="1:12">
      <c r="A134" s="84"/>
      <c r="B134" s="207" t="s">
        <v>259</v>
      </c>
      <c r="C134" s="208" t="s">
        <v>260</v>
      </c>
      <c r="D134" s="208"/>
      <c r="E134" s="208"/>
      <c r="F134" s="208"/>
      <c r="G134" s="209"/>
      <c r="H134" s="218"/>
      <c r="I134" s="208"/>
      <c r="J134" s="208"/>
      <c r="K134" s="208"/>
      <c r="L134" s="246"/>
    </row>
    <row r="135" spans="1:12">
      <c r="A135" s="84"/>
      <c r="B135" s="207" t="s">
        <v>298</v>
      </c>
      <c r="C135" s="208" t="s">
        <v>299</v>
      </c>
      <c r="D135" s="208"/>
      <c r="E135" s="208"/>
      <c r="F135" s="208"/>
      <c r="G135" s="209"/>
      <c r="H135" s="218"/>
      <c r="I135" s="208"/>
      <c r="J135" s="208"/>
      <c r="K135" s="208"/>
      <c r="L135" s="246"/>
    </row>
    <row r="136" spans="1:12">
      <c r="A136" s="84"/>
      <c r="B136" s="207" t="s">
        <v>262</v>
      </c>
      <c r="C136" s="208" t="s">
        <v>263</v>
      </c>
      <c r="D136" s="208"/>
      <c r="E136" s="208"/>
      <c r="F136" s="208"/>
      <c r="G136" s="209"/>
      <c r="H136" s="218"/>
      <c r="I136" s="208"/>
      <c r="J136" s="208"/>
      <c r="K136" s="208"/>
      <c r="L136" s="246"/>
    </row>
    <row r="137" spans="1:12">
      <c r="A137" s="84"/>
      <c r="B137" s="207" t="s">
        <v>264</v>
      </c>
      <c r="C137" s="208" t="s">
        <v>265</v>
      </c>
      <c r="D137" s="208"/>
      <c r="E137" s="208"/>
      <c r="F137" s="208"/>
      <c r="G137" s="209"/>
      <c r="H137" s="218"/>
      <c r="I137" s="208"/>
      <c r="J137" s="208"/>
      <c r="K137" s="208"/>
      <c r="L137" s="246"/>
    </row>
    <row r="138" spans="1:12">
      <c r="A138" s="84">
        <v>10</v>
      </c>
      <c r="B138" s="207" t="s">
        <v>257</v>
      </c>
      <c r="C138" s="208" t="s">
        <v>300</v>
      </c>
      <c r="D138" s="208"/>
      <c r="E138" s="208"/>
      <c r="F138" s="208"/>
      <c r="G138" s="209"/>
      <c r="H138" s="222" t="s">
        <v>254</v>
      </c>
      <c r="I138" s="223"/>
      <c r="J138" s="224"/>
      <c r="K138" s="222" t="s">
        <v>255</v>
      </c>
      <c r="L138" s="247"/>
    </row>
    <row r="139" spans="1:12">
      <c r="A139" s="84"/>
      <c r="B139" s="207" t="s">
        <v>259</v>
      </c>
      <c r="C139" s="208" t="s">
        <v>301</v>
      </c>
      <c r="D139" s="208"/>
      <c r="E139" s="208"/>
      <c r="F139" s="208"/>
      <c r="G139" s="209"/>
      <c r="H139" s="218"/>
      <c r="I139" s="208"/>
      <c r="J139" s="208"/>
      <c r="K139" s="208"/>
      <c r="L139" s="246"/>
    </row>
    <row r="140" spans="1:12">
      <c r="A140" s="84"/>
      <c r="B140" s="207" t="s">
        <v>298</v>
      </c>
      <c r="C140" s="208" t="s">
        <v>266</v>
      </c>
      <c r="D140" s="208"/>
      <c r="E140" s="208"/>
      <c r="F140" s="208"/>
      <c r="G140" s="209"/>
      <c r="H140" s="218"/>
      <c r="I140" s="208"/>
      <c r="J140" s="208"/>
      <c r="K140" s="208"/>
      <c r="L140" s="246"/>
    </row>
    <row r="141" spans="1:12">
      <c r="A141" s="84"/>
      <c r="B141" s="207" t="s">
        <v>262</v>
      </c>
      <c r="C141" s="208" t="s">
        <v>302</v>
      </c>
      <c r="D141" s="208"/>
      <c r="E141" s="208"/>
      <c r="F141" s="208"/>
      <c r="G141" s="209"/>
      <c r="H141" s="218"/>
      <c r="I141" s="208"/>
      <c r="J141" s="208"/>
      <c r="K141" s="208"/>
      <c r="L141" s="246"/>
    </row>
    <row r="142" spans="1:12">
      <c r="A142" s="13"/>
      <c r="B142" s="194"/>
      <c r="C142" s="226"/>
      <c r="D142" s="226"/>
      <c r="E142" s="226" t="s">
        <v>303</v>
      </c>
      <c r="F142" s="226"/>
      <c r="G142" s="226"/>
      <c r="H142" s="226"/>
      <c r="I142" s="226"/>
      <c r="J142" s="226"/>
      <c r="K142" s="226"/>
      <c r="L142" s="248"/>
    </row>
    <row r="143" spans="1:12">
      <c r="A143" s="13">
        <v>11</v>
      </c>
      <c r="B143" s="207" t="s">
        <v>257</v>
      </c>
      <c r="C143" s="208" t="s">
        <v>267</v>
      </c>
      <c r="D143" s="208"/>
      <c r="E143" s="208"/>
      <c r="F143" s="208"/>
      <c r="G143" s="209"/>
      <c r="H143" s="218"/>
      <c r="I143" s="208"/>
      <c r="J143" s="208"/>
      <c r="K143" s="208"/>
      <c r="L143" s="246"/>
    </row>
    <row r="144" spans="1:12">
      <c r="A144" s="13"/>
      <c r="B144" s="207" t="s">
        <v>259</v>
      </c>
      <c r="C144" s="208" t="s">
        <v>268</v>
      </c>
      <c r="D144" s="208"/>
      <c r="E144" s="208"/>
      <c r="F144" s="208"/>
      <c r="G144" s="209"/>
      <c r="H144" s="218"/>
      <c r="I144" s="208"/>
      <c r="J144" s="208"/>
      <c r="K144" s="208"/>
      <c r="L144" s="246"/>
    </row>
    <row r="145" spans="1:12">
      <c r="A145" s="13"/>
      <c r="B145" s="207" t="s">
        <v>261</v>
      </c>
      <c r="C145" s="208" t="s">
        <v>269</v>
      </c>
      <c r="D145" s="208"/>
      <c r="E145" s="208"/>
      <c r="F145" s="208"/>
      <c r="G145" s="209"/>
      <c r="H145" s="218"/>
      <c r="I145" s="208"/>
      <c r="J145" s="208"/>
      <c r="K145" s="208"/>
      <c r="L145" s="246"/>
    </row>
    <row r="146" spans="1:12">
      <c r="A146" s="13"/>
      <c r="B146" s="182"/>
      <c r="C146" s="178"/>
      <c r="D146" s="178"/>
      <c r="E146" s="178"/>
      <c r="F146" s="227" t="s">
        <v>270</v>
      </c>
      <c r="G146" s="178"/>
      <c r="H146" s="167"/>
      <c r="I146" s="167"/>
      <c r="J146" s="167"/>
      <c r="K146" s="167"/>
      <c r="L146" s="185"/>
    </row>
    <row r="147" spans="1:12">
      <c r="A147" s="13"/>
      <c r="B147" s="239" t="s">
        <v>271</v>
      </c>
      <c r="C147" s="238" t="s">
        <v>272</v>
      </c>
      <c r="D147" s="178"/>
      <c r="E147" s="178"/>
      <c r="F147" s="178"/>
      <c r="G147" s="178"/>
      <c r="H147" s="167"/>
      <c r="I147" s="167"/>
      <c r="J147" s="168"/>
      <c r="K147" s="167"/>
      <c r="L147" s="185"/>
    </row>
    <row r="148" spans="1:12">
      <c r="A148" s="13"/>
      <c r="B148" s="239" t="s">
        <v>273</v>
      </c>
      <c r="C148" s="237" t="s">
        <v>274</v>
      </c>
      <c r="D148" s="167"/>
      <c r="E148" s="168"/>
      <c r="G148" s="1798"/>
      <c r="H148" s="1798"/>
      <c r="I148" s="183"/>
      <c r="J148" s="184"/>
      <c r="K148" s="1798"/>
      <c r="L148" s="1799"/>
    </row>
    <row r="149" spans="1:12">
      <c r="A149" s="13"/>
      <c r="B149" s="240" t="s">
        <v>275</v>
      </c>
      <c r="C149" s="1800" t="s">
        <v>304</v>
      </c>
      <c r="D149" s="1800"/>
      <c r="E149" s="1800"/>
      <c r="F149" s="1800"/>
      <c r="G149" s="1800"/>
      <c r="H149" s="1800"/>
      <c r="I149" s="1800"/>
      <c r="J149" s="1800"/>
      <c r="K149" s="1800"/>
      <c r="L149" s="1801"/>
    </row>
    <row r="150" spans="1:12">
      <c r="A150" s="13"/>
      <c r="B150" s="239" t="s">
        <v>276</v>
      </c>
      <c r="C150" s="238" t="s">
        <v>277</v>
      </c>
      <c r="D150" s="230"/>
      <c r="E150" s="230"/>
      <c r="F150" s="230"/>
      <c r="G150" s="230"/>
      <c r="H150" s="230"/>
      <c r="I150" s="230"/>
      <c r="J150" s="230"/>
      <c r="K150" s="230"/>
      <c r="L150" s="249"/>
    </row>
    <row r="151" spans="1:12">
      <c r="A151" s="13"/>
      <c r="B151" s="182"/>
      <c r="C151" t="s">
        <v>305</v>
      </c>
      <c r="D151" s="296" t="e">
        <f>'04-22Master'!#REF!</f>
        <v>#REF!</v>
      </c>
      <c r="E151" s="2"/>
      <c r="F151" s="2"/>
      <c r="G151" s="2"/>
      <c r="L151" s="14"/>
    </row>
    <row r="152" spans="1:12">
      <c r="A152" s="13"/>
      <c r="C152" t="s">
        <v>278</v>
      </c>
      <c r="D152" t="s">
        <v>367</v>
      </c>
      <c r="J152" t="s">
        <v>306</v>
      </c>
      <c r="L152" s="14"/>
    </row>
    <row r="153" spans="1:12">
      <c r="A153" s="13"/>
      <c r="L153" s="14"/>
    </row>
    <row r="154" spans="1:12">
      <c r="A154" s="13"/>
      <c r="F154" s="228" t="s">
        <v>279</v>
      </c>
      <c r="L154" s="14"/>
    </row>
    <row r="155" spans="1:12">
      <c r="A155" s="13" t="s">
        <v>307</v>
      </c>
      <c r="B155" t="s">
        <v>280</v>
      </c>
      <c r="E155" s="231" t="e">
        <f>'04-22Master'!#REF!</f>
        <v>#REF!</v>
      </c>
      <c r="H155" s="1802" t="s">
        <v>281</v>
      </c>
      <c r="I155" s="1802"/>
      <c r="J155" s="232" t="e">
        <f>'04-22Master'!#REF!</f>
        <v>#REF!</v>
      </c>
      <c r="K155" t="s">
        <v>282</v>
      </c>
      <c r="L155" s="14"/>
    </row>
    <row r="156" spans="1:12">
      <c r="A156" s="13"/>
      <c r="B156" s="1803" t="e">
        <f>'04-22Master'!#REF!</f>
        <v>#REF!</v>
      </c>
      <c r="C156" s="1804"/>
      <c r="D156" s="229"/>
      <c r="E156" s="229"/>
      <c r="F156" s="229"/>
      <c r="G156" s="229"/>
      <c r="H156" s="229"/>
      <c r="I156" s="229"/>
      <c r="J156" s="229"/>
      <c r="K156" s="229"/>
      <c r="L156" s="250"/>
    </row>
    <row r="157" spans="1:12">
      <c r="A157" s="13" t="s">
        <v>309</v>
      </c>
      <c r="B157" s="229" t="s">
        <v>283</v>
      </c>
      <c r="C157" s="229"/>
      <c r="D157" s="229"/>
      <c r="E157" s="229"/>
      <c r="F157" s="229"/>
      <c r="G157" s="229"/>
      <c r="H157" s="229"/>
      <c r="I157" s="229"/>
      <c r="J157" s="229"/>
      <c r="K157" s="229"/>
      <c r="L157" s="250"/>
    </row>
    <row r="158" spans="1:12">
      <c r="A158" s="13"/>
      <c r="B158" s="229" t="s">
        <v>308</v>
      </c>
      <c r="C158" s="229"/>
      <c r="D158" s="229"/>
      <c r="E158" s="229"/>
      <c r="F158" s="229"/>
      <c r="G158" s="229"/>
      <c r="H158" s="229"/>
      <c r="I158" s="229"/>
      <c r="J158" s="229"/>
      <c r="K158" s="229"/>
      <c r="L158" s="250"/>
    </row>
    <row r="159" spans="1:12">
      <c r="A159" s="13"/>
      <c r="B159" t="s">
        <v>284</v>
      </c>
      <c r="L159" s="14"/>
    </row>
    <row r="160" spans="1:12" ht="18.75">
      <c r="A160" s="13"/>
      <c r="B160" s="2" t="s">
        <v>285</v>
      </c>
      <c r="F160" s="181"/>
      <c r="L160" s="14"/>
    </row>
    <row r="161" spans="1:12">
      <c r="A161" s="13"/>
      <c r="B161" s="2" t="s">
        <v>286</v>
      </c>
      <c r="L161" s="14"/>
    </row>
    <row r="162" spans="1:12" ht="27.95" customHeight="1">
      <c r="A162" s="13"/>
      <c r="B162" t="s">
        <v>287</v>
      </c>
      <c r="L162" s="14"/>
    </row>
    <row r="163" spans="1:12" ht="27.95" customHeight="1">
      <c r="A163" s="13"/>
      <c r="B163" t="s">
        <v>288</v>
      </c>
      <c r="L163" s="14"/>
    </row>
    <row r="164" spans="1:12" ht="27.95" customHeight="1">
      <c r="A164" s="13" t="s">
        <v>298</v>
      </c>
      <c r="B164" t="s">
        <v>289</v>
      </c>
      <c r="L164" s="14"/>
    </row>
    <row r="165" spans="1:12" ht="27.95" customHeight="1">
      <c r="A165" s="13"/>
      <c r="B165" s="241" t="s">
        <v>310</v>
      </c>
      <c r="L165" s="14"/>
    </row>
    <row r="166" spans="1:12" ht="27.95" customHeight="1">
      <c r="A166" s="13"/>
      <c r="B166" t="s">
        <v>284</v>
      </c>
      <c r="L166" s="14"/>
    </row>
    <row r="167" spans="1:12" ht="27.95" customHeight="1">
      <c r="A167" s="13"/>
      <c r="B167" t="s">
        <v>290</v>
      </c>
      <c r="L167" s="14"/>
    </row>
    <row r="168" spans="1:12" ht="27.95" customHeight="1">
      <c r="A168" s="13"/>
      <c r="B168" t="s">
        <v>291</v>
      </c>
      <c r="L168" s="14"/>
    </row>
    <row r="169" spans="1:12" ht="27.95" customHeight="1">
      <c r="A169" s="13"/>
      <c r="B169" s="1805" t="s">
        <v>292</v>
      </c>
      <c r="C169" s="1805"/>
      <c r="D169" s="1805"/>
      <c r="E169" s="1805"/>
      <c r="F169" s="1805"/>
      <c r="G169" s="1805"/>
      <c r="H169" s="1805"/>
      <c r="I169" s="1805"/>
      <c r="J169" s="1805"/>
      <c r="K169" s="1805"/>
      <c r="L169" s="1806"/>
    </row>
    <row r="170" spans="1:12" ht="27.95" customHeight="1">
      <c r="A170" s="13"/>
      <c r="B170" t="s">
        <v>204</v>
      </c>
      <c r="C170" s="291" t="e">
        <f>D151</f>
        <v>#REF!</v>
      </c>
      <c r="D170" s="211"/>
      <c r="E170" s="211"/>
      <c r="F170" s="211"/>
      <c r="G170" s="211"/>
      <c r="H170" s="211"/>
      <c r="I170" t="s">
        <v>311</v>
      </c>
      <c r="J170" s="211"/>
      <c r="K170" s="211"/>
      <c r="L170" s="242"/>
    </row>
    <row r="171" spans="1:12" ht="27.95" customHeight="1" thickBot="1">
      <c r="A171" s="25"/>
      <c r="B171" s="1547"/>
      <c r="C171" s="1547"/>
      <c r="D171" s="1547"/>
      <c r="E171" s="1547"/>
      <c r="F171" s="1547"/>
      <c r="G171" s="1547"/>
      <c r="H171" s="1547"/>
      <c r="I171" s="1547"/>
      <c r="J171" s="1547"/>
      <c r="K171" s="1547"/>
      <c r="L171" s="1548"/>
    </row>
    <row r="172" spans="1:12" ht="27.95" customHeight="1">
      <c r="A172" s="73"/>
      <c r="B172" s="74"/>
      <c r="C172" s="74"/>
      <c r="D172" s="74"/>
      <c r="E172" s="74"/>
      <c r="F172" s="74"/>
      <c r="G172" s="74"/>
      <c r="H172" s="74"/>
      <c r="I172" s="78" t="s">
        <v>238</v>
      </c>
      <c r="J172" s="74"/>
      <c r="K172" s="74"/>
      <c r="L172" s="75"/>
    </row>
    <row r="173" spans="1:12" ht="27.95" customHeight="1">
      <c r="A173" s="13"/>
      <c r="B173" s="1807" t="s">
        <v>293</v>
      </c>
      <c r="C173" s="1807"/>
      <c r="D173" s="1807"/>
      <c r="E173" s="1807"/>
      <c r="F173" s="1807"/>
      <c r="G173" s="1807"/>
      <c r="H173" s="1807"/>
      <c r="I173" s="1807"/>
      <c r="J173" s="1807"/>
      <c r="K173" s="1807"/>
      <c r="L173" s="1808"/>
    </row>
    <row r="174" spans="1:12" ht="27.95" customHeight="1">
      <c r="A174" s="13"/>
      <c r="B174" s="211"/>
      <c r="C174" s="211"/>
      <c r="D174" s="219" t="s">
        <v>240</v>
      </c>
      <c r="E174" s="211"/>
      <c r="F174" s="211"/>
      <c r="G174" s="211"/>
      <c r="H174" s="211"/>
      <c r="I174" s="213" t="s">
        <v>294</v>
      </c>
      <c r="J174" s="214"/>
      <c r="K174" s="295" t="e">
        <f>'04-22Master'!#REF!</f>
        <v>#REF!</v>
      </c>
      <c r="L174" s="244"/>
    </row>
    <row r="175" spans="1:12" ht="27.95" customHeight="1">
      <c r="A175" s="13"/>
      <c r="B175" s="1"/>
      <c r="C175" s="1" t="s">
        <v>241</v>
      </c>
      <c r="E175" s="1"/>
      <c r="F175" s="1"/>
      <c r="G175" s="1"/>
      <c r="H175" s="1"/>
      <c r="I175" s="212" t="s">
        <v>295</v>
      </c>
      <c r="J175" s="297" t="str">
        <f>'04-22Master'!F5</f>
        <v>Burgeon IT Services Pvt.Ltd.</v>
      </c>
      <c r="K175" s="215"/>
      <c r="L175" s="245"/>
    </row>
    <row r="176" spans="1:12" ht="27.95" customHeight="1">
      <c r="A176" s="13"/>
      <c r="B176" s="220"/>
      <c r="C176" s="189" t="s">
        <v>242</v>
      </c>
      <c r="E176" s="220"/>
      <c r="F176" s="220"/>
      <c r="H176" s="190"/>
      <c r="I176" s="236" t="str">
        <f>'04-22Master'!F6</f>
        <v>Siri Mansion LIGB 436 Dr.A S Rao Nagar,Hyderabad</v>
      </c>
      <c r="J176" s="234"/>
      <c r="K176" s="235"/>
      <c r="L176" s="199"/>
    </row>
    <row r="177" spans="1:12" ht="15.75" customHeight="1">
      <c r="A177" s="13"/>
      <c r="L177" s="14"/>
    </row>
    <row r="178" spans="1:12" ht="27" customHeight="1">
      <c r="A178" s="13">
        <v>1</v>
      </c>
      <c r="B178" s="216" t="s">
        <v>243</v>
      </c>
      <c r="C178" s="63"/>
      <c r="D178" s="63"/>
      <c r="E178" s="63"/>
      <c r="F178" s="63"/>
      <c r="G178" s="64"/>
      <c r="H178" s="1760" t="e">
        <f>'04-22Master'!#REF!</f>
        <v>#REF!</v>
      </c>
      <c r="I178" s="1785"/>
      <c r="J178" s="1785"/>
      <c r="K178" s="1785"/>
      <c r="L178" s="1786"/>
    </row>
    <row r="179" spans="1:12" ht="17.25" customHeight="1">
      <c r="A179" s="13">
        <v>2</v>
      </c>
      <c r="B179" s="1809" t="s">
        <v>244</v>
      </c>
      <c r="C179" s="1810"/>
      <c r="D179" s="1810"/>
      <c r="E179" s="1810"/>
      <c r="F179" s="217" t="s">
        <v>245</v>
      </c>
      <c r="G179" s="201"/>
      <c r="H179" s="1811" t="e">
        <f>'04-22Master'!#REF!</f>
        <v>#REF!</v>
      </c>
      <c r="I179" s="1812"/>
      <c r="J179" s="1812"/>
      <c r="K179" s="1812"/>
      <c r="L179" s="1813"/>
    </row>
    <row r="180" spans="1:12" ht="11.25" customHeight="1">
      <c r="A180" s="13"/>
      <c r="B180" s="202" t="s">
        <v>246</v>
      </c>
      <c r="C180" s="203"/>
      <c r="D180" s="203"/>
      <c r="E180" s="203"/>
      <c r="F180" s="203" t="s">
        <v>239</v>
      </c>
      <c r="G180" s="204"/>
      <c r="H180" s="1814"/>
      <c r="I180" s="1815"/>
      <c r="J180" s="1815"/>
      <c r="K180" s="1815"/>
      <c r="L180" s="1816"/>
    </row>
    <row r="181" spans="1:12">
      <c r="A181" s="13">
        <v>3</v>
      </c>
      <c r="B181" s="218" t="s">
        <v>247</v>
      </c>
      <c r="C181" s="208"/>
      <c r="D181" s="208"/>
      <c r="E181" s="208"/>
      <c r="F181" s="208"/>
      <c r="G181" s="209"/>
      <c r="H181" s="1789" t="e">
        <f>'04-22Master'!#REF!</f>
        <v>#REF!</v>
      </c>
      <c r="I181" s="1790"/>
      <c r="J181" s="1790"/>
      <c r="K181" s="1790"/>
      <c r="L181" s="1791"/>
    </row>
    <row r="182" spans="1:12">
      <c r="A182" s="13">
        <v>4</v>
      </c>
      <c r="B182" s="194" t="s">
        <v>248</v>
      </c>
      <c r="C182" s="63"/>
      <c r="D182" s="63"/>
      <c r="E182" s="63"/>
      <c r="F182" s="63"/>
      <c r="G182" s="64"/>
      <c r="H182" s="1751" t="e">
        <f>'04-22Master'!#REF!</f>
        <v>#REF!</v>
      </c>
      <c r="I182" s="1777"/>
      <c r="J182" s="1777"/>
      <c r="K182" s="1777"/>
      <c r="L182" s="1771"/>
    </row>
    <row r="183" spans="1:12">
      <c r="A183" s="13">
        <v>5</v>
      </c>
      <c r="B183" s="1792" t="s">
        <v>296</v>
      </c>
      <c r="C183" s="1793"/>
      <c r="D183" s="1793"/>
      <c r="E183" s="1793"/>
      <c r="F183" s="1793"/>
      <c r="G183" s="64"/>
      <c r="H183" s="1784" t="s">
        <v>375</v>
      </c>
      <c r="I183" s="1785"/>
      <c r="J183" s="1785"/>
      <c r="K183" s="1785"/>
      <c r="L183" s="1786"/>
    </row>
    <row r="184" spans="1:12">
      <c r="A184" s="13">
        <v>6</v>
      </c>
      <c r="B184" s="207" t="s">
        <v>249</v>
      </c>
      <c r="C184" s="208" t="s">
        <v>250</v>
      </c>
      <c r="D184" s="208"/>
      <c r="E184" s="208"/>
      <c r="F184" s="208"/>
      <c r="G184" s="209"/>
      <c r="H184" s="218"/>
      <c r="I184" s="208"/>
      <c r="J184" s="208"/>
      <c r="K184" s="208"/>
      <c r="L184" s="246"/>
    </row>
    <row r="185" spans="1:12">
      <c r="A185" s="13"/>
      <c r="B185" s="207" t="s">
        <v>251</v>
      </c>
      <c r="C185" s="208" t="s">
        <v>252</v>
      </c>
      <c r="D185" s="208"/>
      <c r="E185" s="208"/>
      <c r="F185" s="208"/>
      <c r="G185" s="209"/>
      <c r="H185" s="218"/>
      <c r="I185" s="200"/>
      <c r="J185" s="200"/>
      <c r="K185" s="208"/>
      <c r="L185" s="246"/>
    </row>
    <row r="186" spans="1:12">
      <c r="A186" s="13">
        <v>7</v>
      </c>
      <c r="B186" s="1789" t="s">
        <v>253</v>
      </c>
      <c r="C186" s="1790"/>
      <c r="D186" s="1790"/>
      <c r="E186" s="1790"/>
      <c r="F186" s="1790"/>
      <c r="G186" s="1797"/>
      <c r="H186" s="222" t="s">
        <v>254</v>
      </c>
      <c r="I186" s="223"/>
      <c r="J186" s="224"/>
      <c r="K186" s="222" t="s">
        <v>255</v>
      </c>
      <c r="L186" s="247"/>
    </row>
    <row r="187" spans="1:12">
      <c r="A187" s="13">
        <v>8</v>
      </c>
      <c r="B187" s="1789" t="s">
        <v>297</v>
      </c>
      <c r="C187" s="1790"/>
      <c r="D187" s="1790"/>
      <c r="E187" s="1790"/>
      <c r="F187" s="1790"/>
      <c r="G187" s="1797"/>
      <c r="H187" s="222" t="s">
        <v>254</v>
      </c>
      <c r="I187" s="223"/>
      <c r="J187" s="224"/>
      <c r="K187" s="222" t="s">
        <v>255</v>
      </c>
      <c r="L187" s="247"/>
    </row>
    <row r="188" spans="1:12">
      <c r="A188" s="13"/>
      <c r="B188" s="194"/>
      <c r="C188" s="226"/>
      <c r="D188" s="226"/>
      <c r="E188" s="226"/>
      <c r="F188" s="226" t="s">
        <v>256</v>
      </c>
      <c r="G188" s="226"/>
      <c r="H188" s="226"/>
      <c r="I188" s="226"/>
      <c r="J188" s="226"/>
      <c r="K188" s="226"/>
      <c r="L188" s="248"/>
    </row>
    <row r="189" spans="1:12">
      <c r="A189" s="13">
        <v>9</v>
      </c>
      <c r="B189" s="207" t="s">
        <v>257</v>
      </c>
      <c r="C189" s="208" t="s">
        <v>258</v>
      </c>
      <c r="D189" s="208"/>
      <c r="E189" s="208"/>
      <c r="F189" s="208"/>
      <c r="G189" s="209"/>
      <c r="H189" s="218"/>
      <c r="I189" s="208"/>
      <c r="J189" s="208"/>
      <c r="K189" s="208"/>
      <c r="L189" s="246"/>
    </row>
    <row r="190" spans="1:12">
      <c r="A190" s="84"/>
      <c r="B190" s="207" t="s">
        <v>259</v>
      </c>
      <c r="C190" s="208" t="s">
        <v>260</v>
      </c>
      <c r="D190" s="208"/>
      <c r="E190" s="208"/>
      <c r="F190" s="208"/>
      <c r="G190" s="209"/>
      <c r="H190" s="218"/>
      <c r="I190" s="208"/>
      <c r="J190" s="208"/>
      <c r="K190" s="208"/>
      <c r="L190" s="246"/>
    </row>
    <row r="191" spans="1:12">
      <c r="A191" s="84"/>
      <c r="B191" s="207" t="s">
        <v>298</v>
      </c>
      <c r="C191" s="208" t="s">
        <v>299</v>
      </c>
      <c r="D191" s="208"/>
      <c r="E191" s="208"/>
      <c r="F191" s="208"/>
      <c r="G191" s="209"/>
      <c r="H191" s="218"/>
      <c r="I191" s="208"/>
      <c r="J191" s="208"/>
      <c r="K191" s="208"/>
      <c r="L191" s="246"/>
    </row>
    <row r="192" spans="1:12">
      <c r="A192" s="84"/>
      <c r="B192" s="207" t="s">
        <v>262</v>
      </c>
      <c r="C192" s="208" t="s">
        <v>263</v>
      </c>
      <c r="D192" s="208"/>
      <c r="E192" s="208"/>
      <c r="F192" s="208"/>
      <c r="G192" s="209"/>
      <c r="H192" s="218"/>
      <c r="I192" s="208"/>
      <c r="J192" s="208"/>
      <c r="K192" s="208"/>
      <c r="L192" s="246"/>
    </row>
    <row r="193" spans="1:12">
      <c r="A193" s="84"/>
      <c r="B193" s="207" t="s">
        <v>264</v>
      </c>
      <c r="C193" s="208" t="s">
        <v>265</v>
      </c>
      <c r="D193" s="208"/>
      <c r="E193" s="208"/>
      <c r="F193" s="208"/>
      <c r="G193" s="209"/>
      <c r="H193" s="218"/>
      <c r="I193" s="208"/>
      <c r="J193" s="208"/>
      <c r="K193" s="208"/>
      <c r="L193" s="246"/>
    </row>
    <row r="194" spans="1:12">
      <c r="A194" s="84">
        <v>10</v>
      </c>
      <c r="B194" s="207" t="s">
        <v>257</v>
      </c>
      <c r="C194" s="208" t="s">
        <v>300</v>
      </c>
      <c r="D194" s="208"/>
      <c r="E194" s="208"/>
      <c r="F194" s="208"/>
      <c r="G194" s="209"/>
      <c r="H194" s="222" t="s">
        <v>254</v>
      </c>
      <c r="I194" s="223"/>
      <c r="J194" s="224"/>
      <c r="K194" s="222" t="s">
        <v>255</v>
      </c>
      <c r="L194" s="247"/>
    </row>
    <row r="195" spans="1:12">
      <c r="A195" s="84"/>
      <c r="B195" s="207" t="s">
        <v>259</v>
      </c>
      <c r="C195" s="208" t="s">
        <v>301</v>
      </c>
      <c r="D195" s="208"/>
      <c r="E195" s="208"/>
      <c r="F195" s="208"/>
      <c r="G195" s="209"/>
      <c r="H195" s="218"/>
      <c r="I195" s="208"/>
      <c r="J195" s="208"/>
      <c r="K195" s="208"/>
      <c r="L195" s="246"/>
    </row>
    <row r="196" spans="1:12">
      <c r="A196" s="84"/>
      <c r="B196" s="207" t="s">
        <v>298</v>
      </c>
      <c r="C196" s="208" t="s">
        <v>266</v>
      </c>
      <c r="D196" s="208"/>
      <c r="E196" s="208"/>
      <c r="F196" s="208"/>
      <c r="G196" s="209"/>
      <c r="H196" s="218"/>
      <c r="I196" s="208"/>
      <c r="J196" s="208"/>
      <c r="K196" s="208"/>
      <c r="L196" s="246"/>
    </row>
    <row r="197" spans="1:12">
      <c r="A197" s="84"/>
      <c r="B197" s="207" t="s">
        <v>262</v>
      </c>
      <c r="C197" s="208" t="s">
        <v>302</v>
      </c>
      <c r="D197" s="208"/>
      <c r="E197" s="208"/>
      <c r="F197" s="208"/>
      <c r="G197" s="209"/>
      <c r="H197" s="218"/>
      <c r="I197" s="208"/>
      <c r="J197" s="208"/>
      <c r="K197" s="208"/>
      <c r="L197" s="246"/>
    </row>
    <row r="198" spans="1:12">
      <c r="A198" s="13"/>
      <c r="B198" s="194"/>
      <c r="C198" s="226"/>
      <c r="D198" s="226"/>
      <c r="E198" s="226" t="s">
        <v>303</v>
      </c>
      <c r="F198" s="226"/>
      <c r="G198" s="226"/>
      <c r="H198" s="226"/>
      <c r="I198" s="226"/>
      <c r="J198" s="226"/>
      <c r="K198" s="226"/>
      <c r="L198" s="248"/>
    </row>
    <row r="199" spans="1:12">
      <c r="A199" s="13">
        <v>11</v>
      </c>
      <c r="B199" s="207" t="s">
        <v>257</v>
      </c>
      <c r="C199" s="208" t="s">
        <v>267</v>
      </c>
      <c r="D199" s="208"/>
      <c r="E199" s="208"/>
      <c r="F199" s="208"/>
      <c r="G199" s="209"/>
      <c r="H199" s="218"/>
      <c r="I199" s="208"/>
      <c r="J199" s="208"/>
      <c r="K199" s="208"/>
      <c r="L199" s="246"/>
    </row>
    <row r="200" spans="1:12">
      <c r="A200" s="13"/>
      <c r="B200" s="207" t="s">
        <v>259</v>
      </c>
      <c r="C200" s="208" t="s">
        <v>268</v>
      </c>
      <c r="D200" s="208"/>
      <c r="E200" s="208"/>
      <c r="F200" s="208"/>
      <c r="G200" s="209"/>
      <c r="H200" s="218"/>
      <c r="I200" s="208"/>
      <c r="J200" s="208"/>
      <c r="K200" s="208"/>
      <c r="L200" s="246"/>
    </row>
    <row r="201" spans="1:12">
      <c r="A201" s="13"/>
      <c r="B201" s="207" t="s">
        <v>261</v>
      </c>
      <c r="C201" s="208" t="s">
        <v>269</v>
      </c>
      <c r="D201" s="208"/>
      <c r="E201" s="208"/>
      <c r="F201" s="208"/>
      <c r="G201" s="209"/>
      <c r="H201" s="218"/>
      <c r="I201" s="208"/>
      <c r="J201" s="208"/>
      <c r="K201" s="208"/>
      <c r="L201" s="246"/>
    </row>
    <row r="202" spans="1:12">
      <c r="A202" s="13"/>
      <c r="B202" s="182"/>
      <c r="C202" s="178"/>
      <c r="D202" s="178"/>
      <c r="E202" s="178"/>
      <c r="F202" s="227" t="s">
        <v>270</v>
      </c>
      <c r="G202" s="178"/>
      <c r="H202" s="167"/>
      <c r="I202" s="167"/>
      <c r="J202" s="167"/>
      <c r="K202" s="167"/>
      <c r="L202" s="185"/>
    </row>
    <row r="203" spans="1:12">
      <c r="A203" s="13"/>
      <c r="B203" s="239" t="s">
        <v>271</v>
      </c>
      <c r="C203" s="238" t="s">
        <v>272</v>
      </c>
      <c r="D203" s="178"/>
      <c r="E203" s="178"/>
      <c r="F203" s="178"/>
      <c r="G203" s="178"/>
      <c r="H203" s="167"/>
      <c r="I203" s="167"/>
      <c r="J203" s="168"/>
      <c r="K203" s="167"/>
      <c r="L203" s="185"/>
    </row>
    <row r="204" spans="1:12">
      <c r="A204" s="13"/>
      <c r="B204" s="239" t="s">
        <v>273</v>
      </c>
      <c r="C204" s="237" t="s">
        <v>274</v>
      </c>
      <c r="D204" s="167"/>
      <c r="E204" s="168"/>
      <c r="G204" s="1798"/>
      <c r="H204" s="1798"/>
      <c r="I204" s="183"/>
      <c r="J204" s="184"/>
      <c r="K204" s="1798"/>
      <c r="L204" s="1799"/>
    </row>
    <row r="205" spans="1:12">
      <c r="A205" s="13"/>
      <c r="B205" s="240" t="s">
        <v>275</v>
      </c>
      <c r="C205" s="1800" t="s">
        <v>304</v>
      </c>
      <c r="D205" s="1800"/>
      <c r="E205" s="1800"/>
      <c r="F205" s="1800"/>
      <c r="G205" s="1800"/>
      <c r="H205" s="1800"/>
      <c r="I205" s="1800"/>
      <c r="J205" s="1800"/>
      <c r="K205" s="1800"/>
      <c r="L205" s="1801"/>
    </row>
    <row r="206" spans="1:12">
      <c r="A206" s="13"/>
      <c r="B206" s="239" t="s">
        <v>276</v>
      </c>
      <c r="C206" s="238" t="s">
        <v>277</v>
      </c>
      <c r="D206" s="230"/>
      <c r="E206" s="230"/>
      <c r="F206" s="230"/>
      <c r="G206" s="230"/>
      <c r="H206" s="230"/>
      <c r="I206" s="230"/>
      <c r="J206" s="230"/>
      <c r="K206" s="230"/>
      <c r="L206" s="249"/>
    </row>
    <row r="207" spans="1:12">
      <c r="A207" s="13"/>
      <c r="B207" s="182"/>
      <c r="C207" t="s">
        <v>305</v>
      </c>
      <c r="D207" s="296" t="e">
        <f>'04-22Master'!#REF!</f>
        <v>#REF!</v>
      </c>
      <c r="E207" s="2"/>
      <c r="F207" s="2"/>
      <c r="G207" s="2"/>
      <c r="L207" s="14"/>
    </row>
    <row r="208" spans="1:12">
      <c r="A208" s="13"/>
      <c r="C208" t="s">
        <v>278</v>
      </c>
      <c r="D208" t="s">
        <v>367</v>
      </c>
      <c r="J208" t="s">
        <v>306</v>
      </c>
      <c r="L208" s="14"/>
    </row>
    <row r="209" spans="1:12">
      <c r="A209" s="13"/>
      <c r="L209" s="14"/>
    </row>
    <row r="210" spans="1:12">
      <c r="A210" s="13"/>
      <c r="F210" s="228" t="s">
        <v>279</v>
      </c>
      <c r="L210" s="14"/>
    </row>
    <row r="211" spans="1:12">
      <c r="A211" s="13" t="s">
        <v>307</v>
      </c>
      <c r="B211" t="s">
        <v>280</v>
      </c>
      <c r="E211" s="231" t="e">
        <f>'04-22Master'!#REF!</f>
        <v>#REF!</v>
      </c>
      <c r="H211" s="1802" t="s">
        <v>281</v>
      </c>
      <c r="I211" s="1802"/>
      <c r="J211" s="232" t="e">
        <f>'04-22Master'!#REF!</f>
        <v>#REF!</v>
      </c>
      <c r="K211" t="s">
        <v>282</v>
      </c>
      <c r="L211" s="14"/>
    </row>
    <row r="212" spans="1:12">
      <c r="A212" s="13"/>
      <c r="B212" s="1803" t="e">
        <f>'04-22Master'!#REF!</f>
        <v>#REF!</v>
      </c>
      <c r="C212" s="1804"/>
      <c r="D212" s="229"/>
      <c r="E212" s="229"/>
      <c r="F212" s="229"/>
      <c r="G212" s="229"/>
      <c r="H212" s="229"/>
      <c r="I212" s="229"/>
      <c r="J212" s="229"/>
      <c r="K212" s="229"/>
      <c r="L212" s="250"/>
    </row>
    <row r="213" spans="1:12">
      <c r="A213" s="13" t="s">
        <v>309</v>
      </c>
      <c r="B213" s="229" t="s">
        <v>283</v>
      </c>
      <c r="C213" s="229"/>
      <c r="D213" s="229"/>
      <c r="E213" s="229"/>
      <c r="F213" s="229"/>
      <c r="G213" s="229"/>
      <c r="H213" s="229"/>
      <c r="I213" s="229"/>
      <c r="J213" s="229"/>
      <c r="K213" s="229"/>
      <c r="L213" s="250"/>
    </row>
    <row r="214" spans="1:12">
      <c r="A214" s="13"/>
      <c r="B214" s="229" t="s">
        <v>308</v>
      </c>
      <c r="C214" s="229"/>
      <c r="D214" s="229"/>
      <c r="E214" s="229"/>
      <c r="F214" s="229"/>
      <c r="G214" s="229"/>
      <c r="H214" s="229"/>
      <c r="I214" s="229"/>
      <c r="J214" s="229"/>
      <c r="K214" s="229"/>
      <c r="L214" s="250"/>
    </row>
    <row r="215" spans="1:12" ht="27.95" customHeight="1">
      <c r="A215" s="13"/>
      <c r="B215" t="s">
        <v>284</v>
      </c>
      <c r="L215" s="14"/>
    </row>
    <row r="216" spans="1:12" ht="27.95" customHeight="1">
      <c r="A216" s="13"/>
      <c r="B216" s="2" t="s">
        <v>285</v>
      </c>
      <c r="F216" s="181"/>
      <c r="L216" s="14"/>
    </row>
    <row r="217" spans="1:12" ht="27.95" customHeight="1">
      <c r="A217" s="13"/>
      <c r="B217" s="2" t="s">
        <v>286</v>
      </c>
      <c r="L217" s="14"/>
    </row>
    <row r="218" spans="1:12" ht="27.95" customHeight="1">
      <c r="A218" s="13"/>
      <c r="B218" t="s">
        <v>287</v>
      </c>
      <c r="L218" s="14"/>
    </row>
    <row r="219" spans="1:12" ht="27.95" customHeight="1">
      <c r="A219" s="13"/>
      <c r="B219" t="s">
        <v>288</v>
      </c>
      <c r="L219" s="14"/>
    </row>
    <row r="220" spans="1:12" ht="27.95" customHeight="1">
      <c r="A220" s="13" t="s">
        <v>298</v>
      </c>
      <c r="B220" t="s">
        <v>289</v>
      </c>
      <c r="L220" s="14"/>
    </row>
    <row r="221" spans="1:12" ht="27.95" customHeight="1">
      <c r="A221" s="13"/>
      <c r="B221" s="241" t="s">
        <v>310</v>
      </c>
      <c r="L221" s="14"/>
    </row>
    <row r="222" spans="1:12" ht="27.95" customHeight="1">
      <c r="A222" s="13"/>
      <c r="B222" t="s">
        <v>284</v>
      </c>
      <c r="L222" s="14"/>
    </row>
    <row r="223" spans="1:12" ht="27.95" customHeight="1">
      <c r="A223" s="13"/>
      <c r="B223" t="s">
        <v>290</v>
      </c>
      <c r="L223" s="14"/>
    </row>
    <row r="224" spans="1:12" ht="27.95" customHeight="1">
      <c r="A224" s="13"/>
      <c r="B224" t="s">
        <v>291</v>
      </c>
      <c r="L224" s="14"/>
    </row>
    <row r="225" spans="1:12" ht="27.95" customHeight="1">
      <c r="A225" s="13"/>
      <c r="B225" s="1805" t="s">
        <v>292</v>
      </c>
      <c r="C225" s="1805"/>
      <c r="D225" s="1805"/>
      <c r="E225" s="1805"/>
      <c r="F225" s="1805"/>
      <c r="G225" s="1805"/>
      <c r="H225" s="1805"/>
      <c r="I225" s="1805"/>
      <c r="J225" s="1805"/>
      <c r="K225" s="1805"/>
      <c r="L225" s="1806"/>
    </row>
    <row r="226" spans="1:12" ht="27.95" customHeight="1">
      <c r="A226" s="13"/>
      <c r="B226" t="s">
        <v>204</v>
      </c>
      <c r="C226" s="291" t="e">
        <f>D207</f>
        <v>#REF!</v>
      </c>
      <c r="D226" s="211"/>
      <c r="E226" s="211"/>
      <c r="F226" s="211"/>
      <c r="G226" s="211"/>
      <c r="H226" s="211"/>
      <c r="I226" t="s">
        <v>311</v>
      </c>
      <c r="J226" s="211"/>
      <c r="K226" s="211"/>
      <c r="L226" s="242"/>
    </row>
    <row r="227" spans="1:12" ht="27.95" customHeight="1" thickBot="1">
      <c r="A227" s="25"/>
      <c r="B227" s="1547"/>
      <c r="C227" s="1547"/>
      <c r="D227" s="1547"/>
      <c r="E227" s="1547"/>
      <c r="F227" s="1547"/>
      <c r="G227" s="1547"/>
      <c r="H227" s="1547"/>
      <c r="I227" s="1547"/>
      <c r="J227" s="1547"/>
      <c r="K227" s="1547"/>
      <c r="L227" s="1548"/>
    </row>
    <row r="228" spans="1:12" ht="27.95" customHeight="1">
      <c r="A228" s="73"/>
      <c r="B228" s="74"/>
      <c r="C228" s="74"/>
      <c r="D228" s="74"/>
      <c r="E228" s="74"/>
      <c r="F228" s="74"/>
      <c r="G228" s="74"/>
      <c r="H228" s="74"/>
      <c r="I228" s="78" t="s">
        <v>238</v>
      </c>
      <c r="J228" s="74"/>
      <c r="K228" s="74"/>
      <c r="L228" s="75"/>
    </row>
    <row r="229" spans="1:12" ht="27.95" customHeight="1">
      <c r="A229" s="13"/>
      <c r="B229" s="1807" t="s">
        <v>293</v>
      </c>
      <c r="C229" s="1807"/>
      <c r="D229" s="1807"/>
      <c r="E229" s="1807"/>
      <c r="F229" s="1807"/>
      <c r="G229" s="1807"/>
      <c r="H229" s="1807"/>
      <c r="I229" s="1807"/>
      <c r="J229" s="1807"/>
      <c r="K229" s="1807"/>
      <c r="L229" s="1808"/>
    </row>
    <row r="230" spans="1:12" ht="27.95" customHeight="1">
      <c r="A230" s="13"/>
      <c r="B230" s="211"/>
      <c r="C230" s="211"/>
      <c r="D230" s="219" t="s">
        <v>240</v>
      </c>
      <c r="E230" s="211"/>
      <c r="F230" s="211"/>
      <c r="G230" s="211"/>
      <c r="H230" s="211"/>
      <c r="I230" s="213" t="s">
        <v>294</v>
      </c>
      <c r="J230" s="214"/>
      <c r="K230" s="295" t="e">
        <f>'04-22Master'!#REF!</f>
        <v>#REF!</v>
      </c>
      <c r="L230" s="244"/>
    </row>
    <row r="231" spans="1:12" ht="27.95" customHeight="1">
      <c r="A231" s="13"/>
      <c r="B231" s="1"/>
      <c r="C231" s="1" t="s">
        <v>241</v>
      </c>
      <c r="E231" s="1"/>
      <c r="F231" s="1"/>
      <c r="G231" s="1"/>
      <c r="H231" s="1"/>
      <c r="I231" s="212" t="s">
        <v>295</v>
      </c>
      <c r="J231" s="233" t="str">
        <f>'04-22Master'!F5</f>
        <v>Burgeon IT Services Pvt.Ltd.</v>
      </c>
      <c r="K231" s="215"/>
      <c r="L231" s="245"/>
    </row>
    <row r="232" spans="1:12" ht="27.95" customHeight="1">
      <c r="A232" s="13"/>
      <c r="B232" s="220"/>
      <c r="C232" s="189" t="s">
        <v>242</v>
      </c>
      <c r="E232" s="220"/>
      <c r="F232" s="220"/>
      <c r="H232" s="190"/>
      <c r="I232" s="236" t="str">
        <f>'04-22Master'!F6</f>
        <v>Siri Mansion LIGB 436 Dr.A S Rao Nagar,Hyderabad</v>
      </c>
      <c r="J232" s="234"/>
      <c r="K232" s="235"/>
      <c r="L232" s="199"/>
    </row>
    <row r="233" spans="1:12">
      <c r="A233" s="13"/>
      <c r="L233" s="14"/>
    </row>
    <row r="234" spans="1:12" ht="19.5" customHeight="1">
      <c r="A234" s="13">
        <v>1</v>
      </c>
      <c r="B234" s="216" t="s">
        <v>243</v>
      </c>
      <c r="C234" s="63"/>
      <c r="D234" s="63"/>
      <c r="E234" s="63"/>
      <c r="F234" s="63"/>
      <c r="G234" s="64"/>
      <c r="H234" s="1760" t="e">
        <f>'04-22Master'!#REF!</f>
        <v>#REF!</v>
      </c>
      <c r="I234" s="1785"/>
      <c r="J234" s="1785"/>
      <c r="K234" s="1785"/>
      <c r="L234" s="1786"/>
    </row>
    <row r="235" spans="1:12">
      <c r="A235" s="13">
        <v>2</v>
      </c>
      <c r="B235" s="1809" t="s">
        <v>244</v>
      </c>
      <c r="C235" s="1810"/>
      <c r="D235" s="1810"/>
      <c r="E235" s="1810"/>
      <c r="F235" s="217" t="s">
        <v>245</v>
      </c>
      <c r="G235" s="201"/>
      <c r="H235" s="1811" t="e">
        <f>'04-22Master'!#REF!</f>
        <v>#REF!</v>
      </c>
      <c r="I235" s="1812"/>
      <c r="J235" s="1812"/>
      <c r="K235" s="1812"/>
      <c r="L235" s="1813"/>
    </row>
    <row r="236" spans="1:12" ht="12" customHeight="1">
      <c r="A236" s="13"/>
      <c r="B236" s="202" t="s">
        <v>246</v>
      </c>
      <c r="C236" s="203"/>
      <c r="D236" s="203"/>
      <c r="E236" s="203"/>
      <c r="F236" s="203" t="s">
        <v>239</v>
      </c>
      <c r="G236" s="204"/>
      <c r="H236" s="1814"/>
      <c r="I236" s="1815"/>
      <c r="J236" s="1815"/>
      <c r="K236" s="1815"/>
      <c r="L236" s="1816"/>
    </row>
    <row r="237" spans="1:12">
      <c r="A237" s="13">
        <v>3</v>
      </c>
      <c r="B237" s="218" t="s">
        <v>247</v>
      </c>
      <c r="C237" s="208"/>
      <c r="D237" s="208"/>
      <c r="E237" s="208"/>
      <c r="F237" s="208"/>
      <c r="G237" s="209"/>
      <c r="H237" s="1789" t="e">
        <f>'04-22Master'!#REF!</f>
        <v>#REF!</v>
      </c>
      <c r="I237" s="1790"/>
      <c r="J237" s="1790"/>
      <c r="K237" s="1790"/>
      <c r="L237" s="1791"/>
    </row>
    <row r="238" spans="1:12">
      <c r="A238" s="13">
        <v>4</v>
      </c>
      <c r="B238" s="194" t="s">
        <v>248</v>
      </c>
      <c r="C238" s="63"/>
      <c r="D238" s="63"/>
      <c r="E238" s="63"/>
      <c r="F238" s="63"/>
      <c r="G238" s="64"/>
      <c r="H238" s="1751" t="e">
        <f>'04-22Master'!#REF!</f>
        <v>#REF!</v>
      </c>
      <c r="I238" s="1777"/>
      <c r="J238" s="1777"/>
      <c r="K238" s="1777"/>
      <c r="L238" s="1771"/>
    </row>
    <row r="239" spans="1:12">
      <c r="A239" s="13">
        <v>5</v>
      </c>
      <c r="B239" s="1792" t="s">
        <v>296</v>
      </c>
      <c r="C239" s="1793"/>
      <c r="D239" s="1793"/>
      <c r="E239" s="1793"/>
      <c r="F239" s="1793"/>
      <c r="G239" s="64"/>
      <c r="H239" s="1784" t="s">
        <v>375</v>
      </c>
      <c r="I239" s="1785"/>
      <c r="J239" s="1785"/>
      <c r="K239" s="1785"/>
      <c r="L239" s="1786"/>
    </row>
    <row r="240" spans="1:12">
      <c r="A240" s="13">
        <v>6</v>
      </c>
      <c r="B240" s="207" t="s">
        <v>249</v>
      </c>
      <c r="C240" s="208" t="s">
        <v>250</v>
      </c>
      <c r="D240" s="208"/>
      <c r="E240" s="208"/>
      <c r="F240" s="208"/>
      <c r="G240" s="209"/>
      <c r="H240" s="218"/>
      <c r="I240" s="208"/>
      <c r="J240" s="208"/>
      <c r="K240" s="208"/>
      <c r="L240" s="246"/>
    </row>
    <row r="241" spans="1:12">
      <c r="A241" s="13"/>
      <c r="B241" s="207" t="s">
        <v>251</v>
      </c>
      <c r="C241" s="208" t="s">
        <v>252</v>
      </c>
      <c r="D241" s="208"/>
      <c r="E241" s="208"/>
      <c r="F241" s="208"/>
      <c r="G241" s="209"/>
      <c r="H241" s="218"/>
      <c r="I241" s="200"/>
      <c r="J241" s="200"/>
      <c r="K241" s="208"/>
      <c r="L241" s="246"/>
    </row>
    <row r="242" spans="1:12">
      <c r="A242" s="13">
        <v>7</v>
      </c>
      <c r="B242" s="1789" t="s">
        <v>253</v>
      </c>
      <c r="C242" s="1790"/>
      <c r="D242" s="1790"/>
      <c r="E242" s="1790"/>
      <c r="F242" s="1790"/>
      <c r="G242" s="1797"/>
      <c r="H242" s="222" t="s">
        <v>254</v>
      </c>
      <c r="I242" s="223"/>
      <c r="J242" s="224"/>
      <c r="K242" s="222" t="s">
        <v>255</v>
      </c>
      <c r="L242" s="247"/>
    </row>
    <row r="243" spans="1:12">
      <c r="A243" s="13">
        <v>8</v>
      </c>
      <c r="B243" s="1789" t="s">
        <v>297</v>
      </c>
      <c r="C243" s="1790"/>
      <c r="D243" s="1790"/>
      <c r="E243" s="1790"/>
      <c r="F243" s="1790"/>
      <c r="G243" s="1797"/>
      <c r="H243" s="222" t="s">
        <v>254</v>
      </c>
      <c r="I243" s="223"/>
      <c r="J243" s="224"/>
      <c r="K243" s="222" t="s">
        <v>255</v>
      </c>
      <c r="L243" s="247"/>
    </row>
    <row r="244" spans="1:12">
      <c r="A244" s="13"/>
      <c r="B244" s="194"/>
      <c r="C244" s="226"/>
      <c r="D244" s="226"/>
      <c r="E244" s="226"/>
      <c r="F244" s="226" t="s">
        <v>256</v>
      </c>
      <c r="G244" s="226"/>
      <c r="H244" s="226"/>
      <c r="I244" s="226"/>
      <c r="J244" s="226"/>
      <c r="K244" s="226"/>
      <c r="L244" s="248"/>
    </row>
    <row r="245" spans="1:12">
      <c r="A245" s="13">
        <v>9</v>
      </c>
      <c r="B245" s="207" t="s">
        <v>257</v>
      </c>
      <c r="C245" s="208" t="s">
        <v>258</v>
      </c>
      <c r="D245" s="208"/>
      <c r="E245" s="208"/>
      <c r="F245" s="208"/>
      <c r="G245" s="209"/>
      <c r="H245" s="218"/>
      <c r="I245" s="208"/>
      <c r="J245" s="208"/>
      <c r="K245" s="208"/>
      <c r="L245" s="246"/>
    </row>
    <row r="246" spans="1:12">
      <c r="A246" s="84"/>
      <c r="B246" s="207" t="s">
        <v>259</v>
      </c>
      <c r="C246" s="208" t="s">
        <v>260</v>
      </c>
      <c r="D246" s="208"/>
      <c r="E246" s="208"/>
      <c r="F246" s="208"/>
      <c r="G246" s="209"/>
      <c r="H246" s="218"/>
      <c r="I246" s="208"/>
      <c r="J246" s="208"/>
      <c r="K246" s="208"/>
      <c r="L246" s="246"/>
    </row>
    <row r="247" spans="1:12">
      <c r="A247" s="84"/>
      <c r="B247" s="207" t="s">
        <v>298</v>
      </c>
      <c r="C247" s="208" t="s">
        <v>299</v>
      </c>
      <c r="D247" s="208"/>
      <c r="E247" s="208"/>
      <c r="F247" s="208"/>
      <c r="G247" s="209"/>
      <c r="H247" s="218"/>
      <c r="I247" s="208"/>
      <c r="J247" s="208"/>
      <c r="K247" s="208"/>
      <c r="L247" s="246"/>
    </row>
    <row r="248" spans="1:12">
      <c r="A248" s="84"/>
      <c r="B248" s="207" t="s">
        <v>262</v>
      </c>
      <c r="C248" s="208" t="s">
        <v>263</v>
      </c>
      <c r="D248" s="208"/>
      <c r="E248" s="208"/>
      <c r="F248" s="208"/>
      <c r="G248" s="209"/>
      <c r="H248" s="218"/>
      <c r="I248" s="208"/>
      <c r="J248" s="208"/>
      <c r="K248" s="208"/>
      <c r="L248" s="246"/>
    </row>
    <row r="249" spans="1:12">
      <c r="A249" s="84"/>
      <c r="B249" s="207" t="s">
        <v>264</v>
      </c>
      <c r="C249" s="208" t="s">
        <v>265</v>
      </c>
      <c r="D249" s="208"/>
      <c r="E249" s="208"/>
      <c r="F249" s="208"/>
      <c r="G249" s="209"/>
      <c r="H249" s="218"/>
      <c r="I249" s="208"/>
      <c r="J249" s="208"/>
      <c r="K249" s="208"/>
      <c r="L249" s="246"/>
    </row>
    <row r="250" spans="1:12">
      <c r="A250" s="84">
        <v>10</v>
      </c>
      <c r="B250" s="207" t="s">
        <v>257</v>
      </c>
      <c r="C250" s="208" t="s">
        <v>300</v>
      </c>
      <c r="D250" s="208"/>
      <c r="E250" s="208"/>
      <c r="F250" s="208"/>
      <c r="G250" s="209"/>
      <c r="H250" s="222" t="s">
        <v>254</v>
      </c>
      <c r="I250" s="223"/>
      <c r="J250" s="224"/>
      <c r="K250" s="222" t="s">
        <v>255</v>
      </c>
      <c r="L250" s="247"/>
    </row>
    <row r="251" spans="1:12">
      <c r="A251" s="84"/>
      <c r="B251" s="207" t="s">
        <v>259</v>
      </c>
      <c r="C251" s="208" t="s">
        <v>301</v>
      </c>
      <c r="D251" s="208"/>
      <c r="E251" s="208"/>
      <c r="F251" s="208"/>
      <c r="G251" s="209"/>
      <c r="H251" s="218"/>
      <c r="I251" s="208"/>
      <c r="J251" s="208"/>
      <c r="K251" s="208"/>
      <c r="L251" s="246"/>
    </row>
    <row r="252" spans="1:12">
      <c r="A252" s="84"/>
      <c r="B252" s="207" t="s">
        <v>298</v>
      </c>
      <c r="C252" s="208" t="s">
        <v>266</v>
      </c>
      <c r="D252" s="208"/>
      <c r="E252" s="208"/>
      <c r="F252" s="208"/>
      <c r="G252" s="209"/>
      <c r="H252" s="218"/>
      <c r="I252" s="208"/>
      <c r="J252" s="208"/>
      <c r="K252" s="208"/>
      <c r="L252" s="246"/>
    </row>
    <row r="253" spans="1:12">
      <c r="A253" s="84"/>
      <c r="B253" s="207" t="s">
        <v>262</v>
      </c>
      <c r="C253" s="208" t="s">
        <v>302</v>
      </c>
      <c r="D253" s="208"/>
      <c r="E253" s="208"/>
      <c r="F253" s="208"/>
      <c r="G253" s="209"/>
      <c r="H253" s="218"/>
      <c r="I253" s="208"/>
      <c r="J253" s="208"/>
      <c r="K253" s="208"/>
      <c r="L253" s="246"/>
    </row>
    <row r="254" spans="1:12">
      <c r="A254" s="13"/>
      <c r="B254" s="194"/>
      <c r="C254" s="226"/>
      <c r="D254" s="226"/>
      <c r="E254" s="226" t="s">
        <v>303</v>
      </c>
      <c r="F254" s="226"/>
      <c r="G254" s="226"/>
      <c r="H254" s="226"/>
      <c r="I254" s="226"/>
      <c r="J254" s="226"/>
      <c r="K254" s="226"/>
      <c r="L254" s="248"/>
    </row>
    <row r="255" spans="1:12">
      <c r="A255" s="13">
        <v>11</v>
      </c>
      <c r="B255" s="207" t="s">
        <v>257</v>
      </c>
      <c r="C255" s="208" t="s">
        <v>267</v>
      </c>
      <c r="D255" s="208"/>
      <c r="E255" s="208"/>
      <c r="F255" s="208"/>
      <c r="G255" s="209"/>
      <c r="H255" s="218"/>
      <c r="I255" s="208"/>
      <c r="J255" s="208"/>
      <c r="K255" s="208"/>
      <c r="L255" s="246"/>
    </row>
    <row r="256" spans="1:12">
      <c r="A256" s="13"/>
      <c r="B256" s="207" t="s">
        <v>259</v>
      </c>
      <c r="C256" s="208" t="s">
        <v>268</v>
      </c>
      <c r="D256" s="208"/>
      <c r="E256" s="208"/>
      <c r="F256" s="208"/>
      <c r="G256" s="209"/>
      <c r="H256" s="218"/>
      <c r="I256" s="208"/>
      <c r="J256" s="208"/>
      <c r="K256" s="208"/>
      <c r="L256" s="246"/>
    </row>
    <row r="257" spans="1:12">
      <c r="A257" s="13"/>
      <c r="B257" s="207" t="s">
        <v>261</v>
      </c>
      <c r="C257" s="208" t="s">
        <v>269</v>
      </c>
      <c r="D257" s="208"/>
      <c r="E257" s="208"/>
      <c r="F257" s="208"/>
      <c r="G257" s="209"/>
      <c r="H257" s="218"/>
      <c r="I257" s="208"/>
      <c r="J257" s="208"/>
      <c r="K257" s="208"/>
      <c r="L257" s="246"/>
    </row>
    <row r="258" spans="1:12">
      <c r="A258" s="13"/>
      <c r="B258" s="182"/>
      <c r="C258" s="178"/>
      <c r="D258" s="178"/>
      <c r="E258" s="178"/>
      <c r="F258" s="227" t="s">
        <v>270</v>
      </c>
      <c r="G258" s="178"/>
      <c r="H258" s="167"/>
      <c r="I258" s="167"/>
      <c r="J258" s="167"/>
      <c r="K258" s="167"/>
      <c r="L258" s="185"/>
    </row>
    <row r="259" spans="1:12">
      <c r="A259" s="13"/>
      <c r="B259" s="239" t="s">
        <v>271</v>
      </c>
      <c r="C259" s="238" t="s">
        <v>272</v>
      </c>
      <c r="D259" s="178"/>
      <c r="E259" s="178"/>
      <c r="F259" s="178"/>
      <c r="G259" s="178"/>
      <c r="H259" s="167"/>
      <c r="I259" s="167"/>
      <c r="J259" s="168"/>
      <c r="K259" s="167"/>
      <c r="L259" s="185"/>
    </row>
    <row r="260" spans="1:12">
      <c r="A260" s="13"/>
      <c r="B260" s="239" t="s">
        <v>273</v>
      </c>
      <c r="C260" s="237" t="s">
        <v>274</v>
      </c>
      <c r="D260" s="167"/>
      <c r="E260" s="168"/>
      <c r="G260" s="1798"/>
      <c r="H260" s="1798"/>
      <c r="I260" s="183"/>
      <c r="J260" s="184"/>
      <c r="K260" s="1798"/>
      <c r="L260" s="1799"/>
    </row>
    <row r="261" spans="1:12">
      <c r="A261" s="13"/>
      <c r="B261" s="240" t="s">
        <v>275</v>
      </c>
      <c r="C261" s="1800" t="s">
        <v>304</v>
      </c>
      <c r="D261" s="1800"/>
      <c r="E261" s="1800"/>
      <c r="F261" s="1800"/>
      <c r="G261" s="1800"/>
      <c r="H261" s="1800"/>
      <c r="I261" s="1800"/>
      <c r="J261" s="1800"/>
      <c r="K261" s="1800"/>
      <c r="L261" s="1801"/>
    </row>
    <row r="262" spans="1:12">
      <c r="A262" s="13"/>
      <c r="B262" s="239" t="s">
        <v>276</v>
      </c>
      <c r="C262" s="238" t="s">
        <v>277</v>
      </c>
      <c r="D262" s="230"/>
      <c r="E262" s="230"/>
      <c r="F262" s="230"/>
      <c r="G262" s="230"/>
      <c r="H262" s="230"/>
      <c r="I262" s="230"/>
      <c r="J262" s="230"/>
      <c r="K262" s="230"/>
      <c r="L262" s="249"/>
    </row>
    <row r="263" spans="1:12">
      <c r="A263" s="13"/>
      <c r="B263" s="182"/>
      <c r="C263" t="s">
        <v>305</v>
      </c>
      <c r="D263" s="296" t="e">
        <f>'04-22Master'!#REF!</f>
        <v>#REF!</v>
      </c>
      <c r="E263" s="2"/>
      <c r="F263" s="2"/>
      <c r="G263" s="2"/>
      <c r="L263" s="14"/>
    </row>
    <row r="264" spans="1:12">
      <c r="A264" s="13"/>
      <c r="C264" t="s">
        <v>278</v>
      </c>
      <c r="D264" t="s">
        <v>367</v>
      </c>
      <c r="J264" t="s">
        <v>306</v>
      </c>
      <c r="L264" s="14"/>
    </row>
    <row r="265" spans="1:12">
      <c r="A265" s="13"/>
      <c r="L265" s="14"/>
    </row>
    <row r="266" spans="1:12">
      <c r="A266" s="13"/>
      <c r="F266" s="228" t="s">
        <v>279</v>
      </c>
      <c r="L266" s="14"/>
    </row>
    <row r="267" spans="1:12">
      <c r="A267" s="13" t="s">
        <v>307</v>
      </c>
      <c r="B267" t="s">
        <v>280</v>
      </c>
      <c r="E267" s="231" t="e">
        <f>'04-22Master'!#REF!</f>
        <v>#REF!</v>
      </c>
      <c r="H267" s="1802" t="s">
        <v>281</v>
      </c>
      <c r="I267" s="1802"/>
      <c r="J267" s="232" t="e">
        <f>'04-22Master'!#REF!</f>
        <v>#REF!</v>
      </c>
      <c r="K267" t="s">
        <v>282</v>
      </c>
      <c r="L267" s="14"/>
    </row>
    <row r="268" spans="1:12" ht="24" customHeight="1">
      <c r="A268" s="13"/>
      <c r="B268" s="1803" t="e">
        <f>'04-22Master'!#REF!</f>
        <v>#REF!</v>
      </c>
      <c r="C268" s="1804"/>
      <c r="D268" s="229"/>
      <c r="E268" s="229"/>
      <c r="F268" s="229"/>
      <c r="G268" s="229"/>
      <c r="H268" s="229"/>
      <c r="I268" s="229"/>
      <c r="J268" s="229"/>
      <c r="K268" s="229"/>
      <c r="L268" s="250"/>
    </row>
    <row r="269" spans="1:12" ht="24" customHeight="1">
      <c r="A269" s="13" t="s">
        <v>309</v>
      </c>
      <c r="B269" s="229" t="s">
        <v>283</v>
      </c>
      <c r="C269" s="229"/>
      <c r="D269" s="229"/>
      <c r="E269" s="229"/>
      <c r="F269" s="229"/>
      <c r="G269" s="229"/>
      <c r="H269" s="229"/>
      <c r="I269" s="229"/>
      <c r="J269" s="229"/>
      <c r="K269" s="229"/>
      <c r="L269" s="250"/>
    </row>
    <row r="270" spans="1:12" ht="23.25" customHeight="1">
      <c r="A270" s="13"/>
      <c r="B270" s="229" t="s">
        <v>308</v>
      </c>
      <c r="C270" s="229"/>
      <c r="D270" s="229"/>
      <c r="E270" s="229"/>
      <c r="F270" s="229"/>
      <c r="G270" s="229"/>
      <c r="H270" s="229"/>
      <c r="I270" s="229"/>
      <c r="J270" s="229"/>
      <c r="K270" s="229"/>
      <c r="L270" s="250"/>
    </row>
    <row r="271" spans="1:12" ht="21.75" customHeight="1">
      <c r="A271" s="13"/>
      <c r="B271" t="s">
        <v>284</v>
      </c>
      <c r="L271" s="14"/>
    </row>
    <row r="272" spans="1:12" ht="27.95" customHeight="1">
      <c r="A272" s="13"/>
      <c r="B272" s="2" t="s">
        <v>285</v>
      </c>
      <c r="F272" s="181"/>
      <c r="L272" s="14"/>
    </row>
    <row r="273" spans="1:12" ht="21" customHeight="1">
      <c r="A273" s="13"/>
      <c r="B273" s="2" t="s">
        <v>286</v>
      </c>
      <c r="L273" s="14"/>
    </row>
    <row r="274" spans="1:12" ht="27.95" customHeight="1">
      <c r="A274" s="13"/>
      <c r="B274" t="s">
        <v>287</v>
      </c>
      <c r="L274" s="14"/>
    </row>
    <row r="275" spans="1:12" ht="27.95" customHeight="1">
      <c r="A275" s="13"/>
      <c r="B275" t="s">
        <v>288</v>
      </c>
      <c r="L275" s="14"/>
    </row>
    <row r="276" spans="1:12" ht="27.95" customHeight="1">
      <c r="A276" s="13" t="s">
        <v>298</v>
      </c>
      <c r="B276" t="s">
        <v>289</v>
      </c>
      <c r="L276" s="14"/>
    </row>
    <row r="277" spans="1:12" ht="27.95" customHeight="1">
      <c r="A277" s="13"/>
      <c r="B277" s="241" t="s">
        <v>310</v>
      </c>
      <c r="L277" s="14"/>
    </row>
    <row r="278" spans="1:12" ht="27.95" customHeight="1">
      <c r="A278" s="13"/>
      <c r="B278" t="s">
        <v>284</v>
      </c>
      <c r="L278" s="14"/>
    </row>
    <row r="279" spans="1:12" ht="19.5" customHeight="1">
      <c r="A279" s="13"/>
      <c r="B279" t="s">
        <v>290</v>
      </c>
      <c r="L279" s="14"/>
    </row>
    <row r="280" spans="1:12" ht="21.75" customHeight="1">
      <c r="A280" s="13"/>
      <c r="B280" t="s">
        <v>291</v>
      </c>
      <c r="L280" s="14"/>
    </row>
    <row r="281" spans="1:12" ht="18.75" customHeight="1">
      <c r="A281" s="13"/>
      <c r="B281" s="1805" t="s">
        <v>292</v>
      </c>
      <c r="C281" s="1805"/>
      <c r="D281" s="1805"/>
      <c r="E281" s="1805"/>
      <c r="F281" s="1805"/>
      <c r="G281" s="1805"/>
      <c r="H281" s="1805"/>
      <c r="I281" s="1805"/>
      <c r="J281" s="1805"/>
      <c r="K281" s="1805"/>
      <c r="L281" s="1806"/>
    </row>
    <row r="282" spans="1:12" ht="27.95" customHeight="1">
      <c r="A282" s="13"/>
      <c r="B282" t="s">
        <v>204</v>
      </c>
      <c r="C282" s="291" t="e">
        <f>'04-22Master'!#REF!</f>
        <v>#REF!</v>
      </c>
      <c r="D282" s="211"/>
      <c r="E282" s="211"/>
      <c r="F282" s="211"/>
      <c r="G282" s="211"/>
      <c r="H282" s="211"/>
      <c r="I282" t="s">
        <v>311</v>
      </c>
      <c r="J282" s="211"/>
      <c r="K282" s="211"/>
      <c r="L282" s="242"/>
    </row>
    <row r="283" spans="1:12" ht="27.95" customHeight="1" thickBot="1">
      <c r="A283" s="25"/>
      <c r="B283" s="1547"/>
      <c r="C283" s="1547"/>
      <c r="D283" s="1547"/>
      <c r="E283" s="1547"/>
      <c r="F283" s="1547"/>
      <c r="G283" s="1547"/>
      <c r="H283" s="1547"/>
      <c r="I283" s="1547"/>
      <c r="J283" s="1547"/>
      <c r="K283" s="1547"/>
      <c r="L283" s="1548"/>
    </row>
    <row r="284" spans="1:12" ht="27.95" customHeight="1">
      <c r="A284" s="73"/>
      <c r="B284" s="74"/>
      <c r="C284" s="74"/>
      <c r="D284" s="74"/>
      <c r="E284" s="74"/>
      <c r="F284" s="74"/>
      <c r="G284" s="74"/>
      <c r="H284" s="74"/>
      <c r="I284" s="78" t="s">
        <v>238</v>
      </c>
      <c r="J284" s="74"/>
      <c r="K284" s="74"/>
      <c r="L284" s="75"/>
    </row>
    <row r="285" spans="1:12" ht="27.95" customHeight="1">
      <c r="A285" s="13"/>
      <c r="B285" s="1807" t="s">
        <v>293</v>
      </c>
      <c r="C285" s="1807"/>
      <c r="D285" s="1807"/>
      <c r="E285" s="1807"/>
      <c r="F285" s="1807"/>
      <c r="G285" s="1807"/>
      <c r="H285" s="1807"/>
      <c r="I285" s="1807"/>
      <c r="J285" s="1807"/>
      <c r="K285" s="1807"/>
      <c r="L285" s="1808"/>
    </row>
    <row r="286" spans="1:12" ht="23.25">
      <c r="A286" s="13"/>
      <c r="B286" s="211"/>
      <c r="C286" s="211"/>
      <c r="D286" s="219" t="s">
        <v>240</v>
      </c>
      <c r="E286" s="211"/>
      <c r="F286" s="211"/>
      <c r="G286" s="211"/>
      <c r="H286" s="211"/>
      <c r="I286" s="213" t="s">
        <v>294</v>
      </c>
      <c r="J286" s="214"/>
      <c r="K286" s="295" t="e">
        <f>'04-22Master'!#REF!</f>
        <v>#REF!</v>
      </c>
      <c r="L286" s="244"/>
    </row>
    <row r="287" spans="1:12" ht="15.75">
      <c r="A287" s="13"/>
      <c r="B287" s="1"/>
      <c r="C287" s="1" t="s">
        <v>241</v>
      </c>
      <c r="E287" s="1"/>
      <c r="F287" s="1"/>
      <c r="G287" s="1"/>
      <c r="H287" s="1"/>
      <c r="I287" s="212" t="s">
        <v>295</v>
      </c>
      <c r="J287" s="233" t="str">
        <f>'04-22Master'!F5</f>
        <v>Burgeon IT Services Pvt.Ltd.</v>
      </c>
      <c r="K287" s="215"/>
      <c r="L287" s="245"/>
    </row>
    <row r="288" spans="1:12">
      <c r="A288" s="13"/>
      <c r="B288" s="220"/>
      <c r="C288" s="189" t="s">
        <v>242</v>
      </c>
      <c r="E288" s="220"/>
      <c r="F288" s="220"/>
      <c r="H288" s="190"/>
      <c r="I288" s="236" t="str">
        <f>'04-22Master'!F6</f>
        <v>Siri Mansion LIGB 436 Dr.A S Rao Nagar,Hyderabad</v>
      </c>
      <c r="J288" s="234"/>
      <c r="K288" s="235"/>
      <c r="L288" s="199"/>
    </row>
    <row r="289" spans="1:12">
      <c r="A289" s="13"/>
      <c r="L289" s="14"/>
    </row>
    <row r="290" spans="1:12">
      <c r="A290" s="13">
        <v>1</v>
      </c>
      <c r="B290" s="216" t="s">
        <v>243</v>
      </c>
      <c r="C290" s="63"/>
      <c r="D290" s="63"/>
      <c r="E290" s="63"/>
      <c r="F290" s="63"/>
      <c r="G290" s="64"/>
      <c r="H290" s="1760" t="e">
        <f>'04-22Master'!#REF!</f>
        <v>#REF!</v>
      </c>
      <c r="I290" s="1785"/>
      <c r="J290" s="1785"/>
      <c r="K290" s="1785"/>
      <c r="L290" s="1786"/>
    </row>
    <row r="291" spans="1:12">
      <c r="A291" s="13">
        <v>2</v>
      </c>
      <c r="B291" s="1809" t="s">
        <v>244</v>
      </c>
      <c r="C291" s="1810"/>
      <c r="D291" s="1810"/>
      <c r="E291" s="1810"/>
      <c r="F291" s="217" t="s">
        <v>245</v>
      </c>
      <c r="G291" s="201"/>
      <c r="H291" s="1811" t="e">
        <f>'04-22Master'!#REF!</f>
        <v>#REF!</v>
      </c>
      <c r="I291" s="1812"/>
      <c r="J291" s="1812"/>
      <c r="K291" s="1812"/>
      <c r="L291" s="1813"/>
    </row>
    <row r="292" spans="1:12">
      <c r="A292" s="13"/>
      <c r="B292" s="202" t="s">
        <v>246</v>
      </c>
      <c r="C292" s="203"/>
      <c r="D292" s="203"/>
      <c r="E292" s="203"/>
      <c r="F292" s="203" t="s">
        <v>239</v>
      </c>
      <c r="G292" s="204"/>
      <c r="H292" s="1814"/>
      <c r="I292" s="1815"/>
      <c r="J292" s="1815"/>
      <c r="K292" s="1815"/>
      <c r="L292" s="1816"/>
    </row>
    <row r="293" spans="1:12">
      <c r="A293" s="13">
        <v>3</v>
      </c>
      <c r="B293" s="218" t="s">
        <v>247</v>
      </c>
      <c r="C293" s="208"/>
      <c r="D293" s="208"/>
      <c r="E293" s="208"/>
      <c r="F293" s="208"/>
      <c r="G293" s="209"/>
      <c r="H293" s="1789" t="e">
        <f>'04-22Master'!#REF!</f>
        <v>#REF!</v>
      </c>
      <c r="I293" s="1790"/>
      <c r="J293" s="1790"/>
      <c r="K293" s="1790"/>
      <c r="L293" s="1791"/>
    </row>
    <row r="294" spans="1:12">
      <c r="A294" s="13">
        <v>4</v>
      </c>
      <c r="B294" s="194" t="s">
        <v>248</v>
      </c>
      <c r="C294" s="63"/>
      <c r="D294" s="63"/>
      <c r="E294" s="63"/>
      <c r="F294" s="63"/>
      <c r="G294" s="64"/>
      <c r="H294" s="1751" t="e">
        <f>'04-22Master'!#REF!</f>
        <v>#REF!</v>
      </c>
      <c r="I294" s="1777"/>
      <c r="J294" s="1777"/>
      <c r="K294" s="1777"/>
      <c r="L294" s="1771"/>
    </row>
    <row r="295" spans="1:12">
      <c r="A295" s="13">
        <v>5</v>
      </c>
      <c r="B295" s="1792" t="s">
        <v>296</v>
      </c>
      <c r="C295" s="1793"/>
      <c r="D295" s="1793"/>
      <c r="E295" s="1793"/>
      <c r="F295" s="1793"/>
      <c r="G295" s="64"/>
      <c r="H295" s="1784" t="s">
        <v>375</v>
      </c>
      <c r="I295" s="1785"/>
      <c r="J295" s="1785"/>
      <c r="K295" s="1785"/>
      <c r="L295" s="1786"/>
    </row>
    <row r="296" spans="1:12">
      <c r="A296" s="13">
        <v>6</v>
      </c>
      <c r="B296" s="207" t="s">
        <v>249</v>
      </c>
      <c r="C296" s="208" t="s">
        <v>250</v>
      </c>
      <c r="D296" s="208"/>
      <c r="E296" s="208"/>
      <c r="F296" s="208"/>
      <c r="G296" s="209"/>
      <c r="H296" s="218"/>
      <c r="I296" s="208"/>
      <c r="J296" s="208"/>
      <c r="K296" s="208"/>
      <c r="L296" s="246"/>
    </row>
    <row r="297" spans="1:12">
      <c r="A297" s="13"/>
      <c r="B297" s="207" t="s">
        <v>251</v>
      </c>
      <c r="C297" s="208" t="s">
        <v>252</v>
      </c>
      <c r="D297" s="208"/>
      <c r="E297" s="208"/>
      <c r="F297" s="208"/>
      <c r="G297" s="209"/>
      <c r="H297" s="218"/>
      <c r="I297" s="200"/>
      <c r="J297" s="200"/>
      <c r="K297" s="208"/>
      <c r="L297" s="246"/>
    </row>
    <row r="298" spans="1:12">
      <c r="A298" s="13">
        <v>7</v>
      </c>
      <c r="B298" s="1789" t="s">
        <v>253</v>
      </c>
      <c r="C298" s="1790"/>
      <c r="D298" s="1790"/>
      <c r="E298" s="1790"/>
      <c r="F298" s="1790"/>
      <c r="G298" s="1797"/>
      <c r="H298" s="222" t="s">
        <v>254</v>
      </c>
      <c r="I298" s="223"/>
      <c r="J298" s="224"/>
      <c r="K298" s="222" t="s">
        <v>255</v>
      </c>
      <c r="L298" s="247"/>
    </row>
    <row r="299" spans="1:12">
      <c r="A299" s="13">
        <v>8</v>
      </c>
      <c r="B299" s="1789" t="s">
        <v>297</v>
      </c>
      <c r="C299" s="1790"/>
      <c r="D299" s="1790"/>
      <c r="E299" s="1790"/>
      <c r="F299" s="1790"/>
      <c r="G299" s="1797"/>
      <c r="H299" s="222" t="s">
        <v>254</v>
      </c>
      <c r="I299" s="223"/>
      <c r="J299" s="224"/>
      <c r="K299" s="222" t="s">
        <v>255</v>
      </c>
      <c r="L299" s="247"/>
    </row>
    <row r="300" spans="1:12">
      <c r="A300" s="13"/>
      <c r="B300" s="194"/>
      <c r="C300" s="226"/>
      <c r="D300" s="226"/>
      <c r="E300" s="226"/>
      <c r="F300" s="226" t="s">
        <v>256</v>
      </c>
      <c r="G300" s="226"/>
      <c r="H300" s="226"/>
      <c r="I300" s="226"/>
      <c r="J300" s="226"/>
      <c r="K300" s="226"/>
      <c r="L300" s="248"/>
    </row>
    <row r="301" spans="1:12">
      <c r="A301" s="13">
        <v>9</v>
      </c>
      <c r="B301" s="207" t="s">
        <v>257</v>
      </c>
      <c r="C301" s="208" t="s">
        <v>258</v>
      </c>
      <c r="D301" s="208"/>
      <c r="E301" s="208"/>
      <c r="F301" s="208"/>
      <c r="G301" s="209"/>
      <c r="H301" s="218"/>
      <c r="I301" s="208"/>
      <c r="J301" s="208"/>
      <c r="K301" s="208"/>
      <c r="L301" s="246"/>
    </row>
    <row r="302" spans="1:12">
      <c r="A302" s="84"/>
      <c r="B302" s="207" t="s">
        <v>259</v>
      </c>
      <c r="C302" s="208" t="s">
        <v>260</v>
      </c>
      <c r="D302" s="208"/>
      <c r="E302" s="208"/>
      <c r="F302" s="208"/>
      <c r="G302" s="209"/>
      <c r="H302" s="218"/>
      <c r="I302" s="208"/>
      <c r="J302" s="208"/>
      <c r="K302" s="208"/>
      <c r="L302" s="246"/>
    </row>
    <row r="303" spans="1:12">
      <c r="A303" s="84"/>
      <c r="B303" s="207" t="s">
        <v>298</v>
      </c>
      <c r="C303" s="208" t="s">
        <v>299</v>
      </c>
      <c r="D303" s="208"/>
      <c r="E303" s="208"/>
      <c r="F303" s="208"/>
      <c r="G303" s="209"/>
      <c r="H303" s="218"/>
      <c r="I303" s="208"/>
      <c r="J303" s="208"/>
      <c r="K303" s="208"/>
      <c r="L303" s="246"/>
    </row>
    <row r="304" spans="1:12">
      <c r="A304" s="84"/>
      <c r="B304" s="207" t="s">
        <v>262</v>
      </c>
      <c r="C304" s="208" t="s">
        <v>263</v>
      </c>
      <c r="D304" s="208"/>
      <c r="E304" s="208"/>
      <c r="F304" s="208"/>
      <c r="G304" s="209"/>
      <c r="H304" s="218"/>
      <c r="I304" s="208"/>
      <c r="J304" s="208"/>
      <c r="K304" s="208"/>
      <c r="L304" s="246"/>
    </row>
    <row r="305" spans="1:12">
      <c r="A305" s="84"/>
      <c r="B305" s="207" t="s">
        <v>264</v>
      </c>
      <c r="C305" s="208" t="s">
        <v>265</v>
      </c>
      <c r="D305" s="208"/>
      <c r="E305" s="208"/>
      <c r="F305" s="208"/>
      <c r="G305" s="209"/>
      <c r="H305" s="218"/>
      <c r="I305" s="208"/>
      <c r="J305" s="208"/>
      <c r="K305" s="208"/>
      <c r="L305" s="246"/>
    </row>
    <row r="306" spans="1:12">
      <c r="A306" s="84">
        <v>10</v>
      </c>
      <c r="B306" s="207" t="s">
        <v>257</v>
      </c>
      <c r="C306" s="208" t="s">
        <v>300</v>
      </c>
      <c r="D306" s="208"/>
      <c r="E306" s="208"/>
      <c r="F306" s="208"/>
      <c r="G306" s="209"/>
      <c r="H306" s="222" t="s">
        <v>254</v>
      </c>
      <c r="I306" s="223"/>
      <c r="J306" s="224"/>
      <c r="K306" s="222" t="s">
        <v>255</v>
      </c>
      <c r="L306" s="247"/>
    </row>
    <row r="307" spans="1:12">
      <c r="A307" s="84"/>
      <c r="B307" s="207" t="s">
        <v>259</v>
      </c>
      <c r="C307" s="208" t="s">
        <v>301</v>
      </c>
      <c r="D307" s="208"/>
      <c r="E307" s="208"/>
      <c r="F307" s="208"/>
      <c r="G307" s="209"/>
      <c r="H307" s="218"/>
      <c r="I307" s="208"/>
      <c r="J307" s="208"/>
      <c r="K307" s="208"/>
      <c r="L307" s="246"/>
    </row>
    <row r="308" spans="1:12">
      <c r="A308" s="84"/>
      <c r="B308" s="207" t="s">
        <v>298</v>
      </c>
      <c r="C308" s="208" t="s">
        <v>266</v>
      </c>
      <c r="D308" s="208"/>
      <c r="E308" s="208"/>
      <c r="F308" s="208"/>
      <c r="G308" s="209"/>
      <c r="H308" s="218"/>
      <c r="I308" s="208"/>
      <c r="J308" s="208"/>
      <c r="K308" s="208"/>
      <c r="L308" s="246"/>
    </row>
    <row r="309" spans="1:12">
      <c r="A309" s="84"/>
      <c r="B309" s="207" t="s">
        <v>262</v>
      </c>
      <c r="C309" s="208" t="s">
        <v>302</v>
      </c>
      <c r="D309" s="208"/>
      <c r="E309" s="208"/>
      <c r="F309" s="208"/>
      <c r="G309" s="209"/>
      <c r="H309" s="218"/>
      <c r="I309" s="208"/>
      <c r="J309" s="208"/>
      <c r="K309" s="208"/>
      <c r="L309" s="246"/>
    </row>
    <row r="310" spans="1:12">
      <c r="A310" s="13"/>
      <c r="B310" s="194"/>
      <c r="C310" s="226"/>
      <c r="D310" s="226"/>
      <c r="E310" s="226" t="s">
        <v>303</v>
      </c>
      <c r="F310" s="226"/>
      <c r="G310" s="226"/>
      <c r="H310" s="226"/>
      <c r="I310" s="226"/>
      <c r="J310" s="226"/>
      <c r="K310" s="226"/>
      <c r="L310" s="248"/>
    </row>
    <row r="311" spans="1:12">
      <c r="A311" s="13">
        <v>11</v>
      </c>
      <c r="B311" s="207" t="s">
        <v>257</v>
      </c>
      <c r="C311" s="208" t="s">
        <v>267</v>
      </c>
      <c r="D311" s="208"/>
      <c r="E311" s="208"/>
      <c r="F311" s="208"/>
      <c r="G311" s="209"/>
      <c r="H311" s="218"/>
      <c r="I311" s="208"/>
      <c r="J311" s="208"/>
      <c r="K311" s="208"/>
      <c r="L311" s="246"/>
    </row>
    <row r="312" spans="1:12">
      <c r="A312" s="13"/>
      <c r="B312" s="207" t="s">
        <v>259</v>
      </c>
      <c r="C312" s="208" t="s">
        <v>268</v>
      </c>
      <c r="D312" s="208"/>
      <c r="E312" s="208"/>
      <c r="F312" s="208"/>
      <c r="G312" s="209"/>
      <c r="H312" s="218"/>
      <c r="I312" s="208"/>
      <c r="J312" s="208"/>
      <c r="K312" s="208"/>
      <c r="L312" s="246"/>
    </row>
    <row r="313" spans="1:12">
      <c r="A313" s="13"/>
      <c r="B313" s="207" t="s">
        <v>261</v>
      </c>
      <c r="C313" s="208" t="s">
        <v>269</v>
      </c>
      <c r="D313" s="208"/>
      <c r="E313" s="208"/>
      <c r="F313" s="208"/>
      <c r="G313" s="209"/>
      <c r="H313" s="218"/>
      <c r="I313" s="208"/>
      <c r="J313" s="208"/>
      <c r="K313" s="208"/>
      <c r="L313" s="246"/>
    </row>
    <row r="314" spans="1:12">
      <c r="A314" s="13"/>
      <c r="B314" s="182"/>
      <c r="C314" s="178"/>
      <c r="D314" s="178"/>
      <c r="E314" s="178"/>
      <c r="F314" s="227" t="s">
        <v>270</v>
      </c>
      <c r="G314" s="178"/>
      <c r="H314" s="167"/>
      <c r="I314" s="167"/>
      <c r="J314" s="167"/>
      <c r="K314" s="167"/>
      <c r="L314" s="185"/>
    </row>
    <row r="315" spans="1:12">
      <c r="A315" s="13"/>
      <c r="B315" s="239" t="s">
        <v>271</v>
      </c>
      <c r="C315" s="238" t="s">
        <v>272</v>
      </c>
      <c r="D315" s="178"/>
      <c r="E315" s="178"/>
      <c r="F315" s="178"/>
      <c r="G315" s="178"/>
      <c r="H315" s="167"/>
      <c r="I315" s="167"/>
      <c r="J315" s="168"/>
      <c r="K315" s="167"/>
      <c r="L315" s="185"/>
    </row>
    <row r="316" spans="1:12">
      <c r="A316" s="13"/>
      <c r="B316" s="239" t="s">
        <v>273</v>
      </c>
      <c r="C316" s="237" t="s">
        <v>274</v>
      </c>
      <c r="D316" s="167"/>
      <c r="E316" s="168"/>
      <c r="G316" s="1798"/>
      <c r="H316" s="1798"/>
      <c r="I316" s="183"/>
      <c r="J316" s="184"/>
      <c r="K316" s="1798"/>
      <c r="L316" s="1799"/>
    </row>
    <row r="317" spans="1:12">
      <c r="A317" s="13"/>
      <c r="B317" s="240" t="s">
        <v>275</v>
      </c>
      <c r="C317" s="1800" t="s">
        <v>304</v>
      </c>
      <c r="D317" s="1800"/>
      <c r="E317" s="1800"/>
      <c r="F317" s="1800"/>
      <c r="G317" s="1800"/>
      <c r="H317" s="1800"/>
      <c r="I317" s="1800"/>
      <c r="J317" s="1800"/>
      <c r="K317" s="1800"/>
      <c r="L317" s="1801"/>
    </row>
    <row r="318" spans="1:12">
      <c r="A318" s="13"/>
      <c r="B318" s="239" t="s">
        <v>276</v>
      </c>
      <c r="C318" s="238" t="s">
        <v>277</v>
      </c>
      <c r="D318" s="230"/>
      <c r="E318" s="230"/>
      <c r="F318" s="230"/>
      <c r="G318" s="230"/>
      <c r="H318" s="230"/>
      <c r="I318" s="230"/>
      <c r="J318" s="230"/>
      <c r="K318" s="230"/>
      <c r="L318" s="249"/>
    </row>
    <row r="319" spans="1:12">
      <c r="A319" s="13"/>
      <c r="B319" s="182"/>
      <c r="C319" t="s">
        <v>305</v>
      </c>
      <c r="D319" s="296" t="e">
        <f>'04-22Master'!#REF!</f>
        <v>#REF!</v>
      </c>
      <c r="E319" s="2"/>
      <c r="F319" s="2"/>
      <c r="G319" s="2"/>
      <c r="L319" s="14"/>
    </row>
    <row r="320" spans="1:12">
      <c r="A320" s="13"/>
      <c r="C320" t="s">
        <v>278</v>
      </c>
      <c r="D320" t="s">
        <v>367</v>
      </c>
      <c r="J320" t="s">
        <v>306</v>
      </c>
      <c r="L320" s="14"/>
    </row>
    <row r="321" spans="1:12" ht="16.5" customHeight="1">
      <c r="A321" s="13"/>
      <c r="L321" s="14"/>
    </row>
    <row r="322" spans="1:12" ht="21.75" customHeight="1">
      <c r="A322" s="13"/>
      <c r="F322" s="228" t="s">
        <v>279</v>
      </c>
      <c r="L322" s="14"/>
    </row>
    <row r="323" spans="1:12" ht="27.95" customHeight="1">
      <c r="A323" s="13" t="s">
        <v>307</v>
      </c>
      <c r="B323" t="s">
        <v>280</v>
      </c>
      <c r="E323" s="231" t="e">
        <f>'04-22Master'!#REF!</f>
        <v>#REF!</v>
      </c>
      <c r="H323" s="1802" t="s">
        <v>281</v>
      </c>
      <c r="I323" s="1802"/>
      <c r="J323" s="232" t="e">
        <f>'04-22Master'!#REF!</f>
        <v>#REF!</v>
      </c>
      <c r="K323" t="s">
        <v>282</v>
      </c>
      <c r="L323" s="14"/>
    </row>
    <row r="324" spans="1:12" ht="25.5" customHeight="1">
      <c r="A324" s="13"/>
      <c r="B324" s="1803" t="e">
        <f>'04-22Master'!#REF!</f>
        <v>#REF!</v>
      </c>
      <c r="C324" s="1804"/>
      <c r="D324" s="229"/>
      <c r="E324" s="229"/>
      <c r="F324" s="229"/>
      <c r="G324" s="229"/>
      <c r="H324" s="229"/>
      <c r="I324" s="229"/>
      <c r="J324" s="229"/>
      <c r="K324" s="229"/>
      <c r="L324" s="250"/>
    </row>
    <row r="325" spans="1:12" ht="24.75" customHeight="1">
      <c r="A325" s="13" t="s">
        <v>309</v>
      </c>
      <c r="B325" s="229" t="s">
        <v>283</v>
      </c>
      <c r="C325" s="229"/>
      <c r="D325" s="229"/>
      <c r="E325" s="229"/>
      <c r="F325" s="229"/>
      <c r="G325" s="229"/>
      <c r="H325" s="229"/>
      <c r="I325" s="229"/>
      <c r="J325" s="229"/>
      <c r="K325" s="229"/>
      <c r="L325" s="250"/>
    </row>
    <row r="326" spans="1:12" ht="27.95" customHeight="1">
      <c r="A326" s="13"/>
      <c r="B326" s="229" t="s">
        <v>308</v>
      </c>
      <c r="C326" s="229"/>
      <c r="D326" s="229"/>
      <c r="E326" s="229"/>
      <c r="F326" s="229"/>
      <c r="G326" s="229"/>
      <c r="H326" s="229"/>
      <c r="I326" s="229"/>
      <c r="J326" s="229"/>
      <c r="K326" s="229"/>
      <c r="L326" s="250"/>
    </row>
    <row r="327" spans="1:12" ht="27.95" customHeight="1">
      <c r="A327" s="13"/>
      <c r="B327" t="s">
        <v>284</v>
      </c>
      <c r="L327" s="14"/>
    </row>
    <row r="328" spans="1:12" ht="27.95" customHeight="1">
      <c r="A328" s="13"/>
      <c r="B328" s="2" t="s">
        <v>285</v>
      </c>
      <c r="F328" s="181"/>
      <c r="L328" s="14"/>
    </row>
    <row r="329" spans="1:12" ht="27.95" customHeight="1">
      <c r="A329" s="13"/>
      <c r="B329" s="2" t="s">
        <v>286</v>
      </c>
      <c r="L329" s="14"/>
    </row>
    <row r="330" spans="1:12" ht="27.95" customHeight="1">
      <c r="A330" s="13"/>
      <c r="B330" t="s">
        <v>287</v>
      </c>
      <c r="L330" s="14"/>
    </row>
    <row r="331" spans="1:12" ht="27.95" customHeight="1">
      <c r="A331" s="13"/>
      <c r="B331" t="s">
        <v>288</v>
      </c>
      <c r="L331" s="14"/>
    </row>
    <row r="332" spans="1:12" ht="27.95" customHeight="1">
      <c r="A332" s="13" t="s">
        <v>298</v>
      </c>
      <c r="B332" t="s">
        <v>289</v>
      </c>
      <c r="L332" s="14"/>
    </row>
    <row r="333" spans="1:12" ht="27.95" customHeight="1">
      <c r="A333" s="13"/>
      <c r="B333" s="241" t="s">
        <v>310</v>
      </c>
      <c r="L333" s="14"/>
    </row>
    <row r="334" spans="1:12" ht="27.95" customHeight="1">
      <c r="A334" s="13"/>
      <c r="B334" t="s">
        <v>284</v>
      </c>
      <c r="L334" s="14"/>
    </row>
    <row r="335" spans="1:12" ht="27.95" customHeight="1">
      <c r="A335" s="13"/>
      <c r="B335" t="s">
        <v>290</v>
      </c>
      <c r="L335" s="14"/>
    </row>
    <row r="336" spans="1:12" ht="27.95" customHeight="1">
      <c r="A336" s="13"/>
      <c r="B336" t="s">
        <v>291</v>
      </c>
      <c r="L336" s="14"/>
    </row>
    <row r="337" spans="1:12" ht="27.95" customHeight="1">
      <c r="A337" s="13"/>
      <c r="B337" s="1805" t="s">
        <v>292</v>
      </c>
      <c r="C337" s="1805"/>
      <c r="D337" s="1805"/>
      <c r="E337" s="1805"/>
      <c r="F337" s="1805"/>
      <c r="G337" s="1805"/>
      <c r="H337" s="1805"/>
      <c r="I337" s="1805"/>
      <c r="J337" s="1805"/>
      <c r="K337" s="1805"/>
      <c r="L337" s="1806"/>
    </row>
    <row r="338" spans="1:12" ht="27.95" customHeight="1">
      <c r="A338" s="13"/>
      <c r="B338" t="s">
        <v>204</v>
      </c>
      <c r="C338" s="291" t="e">
        <f>'04-22Master'!#REF!</f>
        <v>#REF!</v>
      </c>
      <c r="D338" s="211"/>
      <c r="E338" s="211"/>
      <c r="F338" s="211"/>
      <c r="G338" s="211"/>
      <c r="H338" s="211"/>
      <c r="I338" t="s">
        <v>311</v>
      </c>
      <c r="J338" s="211"/>
      <c r="K338" s="211"/>
      <c r="L338" s="242"/>
    </row>
    <row r="339" spans="1:12" ht="16.5" thickBot="1">
      <c r="A339" s="25"/>
      <c r="B339" s="1547"/>
      <c r="C339" s="1547"/>
      <c r="D339" s="1547"/>
      <c r="E339" s="1547"/>
      <c r="F339" s="1547"/>
      <c r="G339" s="1547"/>
      <c r="H339" s="1547"/>
      <c r="I339" s="1547"/>
      <c r="J339" s="1547"/>
      <c r="K339" s="1547"/>
      <c r="L339" s="1548"/>
    </row>
    <row r="340" spans="1:12">
      <c r="A340" s="73"/>
      <c r="B340" s="74"/>
      <c r="C340" s="74"/>
      <c r="D340" s="74"/>
      <c r="E340" s="74"/>
      <c r="F340" s="74"/>
      <c r="G340" s="74"/>
      <c r="H340" s="74"/>
      <c r="I340" s="78" t="s">
        <v>238</v>
      </c>
      <c r="J340" s="74"/>
      <c r="K340" s="74"/>
      <c r="L340" s="75"/>
    </row>
    <row r="341" spans="1:12">
      <c r="A341" s="13"/>
      <c r="B341" s="1807" t="s">
        <v>293</v>
      </c>
      <c r="C341" s="1807"/>
      <c r="D341" s="1807"/>
      <c r="E341" s="1807"/>
      <c r="F341" s="1807"/>
      <c r="G341" s="1807"/>
      <c r="H341" s="1807"/>
      <c r="I341" s="1807"/>
      <c r="J341" s="1807"/>
      <c r="K341" s="1807"/>
      <c r="L341" s="1808"/>
    </row>
    <row r="342" spans="1:12" ht="23.25">
      <c r="A342" s="13"/>
      <c r="B342" s="211"/>
      <c r="C342" s="211"/>
      <c r="D342" s="219" t="s">
        <v>240</v>
      </c>
      <c r="E342" s="211"/>
      <c r="F342" s="211"/>
      <c r="G342" s="211"/>
      <c r="H342" s="211"/>
      <c r="I342" s="213" t="s">
        <v>294</v>
      </c>
      <c r="J342" s="214"/>
      <c r="K342" s="295" t="e">
        <f>'04-22Master'!#REF!</f>
        <v>#REF!</v>
      </c>
      <c r="L342" s="244"/>
    </row>
    <row r="343" spans="1:12" ht="15.75">
      <c r="A343" s="13"/>
      <c r="B343" s="1"/>
      <c r="C343" s="1" t="s">
        <v>241</v>
      </c>
      <c r="E343" s="1"/>
      <c r="F343" s="1"/>
      <c r="G343" s="1"/>
      <c r="H343" s="1"/>
      <c r="I343" s="212" t="s">
        <v>295</v>
      </c>
      <c r="J343" s="233" t="str">
        <f>'04-22Master'!F5</f>
        <v>Burgeon IT Services Pvt.Ltd.</v>
      </c>
      <c r="K343" s="215"/>
      <c r="L343" s="245"/>
    </row>
    <row r="344" spans="1:12">
      <c r="A344" s="13"/>
      <c r="B344" s="220"/>
      <c r="C344" s="189" t="s">
        <v>242</v>
      </c>
      <c r="E344" s="220"/>
      <c r="F344" s="220"/>
      <c r="H344" s="190"/>
      <c r="I344" s="236" t="str">
        <f>'04-22Master'!F6</f>
        <v>Siri Mansion LIGB 436 Dr.A S Rao Nagar,Hyderabad</v>
      </c>
      <c r="J344" s="234"/>
      <c r="K344" s="235"/>
      <c r="L344" s="199"/>
    </row>
    <row r="345" spans="1:12">
      <c r="A345" s="13"/>
      <c r="L345" s="14"/>
    </row>
    <row r="346" spans="1:12" ht="20.25" customHeight="1">
      <c r="A346" s="13">
        <v>1</v>
      </c>
      <c r="B346" s="216" t="s">
        <v>243</v>
      </c>
      <c r="C346" s="63"/>
      <c r="D346" s="63"/>
      <c r="E346" s="63"/>
      <c r="F346" s="63"/>
      <c r="G346" s="64"/>
      <c r="H346" s="1760" t="e">
        <f>'04-22Master'!#REF!</f>
        <v>#REF!</v>
      </c>
      <c r="I346" s="1785"/>
      <c r="J346" s="1785"/>
      <c r="K346" s="1785"/>
      <c r="L346" s="1786"/>
    </row>
    <row r="347" spans="1:12" ht="11.25" customHeight="1">
      <c r="A347" s="13">
        <v>2</v>
      </c>
      <c r="B347" s="1809" t="s">
        <v>244</v>
      </c>
      <c r="C347" s="1810"/>
      <c r="D347" s="1810"/>
      <c r="E347" s="1810"/>
      <c r="F347" s="217" t="s">
        <v>245</v>
      </c>
      <c r="G347" s="201"/>
      <c r="H347" s="1811" t="e">
        <f>'04-22Master'!#REF!</f>
        <v>#REF!</v>
      </c>
      <c r="I347" s="1812"/>
      <c r="J347" s="1812"/>
      <c r="K347" s="1812"/>
      <c r="L347" s="1813"/>
    </row>
    <row r="348" spans="1:12" ht="11.25" customHeight="1">
      <c r="A348" s="13"/>
      <c r="B348" s="202" t="s">
        <v>246</v>
      </c>
      <c r="C348" s="203"/>
      <c r="D348" s="203"/>
      <c r="E348" s="203"/>
      <c r="F348" s="203" t="s">
        <v>239</v>
      </c>
      <c r="G348" s="204"/>
      <c r="H348" s="1814"/>
      <c r="I348" s="1815"/>
      <c r="J348" s="1815"/>
      <c r="K348" s="1815"/>
      <c r="L348" s="1816"/>
    </row>
    <row r="349" spans="1:12">
      <c r="A349" s="13">
        <v>3</v>
      </c>
      <c r="B349" s="218" t="s">
        <v>247</v>
      </c>
      <c r="C349" s="208"/>
      <c r="D349" s="208"/>
      <c r="E349" s="208"/>
      <c r="F349" s="208"/>
      <c r="G349" s="209"/>
      <c r="H349" s="1789" t="e">
        <f>'04-22Master'!#REF!</f>
        <v>#REF!</v>
      </c>
      <c r="I349" s="1790"/>
      <c r="J349" s="1790"/>
      <c r="K349" s="1790"/>
      <c r="L349" s="1791"/>
    </row>
    <row r="350" spans="1:12">
      <c r="A350" s="13">
        <v>4</v>
      </c>
      <c r="B350" s="194" t="s">
        <v>248</v>
      </c>
      <c r="C350" s="63"/>
      <c r="D350" s="63"/>
      <c r="E350" s="63"/>
      <c r="F350" s="63"/>
      <c r="G350" s="64"/>
      <c r="H350" s="1751" t="e">
        <f>'04-22Master'!#REF!</f>
        <v>#REF!</v>
      </c>
      <c r="I350" s="1777"/>
      <c r="J350" s="1777"/>
      <c r="K350" s="1777"/>
      <c r="L350" s="1771"/>
    </row>
    <row r="351" spans="1:12">
      <c r="A351" s="13">
        <v>5</v>
      </c>
      <c r="B351" s="1792" t="s">
        <v>296</v>
      </c>
      <c r="C351" s="1793"/>
      <c r="D351" s="1793"/>
      <c r="E351" s="1793"/>
      <c r="F351" s="1793"/>
      <c r="G351" s="64"/>
      <c r="H351" s="1784" t="s">
        <v>375</v>
      </c>
      <c r="I351" s="1785"/>
      <c r="J351" s="1785"/>
      <c r="K351" s="1785"/>
      <c r="L351" s="1786"/>
    </row>
    <row r="352" spans="1:12">
      <c r="A352" s="13">
        <v>6</v>
      </c>
      <c r="B352" s="207" t="s">
        <v>249</v>
      </c>
      <c r="C352" s="208" t="s">
        <v>250</v>
      </c>
      <c r="D352" s="208"/>
      <c r="E352" s="208"/>
      <c r="F352" s="208"/>
      <c r="G352" s="209"/>
      <c r="H352" s="218"/>
      <c r="I352" s="208"/>
      <c r="J352" s="208"/>
      <c r="K352" s="208"/>
      <c r="L352" s="246"/>
    </row>
    <row r="353" spans="1:12">
      <c r="A353" s="13"/>
      <c r="B353" s="207" t="s">
        <v>251</v>
      </c>
      <c r="C353" s="208" t="s">
        <v>252</v>
      </c>
      <c r="D353" s="208"/>
      <c r="E353" s="208"/>
      <c r="F353" s="208"/>
      <c r="G353" s="209"/>
      <c r="H353" s="218"/>
      <c r="I353" s="200"/>
      <c r="J353" s="200"/>
      <c r="K353" s="208"/>
      <c r="L353" s="246"/>
    </row>
    <row r="354" spans="1:12">
      <c r="A354" s="13">
        <v>7</v>
      </c>
      <c r="B354" s="1789" t="s">
        <v>253</v>
      </c>
      <c r="C354" s="1790"/>
      <c r="D354" s="1790"/>
      <c r="E354" s="1790"/>
      <c r="F354" s="1790"/>
      <c r="G354" s="1797"/>
      <c r="H354" s="222" t="s">
        <v>254</v>
      </c>
      <c r="I354" s="223"/>
      <c r="J354" s="224"/>
      <c r="K354" s="222" t="s">
        <v>255</v>
      </c>
      <c r="L354" s="247"/>
    </row>
    <row r="355" spans="1:12">
      <c r="A355" s="13">
        <v>8</v>
      </c>
      <c r="B355" s="1789" t="s">
        <v>297</v>
      </c>
      <c r="C355" s="1790"/>
      <c r="D355" s="1790"/>
      <c r="E355" s="1790"/>
      <c r="F355" s="1790"/>
      <c r="G355" s="1797"/>
      <c r="H355" s="222" t="s">
        <v>254</v>
      </c>
      <c r="I355" s="223"/>
      <c r="J355" s="224"/>
      <c r="K355" s="222" t="s">
        <v>255</v>
      </c>
      <c r="L355" s="247"/>
    </row>
    <row r="356" spans="1:12">
      <c r="A356" s="13"/>
      <c r="B356" s="194"/>
      <c r="C356" s="226"/>
      <c r="D356" s="226"/>
      <c r="E356" s="226"/>
      <c r="F356" s="226" t="s">
        <v>256</v>
      </c>
      <c r="G356" s="226"/>
      <c r="H356" s="226"/>
      <c r="I356" s="226"/>
      <c r="J356" s="226"/>
      <c r="K356" s="226"/>
      <c r="L356" s="248"/>
    </row>
    <row r="357" spans="1:12">
      <c r="A357" s="13">
        <v>9</v>
      </c>
      <c r="B357" s="207" t="s">
        <v>257</v>
      </c>
      <c r="C357" s="208" t="s">
        <v>258</v>
      </c>
      <c r="D357" s="208"/>
      <c r="E357" s="208"/>
      <c r="F357" s="208"/>
      <c r="G357" s="209"/>
      <c r="H357" s="218"/>
      <c r="I357" s="208"/>
      <c r="J357" s="208"/>
      <c r="K357" s="208"/>
      <c r="L357" s="246"/>
    </row>
    <row r="358" spans="1:12">
      <c r="A358" s="84"/>
      <c r="B358" s="207" t="s">
        <v>259</v>
      </c>
      <c r="C358" s="208" t="s">
        <v>260</v>
      </c>
      <c r="D358" s="208"/>
      <c r="E358" s="208"/>
      <c r="F358" s="208"/>
      <c r="G358" s="209"/>
      <c r="H358" s="218"/>
      <c r="I358" s="208"/>
      <c r="J358" s="208"/>
      <c r="K358" s="208"/>
      <c r="L358" s="246"/>
    </row>
    <row r="359" spans="1:12">
      <c r="A359" s="84"/>
      <c r="B359" s="207" t="s">
        <v>298</v>
      </c>
      <c r="C359" s="208" t="s">
        <v>299</v>
      </c>
      <c r="D359" s="208"/>
      <c r="E359" s="208"/>
      <c r="F359" s="208"/>
      <c r="G359" s="209"/>
      <c r="H359" s="218"/>
      <c r="I359" s="208"/>
      <c r="J359" s="208"/>
      <c r="K359" s="208"/>
      <c r="L359" s="246"/>
    </row>
    <row r="360" spans="1:12">
      <c r="A360" s="84"/>
      <c r="B360" s="207" t="s">
        <v>262</v>
      </c>
      <c r="C360" s="208" t="s">
        <v>263</v>
      </c>
      <c r="D360" s="208"/>
      <c r="E360" s="208"/>
      <c r="F360" s="208"/>
      <c r="G360" s="209"/>
      <c r="H360" s="218"/>
      <c r="I360" s="208"/>
      <c r="J360" s="208"/>
      <c r="K360" s="208"/>
      <c r="L360" s="246"/>
    </row>
    <row r="361" spans="1:12">
      <c r="A361" s="84"/>
      <c r="B361" s="207" t="s">
        <v>264</v>
      </c>
      <c r="C361" s="208" t="s">
        <v>265</v>
      </c>
      <c r="D361" s="208"/>
      <c r="E361" s="208"/>
      <c r="F361" s="208"/>
      <c r="G361" s="209"/>
      <c r="H361" s="218"/>
      <c r="I361" s="208"/>
      <c r="J361" s="208"/>
      <c r="K361" s="208"/>
      <c r="L361" s="246"/>
    </row>
    <row r="362" spans="1:12">
      <c r="A362" s="84">
        <v>10</v>
      </c>
      <c r="B362" s="207" t="s">
        <v>257</v>
      </c>
      <c r="C362" s="208" t="s">
        <v>300</v>
      </c>
      <c r="D362" s="208"/>
      <c r="E362" s="208"/>
      <c r="F362" s="208"/>
      <c r="G362" s="209"/>
      <c r="H362" s="222" t="s">
        <v>254</v>
      </c>
      <c r="I362" s="223"/>
      <c r="J362" s="224"/>
      <c r="K362" s="222" t="s">
        <v>255</v>
      </c>
      <c r="L362" s="247"/>
    </row>
    <row r="363" spans="1:12">
      <c r="A363" s="84"/>
      <c r="B363" s="207" t="s">
        <v>259</v>
      </c>
      <c r="C363" s="208" t="s">
        <v>301</v>
      </c>
      <c r="D363" s="208"/>
      <c r="E363" s="208"/>
      <c r="F363" s="208"/>
      <c r="G363" s="209"/>
      <c r="H363" s="218"/>
      <c r="I363" s="208"/>
      <c r="J363" s="208"/>
      <c r="K363" s="208"/>
      <c r="L363" s="246"/>
    </row>
    <row r="364" spans="1:12">
      <c r="A364" s="84"/>
      <c r="B364" s="207" t="s">
        <v>298</v>
      </c>
      <c r="C364" s="208" t="s">
        <v>266</v>
      </c>
      <c r="D364" s="208"/>
      <c r="E364" s="208"/>
      <c r="F364" s="208"/>
      <c r="G364" s="209"/>
      <c r="H364" s="218"/>
      <c r="I364" s="208"/>
      <c r="J364" s="208"/>
      <c r="K364" s="208"/>
      <c r="L364" s="246"/>
    </row>
    <row r="365" spans="1:12">
      <c r="A365" s="84"/>
      <c r="B365" s="207" t="s">
        <v>262</v>
      </c>
      <c r="C365" s="208" t="s">
        <v>302</v>
      </c>
      <c r="D365" s="208"/>
      <c r="E365" s="208"/>
      <c r="F365" s="208"/>
      <c r="G365" s="209"/>
      <c r="H365" s="218"/>
      <c r="I365" s="208"/>
      <c r="J365" s="208"/>
      <c r="K365" s="208"/>
      <c r="L365" s="246"/>
    </row>
    <row r="366" spans="1:12">
      <c r="A366" s="13"/>
      <c r="B366" s="194"/>
      <c r="C366" s="226"/>
      <c r="D366" s="226"/>
      <c r="E366" s="226" t="s">
        <v>303</v>
      </c>
      <c r="F366" s="226"/>
      <c r="G366" s="226"/>
      <c r="H366" s="226"/>
      <c r="I366" s="226"/>
      <c r="J366" s="226"/>
      <c r="K366" s="226"/>
      <c r="L366" s="248"/>
    </row>
    <row r="367" spans="1:12">
      <c r="A367" s="13">
        <v>11</v>
      </c>
      <c r="B367" s="207" t="s">
        <v>257</v>
      </c>
      <c r="C367" s="208" t="s">
        <v>267</v>
      </c>
      <c r="D367" s="208"/>
      <c r="E367" s="208"/>
      <c r="F367" s="208"/>
      <c r="G367" s="209"/>
      <c r="H367" s="218"/>
      <c r="I367" s="208"/>
      <c r="J367" s="208"/>
      <c r="K367" s="208"/>
      <c r="L367" s="246"/>
    </row>
    <row r="368" spans="1:12">
      <c r="A368" s="13"/>
      <c r="B368" s="207" t="s">
        <v>259</v>
      </c>
      <c r="C368" s="208" t="s">
        <v>268</v>
      </c>
      <c r="D368" s="208"/>
      <c r="E368" s="208"/>
      <c r="F368" s="208"/>
      <c r="G368" s="209"/>
      <c r="H368" s="218"/>
      <c r="I368" s="208"/>
      <c r="J368" s="208"/>
      <c r="K368" s="208"/>
      <c r="L368" s="246"/>
    </row>
    <row r="369" spans="1:12">
      <c r="A369" s="13"/>
      <c r="B369" s="207" t="s">
        <v>261</v>
      </c>
      <c r="C369" s="208" t="s">
        <v>269</v>
      </c>
      <c r="D369" s="208"/>
      <c r="E369" s="208"/>
      <c r="F369" s="208"/>
      <c r="G369" s="209"/>
      <c r="H369" s="218"/>
      <c r="I369" s="208"/>
      <c r="J369" s="208"/>
      <c r="K369" s="208"/>
      <c r="L369" s="246"/>
    </row>
    <row r="370" spans="1:12">
      <c r="A370" s="13"/>
      <c r="B370" s="182"/>
      <c r="C370" s="178"/>
      <c r="D370" s="178"/>
      <c r="E370" s="178"/>
      <c r="F370" s="227" t="s">
        <v>270</v>
      </c>
      <c r="G370" s="178"/>
      <c r="H370" s="167"/>
      <c r="I370" s="167"/>
      <c r="J370" s="167"/>
      <c r="K370" s="167"/>
      <c r="L370" s="185"/>
    </row>
    <row r="371" spans="1:12">
      <c r="A371" s="13"/>
      <c r="B371" s="239" t="s">
        <v>271</v>
      </c>
      <c r="C371" s="238" t="s">
        <v>272</v>
      </c>
      <c r="D371" s="178"/>
      <c r="E371" s="178"/>
      <c r="F371" s="178"/>
      <c r="G371" s="178"/>
      <c r="H371" s="167"/>
      <c r="I371" s="167"/>
      <c r="J371" s="168"/>
      <c r="K371" s="167"/>
      <c r="L371" s="185"/>
    </row>
    <row r="372" spans="1:12">
      <c r="A372" s="13"/>
      <c r="B372" s="239" t="s">
        <v>273</v>
      </c>
      <c r="C372" s="237" t="s">
        <v>274</v>
      </c>
      <c r="D372" s="167"/>
      <c r="E372" s="168"/>
      <c r="G372" s="1798"/>
      <c r="H372" s="1798"/>
      <c r="I372" s="183"/>
      <c r="J372" s="184"/>
      <c r="K372" s="1798"/>
      <c r="L372" s="1799"/>
    </row>
    <row r="373" spans="1:12">
      <c r="A373" s="13"/>
      <c r="B373" s="240" t="s">
        <v>275</v>
      </c>
      <c r="C373" s="1800" t="s">
        <v>304</v>
      </c>
      <c r="D373" s="1800"/>
      <c r="E373" s="1800"/>
      <c r="F373" s="1800"/>
      <c r="G373" s="1800"/>
      <c r="H373" s="1800"/>
      <c r="I373" s="1800"/>
      <c r="J373" s="1800"/>
      <c r="K373" s="1800"/>
      <c r="L373" s="1801"/>
    </row>
    <row r="374" spans="1:12" ht="27.95" customHeight="1">
      <c r="A374" s="13"/>
      <c r="B374" s="239" t="s">
        <v>276</v>
      </c>
      <c r="C374" s="238" t="s">
        <v>277</v>
      </c>
      <c r="D374" s="230"/>
      <c r="E374" s="230"/>
      <c r="F374" s="230"/>
      <c r="G374" s="230"/>
      <c r="H374" s="230"/>
      <c r="I374" s="230"/>
      <c r="J374" s="230"/>
      <c r="K374" s="230"/>
      <c r="L374" s="249"/>
    </row>
    <row r="375" spans="1:12" ht="27.95" customHeight="1">
      <c r="A375" s="13"/>
      <c r="B375" s="182"/>
      <c r="C375" t="s">
        <v>305</v>
      </c>
      <c r="D375" s="296" t="e">
        <f>'04-22Master'!#REF!</f>
        <v>#REF!</v>
      </c>
      <c r="E375" s="2"/>
      <c r="F375" s="2"/>
      <c r="G375" s="2"/>
      <c r="L375" s="14"/>
    </row>
    <row r="376" spans="1:12" ht="27.95" customHeight="1">
      <c r="A376" s="13"/>
      <c r="C376" t="s">
        <v>278</v>
      </c>
      <c r="D376" t="s">
        <v>367</v>
      </c>
      <c r="J376" t="s">
        <v>306</v>
      </c>
      <c r="L376" s="14"/>
    </row>
    <row r="377" spans="1:12" ht="27.95" customHeight="1">
      <c r="A377" s="13"/>
      <c r="F377" s="228" t="s">
        <v>279</v>
      </c>
      <c r="L377" s="14"/>
    </row>
    <row r="378" spans="1:12" ht="27.95" customHeight="1">
      <c r="A378" s="13" t="s">
        <v>307</v>
      </c>
      <c r="B378" t="s">
        <v>280</v>
      </c>
      <c r="E378" s="231" t="e">
        <f>'04-22Master'!#REF!</f>
        <v>#REF!</v>
      </c>
      <c r="H378" s="1802" t="s">
        <v>281</v>
      </c>
      <c r="I378" s="1802"/>
      <c r="J378" s="232" t="e">
        <f>'04-22Master'!#REF!</f>
        <v>#REF!</v>
      </c>
      <c r="K378" t="s">
        <v>282</v>
      </c>
      <c r="L378" s="14"/>
    </row>
    <row r="379" spans="1:12" ht="27.95" customHeight="1">
      <c r="A379" s="13"/>
      <c r="B379" s="1803" t="e">
        <f>'04-22Master'!#REF!</f>
        <v>#REF!</v>
      </c>
      <c r="C379" s="1804"/>
      <c r="D379" s="229"/>
      <c r="E379" s="229"/>
      <c r="F379" s="229"/>
      <c r="G379" s="229"/>
      <c r="H379" s="229"/>
      <c r="I379" s="229"/>
      <c r="J379" s="229"/>
      <c r="K379" s="229"/>
      <c r="L379" s="250"/>
    </row>
    <row r="380" spans="1:12" ht="27.95" customHeight="1">
      <c r="A380" s="13" t="s">
        <v>309</v>
      </c>
      <c r="B380" s="229" t="s">
        <v>283</v>
      </c>
      <c r="C380" s="229"/>
      <c r="D380" s="229"/>
      <c r="E380" s="229"/>
      <c r="F380" s="229"/>
      <c r="G380" s="229"/>
      <c r="H380" s="229"/>
      <c r="I380" s="229"/>
      <c r="J380" s="229"/>
      <c r="K380" s="229"/>
      <c r="L380" s="250"/>
    </row>
    <row r="381" spans="1:12" ht="27.95" customHeight="1">
      <c r="A381" s="13"/>
      <c r="B381" s="229" t="s">
        <v>308</v>
      </c>
      <c r="C381" s="229"/>
      <c r="D381" s="229"/>
      <c r="E381" s="229"/>
      <c r="F381" s="229"/>
      <c r="G381" s="229"/>
      <c r="H381" s="229"/>
      <c r="I381" s="229"/>
      <c r="J381" s="229"/>
      <c r="K381" s="229"/>
      <c r="L381" s="250"/>
    </row>
    <row r="382" spans="1:12" ht="27.95" customHeight="1">
      <c r="A382" s="13"/>
      <c r="B382" t="s">
        <v>284</v>
      </c>
      <c r="L382" s="14"/>
    </row>
    <row r="383" spans="1:12" ht="27.95" customHeight="1">
      <c r="A383" s="13"/>
      <c r="B383" s="2" t="s">
        <v>285</v>
      </c>
      <c r="F383" s="181"/>
      <c r="L383" s="14"/>
    </row>
    <row r="384" spans="1:12" ht="27.95" customHeight="1">
      <c r="A384" s="13"/>
      <c r="B384" s="2" t="s">
        <v>286</v>
      </c>
      <c r="L384" s="14"/>
    </row>
    <row r="385" spans="1:12" ht="27.95" customHeight="1">
      <c r="A385" s="13"/>
      <c r="B385" t="s">
        <v>287</v>
      </c>
      <c r="L385" s="14"/>
    </row>
    <row r="386" spans="1:12" ht="27.95" customHeight="1">
      <c r="A386" s="13"/>
      <c r="B386" t="s">
        <v>288</v>
      </c>
      <c r="L386" s="14"/>
    </row>
    <row r="387" spans="1:12" ht="27.95" customHeight="1">
      <c r="A387" s="13" t="s">
        <v>298</v>
      </c>
      <c r="B387" t="s">
        <v>289</v>
      </c>
      <c r="L387" s="14"/>
    </row>
    <row r="388" spans="1:12" ht="27.95" customHeight="1">
      <c r="A388" s="13"/>
      <c r="B388" s="241" t="s">
        <v>310</v>
      </c>
      <c r="L388" s="14"/>
    </row>
    <row r="389" spans="1:12" ht="27.95" customHeight="1">
      <c r="A389" s="13"/>
      <c r="B389" t="s">
        <v>284</v>
      </c>
      <c r="L389" s="14"/>
    </row>
    <row r="390" spans="1:12" ht="27.95" customHeight="1">
      <c r="A390" s="13"/>
      <c r="B390" t="s">
        <v>290</v>
      </c>
      <c r="L390" s="14"/>
    </row>
    <row r="391" spans="1:12">
      <c r="A391" s="13"/>
      <c r="B391" t="s">
        <v>291</v>
      </c>
      <c r="L391" s="14"/>
    </row>
    <row r="392" spans="1:12">
      <c r="A392" s="13"/>
      <c r="B392" s="1805" t="s">
        <v>292</v>
      </c>
      <c r="C392" s="1805"/>
      <c r="D392" s="1805"/>
      <c r="E392" s="1805"/>
      <c r="F392" s="1805"/>
      <c r="G392" s="1805"/>
      <c r="H392" s="1805"/>
      <c r="I392" s="1805"/>
      <c r="J392" s="1805"/>
      <c r="K392" s="1805"/>
      <c r="L392" s="1806"/>
    </row>
    <row r="393" spans="1:12" ht="23.25">
      <c r="A393" s="13"/>
      <c r="B393" t="s">
        <v>204</v>
      </c>
      <c r="C393" s="291" t="e">
        <f>'04-22Master'!#REF!</f>
        <v>#REF!</v>
      </c>
      <c r="D393" s="211"/>
      <c r="E393" s="211"/>
      <c r="F393" s="211"/>
      <c r="G393" s="211"/>
      <c r="H393" s="211"/>
      <c r="I393" t="s">
        <v>311</v>
      </c>
      <c r="J393" s="211"/>
      <c r="K393" s="211"/>
      <c r="L393" s="242"/>
    </row>
    <row r="394" spans="1:12" ht="16.5" thickBot="1">
      <c r="A394" s="25"/>
      <c r="B394" s="1547"/>
      <c r="C394" s="1547"/>
      <c r="D394" s="1547"/>
      <c r="E394" s="1547"/>
      <c r="F394" s="1547"/>
      <c r="G394" s="1547"/>
      <c r="H394" s="1547"/>
      <c r="I394" s="1547"/>
      <c r="J394" s="1547"/>
      <c r="K394" s="1547"/>
      <c r="L394" s="1548"/>
    </row>
    <row r="395" spans="1:12" ht="24" thickBot="1">
      <c r="B395" s="1753"/>
      <c r="C395" s="1753"/>
      <c r="D395" s="1753"/>
      <c r="E395" s="1753"/>
      <c r="F395" s="1753"/>
      <c r="G395" s="1753"/>
      <c r="H395" s="1753"/>
      <c r="I395" s="1753"/>
      <c r="J395" s="1753"/>
      <c r="K395" s="1753"/>
      <c r="L395" s="1753"/>
    </row>
    <row r="396" spans="1:12">
      <c r="A396" s="73"/>
      <c r="B396" s="74"/>
      <c r="C396" s="74"/>
      <c r="D396" s="74"/>
      <c r="E396" s="74"/>
      <c r="F396" s="74"/>
      <c r="G396" s="74"/>
      <c r="H396" s="74"/>
      <c r="I396" s="78" t="s">
        <v>238</v>
      </c>
      <c r="J396" s="74"/>
      <c r="K396" s="74"/>
      <c r="L396" s="75"/>
    </row>
    <row r="397" spans="1:12" ht="15" customHeight="1">
      <c r="A397" s="13"/>
      <c r="B397" s="1807" t="s">
        <v>293</v>
      </c>
      <c r="C397" s="1807"/>
      <c r="D397" s="1807"/>
      <c r="E397" s="1807"/>
      <c r="F397" s="1807"/>
      <c r="G397" s="1807"/>
      <c r="H397" s="1807"/>
      <c r="I397" s="1807"/>
      <c r="J397" s="1807"/>
      <c r="K397" s="1807"/>
      <c r="L397" s="1808"/>
    </row>
    <row r="398" spans="1:12" ht="23.25">
      <c r="A398" s="13"/>
      <c r="B398" s="211"/>
      <c r="C398" s="211"/>
      <c r="D398" s="219" t="s">
        <v>240</v>
      </c>
      <c r="E398" s="211"/>
      <c r="F398" s="211"/>
      <c r="G398" s="211"/>
      <c r="H398" s="211"/>
      <c r="I398" s="213" t="s">
        <v>294</v>
      </c>
      <c r="J398" s="214"/>
      <c r="K398" s="295" t="e">
        <f>'04-22Master'!#REF!</f>
        <v>#REF!</v>
      </c>
      <c r="L398" s="244"/>
    </row>
    <row r="399" spans="1:12" ht="15.75">
      <c r="A399" s="13"/>
      <c r="B399" s="1"/>
      <c r="C399" s="1" t="s">
        <v>241</v>
      </c>
      <c r="E399" s="1"/>
      <c r="F399" s="1"/>
      <c r="G399" s="1"/>
      <c r="H399" s="1"/>
      <c r="I399" s="212" t="s">
        <v>295</v>
      </c>
      <c r="J399" s="233" t="str">
        <f>'04-22Master'!F5</f>
        <v>Burgeon IT Services Pvt.Ltd.</v>
      </c>
      <c r="K399" s="215"/>
      <c r="L399" s="245"/>
    </row>
    <row r="400" spans="1:12">
      <c r="A400" s="13"/>
      <c r="B400" s="220"/>
      <c r="C400" s="189" t="s">
        <v>242</v>
      </c>
      <c r="E400" s="220"/>
      <c r="F400" s="220"/>
      <c r="H400" s="190"/>
      <c r="I400" s="236" t="str">
        <f>'04-22Master'!F6</f>
        <v>Siri Mansion LIGB 436 Dr.A S Rao Nagar,Hyderabad</v>
      </c>
      <c r="J400" s="234"/>
      <c r="K400" s="235"/>
      <c r="L400" s="199"/>
    </row>
    <row r="401" spans="1:12">
      <c r="A401" s="13"/>
      <c r="L401" s="14"/>
    </row>
    <row r="402" spans="1:12">
      <c r="A402" s="13">
        <v>1</v>
      </c>
      <c r="B402" s="216" t="s">
        <v>243</v>
      </c>
      <c r="C402" s="63"/>
      <c r="D402" s="63"/>
      <c r="E402" s="63"/>
      <c r="F402" s="63"/>
      <c r="G402" s="64"/>
      <c r="H402" s="1760" t="e">
        <f>'04-22Master'!#REF!</f>
        <v>#REF!</v>
      </c>
      <c r="I402" s="1785"/>
      <c r="J402" s="1785"/>
      <c r="K402" s="1785"/>
      <c r="L402" s="1786"/>
    </row>
    <row r="403" spans="1:12">
      <c r="A403" s="13">
        <v>2</v>
      </c>
      <c r="B403" s="1809" t="s">
        <v>244</v>
      </c>
      <c r="C403" s="1810"/>
      <c r="D403" s="1810"/>
      <c r="E403" s="1810"/>
      <c r="F403" s="217" t="s">
        <v>245</v>
      </c>
      <c r="G403" s="201"/>
      <c r="H403" s="1811" t="e">
        <f>'04-22Master'!#REF!</f>
        <v>#REF!</v>
      </c>
      <c r="I403" s="1812"/>
      <c r="J403" s="1812"/>
      <c r="K403" s="1812"/>
      <c r="L403" s="1813"/>
    </row>
    <row r="404" spans="1:12">
      <c r="A404" s="13"/>
      <c r="B404" s="202" t="s">
        <v>246</v>
      </c>
      <c r="C404" s="203"/>
      <c r="D404" s="203"/>
      <c r="E404" s="203"/>
      <c r="F404" s="203" t="s">
        <v>239</v>
      </c>
      <c r="G404" s="204"/>
      <c r="H404" s="1814"/>
      <c r="I404" s="1815"/>
      <c r="J404" s="1815"/>
      <c r="K404" s="1815"/>
      <c r="L404" s="1816"/>
    </row>
    <row r="405" spans="1:12">
      <c r="A405" s="13">
        <v>3</v>
      </c>
      <c r="B405" s="218" t="s">
        <v>247</v>
      </c>
      <c r="C405" s="208"/>
      <c r="D405" s="208"/>
      <c r="E405" s="208"/>
      <c r="F405" s="208"/>
      <c r="G405" s="209"/>
      <c r="H405" s="1789" t="e">
        <f>'04-22Master'!#REF!</f>
        <v>#REF!</v>
      </c>
      <c r="I405" s="1790"/>
      <c r="J405" s="1790"/>
      <c r="K405" s="1790"/>
      <c r="L405" s="1791"/>
    </row>
    <row r="406" spans="1:12">
      <c r="A406" s="13">
        <v>4</v>
      </c>
      <c r="B406" s="194" t="s">
        <v>248</v>
      </c>
      <c r="C406" s="63"/>
      <c r="D406" s="63"/>
      <c r="E406" s="63"/>
      <c r="F406" s="63"/>
      <c r="G406" s="64"/>
      <c r="H406" s="1751" t="e">
        <f>'04-22Master'!#REF!</f>
        <v>#REF!</v>
      </c>
      <c r="I406" s="1777"/>
      <c r="J406" s="1777"/>
      <c r="K406" s="1777"/>
      <c r="L406" s="1771"/>
    </row>
    <row r="407" spans="1:12">
      <c r="A407" s="13">
        <v>5</v>
      </c>
      <c r="B407" s="1792" t="s">
        <v>296</v>
      </c>
      <c r="C407" s="1793"/>
      <c r="D407" s="1793"/>
      <c r="E407" s="1793"/>
      <c r="F407" s="1793"/>
      <c r="G407" s="64"/>
      <c r="H407" s="1784" t="s">
        <v>375</v>
      </c>
      <c r="I407" s="1785"/>
      <c r="J407" s="1785"/>
      <c r="K407" s="1785"/>
      <c r="L407" s="1786"/>
    </row>
    <row r="408" spans="1:12">
      <c r="A408" s="13">
        <v>6</v>
      </c>
      <c r="B408" s="207" t="s">
        <v>249</v>
      </c>
      <c r="C408" s="208" t="s">
        <v>250</v>
      </c>
      <c r="D408" s="208"/>
      <c r="E408" s="208"/>
      <c r="F408" s="208"/>
      <c r="G408" s="209"/>
      <c r="H408" s="218"/>
      <c r="I408" s="208"/>
      <c r="J408" s="208"/>
      <c r="K408" s="208"/>
      <c r="L408" s="246"/>
    </row>
    <row r="409" spans="1:12">
      <c r="A409" s="13"/>
      <c r="B409" s="207" t="s">
        <v>251</v>
      </c>
      <c r="C409" s="208" t="s">
        <v>252</v>
      </c>
      <c r="D409" s="208"/>
      <c r="E409" s="208"/>
      <c r="F409" s="208"/>
      <c r="G409" s="209"/>
      <c r="H409" s="218"/>
      <c r="I409" s="200"/>
      <c r="J409" s="200"/>
      <c r="K409" s="208"/>
      <c r="L409" s="246"/>
    </row>
    <row r="410" spans="1:12">
      <c r="A410" s="13">
        <v>7</v>
      </c>
      <c r="B410" s="1789" t="s">
        <v>253</v>
      </c>
      <c r="C410" s="1790"/>
      <c r="D410" s="1790"/>
      <c r="E410" s="1790"/>
      <c r="F410" s="1790"/>
      <c r="G410" s="1797"/>
      <c r="H410" s="222" t="s">
        <v>254</v>
      </c>
      <c r="I410" s="223"/>
      <c r="J410" s="224"/>
      <c r="K410" s="222" t="s">
        <v>255</v>
      </c>
      <c r="L410" s="247"/>
    </row>
    <row r="411" spans="1:12">
      <c r="A411" s="13">
        <v>8</v>
      </c>
      <c r="B411" s="1789" t="s">
        <v>297</v>
      </c>
      <c r="C411" s="1790"/>
      <c r="D411" s="1790"/>
      <c r="E411" s="1790"/>
      <c r="F411" s="1790"/>
      <c r="G411" s="1797"/>
      <c r="H411" s="222" t="s">
        <v>254</v>
      </c>
      <c r="I411" s="223"/>
      <c r="J411" s="224"/>
      <c r="K411" s="222" t="s">
        <v>255</v>
      </c>
      <c r="L411" s="247"/>
    </row>
    <row r="412" spans="1:12" ht="27.95" customHeight="1">
      <c r="A412" s="13"/>
      <c r="B412" s="194"/>
      <c r="C412" s="226"/>
      <c r="D412" s="226"/>
      <c r="E412" s="226"/>
      <c r="F412" s="226" t="s">
        <v>256</v>
      </c>
      <c r="G412" s="226"/>
      <c r="H412" s="226"/>
      <c r="I412" s="226"/>
      <c r="J412" s="226"/>
      <c r="K412" s="226"/>
      <c r="L412" s="248"/>
    </row>
    <row r="413" spans="1:12" ht="27.95" customHeight="1">
      <c r="A413" s="13">
        <v>9</v>
      </c>
      <c r="B413" s="207" t="s">
        <v>257</v>
      </c>
      <c r="C413" s="208" t="s">
        <v>258</v>
      </c>
      <c r="D413" s="208"/>
      <c r="E413" s="208"/>
      <c r="F413" s="208"/>
      <c r="G413" s="209"/>
      <c r="H413" s="218"/>
      <c r="I413" s="208"/>
      <c r="J413" s="208"/>
      <c r="K413" s="208"/>
      <c r="L413" s="246"/>
    </row>
    <row r="414" spans="1:12" ht="27.95" customHeight="1">
      <c r="A414" s="84"/>
      <c r="B414" s="207" t="s">
        <v>259</v>
      </c>
      <c r="C414" s="208" t="s">
        <v>260</v>
      </c>
      <c r="D414" s="208"/>
      <c r="E414" s="208"/>
      <c r="F414" s="208"/>
      <c r="G414" s="209"/>
      <c r="H414" s="218"/>
      <c r="I414" s="208"/>
      <c r="J414" s="208"/>
      <c r="K414" s="208"/>
      <c r="L414" s="246"/>
    </row>
    <row r="415" spans="1:12" ht="27.95" customHeight="1">
      <c r="A415" s="84"/>
      <c r="B415" s="207" t="s">
        <v>298</v>
      </c>
      <c r="C415" s="208" t="s">
        <v>299</v>
      </c>
      <c r="D415" s="208"/>
      <c r="E415" s="208"/>
      <c r="F415" s="208"/>
      <c r="G415" s="209"/>
      <c r="H415" s="218"/>
      <c r="I415" s="208"/>
      <c r="J415" s="208"/>
      <c r="K415" s="208"/>
      <c r="L415" s="246"/>
    </row>
    <row r="416" spans="1:12" ht="27.95" customHeight="1">
      <c r="A416" s="84"/>
      <c r="B416" s="207" t="s">
        <v>262</v>
      </c>
      <c r="C416" s="208" t="s">
        <v>263</v>
      </c>
      <c r="D416" s="208"/>
      <c r="E416" s="208"/>
      <c r="F416" s="208"/>
      <c r="G416" s="209"/>
      <c r="H416" s="218"/>
      <c r="I416" s="208"/>
      <c r="J416" s="208"/>
      <c r="K416" s="208"/>
      <c r="L416" s="246"/>
    </row>
    <row r="417" spans="1:12" ht="27.95" customHeight="1">
      <c r="A417" s="84"/>
      <c r="B417" s="207" t="s">
        <v>264</v>
      </c>
      <c r="C417" s="208" t="s">
        <v>265</v>
      </c>
      <c r="D417" s="208"/>
      <c r="E417" s="208"/>
      <c r="F417" s="208"/>
      <c r="G417" s="209"/>
      <c r="H417" s="218"/>
      <c r="I417" s="208"/>
      <c r="J417" s="208"/>
      <c r="K417" s="208"/>
      <c r="L417" s="246"/>
    </row>
    <row r="418" spans="1:12" ht="27.95" customHeight="1">
      <c r="A418" s="84">
        <v>10</v>
      </c>
      <c r="B418" s="207" t="s">
        <v>257</v>
      </c>
      <c r="C418" s="208" t="s">
        <v>300</v>
      </c>
      <c r="D418" s="208"/>
      <c r="E418" s="208"/>
      <c r="F418" s="208"/>
      <c r="G418" s="209"/>
      <c r="H418" s="222" t="s">
        <v>254</v>
      </c>
      <c r="I418" s="223"/>
      <c r="J418" s="224"/>
      <c r="K418" s="222" t="s">
        <v>255</v>
      </c>
      <c r="L418" s="247"/>
    </row>
    <row r="419" spans="1:12" ht="27.95" customHeight="1">
      <c r="A419" s="84"/>
      <c r="B419" s="207" t="s">
        <v>259</v>
      </c>
      <c r="C419" s="208" t="s">
        <v>301</v>
      </c>
      <c r="D419" s="208"/>
      <c r="E419" s="208"/>
      <c r="F419" s="208"/>
      <c r="G419" s="209"/>
      <c r="H419" s="218"/>
      <c r="I419" s="208"/>
      <c r="J419" s="208"/>
      <c r="K419" s="208"/>
      <c r="L419" s="246"/>
    </row>
    <row r="420" spans="1:12" ht="27.95" customHeight="1">
      <c r="A420" s="84"/>
      <c r="B420" s="207" t="s">
        <v>298</v>
      </c>
      <c r="C420" s="208" t="s">
        <v>266</v>
      </c>
      <c r="D420" s="208"/>
      <c r="E420" s="208"/>
      <c r="F420" s="208"/>
      <c r="G420" s="209"/>
      <c r="H420" s="218"/>
      <c r="I420" s="208"/>
      <c r="J420" s="208"/>
      <c r="K420" s="208"/>
      <c r="L420" s="246"/>
    </row>
    <row r="421" spans="1:12" ht="27.95" customHeight="1">
      <c r="A421" s="84"/>
      <c r="B421" s="207" t="s">
        <v>262</v>
      </c>
      <c r="C421" s="208" t="s">
        <v>302</v>
      </c>
      <c r="D421" s="208"/>
      <c r="E421" s="208"/>
      <c r="F421" s="208"/>
      <c r="G421" s="209"/>
      <c r="H421" s="218"/>
      <c r="I421" s="208"/>
      <c r="J421" s="208"/>
      <c r="K421" s="208"/>
      <c r="L421" s="246"/>
    </row>
    <row r="422" spans="1:12" ht="27.95" customHeight="1">
      <c r="A422" s="13"/>
      <c r="B422" s="194"/>
      <c r="C422" s="226"/>
      <c r="D422" s="226"/>
      <c r="E422" s="226" t="s">
        <v>303</v>
      </c>
      <c r="F422" s="226"/>
      <c r="G422" s="226"/>
      <c r="H422" s="226"/>
      <c r="I422" s="226"/>
      <c r="J422" s="226"/>
      <c r="K422" s="226"/>
      <c r="L422" s="248"/>
    </row>
    <row r="423" spans="1:12" ht="27.95" customHeight="1">
      <c r="A423" s="13">
        <v>11</v>
      </c>
      <c r="B423" s="207" t="s">
        <v>257</v>
      </c>
      <c r="C423" s="208" t="s">
        <v>267</v>
      </c>
      <c r="D423" s="208"/>
      <c r="E423" s="208"/>
      <c r="F423" s="208"/>
      <c r="G423" s="209"/>
      <c r="H423" s="218"/>
      <c r="I423" s="208"/>
      <c r="J423" s="208"/>
      <c r="K423" s="208"/>
      <c r="L423" s="246"/>
    </row>
    <row r="424" spans="1:12" ht="27.95" customHeight="1">
      <c r="A424" s="13"/>
      <c r="B424" s="207" t="s">
        <v>259</v>
      </c>
      <c r="C424" s="208" t="s">
        <v>268</v>
      </c>
      <c r="D424" s="208"/>
      <c r="E424" s="208"/>
      <c r="F424" s="208"/>
      <c r="G424" s="209"/>
      <c r="H424" s="218"/>
      <c r="I424" s="208"/>
      <c r="J424" s="208"/>
      <c r="K424" s="208"/>
      <c r="L424" s="246"/>
    </row>
    <row r="425" spans="1:12" ht="27.95" customHeight="1">
      <c r="A425" s="13"/>
      <c r="B425" s="207" t="s">
        <v>261</v>
      </c>
      <c r="C425" s="208" t="s">
        <v>269</v>
      </c>
      <c r="D425" s="208"/>
      <c r="E425" s="208"/>
      <c r="F425" s="208"/>
      <c r="G425" s="209"/>
      <c r="H425" s="218"/>
      <c r="I425" s="208"/>
      <c r="J425" s="208"/>
      <c r="K425" s="208"/>
      <c r="L425" s="246"/>
    </row>
    <row r="426" spans="1:12" ht="27.95" customHeight="1">
      <c r="A426" s="13"/>
      <c r="B426" s="182"/>
      <c r="C426" s="178"/>
      <c r="D426" s="178"/>
      <c r="E426" s="178"/>
      <c r="F426" s="227" t="s">
        <v>270</v>
      </c>
      <c r="G426" s="178"/>
      <c r="H426" s="167"/>
      <c r="I426" s="167"/>
      <c r="J426" s="167"/>
      <c r="K426" s="167"/>
      <c r="L426" s="185"/>
    </row>
    <row r="427" spans="1:12" ht="27.95" customHeight="1">
      <c r="A427" s="13"/>
      <c r="B427" s="239" t="s">
        <v>271</v>
      </c>
      <c r="C427" s="238" t="s">
        <v>272</v>
      </c>
      <c r="D427" s="178"/>
      <c r="E427" s="178"/>
      <c r="F427" s="178"/>
      <c r="G427" s="178"/>
      <c r="H427" s="167"/>
      <c r="I427" s="167"/>
      <c r="J427" s="168"/>
      <c r="K427" s="167"/>
      <c r="L427" s="185"/>
    </row>
    <row r="428" spans="1:12" ht="27.95" customHeight="1">
      <c r="A428" s="13"/>
      <c r="B428" s="239" t="s">
        <v>273</v>
      </c>
      <c r="C428" s="237" t="s">
        <v>274</v>
      </c>
      <c r="D428" s="167"/>
      <c r="E428" s="168"/>
      <c r="G428" s="1798"/>
      <c r="H428" s="1798"/>
      <c r="I428" s="183"/>
      <c r="J428" s="184"/>
      <c r="K428" s="1798"/>
      <c r="L428" s="1799"/>
    </row>
    <row r="429" spans="1:12" ht="27.95" customHeight="1">
      <c r="A429" s="13"/>
      <c r="B429" s="240" t="s">
        <v>275</v>
      </c>
      <c r="C429" s="1800" t="s">
        <v>304</v>
      </c>
      <c r="D429" s="1800"/>
      <c r="E429" s="1800"/>
      <c r="F429" s="1800"/>
      <c r="G429" s="1800"/>
      <c r="H429" s="1800"/>
      <c r="I429" s="1800"/>
      <c r="J429" s="1800"/>
      <c r="K429" s="1800"/>
      <c r="L429" s="1801"/>
    </row>
    <row r="430" spans="1:12">
      <c r="A430" s="13"/>
      <c r="B430" s="239" t="s">
        <v>276</v>
      </c>
      <c r="C430" s="238" t="s">
        <v>277</v>
      </c>
      <c r="D430" s="230"/>
      <c r="E430" s="230"/>
      <c r="F430" s="230"/>
      <c r="G430" s="230"/>
      <c r="H430" s="230"/>
      <c r="I430" s="230"/>
      <c r="J430" s="230"/>
      <c r="K430" s="230"/>
      <c r="L430" s="249"/>
    </row>
    <row r="431" spans="1:12">
      <c r="A431" s="13"/>
      <c r="B431" s="182"/>
      <c r="C431" t="s">
        <v>305</v>
      </c>
      <c r="D431" s="296" t="e">
        <f>'04-22Master'!#REF!</f>
        <v>#REF!</v>
      </c>
      <c r="E431" s="2"/>
      <c r="F431" s="2"/>
      <c r="G431" s="2"/>
      <c r="L431" s="14"/>
    </row>
    <row r="432" spans="1:12">
      <c r="A432" s="13"/>
      <c r="C432" t="s">
        <v>278</v>
      </c>
      <c r="D432" t="s">
        <v>367</v>
      </c>
      <c r="J432" t="s">
        <v>306</v>
      </c>
      <c r="L432" s="14"/>
    </row>
    <row r="433" spans="1:12">
      <c r="A433" s="13"/>
      <c r="F433" s="228" t="s">
        <v>279</v>
      </c>
      <c r="L433" s="14"/>
    </row>
    <row r="434" spans="1:12">
      <c r="A434" s="13" t="s">
        <v>307</v>
      </c>
      <c r="B434" t="s">
        <v>280</v>
      </c>
      <c r="E434" s="231" t="e">
        <f>'04-22Master'!#REF!</f>
        <v>#REF!</v>
      </c>
      <c r="H434" s="1802" t="s">
        <v>281</v>
      </c>
      <c r="I434" s="1802"/>
      <c r="J434" s="232" t="e">
        <f>'04-22Master'!#REF!</f>
        <v>#REF!</v>
      </c>
      <c r="K434" t="s">
        <v>282</v>
      </c>
      <c r="L434" s="14"/>
    </row>
    <row r="435" spans="1:12">
      <c r="A435" s="13"/>
      <c r="B435" s="1803" t="e">
        <f>'04-22Master'!#REF!</f>
        <v>#REF!</v>
      </c>
      <c r="C435" s="1804"/>
      <c r="D435" s="229"/>
      <c r="E435" s="229"/>
      <c r="F435" s="229"/>
      <c r="G435" s="229"/>
      <c r="H435" s="229"/>
      <c r="I435" s="229"/>
      <c r="J435" s="229"/>
      <c r="K435" s="229"/>
      <c r="L435" s="250"/>
    </row>
    <row r="436" spans="1:12" ht="15" customHeight="1">
      <c r="A436" s="13" t="s">
        <v>309</v>
      </c>
      <c r="B436" s="229" t="s">
        <v>283</v>
      </c>
      <c r="C436" s="229"/>
      <c r="D436" s="229"/>
      <c r="E436" s="229"/>
      <c r="F436" s="229"/>
      <c r="G436" s="229"/>
      <c r="H436" s="229"/>
      <c r="I436" s="229"/>
      <c r="J436" s="229"/>
      <c r="K436" s="229"/>
      <c r="L436" s="250"/>
    </row>
    <row r="437" spans="1:12">
      <c r="A437" s="13"/>
      <c r="B437" s="229" t="s">
        <v>308</v>
      </c>
      <c r="C437" s="229"/>
      <c r="D437" s="229"/>
      <c r="E437" s="229"/>
      <c r="F437" s="229"/>
      <c r="G437" s="229"/>
      <c r="H437" s="229"/>
      <c r="I437" s="229"/>
      <c r="J437" s="229"/>
      <c r="K437" s="229"/>
      <c r="L437" s="250"/>
    </row>
    <row r="438" spans="1:12">
      <c r="A438" s="13"/>
      <c r="B438" t="s">
        <v>284</v>
      </c>
      <c r="L438" s="14"/>
    </row>
    <row r="439" spans="1:12" ht="18.75">
      <c r="A439" s="13"/>
      <c r="B439" s="2" t="s">
        <v>285</v>
      </c>
      <c r="F439" s="181"/>
      <c r="L439" s="14"/>
    </row>
    <row r="440" spans="1:12">
      <c r="A440" s="13"/>
      <c r="B440" s="2" t="s">
        <v>286</v>
      </c>
      <c r="L440" s="14"/>
    </row>
    <row r="441" spans="1:12">
      <c r="A441" s="13"/>
      <c r="B441" t="s">
        <v>287</v>
      </c>
      <c r="L441" s="14"/>
    </row>
    <row r="442" spans="1:12">
      <c r="A442" s="13"/>
      <c r="B442" t="s">
        <v>288</v>
      </c>
      <c r="L442" s="14"/>
    </row>
    <row r="443" spans="1:12">
      <c r="A443" s="13" t="s">
        <v>298</v>
      </c>
      <c r="B443" t="s">
        <v>289</v>
      </c>
      <c r="L443" s="14"/>
    </row>
    <row r="444" spans="1:12">
      <c r="A444" s="13"/>
      <c r="B444" s="241" t="s">
        <v>310</v>
      </c>
      <c r="L444" s="14"/>
    </row>
    <row r="445" spans="1:12">
      <c r="A445" s="13"/>
      <c r="B445" t="s">
        <v>284</v>
      </c>
      <c r="L445" s="14"/>
    </row>
    <row r="446" spans="1:12">
      <c r="A446" s="13"/>
      <c r="B446" t="s">
        <v>290</v>
      </c>
      <c r="L446" s="14"/>
    </row>
    <row r="447" spans="1:12">
      <c r="A447" s="13"/>
      <c r="B447" t="s">
        <v>291</v>
      </c>
      <c r="L447" s="14"/>
    </row>
    <row r="448" spans="1:12">
      <c r="A448" s="13"/>
      <c r="B448" s="1805" t="s">
        <v>292</v>
      </c>
      <c r="C448" s="1805"/>
      <c r="D448" s="1805"/>
      <c r="E448" s="1805"/>
      <c r="F448" s="1805"/>
      <c r="G448" s="1805"/>
      <c r="H448" s="1805"/>
      <c r="I448" s="1805"/>
      <c r="J448" s="1805"/>
      <c r="K448" s="1805"/>
      <c r="L448" s="1806"/>
    </row>
    <row r="449" spans="1:12" ht="23.25">
      <c r="A449" s="13"/>
      <c r="B449" t="s">
        <v>204</v>
      </c>
      <c r="C449" s="291" t="e">
        <f>'04-22Master'!#REF!</f>
        <v>#REF!</v>
      </c>
      <c r="D449" s="211"/>
      <c r="E449" s="211"/>
      <c r="F449" s="211"/>
      <c r="G449" s="211"/>
      <c r="H449" s="211"/>
      <c r="I449" t="s">
        <v>311</v>
      </c>
      <c r="J449" s="211"/>
      <c r="K449" s="211"/>
      <c r="L449" s="242"/>
    </row>
    <row r="450" spans="1:12" ht="16.5" thickBot="1">
      <c r="A450" s="25"/>
      <c r="B450" s="1547"/>
      <c r="C450" s="1547"/>
      <c r="D450" s="1547"/>
      <c r="E450" s="1547"/>
      <c r="F450" s="1547"/>
      <c r="G450" s="1547"/>
      <c r="H450" s="1547"/>
      <c r="I450" s="1547"/>
      <c r="J450" s="1547"/>
      <c r="K450" s="1547"/>
      <c r="L450" s="1548"/>
    </row>
    <row r="451" spans="1:12" ht="21.75" customHeight="1">
      <c r="A451" s="73"/>
      <c r="B451" s="74"/>
      <c r="C451" s="74"/>
      <c r="D451" s="74"/>
      <c r="E451" s="74"/>
      <c r="F451" s="74"/>
      <c r="G451" s="74"/>
      <c r="H451" s="74"/>
      <c r="I451" s="78" t="s">
        <v>238</v>
      </c>
      <c r="J451" s="74"/>
      <c r="K451" s="74"/>
      <c r="L451" s="75"/>
    </row>
    <row r="452" spans="1:12" ht="12" customHeight="1">
      <c r="A452" s="13"/>
      <c r="B452" s="1807" t="s">
        <v>293</v>
      </c>
      <c r="C452" s="1807"/>
      <c r="D452" s="1807"/>
      <c r="E452" s="1807"/>
      <c r="F452" s="1807"/>
      <c r="G452" s="1807"/>
      <c r="H452" s="1807"/>
      <c r="I452" s="1807"/>
      <c r="J452" s="1807"/>
      <c r="K452" s="1807"/>
      <c r="L452" s="1808"/>
    </row>
    <row r="453" spans="1:12" ht="27.95" customHeight="1">
      <c r="A453" s="13"/>
      <c r="B453" s="211"/>
      <c r="C453" s="211"/>
      <c r="D453" s="219" t="s">
        <v>240</v>
      </c>
      <c r="E453" s="211"/>
      <c r="F453" s="211"/>
      <c r="G453" s="211"/>
      <c r="H453" s="211"/>
      <c r="I453" s="213" t="s">
        <v>294</v>
      </c>
      <c r="J453" s="214"/>
      <c r="K453" s="295" t="e">
        <f>'04-22Master'!#REF!</f>
        <v>#REF!</v>
      </c>
      <c r="L453" s="244"/>
    </row>
    <row r="454" spans="1:12" ht="27.95" customHeight="1">
      <c r="A454" s="13"/>
      <c r="B454" s="1"/>
      <c r="C454" s="1" t="s">
        <v>241</v>
      </c>
      <c r="E454" s="1"/>
      <c r="F454" s="1"/>
      <c r="G454" s="1"/>
      <c r="H454" s="1"/>
      <c r="I454" s="212" t="s">
        <v>295</v>
      </c>
      <c r="J454" s="233" t="str">
        <f>'04-22Master'!F5</f>
        <v>Burgeon IT Services Pvt.Ltd.</v>
      </c>
      <c r="K454" s="215"/>
      <c r="L454" s="245"/>
    </row>
    <row r="455" spans="1:12" ht="24" customHeight="1">
      <c r="A455" s="13"/>
      <c r="B455" s="220"/>
      <c r="C455" s="189" t="s">
        <v>242</v>
      </c>
      <c r="E455" s="220"/>
      <c r="F455" s="220"/>
      <c r="H455" s="190"/>
      <c r="I455" s="236" t="str">
        <f>'04-22Master'!F6</f>
        <v>Siri Mansion LIGB 436 Dr.A S Rao Nagar,Hyderabad</v>
      </c>
      <c r="J455" s="234"/>
      <c r="K455" s="235"/>
      <c r="L455" s="199"/>
    </row>
    <row r="456" spans="1:12" ht="27.95" customHeight="1">
      <c r="A456" s="13">
        <v>1</v>
      </c>
      <c r="B456" s="216" t="s">
        <v>243</v>
      </c>
      <c r="C456" s="63"/>
      <c r="D456" s="63"/>
      <c r="E456" s="63"/>
      <c r="F456" s="63"/>
      <c r="G456" s="64"/>
      <c r="H456" s="1760" t="e">
        <f>'04-22Master'!#REF!</f>
        <v>#REF!</v>
      </c>
      <c r="I456" s="1785"/>
      <c r="J456" s="1785"/>
      <c r="K456" s="1785"/>
      <c r="L456" s="1786"/>
    </row>
    <row r="457" spans="1:12" ht="21" customHeight="1">
      <c r="A457" s="13">
        <v>2</v>
      </c>
      <c r="B457" s="1809" t="s">
        <v>244</v>
      </c>
      <c r="C457" s="1810"/>
      <c r="D457" s="1810"/>
      <c r="E457" s="1810"/>
      <c r="F457" s="217" t="s">
        <v>245</v>
      </c>
      <c r="G457" s="201"/>
      <c r="H457" s="1811" t="e">
        <f>'04-22Master'!#REF!</f>
        <v>#REF!</v>
      </c>
      <c r="I457" s="1812"/>
      <c r="J457" s="1812"/>
      <c r="K457" s="1812"/>
      <c r="L457" s="1813"/>
    </row>
    <row r="458" spans="1:12" ht="12" customHeight="1">
      <c r="A458" s="13"/>
      <c r="B458" s="202" t="s">
        <v>246</v>
      </c>
      <c r="C458" s="203"/>
      <c r="D458" s="203"/>
      <c r="E458" s="203"/>
      <c r="F458" s="203" t="s">
        <v>239</v>
      </c>
      <c r="G458" s="204"/>
      <c r="H458" s="1814"/>
      <c r="I458" s="1815"/>
      <c r="J458" s="1815"/>
      <c r="K458" s="1815"/>
      <c r="L458" s="1816"/>
    </row>
    <row r="459" spans="1:12" ht="27.95" customHeight="1">
      <c r="A459" s="13">
        <v>3</v>
      </c>
      <c r="B459" s="218" t="s">
        <v>247</v>
      </c>
      <c r="C459" s="208"/>
      <c r="D459" s="208"/>
      <c r="E459" s="208"/>
      <c r="F459" s="208"/>
      <c r="G459" s="209"/>
      <c r="H459" s="1789" t="e">
        <f>'04-22Master'!#REF!</f>
        <v>#REF!</v>
      </c>
      <c r="I459" s="1790"/>
      <c r="J459" s="1790"/>
      <c r="K459" s="1790"/>
      <c r="L459" s="1791"/>
    </row>
    <row r="460" spans="1:12" ht="23.25" customHeight="1">
      <c r="A460" s="13">
        <v>4</v>
      </c>
      <c r="B460" s="194" t="s">
        <v>248</v>
      </c>
      <c r="C460" s="63"/>
      <c r="D460" s="63"/>
      <c r="E460" s="63"/>
      <c r="F460" s="63"/>
      <c r="G460" s="64"/>
      <c r="H460" s="1751" t="e">
        <f>'04-22Master'!#REF!</f>
        <v>#REF!</v>
      </c>
      <c r="I460" s="1777"/>
      <c r="J460" s="1777"/>
      <c r="K460" s="1777"/>
      <c r="L460" s="1771"/>
    </row>
    <row r="461" spans="1:12" ht="27.95" customHeight="1">
      <c r="A461" s="13">
        <v>5</v>
      </c>
      <c r="B461" s="1792" t="s">
        <v>296</v>
      </c>
      <c r="C461" s="1793"/>
      <c r="D461" s="1793"/>
      <c r="E461" s="1793"/>
      <c r="F461" s="1793"/>
      <c r="G461" s="64"/>
      <c r="H461" s="1784" t="s">
        <v>375</v>
      </c>
      <c r="I461" s="1785"/>
      <c r="J461" s="1785"/>
      <c r="K461" s="1785"/>
      <c r="L461" s="1786"/>
    </row>
    <row r="462" spans="1:12" ht="27.95" customHeight="1">
      <c r="A462" s="13">
        <v>6</v>
      </c>
      <c r="B462" s="207" t="s">
        <v>249</v>
      </c>
      <c r="C462" s="208" t="s">
        <v>250</v>
      </c>
      <c r="D462" s="208"/>
      <c r="E462" s="208"/>
      <c r="F462" s="208"/>
      <c r="G462" s="209"/>
      <c r="H462" s="218"/>
      <c r="I462" s="208"/>
      <c r="J462" s="208"/>
      <c r="K462" s="208"/>
      <c r="L462" s="246"/>
    </row>
    <row r="463" spans="1:12" ht="27.95" customHeight="1">
      <c r="A463" s="13"/>
      <c r="B463" s="207" t="s">
        <v>251</v>
      </c>
      <c r="C463" s="208" t="s">
        <v>252</v>
      </c>
      <c r="D463" s="208"/>
      <c r="E463" s="208"/>
      <c r="F463" s="208"/>
      <c r="G463" s="209"/>
      <c r="H463" s="218"/>
      <c r="I463" s="200"/>
      <c r="J463" s="200"/>
      <c r="K463" s="208"/>
      <c r="L463" s="246"/>
    </row>
    <row r="464" spans="1:12" ht="27.95" customHeight="1">
      <c r="A464" s="13">
        <v>7</v>
      </c>
      <c r="B464" s="1789" t="s">
        <v>253</v>
      </c>
      <c r="C464" s="1790"/>
      <c r="D464" s="1790"/>
      <c r="E464" s="1790"/>
      <c r="F464" s="1790"/>
      <c r="G464" s="1797"/>
      <c r="H464" s="222" t="s">
        <v>254</v>
      </c>
      <c r="I464" s="223"/>
      <c r="J464" s="224"/>
      <c r="K464" s="222" t="s">
        <v>255</v>
      </c>
      <c r="L464" s="247"/>
    </row>
    <row r="465" spans="1:12" ht="27.95" customHeight="1">
      <c r="A465" s="13">
        <v>8</v>
      </c>
      <c r="B465" s="1789" t="s">
        <v>297</v>
      </c>
      <c r="C465" s="1790"/>
      <c r="D465" s="1790"/>
      <c r="E465" s="1790"/>
      <c r="F465" s="1790"/>
      <c r="G465" s="1797"/>
      <c r="H465" s="222" t="s">
        <v>254</v>
      </c>
      <c r="I465" s="223"/>
      <c r="J465" s="224"/>
      <c r="K465" s="222" t="s">
        <v>255</v>
      </c>
      <c r="L465" s="247"/>
    </row>
    <row r="466" spans="1:12" ht="27.95" customHeight="1">
      <c r="A466" s="13"/>
      <c r="B466" s="194"/>
      <c r="C466" s="226"/>
      <c r="D466" s="226"/>
      <c r="E466" s="226"/>
      <c r="F466" s="226" t="s">
        <v>256</v>
      </c>
      <c r="G466" s="226"/>
      <c r="H466" s="226"/>
      <c r="I466" s="226"/>
      <c r="J466" s="226"/>
      <c r="K466" s="226"/>
      <c r="L466" s="248"/>
    </row>
    <row r="467" spans="1:12" ht="27.95" customHeight="1">
      <c r="A467" s="13">
        <v>9</v>
      </c>
      <c r="B467" s="207" t="s">
        <v>257</v>
      </c>
      <c r="C467" s="208" t="s">
        <v>258</v>
      </c>
      <c r="D467" s="208"/>
      <c r="E467" s="208"/>
      <c r="F467" s="208"/>
      <c r="G467" s="209"/>
      <c r="H467" s="218"/>
      <c r="I467" s="208"/>
      <c r="J467" s="208"/>
      <c r="K467" s="208"/>
      <c r="L467" s="246"/>
    </row>
    <row r="468" spans="1:12">
      <c r="A468" s="84"/>
      <c r="B468" s="207" t="s">
        <v>259</v>
      </c>
      <c r="C468" s="208" t="s">
        <v>260</v>
      </c>
      <c r="D468" s="208"/>
      <c r="E468" s="208"/>
      <c r="F468" s="208"/>
      <c r="G468" s="209"/>
      <c r="H468" s="218"/>
      <c r="I468" s="208"/>
      <c r="J468" s="208"/>
      <c r="K468" s="208"/>
      <c r="L468" s="246"/>
    </row>
    <row r="469" spans="1:12">
      <c r="A469" s="84"/>
      <c r="B469" s="207" t="s">
        <v>298</v>
      </c>
      <c r="C469" s="208" t="s">
        <v>299</v>
      </c>
      <c r="D469" s="208"/>
      <c r="E469" s="208"/>
      <c r="F469" s="208"/>
      <c r="G469" s="209"/>
      <c r="H469" s="218"/>
      <c r="I469" s="208"/>
      <c r="J469" s="208"/>
      <c r="K469" s="208"/>
      <c r="L469" s="246"/>
    </row>
    <row r="470" spans="1:12">
      <c r="A470" s="84"/>
      <c r="B470" s="207" t="s">
        <v>262</v>
      </c>
      <c r="C470" s="208" t="s">
        <v>263</v>
      </c>
      <c r="D470" s="208"/>
      <c r="E470" s="208"/>
      <c r="F470" s="208"/>
      <c r="G470" s="209"/>
      <c r="H470" s="218"/>
      <c r="I470" s="208"/>
      <c r="J470" s="208"/>
      <c r="K470" s="208"/>
      <c r="L470" s="246"/>
    </row>
    <row r="471" spans="1:12">
      <c r="A471" s="84"/>
      <c r="B471" s="207" t="s">
        <v>264</v>
      </c>
      <c r="C471" s="208" t="s">
        <v>265</v>
      </c>
      <c r="D471" s="208"/>
      <c r="E471" s="208"/>
      <c r="F471" s="208"/>
      <c r="G471" s="209"/>
      <c r="H471" s="218"/>
      <c r="I471" s="208"/>
      <c r="J471" s="208"/>
      <c r="K471" s="208"/>
      <c r="L471" s="246"/>
    </row>
    <row r="472" spans="1:12">
      <c r="A472" s="84">
        <v>10</v>
      </c>
      <c r="B472" s="207" t="s">
        <v>257</v>
      </c>
      <c r="C472" s="208" t="s">
        <v>300</v>
      </c>
      <c r="D472" s="208"/>
      <c r="E472" s="208"/>
      <c r="F472" s="208"/>
      <c r="G472" s="209"/>
      <c r="H472" s="222" t="s">
        <v>254</v>
      </c>
      <c r="I472" s="223"/>
      <c r="J472" s="224"/>
      <c r="K472" s="222" t="s">
        <v>255</v>
      </c>
      <c r="L472" s="247"/>
    </row>
    <row r="473" spans="1:12" ht="15" customHeight="1">
      <c r="A473" s="84"/>
      <c r="B473" s="207" t="s">
        <v>259</v>
      </c>
      <c r="C473" s="208" t="s">
        <v>301</v>
      </c>
      <c r="D473" s="208"/>
      <c r="E473" s="208"/>
      <c r="F473" s="208"/>
      <c r="G473" s="209"/>
      <c r="H473" s="218"/>
      <c r="I473" s="208"/>
      <c r="J473" s="208"/>
      <c r="K473" s="208"/>
      <c r="L473" s="246"/>
    </row>
    <row r="474" spans="1:12">
      <c r="A474" s="84"/>
      <c r="B474" s="207" t="s">
        <v>298</v>
      </c>
      <c r="C474" s="208" t="s">
        <v>266</v>
      </c>
      <c r="D474" s="208"/>
      <c r="E474" s="208"/>
      <c r="F474" s="208"/>
      <c r="G474" s="209"/>
      <c r="H474" s="218"/>
      <c r="I474" s="208"/>
      <c r="J474" s="208"/>
      <c r="K474" s="208"/>
      <c r="L474" s="246"/>
    </row>
    <row r="475" spans="1:12">
      <c r="A475" s="84"/>
      <c r="B475" s="207" t="s">
        <v>262</v>
      </c>
      <c r="C475" s="208" t="s">
        <v>302</v>
      </c>
      <c r="D475" s="208"/>
      <c r="E475" s="208"/>
      <c r="F475" s="208"/>
      <c r="G475" s="209"/>
      <c r="H475" s="218"/>
      <c r="I475" s="208"/>
      <c r="J475" s="208"/>
      <c r="K475" s="208"/>
      <c r="L475" s="246"/>
    </row>
    <row r="476" spans="1:12">
      <c r="A476" s="13"/>
      <c r="B476" s="194"/>
      <c r="C476" s="226"/>
      <c r="D476" s="226"/>
      <c r="E476" s="226" t="s">
        <v>303</v>
      </c>
      <c r="F476" s="226"/>
      <c r="G476" s="226"/>
      <c r="H476" s="226"/>
      <c r="I476" s="226"/>
      <c r="J476" s="226"/>
      <c r="K476" s="226"/>
      <c r="L476" s="248"/>
    </row>
    <row r="477" spans="1:12">
      <c r="A477" s="13">
        <v>11</v>
      </c>
      <c r="B477" s="207" t="s">
        <v>257</v>
      </c>
      <c r="C477" s="208" t="s">
        <v>267</v>
      </c>
      <c r="D477" s="208"/>
      <c r="E477" s="208"/>
      <c r="F477" s="208"/>
      <c r="G477" s="209"/>
      <c r="H477" s="218"/>
      <c r="I477" s="208"/>
      <c r="J477" s="208"/>
      <c r="K477" s="208"/>
      <c r="L477" s="246"/>
    </row>
    <row r="478" spans="1:12">
      <c r="A478" s="13"/>
      <c r="B478" s="207" t="s">
        <v>259</v>
      </c>
      <c r="C478" s="208" t="s">
        <v>268</v>
      </c>
      <c r="D478" s="208"/>
      <c r="E478" s="208"/>
      <c r="F478" s="208"/>
      <c r="G478" s="209"/>
      <c r="H478" s="218"/>
      <c r="I478" s="208"/>
      <c r="J478" s="208"/>
      <c r="K478" s="208"/>
      <c r="L478" s="246"/>
    </row>
    <row r="479" spans="1:12">
      <c r="A479" s="13"/>
      <c r="B479" s="207" t="s">
        <v>261</v>
      </c>
      <c r="C479" s="208" t="s">
        <v>269</v>
      </c>
      <c r="D479" s="208"/>
      <c r="E479" s="208"/>
      <c r="F479" s="208"/>
      <c r="G479" s="209"/>
      <c r="H479" s="218"/>
      <c r="I479" s="208"/>
      <c r="J479" s="208"/>
      <c r="K479" s="208"/>
      <c r="L479" s="246"/>
    </row>
    <row r="480" spans="1:12">
      <c r="A480" s="13"/>
      <c r="B480" s="182"/>
      <c r="C480" s="178"/>
      <c r="D480" s="178"/>
      <c r="E480" s="178"/>
      <c r="F480" s="227" t="s">
        <v>270</v>
      </c>
      <c r="G480" s="178"/>
      <c r="H480" s="167"/>
      <c r="I480" s="167"/>
      <c r="J480" s="167"/>
      <c r="K480" s="167"/>
      <c r="L480" s="185"/>
    </row>
    <row r="481" spans="1:12">
      <c r="A481" s="13"/>
      <c r="B481" s="239" t="s">
        <v>271</v>
      </c>
      <c r="C481" s="238" t="s">
        <v>272</v>
      </c>
      <c r="D481" s="178"/>
      <c r="E481" s="178"/>
      <c r="F481" s="178"/>
      <c r="G481" s="178"/>
      <c r="H481" s="167"/>
      <c r="I481" s="167"/>
      <c r="J481" s="168"/>
      <c r="K481" s="167"/>
      <c r="L481" s="185"/>
    </row>
    <row r="482" spans="1:12">
      <c r="A482" s="13"/>
      <c r="B482" s="239" t="s">
        <v>273</v>
      </c>
      <c r="C482" s="237" t="s">
        <v>274</v>
      </c>
      <c r="D482" s="167"/>
      <c r="E482" s="168"/>
      <c r="G482" s="1798"/>
      <c r="H482" s="1798"/>
      <c r="I482" s="183"/>
      <c r="J482" s="184"/>
      <c r="K482" s="1798"/>
      <c r="L482" s="1799"/>
    </row>
    <row r="483" spans="1:12">
      <c r="A483" s="13"/>
      <c r="B483" s="240" t="s">
        <v>275</v>
      </c>
      <c r="C483" s="1800" t="s">
        <v>304</v>
      </c>
      <c r="D483" s="1800"/>
      <c r="E483" s="1800"/>
      <c r="F483" s="1800"/>
      <c r="G483" s="1800"/>
      <c r="H483" s="1800"/>
      <c r="I483" s="1800"/>
      <c r="J483" s="1800"/>
      <c r="K483" s="1800"/>
      <c r="L483" s="1801"/>
    </row>
    <row r="484" spans="1:12">
      <c r="A484" s="13"/>
      <c r="B484" s="239" t="s">
        <v>276</v>
      </c>
      <c r="C484" s="238" t="s">
        <v>277</v>
      </c>
      <c r="D484" s="230"/>
      <c r="E484" s="230"/>
      <c r="F484" s="230"/>
      <c r="G484" s="230"/>
      <c r="H484" s="230"/>
      <c r="I484" s="230"/>
      <c r="J484" s="230"/>
      <c r="K484" s="230"/>
      <c r="L484" s="249"/>
    </row>
    <row r="485" spans="1:12">
      <c r="A485" s="13"/>
      <c r="B485" s="182"/>
      <c r="C485" t="s">
        <v>305</v>
      </c>
      <c r="D485" s="296" t="e">
        <f>'04-22Master'!#REF!</f>
        <v>#REF!</v>
      </c>
      <c r="E485" s="2"/>
      <c r="F485" s="2"/>
      <c r="G485" s="2"/>
      <c r="L485" s="14"/>
    </row>
    <row r="486" spans="1:12">
      <c r="A486" s="13"/>
      <c r="C486" t="s">
        <v>278</v>
      </c>
      <c r="D486" t="s">
        <v>367</v>
      </c>
      <c r="J486" t="s">
        <v>306</v>
      </c>
      <c r="L486" s="14"/>
    </row>
    <row r="487" spans="1:12">
      <c r="A487" s="13"/>
      <c r="F487" s="228" t="s">
        <v>279</v>
      </c>
      <c r="L487" s="14"/>
    </row>
    <row r="488" spans="1:12" ht="27.95" customHeight="1">
      <c r="A488" s="13" t="s">
        <v>307</v>
      </c>
      <c r="B488" t="s">
        <v>280</v>
      </c>
      <c r="E488" s="231" t="e">
        <f>'04-22Master'!#REF!</f>
        <v>#REF!</v>
      </c>
      <c r="H488" s="1802" t="s">
        <v>281</v>
      </c>
      <c r="I488" s="1802"/>
      <c r="J488" s="232" t="e">
        <f>'04-22Master'!#REF!</f>
        <v>#REF!</v>
      </c>
      <c r="K488" t="s">
        <v>282</v>
      </c>
      <c r="L488" s="14"/>
    </row>
    <row r="489" spans="1:12" ht="15.75" customHeight="1">
      <c r="A489" s="13"/>
      <c r="B489" s="1803" t="e">
        <f>'04-22Master'!#REF!</f>
        <v>#REF!</v>
      </c>
      <c r="C489" s="1804"/>
      <c r="D489" s="229"/>
      <c r="E489" s="229"/>
      <c r="F489" s="229"/>
      <c r="G489" s="229"/>
      <c r="H489" s="229"/>
      <c r="I489" s="229"/>
      <c r="J489" s="229"/>
      <c r="K489" s="229"/>
      <c r="L489" s="250"/>
    </row>
    <row r="490" spans="1:12" ht="22.5" customHeight="1">
      <c r="A490" s="13" t="s">
        <v>309</v>
      </c>
      <c r="B490" s="229" t="s">
        <v>283</v>
      </c>
      <c r="C490" s="229"/>
      <c r="D490" s="229"/>
      <c r="E490" s="229"/>
      <c r="F490" s="229"/>
      <c r="G490" s="229"/>
      <c r="H490" s="229"/>
      <c r="I490" s="229"/>
      <c r="J490" s="229"/>
      <c r="K490" s="229"/>
      <c r="L490" s="250"/>
    </row>
    <row r="491" spans="1:12" ht="19.5" customHeight="1">
      <c r="A491" s="13"/>
      <c r="B491" s="229" t="s">
        <v>308</v>
      </c>
      <c r="C491" s="229"/>
      <c r="D491" s="229"/>
      <c r="E491" s="229"/>
      <c r="F491" s="229"/>
      <c r="G491" s="229"/>
      <c r="H491" s="229"/>
      <c r="I491" s="229"/>
      <c r="J491" s="229"/>
      <c r="K491" s="229"/>
      <c r="L491" s="250"/>
    </row>
    <row r="492" spans="1:12" ht="22.5" customHeight="1">
      <c r="A492" s="13"/>
      <c r="B492" t="s">
        <v>284</v>
      </c>
      <c r="L492" s="14"/>
    </row>
    <row r="493" spans="1:12" ht="18" customHeight="1">
      <c r="A493" s="13"/>
      <c r="B493" s="2" t="s">
        <v>285</v>
      </c>
      <c r="F493" s="181"/>
      <c r="L493" s="14"/>
    </row>
    <row r="494" spans="1:12" ht="16.5" customHeight="1">
      <c r="A494" s="13"/>
      <c r="B494" s="2" t="s">
        <v>286</v>
      </c>
      <c r="L494" s="14"/>
    </row>
    <row r="495" spans="1:12" ht="22.5" customHeight="1">
      <c r="A495" s="13"/>
      <c r="B495" t="s">
        <v>287</v>
      </c>
      <c r="L495" s="14"/>
    </row>
    <row r="496" spans="1:12" ht="19.5" customHeight="1">
      <c r="A496" s="13"/>
      <c r="B496" t="s">
        <v>288</v>
      </c>
      <c r="L496" s="14"/>
    </row>
    <row r="497" spans="1:12" ht="20.25" customHeight="1">
      <c r="A497" s="13" t="s">
        <v>298</v>
      </c>
      <c r="B497" t="s">
        <v>289</v>
      </c>
      <c r="L497" s="14"/>
    </row>
    <row r="498" spans="1:12" ht="20.25" customHeight="1">
      <c r="A498" s="13"/>
      <c r="B498" s="241" t="s">
        <v>310</v>
      </c>
      <c r="L498" s="14"/>
    </row>
    <row r="499" spans="1:12" ht="20.25" customHeight="1">
      <c r="A499" s="13"/>
      <c r="B499" t="s">
        <v>284</v>
      </c>
      <c r="L499" s="14"/>
    </row>
    <row r="500" spans="1:12" ht="20.25" customHeight="1">
      <c r="A500" s="13"/>
      <c r="B500" t="s">
        <v>290</v>
      </c>
      <c r="L500" s="14"/>
    </row>
    <row r="501" spans="1:12" ht="20.25" customHeight="1">
      <c r="A501" s="13"/>
      <c r="B501" t="s">
        <v>291</v>
      </c>
      <c r="L501" s="14"/>
    </row>
    <row r="502" spans="1:12" ht="21" customHeight="1">
      <c r="A502" s="13"/>
      <c r="B502" s="1805" t="s">
        <v>292</v>
      </c>
      <c r="C502" s="1805"/>
      <c r="D502" s="1805"/>
      <c r="E502" s="1805"/>
      <c r="F502" s="1805"/>
      <c r="G502" s="1805"/>
      <c r="H502" s="1805"/>
      <c r="I502" s="1805"/>
      <c r="J502" s="1805"/>
      <c r="K502" s="1805"/>
      <c r="L502" s="1806"/>
    </row>
    <row r="503" spans="1:12" ht="27.95" customHeight="1">
      <c r="A503" s="13"/>
      <c r="B503" t="s">
        <v>204</v>
      </c>
      <c r="C503" s="291" t="e">
        <f>'04-22Master'!#REF!</f>
        <v>#REF!</v>
      </c>
      <c r="D503" s="211"/>
      <c r="E503" s="211"/>
      <c r="F503" s="211"/>
      <c r="G503" s="211"/>
      <c r="H503" s="211"/>
      <c r="I503" t="s">
        <v>311</v>
      </c>
      <c r="J503" s="211"/>
      <c r="K503" s="211"/>
      <c r="L503" s="242"/>
    </row>
    <row r="504" spans="1:12" ht="27.95" customHeight="1" thickBot="1">
      <c r="A504" s="25"/>
      <c r="B504" s="1547"/>
      <c r="C504" s="1547"/>
      <c r="D504" s="1547"/>
      <c r="E504" s="1547"/>
      <c r="F504" s="1547"/>
      <c r="G504" s="1547"/>
      <c r="H504" s="1547"/>
      <c r="I504" s="1547"/>
      <c r="J504" s="1547"/>
      <c r="K504" s="1547"/>
      <c r="L504" s="1548"/>
    </row>
    <row r="505" spans="1:12" ht="27.95" customHeight="1">
      <c r="A505" s="73"/>
      <c r="B505" s="74"/>
      <c r="C505" s="74"/>
      <c r="D505" s="74"/>
      <c r="E505" s="74"/>
      <c r="F505" s="74"/>
      <c r="G505" s="74"/>
      <c r="H505" s="74"/>
      <c r="I505" s="78" t="s">
        <v>238</v>
      </c>
      <c r="J505" s="74"/>
      <c r="K505" s="74"/>
      <c r="L505" s="75"/>
    </row>
    <row r="506" spans="1:12">
      <c r="A506" s="13"/>
      <c r="B506" s="1807" t="s">
        <v>293</v>
      </c>
      <c r="C506" s="1807"/>
      <c r="D506" s="1807"/>
      <c r="E506" s="1807"/>
      <c r="F506" s="1807"/>
      <c r="G506" s="1807"/>
      <c r="H506" s="1807"/>
      <c r="I506" s="1807"/>
      <c r="J506" s="1807"/>
      <c r="K506" s="1807"/>
      <c r="L506" s="1808"/>
    </row>
    <row r="507" spans="1:12" ht="23.25">
      <c r="A507" s="13"/>
      <c r="B507" s="211"/>
      <c r="C507" s="211"/>
      <c r="D507" s="219" t="s">
        <v>240</v>
      </c>
      <c r="E507" s="211"/>
      <c r="F507" s="211"/>
      <c r="G507" s="211"/>
      <c r="H507" s="211"/>
      <c r="I507" s="213" t="s">
        <v>294</v>
      </c>
      <c r="J507" s="214"/>
      <c r="K507" s="214"/>
      <c r="L507" s="244"/>
    </row>
    <row r="508" spans="1:12" ht="15.75">
      <c r="A508" s="13"/>
      <c r="B508" s="1"/>
      <c r="C508" s="1" t="s">
        <v>241</v>
      </c>
      <c r="E508" s="1"/>
      <c r="F508" s="1"/>
      <c r="G508" s="1"/>
      <c r="H508" s="1"/>
      <c r="I508" s="212" t="s">
        <v>295</v>
      </c>
      <c r="J508" s="233">
        <f>'04-22Master'!F448</f>
        <v>0</v>
      </c>
      <c r="K508" s="215"/>
      <c r="L508" s="245"/>
    </row>
    <row r="509" spans="1:12">
      <c r="A509" s="13"/>
      <c r="B509" s="220"/>
      <c r="C509" s="189" t="s">
        <v>242</v>
      </c>
      <c r="E509" s="220"/>
      <c r="F509" s="220"/>
      <c r="H509" s="190"/>
      <c r="I509" s="236">
        <f>'04-22Master'!F449</f>
        <v>0</v>
      </c>
      <c r="J509" s="234"/>
      <c r="K509" s="235"/>
      <c r="L509" s="199"/>
    </row>
    <row r="510" spans="1:12">
      <c r="A510" s="13">
        <v>1</v>
      </c>
      <c r="B510" s="216" t="s">
        <v>243</v>
      </c>
      <c r="C510" s="63"/>
      <c r="D510" s="63"/>
      <c r="E510" s="63"/>
      <c r="F510" s="63"/>
      <c r="G510" s="64"/>
      <c r="H510" s="1784"/>
      <c r="I510" s="1785"/>
      <c r="J510" s="1785"/>
      <c r="K510" s="1785"/>
      <c r="L510" s="1786"/>
    </row>
    <row r="511" spans="1:12" ht="15" customHeight="1">
      <c r="A511" s="13">
        <v>2</v>
      </c>
      <c r="B511" s="1809" t="s">
        <v>244</v>
      </c>
      <c r="C511" s="1810"/>
      <c r="D511" s="1810"/>
      <c r="E511" s="1810"/>
      <c r="F511" s="217" t="s">
        <v>245</v>
      </c>
      <c r="G511" s="201"/>
      <c r="H511" s="1811"/>
      <c r="I511" s="1812"/>
      <c r="J511" s="1812"/>
      <c r="K511" s="1812"/>
      <c r="L511" s="1813"/>
    </row>
    <row r="512" spans="1:12">
      <c r="A512" s="13"/>
      <c r="B512" s="202" t="s">
        <v>246</v>
      </c>
      <c r="C512" s="203"/>
      <c r="D512" s="203"/>
      <c r="E512" s="203"/>
      <c r="F512" s="203" t="s">
        <v>239</v>
      </c>
      <c r="G512" s="204"/>
      <c r="H512" s="1814"/>
      <c r="I512" s="1815"/>
      <c r="J512" s="1815"/>
      <c r="K512" s="1815"/>
      <c r="L512" s="1816"/>
    </row>
    <row r="513" spans="1:12">
      <c r="A513" s="13">
        <v>3</v>
      </c>
      <c r="B513" s="218" t="s">
        <v>247</v>
      </c>
      <c r="C513" s="208"/>
      <c r="D513" s="208"/>
      <c r="E513" s="208"/>
      <c r="F513" s="208"/>
      <c r="G513" s="209"/>
      <c r="H513" s="1789">
        <f>'04-22Master'!C179</f>
        <v>0</v>
      </c>
      <c r="I513" s="1790"/>
      <c r="J513" s="1790"/>
      <c r="K513" s="1790"/>
      <c r="L513" s="1791"/>
    </row>
    <row r="514" spans="1:12">
      <c r="A514" s="13">
        <v>4</v>
      </c>
      <c r="B514" s="194" t="s">
        <v>248</v>
      </c>
      <c r="C514" s="63"/>
      <c r="D514" s="63"/>
      <c r="E514" s="63"/>
      <c r="F514" s="63"/>
      <c r="G514" s="64"/>
      <c r="H514" s="1751">
        <f>'04-22Master'!D179</f>
        <v>0</v>
      </c>
      <c r="I514" s="1777"/>
      <c r="J514" s="1777"/>
      <c r="K514" s="1777"/>
      <c r="L514" s="1771"/>
    </row>
    <row r="515" spans="1:12">
      <c r="A515" s="13">
        <v>5</v>
      </c>
      <c r="B515" s="1792" t="s">
        <v>296</v>
      </c>
      <c r="C515" s="1793"/>
      <c r="D515" s="1793"/>
      <c r="E515" s="1793"/>
      <c r="F515" s="1793"/>
      <c r="G515" s="64"/>
      <c r="H515" s="1784" t="s">
        <v>375</v>
      </c>
      <c r="I515" s="1785"/>
      <c r="J515" s="1785"/>
      <c r="K515" s="1785"/>
      <c r="L515" s="1786"/>
    </row>
    <row r="516" spans="1:12">
      <c r="A516" s="13">
        <v>6</v>
      </c>
      <c r="B516" s="207" t="s">
        <v>249</v>
      </c>
      <c r="C516" s="208" t="s">
        <v>250</v>
      </c>
      <c r="D516" s="208"/>
      <c r="E516" s="208"/>
      <c r="F516" s="208"/>
      <c r="G516" s="209"/>
      <c r="H516" s="218"/>
      <c r="I516" s="208"/>
      <c r="J516" s="208"/>
      <c r="K516" s="208"/>
      <c r="L516" s="246"/>
    </row>
    <row r="517" spans="1:12">
      <c r="A517" s="13"/>
      <c r="B517" s="207" t="s">
        <v>251</v>
      </c>
      <c r="C517" s="208" t="s">
        <v>252</v>
      </c>
      <c r="D517" s="208"/>
      <c r="E517" s="208"/>
      <c r="F517" s="208"/>
      <c r="G517" s="209"/>
      <c r="H517" s="218"/>
      <c r="I517" s="200"/>
      <c r="J517" s="200"/>
      <c r="K517" s="208"/>
      <c r="L517" s="246"/>
    </row>
    <row r="518" spans="1:12">
      <c r="A518" s="13">
        <v>7</v>
      </c>
      <c r="B518" s="1789" t="s">
        <v>253</v>
      </c>
      <c r="C518" s="1790"/>
      <c r="D518" s="1790"/>
      <c r="E518" s="1790"/>
      <c r="F518" s="1790"/>
      <c r="G518" s="1797"/>
      <c r="H518" s="222" t="s">
        <v>254</v>
      </c>
      <c r="I518" s="223"/>
      <c r="J518" s="224"/>
      <c r="K518" s="222" t="s">
        <v>255</v>
      </c>
      <c r="L518" s="247"/>
    </row>
    <row r="519" spans="1:12">
      <c r="A519" s="13">
        <v>8</v>
      </c>
      <c r="B519" s="1789" t="s">
        <v>297</v>
      </c>
      <c r="C519" s="1790"/>
      <c r="D519" s="1790"/>
      <c r="E519" s="1790"/>
      <c r="F519" s="1790"/>
      <c r="G519" s="1797"/>
      <c r="H519" s="222" t="s">
        <v>254</v>
      </c>
      <c r="I519" s="223"/>
      <c r="J519" s="224"/>
      <c r="K519" s="222" t="s">
        <v>255</v>
      </c>
      <c r="L519" s="247"/>
    </row>
    <row r="520" spans="1:12">
      <c r="A520" s="13"/>
      <c r="B520" s="194"/>
      <c r="C520" s="226"/>
      <c r="D520" s="226"/>
      <c r="E520" s="226"/>
      <c r="F520" s="226" t="s">
        <v>256</v>
      </c>
      <c r="G520" s="226"/>
      <c r="H520" s="226"/>
      <c r="I520" s="226"/>
      <c r="J520" s="226"/>
      <c r="K520" s="226"/>
      <c r="L520" s="248"/>
    </row>
    <row r="521" spans="1:12">
      <c r="A521" s="13">
        <v>9</v>
      </c>
      <c r="B521" s="207" t="s">
        <v>257</v>
      </c>
      <c r="C521" s="208" t="s">
        <v>258</v>
      </c>
      <c r="D521" s="208"/>
      <c r="E521" s="208"/>
      <c r="F521" s="208"/>
      <c r="G521" s="209"/>
      <c r="H521" s="218"/>
      <c r="I521" s="208"/>
      <c r="J521" s="208"/>
      <c r="K521" s="208"/>
      <c r="L521" s="246"/>
    </row>
    <row r="522" spans="1:12">
      <c r="A522" s="84"/>
      <c r="B522" s="207" t="s">
        <v>259</v>
      </c>
      <c r="C522" s="208" t="s">
        <v>260</v>
      </c>
      <c r="D522" s="208"/>
      <c r="E522" s="208"/>
      <c r="F522" s="208"/>
      <c r="G522" s="209"/>
      <c r="H522" s="218"/>
      <c r="I522" s="208"/>
      <c r="J522" s="208"/>
      <c r="K522" s="208"/>
      <c r="L522" s="246"/>
    </row>
    <row r="523" spans="1:12">
      <c r="A523" s="84"/>
      <c r="B523" s="207" t="s">
        <v>298</v>
      </c>
      <c r="C523" s="208" t="s">
        <v>299</v>
      </c>
      <c r="D523" s="208"/>
      <c r="E523" s="208"/>
      <c r="F523" s="208"/>
      <c r="G523" s="209"/>
      <c r="H523" s="218"/>
      <c r="I523" s="208"/>
      <c r="J523" s="208"/>
      <c r="K523" s="208"/>
      <c r="L523" s="246"/>
    </row>
    <row r="524" spans="1:12">
      <c r="A524" s="84"/>
      <c r="B524" s="207" t="s">
        <v>262</v>
      </c>
      <c r="C524" s="208" t="s">
        <v>263</v>
      </c>
      <c r="D524" s="208"/>
      <c r="E524" s="208"/>
      <c r="F524" s="208"/>
      <c r="G524" s="209"/>
      <c r="H524" s="218"/>
      <c r="I524" s="208"/>
      <c r="J524" s="208"/>
      <c r="K524" s="208"/>
      <c r="L524" s="246"/>
    </row>
    <row r="525" spans="1:12">
      <c r="A525" s="84"/>
      <c r="B525" s="207" t="s">
        <v>264</v>
      </c>
      <c r="C525" s="208" t="s">
        <v>265</v>
      </c>
      <c r="D525" s="208"/>
      <c r="E525" s="208"/>
      <c r="F525" s="208"/>
      <c r="G525" s="209"/>
      <c r="H525" s="218"/>
      <c r="I525" s="208"/>
      <c r="J525" s="208"/>
      <c r="K525" s="208"/>
      <c r="L525" s="246"/>
    </row>
    <row r="526" spans="1:12" ht="27.95" customHeight="1">
      <c r="A526" s="84">
        <v>10</v>
      </c>
      <c r="B526" s="207" t="s">
        <v>257</v>
      </c>
      <c r="C526" s="208" t="s">
        <v>300</v>
      </c>
      <c r="D526" s="208"/>
      <c r="E526" s="208"/>
      <c r="F526" s="208"/>
      <c r="G526" s="209"/>
      <c r="H526" s="222" t="s">
        <v>254</v>
      </c>
      <c r="I526" s="223"/>
      <c r="J526" s="224"/>
      <c r="K526" s="222" t="s">
        <v>255</v>
      </c>
      <c r="L526" s="247"/>
    </row>
    <row r="527" spans="1:12" ht="27.95" customHeight="1">
      <c r="A527" s="84"/>
      <c r="B527" s="207" t="s">
        <v>259</v>
      </c>
      <c r="C527" s="208" t="s">
        <v>301</v>
      </c>
      <c r="D527" s="208"/>
      <c r="E527" s="208"/>
      <c r="F527" s="208"/>
      <c r="G527" s="209"/>
      <c r="H527" s="218"/>
      <c r="I527" s="208"/>
      <c r="J527" s="208"/>
      <c r="K527" s="208"/>
      <c r="L527" s="246"/>
    </row>
    <row r="528" spans="1:12" ht="27.95" customHeight="1">
      <c r="A528" s="84"/>
      <c r="B528" s="207" t="s">
        <v>298</v>
      </c>
      <c r="C528" s="208" t="s">
        <v>266</v>
      </c>
      <c r="D528" s="208"/>
      <c r="E528" s="208"/>
      <c r="F528" s="208"/>
      <c r="G528" s="209"/>
      <c r="H528" s="218"/>
      <c r="I528" s="208"/>
      <c r="J528" s="208"/>
      <c r="K528" s="208"/>
      <c r="L528" s="246"/>
    </row>
    <row r="529" spans="1:12" ht="27.95" customHeight="1">
      <c r="A529" s="84"/>
      <c r="B529" s="207" t="s">
        <v>262</v>
      </c>
      <c r="C529" s="208" t="s">
        <v>302</v>
      </c>
      <c r="D529" s="208"/>
      <c r="E529" s="208"/>
      <c r="F529" s="208"/>
      <c r="G529" s="209"/>
      <c r="H529" s="218"/>
      <c r="I529" s="208"/>
      <c r="J529" s="208"/>
      <c r="K529" s="208"/>
      <c r="L529" s="246"/>
    </row>
    <row r="530" spans="1:12" ht="27.95" customHeight="1">
      <c r="A530" s="13"/>
      <c r="B530" s="194"/>
      <c r="C530" s="226"/>
      <c r="D530" s="226"/>
      <c r="E530" s="226" t="s">
        <v>303</v>
      </c>
      <c r="F530" s="226"/>
      <c r="G530" s="226"/>
      <c r="H530" s="226"/>
      <c r="I530" s="226"/>
      <c r="J530" s="226"/>
      <c r="K530" s="226"/>
      <c r="L530" s="248"/>
    </row>
    <row r="531" spans="1:12" ht="27.95" customHeight="1">
      <c r="A531" s="13">
        <v>11</v>
      </c>
      <c r="B531" s="207" t="s">
        <v>257</v>
      </c>
      <c r="C531" s="208" t="s">
        <v>267</v>
      </c>
      <c r="D531" s="208"/>
      <c r="E531" s="208"/>
      <c r="F531" s="208"/>
      <c r="G531" s="209"/>
      <c r="H531" s="218"/>
      <c r="I531" s="208"/>
      <c r="J531" s="208"/>
      <c r="K531" s="208"/>
      <c r="L531" s="246"/>
    </row>
    <row r="532" spans="1:12" ht="27.95" customHeight="1">
      <c r="A532" s="13"/>
      <c r="B532" s="207" t="s">
        <v>259</v>
      </c>
      <c r="C532" s="208" t="s">
        <v>268</v>
      </c>
      <c r="D532" s="208"/>
      <c r="E532" s="208"/>
      <c r="F532" s="208"/>
      <c r="G532" s="209"/>
      <c r="H532" s="218"/>
      <c r="I532" s="208"/>
      <c r="J532" s="208"/>
      <c r="K532" s="208"/>
      <c r="L532" s="246"/>
    </row>
    <row r="533" spans="1:12" ht="27.95" customHeight="1">
      <c r="A533" s="13"/>
      <c r="B533" s="207" t="s">
        <v>261</v>
      </c>
      <c r="C533" s="208" t="s">
        <v>269</v>
      </c>
      <c r="D533" s="208"/>
      <c r="E533" s="208"/>
      <c r="F533" s="208"/>
      <c r="G533" s="209"/>
      <c r="H533" s="218"/>
      <c r="I533" s="208"/>
      <c r="J533" s="208"/>
      <c r="K533" s="208"/>
      <c r="L533" s="246"/>
    </row>
    <row r="534" spans="1:12" ht="27.95" customHeight="1">
      <c r="A534" s="13"/>
      <c r="B534" s="182"/>
      <c r="C534" s="178"/>
      <c r="D534" s="178"/>
      <c r="E534" s="178"/>
      <c r="F534" s="227" t="s">
        <v>270</v>
      </c>
      <c r="G534" s="178"/>
      <c r="H534" s="167"/>
      <c r="I534" s="167"/>
      <c r="J534" s="167"/>
      <c r="K534" s="167"/>
      <c r="L534" s="185"/>
    </row>
    <row r="535" spans="1:12" ht="27.95" customHeight="1">
      <c r="A535" s="13"/>
      <c r="B535" s="239" t="s">
        <v>271</v>
      </c>
      <c r="C535" s="238" t="s">
        <v>272</v>
      </c>
      <c r="D535" s="178"/>
      <c r="E535" s="178"/>
      <c r="F535" s="178"/>
      <c r="G535" s="178"/>
      <c r="H535" s="167"/>
      <c r="I535" s="167"/>
      <c r="J535" s="168"/>
      <c r="K535" s="167"/>
      <c r="L535" s="185"/>
    </row>
    <row r="536" spans="1:12" ht="27.95" customHeight="1">
      <c r="A536" s="13"/>
      <c r="B536" s="239" t="s">
        <v>273</v>
      </c>
      <c r="C536" s="237" t="s">
        <v>274</v>
      </c>
      <c r="D536" s="167"/>
      <c r="E536" s="168"/>
      <c r="G536" s="1798"/>
      <c r="H536" s="1798"/>
      <c r="I536" s="183"/>
      <c r="J536" s="184"/>
      <c r="K536" s="1798"/>
      <c r="L536" s="1799"/>
    </row>
    <row r="537" spans="1:12" ht="27.95" customHeight="1">
      <c r="A537" s="13"/>
      <c r="B537" s="240" t="s">
        <v>275</v>
      </c>
      <c r="C537" s="1800" t="s">
        <v>304</v>
      </c>
      <c r="D537" s="1800"/>
      <c r="E537" s="1800"/>
      <c r="F537" s="1800"/>
      <c r="G537" s="1800"/>
      <c r="H537" s="1800"/>
      <c r="I537" s="1800"/>
      <c r="J537" s="1800"/>
      <c r="K537" s="1800"/>
      <c r="L537" s="1801"/>
    </row>
    <row r="538" spans="1:12" ht="27.95" customHeight="1">
      <c r="A538" s="13"/>
      <c r="B538" s="239" t="s">
        <v>276</v>
      </c>
      <c r="C538" s="238" t="s">
        <v>277</v>
      </c>
      <c r="D538" s="230"/>
      <c r="E538" s="230"/>
      <c r="F538" s="230"/>
      <c r="G538" s="230"/>
      <c r="H538" s="230"/>
      <c r="I538" s="230"/>
      <c r="J538" s="230"/>
      <c r="K538" s="230"/>
      <c r="L538" s="249"/>
    </row>
    <row r="539" spans="1:12" ht="27.95" customHeight="1">
      <c r="A539" s="13"/>
      <c r="B539" s="182"/>
      <c r="C539" t="s">
        <v>305</v>
      </c>
      <c r="D539" s="2"/>
      <c r="E539" s="2"/>
      <c r="F539" s="2"/>
      <c r="G539" s="2"/>
      <c r="L539" s="14"/>
    </row>
    <row r="540" spans="1:12" ht="27.95" customHeight="1">
      <c r="A540" s="13"/>
      <c r="C540" t="s">
        <v>278</v>
      </c>
      <c r="J540" t="s">
        <v>306</v>
      </c>
      <c r="L540" s="14"/>
    </row>
    <row r="541" spans="1:12" ht="27.95" customHeight="1">
      <c r="A541" s="13"/>
      <c r="F541" s="228" t="s">
        <v>279</v>
      </c>
      <c r="L541" s="14"/>
    </row>
    <row r="542" spans="1:12" ht="27.95" customHeight="1">
      <c r="A542" s="13" t="s">
        <v>307</v>
      </c>
      <c r="B542" t="s">
        <v>280</v>
      </c>
      <c r="E542" s="231">
        <f>'04-22Master'!B458</f>
        <v>0</v>
      </c>
      <c r="H542" s="1802" t="s">
        <v>281</v>
      </c>
      <c r="I542" s="1802"/>
      <c r="J542" s="232">
        <f>'04-22Master'!I458</f>
        <v>0</v>
      </c>
      <c r="K542" t="s">
        <v>282</v>
      </c>
      <c r="L542" s="14"/>
    </row>
    <row r="543" spans="1:12" ht="27.95" customHeight="1">
      <c r="A543" s="13"/>
      <c r="B543" s="1803">
        <f>'04-22Master'!N458</f>
        <v>0</v>
      </c>
      <c r="C543" s="1804"/>
      <c r="D543" s="229"/>
      <c r="E543" s="229"/>
      <c r="F543" s="229"/>
      <c r="G543" s="229"/>
      <c r="H543" s="229"/>
      <c r="I543" s="229"/>
      <c r="J543" s="229"/>
      <c r="K543" s="229"/>
      <c r="L543" s="250"/>
    </row>
    <row r="544" spans="1:12">
      <c r="A544" s="13" t="s">
        <v>309</v>
      </c>
      <c r="B544" s="229" t="s">
        <v>283</v>
      </c>
      <c r="C544" s="229"/>
      <c r="D544" s="229"/>
      <c r="E544" s="229"/>
      <c r="F544" s="229"/>
      <c r="G544" s="229"/>
      <c r="H544" s="229"/>
      <c r="I544" s="229"/>
      <c r="J544" s="229"/>
      <c r="K544" s="229"/>
      <c r="L544" s="250"/>
    </row>
    <row r="545" spans="1:12">
      <c r="A545" s="13"/>
      <c r="B545" s="229" t="s">
        <v>308</v>
      </c>
      <c r="C545" s="229"/>
      <c r="D545" s="229"/>
      <c r="E545" s="229"/>
      <c r="F545" s="229"/>
      <c r="G545" s="229"/>
      <c r="H545" s="229"/>
      <c r="I545" s="229"/>
      <c r="J545" s="229"/>
      <c r="K545" s="229"/>
      <c r="L545" s="250"/>
    </row>
    <row r="546" spans="1:12">
      <c r="A546" s="13"/>
      <c r="B546" t="s">
        <v>284</v>
      </c>
      <c r="L546" s="14"/>
    </row>
    <row r="547" spans="1:12" ht="18.75">
      <c r="A547" s="13"/>
      <c r="B547" s="2" t="s">
        <v>285</v>
      </c>
      <c r="F547" s="181"/>
      <c r="L547" s="14"/>
    </row>
    <row r="548" spans="1:12">
      <c r="A548" s="13"/>
      <c r="B548" s="2" t="s">
        <v>286</v>
      </c>
      <c r="L548" s="14"/>
    </row>
    <row r="549" spans="1:12" ht="15" customHeight="1">
      <c r="A549" s="13"/>
      <c r="B549" t="s">
        <v>287</v>
      </c>
      <c r="L549" s="14"/>
    </row>
    <row r="550" spans="1:12">
      <c r="A550" s="13"/>
      <c r="B550" t="s">
        <v>288</v>
      </c>
      <c r="L550" s="14"/>
    </row>
    <row r="551" spans="1:12">
      <c r="A551" s="13" t="s">
        <v>298</v>
      </c>
      <c r="B551" t="s">
        <v>289</v>
      </c>
      <c r="L551" s="14"/>
    </row>
    <row r="552" spans="1:12">
      <c r="A552" s="13"/>
      <c r="B552" s="241" t="s">
        <v>310</v>
      </c>
      <c r="L552" s="14"/>
    </row>
    <row r="553" spans="1:12">
      <c r="A553" s="13"/>
      <c r="B553" t="s">
        <v>284</v>
      </c>
      <c r="L553" s="14"/>
    </row>
    <row r="554" spans="1:12">
      <c r="A554" s="13"/>
      <c r="B554" t="s">
        <v>290</v>
      </c>
      <c r="L554" s="14"/>
    </row>
    <row r="555" spans="1:12">
      <c r="A555" s="13"/>
      <c r="B555" t="s">
        <v>291</v>
      </c>
      <c r="L555" s="14"/>
    </row>
    <row r="556" spans="1:12">
      <c r="A556" s="13"/>
      <c r="B556" s="1805" t="s">
        <v>292</v>
      </c>
      <c r="C556" s="1805"/>
      <c r="D556" s="1805"/>
      <c r="E556" s="1805"/>
      <c r="F556" s="1805"/>
      <c r="G556" s="1805"/>
      <c r="H556" s="1805"/>
      <c r="I556" s="1805"/>
      <c r="J556" s="1805"/>
      <c r="K556" s="1805"/>
      <c r="L556" s="1806"/>
    </row>
    <row r="557" spans="1:12" ht="23.25">
      <c r="A557" s="13"/>
      <c r="B557" t="s">
        <v>204</v>
      </c>
      <c r="C557" s="211"/>
      <c r="D557" s="211"/>
      <c r="E557" s="211"/>
      <c r="F557" s="211"/>
      <c r="G557" s="211"/>
      <c r="H557" s="211"/>
      <c r="I557" t="s">
        <v>311</v>
      </c>
      <c r="J557" s="211"/>
      <c r="K557" s="211"/>
      <c r="L557" s="242"/>
    </row>
    <row r="558" spans="1:12" ht="16.5" thickBot="1">
      <c r="A558" s="25"/>
      <c r="B558" s="1547"/>
      <c r="C558" s="1547"/>
      <c r="D558" s="1547"/>
      <c r="E558" s="1547"/>
      <c r="F558" s="1547"/>
      <c r="G558" s="1547"/>
      <c r="H558" s="1547"/>
      <c r="I558" s="1547"/>
      <c r="J558" s="1547"/>
      <c r="K558" s="1547"/>
      <c r="L558" s="1548"/>
    </row>
    <row r="559" spans="1:12">
      <c r="A559" s="73"/>
      <c r="B559" s="74"/>
      <c r="C559" s="74"/>
      <c r="D559" s="74"/>
      <c r="E559" s="74"/>
      <c r="F559" s="74"/>
      <c r="G559" s="74"/>
      <c r="H559" s="74"/>
      <c r="I559" s="78" t="s">
        <v>238</v>
      </c>
      <c r="J559" s="74"/>
      <c r="K559" s="74"/>
      <c r="L559" s="75"/>
    </row>
    <row r="560" spans="1:12">
      <c r="A560" s="13"/>
      <c r="B560" s="1807" t="s">
        <v>293</v>
      </c>
      <c r="C560" s="1807"/>
      <c r="D560" s="1807"/>
      <c r="E560" s="1807"/>
      <c r="F560" s="1807"/>
      <c r="G560" s="1807"/>
      <c r="H560" s="1807"/>
      <c r="I560" s="1807"/>
      <c r="J560" s="1807"/>
      <c r="K560" s="1807"/>
      <c r="L560" s="1808"/>
    </row>
    <row r="561" spans="1:12" ht="23.25">
      <c r="A561" s="13"/>
      <c r="B561" s="211"/>
      <c r="C561" s="211"/>
      <c r="D561" s="219" t="s">
        <v>240</v>
      </c>
      <c r="E561" s="211"/>
      <c r="F561" s="211"/>
      <c r="G561" s="211"/>
      <c r="H561" s="211"/>
      <c r="I561" s="213" t="s">
        <v>294</v>
      </c>
      <c r="J561" s="214"/>
      <c r="K561" s="214"/>
      <c r="L561" s="244"/>
    </row>
    <row r="562" spans="1:12" ht="15.75">
      <c r="A562" s="13"/>
      <c r="B562" s="1"/>
      <c r="C562" s="1" t="s">
        <v>241</v>
      </c>
      <c r="E562" s="1"/>
      <c r="F562" s="1"/>
      <c r="G562" s="1"/>
      <c r="H562" s="1"/>
      <c r="I562" s="212" t="s">
        <v>295</v>
      </c>
      <c r="J562" s="233">
        <f>'04-22Master'!F502</f>
        <v>0</v>
      </c>
      <c r="K562" s="215"/>
      <c r="L562" s="245"/>
    </row>
    <row r="563" spans="1:12">
      <c r="A563" s="13"/>
      <c r="B563" s="220"/>
      <c r="C563" s="189" t="s">
        <v>242</v>
      </c>
      <c r="E563" s="220"/>
      <c r="F563" s="220"/>
      <c r="H563" s="190"/>
      <c r="I563" s="236">
        <f>'04-22Master'!F503</f>
        <v>0</v>
      </c>
      <c r="J563" s="234"/>
      <c r="K563" s="235"/>
      <c r="L563" s="199"/>
    </row>
    <row r="564" spans="1:12" ht="23.25" customHeight="1">
      <c r="A564" s="13">
        <v>1</v>
      </c>
      <c r="B564" s="216" t="s">
        <v>243</v>
      </c>
      <c r="C564" s="63"/>
      <c r="D564" s="63"/>
      <c r="E564" s="63"/>
      <c r="F564" s="63"/>
      <c r="G564" s="64"/>
      <c r="H564" s="1784"/>
      <c r="I564" s="1785"/>
      <c r="J564" s="1785"/>
      <c r="K564" s="1785"/>
      <c r="L564" s="1786"/>
    </row>
    <row r="565" spans="1:12" ht="22.5" customHeight="1">
      <c r="A565" s="13">
        <v>2</v>
      </c>
      <c r="B565" s="1809" t="s">
        <v>244</v>
      </c>
      <c r="C565" s="1810"/>
      <c r="D565" s="1810"/>
      <c r="E565" s="1810"/>
      <c r="F565" s="217" t="s">
        <v>245</v>
      </c>
      <c r="G565" s="201"/>
      <c r="H565" s="1811"/>
      <c r="I565" s="1812"/>
      <c r="J565" s="1812"/>
      <c r="K565" s="1812"/>
      <c r="L565" s="1813"/>
    </row>
    <row r="566" spans="1:12" ht="10.5" customHeight="1">
      <c r="A566" s="13"/>
      <c r="B566" s="202" t="s">
        <v>246</v>
      </c>
      <c r="C566" s="203"/>
      <c r="D566" s="203"/>
      <c r="E566" s="203"/>
      <c r="F566" s="203" t="s">
        <v>239</v>
      </c>
      <c r="G566" s="204"/>
      <c r="H566" s="1814"/>
      <c r="I566" s="1815"/>
      <c r="J566" s="1815"/>
      <c r="K566" s="1815"/>
      <c r="L566" s="1816"/>
    </row>
    <row r="567" spans="1:12" ht="24" customHeight="1">
      <c r="A567" s="13">
        <v>3</v>
      </c>
      <c r="B567" s="218" t="s">
        <v>247</v>
      </c>
      <c r="C567" s="208"/>
      <c r="D567" s="208"/>
      <c r="E567" s="208"/>
      <c r="F567" s="208"/>
      <c r="G567" s="209"/>
      <c r="H567" s="218"/>
      <c r="I567" s="208"/>
      <c r="J567" s="208"/>
      <c r="K567" s="208"/>
      <c r="L567" s="246"/>
    </row>
    <row r="568" spans="1:12" ht="27.95" customHeight="1">
      <c r="A568" s="13">
        <v>4</v>
      </c>
      <c r="B568" s="194" t="s">
        <v>248</v>
      </c>
      <c r="C568" s="63"/>
      <c r="D568" s="63"/>
      <c r="E568" s="63"/>
      <c r="F568" s="63"/>
      <c r="G568" s="64"/>
      <c r="H568" s="194"/>
      <c r="I568" s="63"/>
      <c r="J568" s="63"/>
      <c r="K568" s="63"/>
      <c r="L568" s="199"/>
    </row>
    <row r="569" spans="1:12" ht="27.95" customHeight="1">
      <c r="A569" s="13">
        <v>5</v>
      </c>
      <c r="B569" s="1792" t="s">
        <v>296</v>
      </c>
      <c r="C569" s="1793"/>
      <c r="D569" s="1793"/>
      <c r="E569" s="1793"/>
      <c r="F569" s="1793"/>
      <c r="G569" s="64"/>
      <c r="H569" s="1794"/>
      <c r="I569" s="1795"/>
      <c r="J569" s="1795"/>
      <c r="K569" s="1795"/>
      <c r="L569" s="1796"/>
    </row>
    <row r="570" spans="1:12" ht="27.95" customHeight="1">
      <c r="A570" s="13">
        <v>6</v>
      </c>
      <c r="B570" s="207" t="s">
        <v>249</v>
      </c>
      <c r="C570" s="208" t="s">
        <v>250</v>
      </c>
      <c r="D570" s="208"/>
      <c r="E570" s="208"/>
      <c r="F570" s="208"/>
      <c r="G570" s="209"/>
      <c r="H570" s="218"/>
      <c r="I570" s="208"/>
      <c r="J570" s="208"/>
      <c r="K570" s="208"/>
      <c r="L570" s="246"/>
    </row>
    <row r="571" spans="1:12" ht="27.95" customHeight="1">
      <c r="A571" s="13"/>
      <c r="B571" s="207" t="s">
        <v>251</v>
      </c>
      <c r="C571" s="208" t="s">
        <v>252</v>
      </c>
      <c r="D571" s="208"/>
      <c r="E571" s="208"/>
      <c r="F571" s="208"/>
      <c r="G571" s="209"/>
      <c r="H571" s="218"/>
      <c r="I571" s="200"/>
      <c r="J571" s="200"/>
      <c r="K571" s="208"/>
      <c r="L571" s="246"/>
    </row>
    <row r="572" spans="1:12" ht="27.95" customHeight="1">
      <c r="A572" s="13">
        <v>7</v>
      </c>
      <c r="B572" s="1789" t="s">
        <v>253</v>
      </c>
      <c r="C572" s="1790"/>
      <c r="D572" s="1790"/>
      <c r="E572" s="1790"/>
      <c r="F572" s="1790"/>
      <c r="G572" s="1797"/>
      <c r="H572" s="222" t="s">
        <v>254</v>
      </c>
      <c r="I572" s="223"/>
      <c r="J572" s="224"/>
      <c r="K572" s="222" t="s">
        <v>255</v>
      </c>
      <c r="L572" s="247"/>
    </row>
    <row r="573" spans="1:12" ht="27.95" customHeight="1">
      <c r="A573" s="13">
        <v>8</v>
      </c>
      <c r="B573" s="1789" t="s">
        <v>297</v>
      </c>
      <c r="C573" s="1790"/>
      <c r="D573" s="1790"/>
      <c r="E573" s="1790"/>
      <c r="F573" s="1790"/>
      <c r="G573" s="1797"/>
      <c r="H573" s="222" t="s">
        <v>254</v>
      </c>
      <c r="I573" s="223"/>
      <c r="J573" s="224"/>
      <c r="K573" s="222" t="s">
        <v>255</v>
      </c>
      <c r="L573" s="247"/>
    </row>
    <row r="574" spans="1:12" ht="27.95" customHeight="1">
      <c r="A574" s="13"/>
      <c r="B574" s="194"/>
      <c r="C574" s="226"/>
      <c r="D574" s="226"/>
      <c r="E574" s="226"/>
      <c r="F574" s="226" t="s">
        <v>256</v>
      </c>
      <c r="G574" s="226"/>
      <c r="H574" s="226"/>
      <c r="I574" s="226"/>
      <c r="J574" s="226"/>
      <c r="K574" s="226"/>
      <c r="L574" s="248"/>
    </row>
    <row r="575" spans="1:12" ht="27.95" customHeight="1">
      <c r="A575" s="13">
        <v>9</v>
      </c>
      <c r="B575" s="207" t="s">
        <v>257</v>
      </c>
      <c r="C575" s="208" t="s">
        <v>258</v>
      </c>
      <c r="D575" s="208"/>
      <c r="E575" s="208"/>
      <c r="F575" s="208"/>
      <c r="G575" s="209"/>
      <c r="H575" s="218"/>
      <c r="I575" s="208"/>
      <c r="J575" s="208"/>
      <c r="K575" s="208"/>
      <c r="L575" s="246"/>
    </row>
    <row r="576" spans="1:12" ht="24" customHeight="1">
      <c r="A576" s="84"/>
      <c r="B576" s="207" t="s">
        <v>259</v>
      </c>
      <c r="C576" s="208" t="s">
        <v>260</v>
      </c>
      <c r="D576" s="208"/>
      <c r="E576" s="208"/>
      <c r="F576" s="208"/>
      <c r="G576" s="209"/>
      <c r="H576" s="218"/>
      <c r="I576" s="208"/>
      <c r="J576" s="208"/>
      <c r="K576" s="208"/>
      <c r="L576" s="246"/>
    </row>
    <row r="577" spans="1:12" ht="24" customHeight="1">
      <c r="A577" s="84"/>
      <c r="B577" s="207" t="s">
        <v>298</v>
      </c>
      <c r="C577" s="208" t="s">
        <v>299</v>
      </c>
      <c r="D577" s="208"/>
      <c r="E577" s="208"/>
      <c r="F577" s="208"/>
      <c r="G577" s="209"/>
      <c r="H577" s="218"/>
      <c r="I577" s="208"/>
      <c r="J577" s="208"/>
      <c r="K577" s="208"/>
      <c r="L577" s="246"/>
    </row>
    <row r="578" spans="1:12" ht="22.5" customHeight="1">
      <c r="A578" s="84"/>
      <c r="B578" s="207" t="s">
        <v>262</v>
      </c>
      <c r="C578" s="208" t="s">
        <v>263</v>
      </c>
      <c r="D578" s="208"/>
      <c r="E578" s="208"/>
      <c r="F578" s="208"/>
      <c r="G578" s="209"/>
      <c r="H578" s="218"/>
      <c r="I578" s="208"/>
      <c r="J578" s="208"/>
      <c r="K578" s="208"/>
      <c r="L578" s="246"/>
    </row>
    <row r="579" spans="1:12" ht="27.95" customHeight="1">
      <c r="A579" s="84"/>
      <c r="B579" s="207" t="s">
        <v>264</v>
      </c>
      <c r="C579" s="208" t="s">
        <v>265</v>
      </c>
      <c r="D579" s="208"/>
      <c r="E579" s="208"/>
      <c r="F579" s="208"/>
      <c r="G579" s="209"/>
      <c r="H579" s="218"/>
      <c r="I579" s="208"/>
      <c r="J579" s="208"/>
      <c r="K579" s="208"/>
      <c r="L579" s="246"/>
    </row>
    <row r="580" spans="1:12" ht="27.95" customHeight="1">
      <c r="A580" s="84">
        <v>10</v>
      </c>
      <c r="B580" s="207" t="s">
        <v>257</v>
      </c>
      <c r="C580" s="208" t="s">
        <v>300</v>
      </c>
      <c r="D580" s="208"/>
      <c r="E580" s="208"/>
      <c r="F580" s="208"/>
      <c r="G580" s="209"/>
      <c r="H580" s="222" t="s">
        <v>254</v>
      </c>
      <c r="I580" s="223"/>
      <c r="J580" s="224"/>
      <c r="K580" s="222" t="s">
        <v>255</v>
      </c>
      <c r="L580" s="247"/>
    </row>
    <row r="581" spans="1:12" ht="27.95" customHeight="1">
      <c r="A581" s="84"/>
      <c r="B581" s="207" t="s">
        <v>259</v>
      </c>
      <c r="C581" s="208" t="s">
        <v>301</v>
      </c>
      <c r="D581" s="208"/>
      <c r="E581" s="208"/>
      <c r="F581" s="208"/>
      <c r="G581" s="209"/>
      <c r="H581" s="218"/>
      <c r="I581" s="208"/>
      <c r="J581" s="208"/>
      <c r="K581" s="208"/>
      <c r="L581" s="246"/>
    </row>
    <row r="582" spans="1:12">
      <c r="A582" s="84"/>
      <c r="B582" s="207" t="s">
        <v>298</v>
      </c>
      <c r="C582" s="208" t="s">
        <v>266</v>
      </c>
      <c r="D582" s="208"/>
      <c r="E582" s="208"/>
      <c r="F582" s="208"/>
      <c r="G582" s="209"/>
      <c r="H582" s="218"/>
      <c r="I582" s="208"/>
      <c r="J582" s="208"/>
      <c r="K582" s="208"/>
      <c r="L582" s="246"/>
    </row>
    <row r="583" spans="1:12">
      <c r="A583" s="84"/>
      <c r="B583" s="207" t="s">
        <v>262</v>
      </c>
      <c r="C583" s="208" t="s">
        <v>302</v>
      </c>
      <c r="D583" s="208"/>
      <c r="E583" s="208"/>
      <c r="F583" s="208"/>
      <c r="G583" s="209"/>
      <c r="H583" s="218"/>
      <c r="I583" s="208"/>
      <c r="J583" s="208"/>
      <c r="K583" s="208"/>
      <c r="L583" s="246"/>
    </row>
    <row r="584" spans="1:12">
      <c r="A584" s="13"/>
      <c r="B584" s="194"/>
      <c r="C584" s="226"/>
      <c r="D584" s="226"/>
      <c r="E584" s="226" t="s">
        <v>303</v>
      </c>
      <c r="F584" s="226"/>
      <c r="G584" s="226"/>
      <c r="H584" s="226"/>
      <c r="I584" s="226"/>
      <c r="J584" s="226"/>
      <c r="K584" s="226"/>
      <c r="L584" s="248"/>
    </row>
    <row r="585" spans="1:12">
      <c r="A585" s="13">
        <v>11</v>
      </c>
      <c r="B585" s="207" t="s">
        <v>257</v>
      </c>
      <c r="C585" s="208" t="s">
        <v>267</v>
      </c>
      <c r="D585" s="208"/>
      <c r="E585" s="208"/>
      <c r="F585" s="208"/>
      <c r="G585" s="209"/>
      <c r="H585" s="218"/>
      <c r="I585" s="208"/>
      <c r="J585" s="208"/>
      <c r="K585" s="208"/>
      <c r="L585" s="246"/>
    </row>
    <row r="586" spans="1:12">
      <c r="A586" s="13"/>
      <c r="B586" s="207" t="s">
        <v>259</v>
      </c>
      <c r="C586" s="208" t="s">
        <v>268</v>
      </c>
      <c r="D586" s="208"/>
      <c r="E586" s="208"/>
      <c r="F586" s="208"/>
      <c r="G586" s="209"/>
      <c r="H586" s="218"/>
      <c r="I586" s="208"/>
      <c r="J586" s="208"/>
      <c r="K586" s="208"/>
      <c r="L586" s="246"/>
    </row>
    <row r="587" spans="1:12">
      <c r="A587" s="13"/>
      <c r="B587" s="207" t="s">
        <v>261</v>
      </c>
      <c r="C587" s="208" t="s">
        <v>269</v>
      </c>
      <c r="D587" s="208"/>
      <c r="E587" s="208"/>
      <c r="F587" s="208"/>
      <c r="G587" s="209"/>
      <c r="H587" s="218"/>
      <c r="I587" s="208"/>
      <c r="J587" s="208"/>
      <c r="K587" s="208"/>
      <c r="L587" s="246"/>
    </row>
    <row r="588" spans="1:12" ht="15" customHeight="1">
      <c r="A588" s="13"/>
      <c r="B588" s="182"/>
      <c r="C588" s="178"/>
      <c r="D588" s="178"/>
      <c r="E588" s="178"/>
      <c r="F588" s="227" t="s">
        <v>270</v>
      </c>
      <c r="G588" s="178"/>
      <c r="H588" s="167"/>
      <c r="I588" s="167"/>
      <c r="J588" s="167"/>
      <c r="K588" s="167"/>
      <c r="L588" s="185"/>
    </row>
    <row r="589" spans="1:12">
      <c r="A589" s="13"/>
      <c r="B589" s="239" t="s">
        <v>271</v>
      </c>
      <c r="C589" s="238" t="s">
        <v>272</v>
      </c>
      <c r="D589" s="178"/>
      <c r="E589" s="178"/>
      <c r="F589" s="178"/>
      <c r="G589" s="178"/>
      <c r="H589" s="167"/>
      <c r="I589" s="167"/>
      <c r="J589" s="168"/>
      <c r="K589" s="167"/>
      <c r="L589" s="185"/>
    </row>
    <row r="590" spans="1:12">
      <c r="A590" s="13"/>
      <c r="B590" s="239" t="s">
        <v>273</v>
      </c>
      <c r="C590" s="237" t="s">
        <v>274</v>
      </c>
      <c r="D590" s="167"/>
      <c r="E590" s="168"/>
      <c r="G590" s="1798"/>
      <c r="H590" s="1798"/>
      <c r="I590" s="183"/>
      <c r="J590" s="184"/>
      <c r="K590" s="1798"/>
      <c r="L590" s="1799"/>
    </row>
    <row r="591" spans="1:12">
      <c r="A591" s="13"/>
      <c r="B591" s="240" t="s">
        <v>275</v>
      </c>
      <c r="C591" s="1800" t="s">
        <v>304</v>
      </c>
      <c r="D591" s="1800"/>
      <c r="E591" s="1800"/>
      <c r="F591" s="1800"/>
      <c r="G591" s="1800"/>
      <c r="H591" s="1800"/>
      <c r="I591" s="1800"/>
      <c r="J591" s="1800"/>
      <c r="K591" s="1800"/>
      <c r="L591" s="1801"/>
    </row>
    <row r="592" spans="1:12">
      <c r="A592" s="13"/>
      <c r="B592" s="239" t="s">
        <v>276</v>
      </c>
      <c r="C592" s="238" t="s">
        <v>277</v>
      </c>
      <c r="D592" s="230"/>
      <c r="E592" s="230"/>
      <c r="F592" s="230"/>
      <c r="G592" s="230"/>
      <c r="H592" s="230"/>
      <c r="I592" s="230"/>
      <c r="J592" s="230"/>
      <c r="K592" s="230"/>
      <c r="L592" s="249"/>
    </row>
    <row r="593" spans="1:12">
      <c r="A593" s="13"/>
      <c r="B593" s="182"/>
      <c r="C593" t="s">
        <v>305</v>
      </c>
      <c r="D593" s="2"/>
      <c r="E593" s="2"/>
      <c r="F593" s="2"/>
      <c r="G593" s="2"/>
      <c r="L593" s="14"/>
    </row>
    <row r="594" spans="1:12">
      <c r="A594" s="13"/>
      <c r="C594" t="s">
        <v>278</v>
      </c>
      <c r="J594" t="s">
        <v>306</v>
      </c>
      <c r="L594" s="14"/>
    </row>
    <row r="595" spans="1:12">
      <c r="A595" s="13"/>
      <c r="F595" s="228" t="s">
        <v>279</v>
      </c>
      <c r="L595" s="14"/>
    </row>
    <row r="596" spans="1:12">
      <c r="A596" s="13" t="s">
        <v>307</v>
      </c>
      <c r="B596" t="s">
        <v>280</v>
      </c>
      <c r="E596" s="231">
        <f>'04-22Master'!B512</f>
        <v>0</v>
      </c>
      <c r="H596" s="1802" t="s">
        <v>281</v>
      </c>
      <c r="I596" s="1802"/>
      <c r="J596" s="232">
        <f>'04-22Master'!I512</f>
        <v>0</v>
      </c>
      <c r="K596" t="s">
        <v>282</v>
      </c>
      <c r="L596" s="14"/>
    </row>
    <row r="597" spans="1:12">
      <c r="A597" s="13"/>
      <c r="B597" s="1803">
        <f>'04-22Master'!N512</f>
        <v>0</v>
      </c>
      <c r="C597" s="1804"/>
      <c r="D597" s="229"/>
      <c r="E597" s="229"/>
      <c r="F597" s="229"/>
      <c r="G597" s="229"/>
      <c r="H597" s="229"/>
      <c r="I597" s="229"/>
      <c r="J597" s="229"/>
      <c r="K597" s="229"/>
      <c r="L597" s="250"/>
    </row>
    <row r="598" spans="1:12">
      <c r="A598" s="13" t="s">
        <v>309</v>
      </c>
      <c r="B598" s="229" t="s">
        <v>283</v>
      </c>
      <c r="C598" s="229"/>
      <c r="D598" s="229"/>
      <c r="E598" s="229"/>
      <c r="F598" s="229"/>
      <c r="G598" s="229"/>
      <c r="H598" s="229"/>
      <c r="I598" s="229"/>
      <c r="J598" s="229"/>
      <c r="K598" s="229"/>
      <c r="L598" s="250"/>
    </row>
    <row r="599" spans="1:12">
      <c r="A599" s="13"/>
      <c r="B599" s="229" t="s">
        <v>308</v>
      </c>
      <c r="C599" s="229"/>
      <c r="D599" s="229"/>
      <c r="E599" s="229"/>
      <c r="F599" s="229"/>
      <c r="G599" s="229"/>
      <c r="H599" s="229"/>
      <c r="I599" s="229"/>
      <c r="J599" s="229"/>
      <c r="K599" s="229"/>
      <c r="L599" s="250"/>
    </row>
    <row r="600" spans="1:12">
      <c r="A600" s="13"/>
      <c r="B600" t="s">
        <v>284</v>
      </c>
      <c r="L600" s="14"/>
    </row>
    <row r="601" spans="1:12" ht="18.75">
      <c r="A601" s="13"/>
      <c r="B601" s="2" t="s">
        <v>285</v>
      </c>
      <c r="F601" s="181"/>
      <c r="L601" s="14"/>
    </row>
    <row r="602" spans="1:12">
      <c r="A602" s="13"/>
      <c r="B602" s="2" t="s">
        <v>286</v>
      </c>
      <c r="L602" s="14"/>
    </row>
    <row r="603" spans="1:12" ht="21.75" customHeight="1">
      <c r="A603" s="13"/>
      <c r="B603" t="s">
        <v>287</v>
      </c>
      <c r="L603" s="14"/>
    </row>
    <row r="604" spans="1:12" ht="18" customHeight="1">
      <c r="A604" s="13"/>
      <c r="B604" t="s">
        <v>288</v>
      </c>
      <c r="L604" s="14"/>
    </row>
    <row r="605" spans="1:12" ht="17.25" customHeight="1">
      <c r="A605" s="13" t="s">
        <v>298</v>
      </c>
      <c r="B605" t="s">
        <v>289</v>
      </c>
      <c r="L605" s="14"/>
    </row>
    <row r="606" spans="1:12" ht="19.5" customHeight="1">
      <c r="A606" s="13"/>
      <c r="B606" s="241" t="s">
        <v>310</v>
      </c>
      <c r="L606" s="14"/>
    </row>
    <row r="607" spans="1:12" ht="18.75" customHeight="1">
      <c r="A607" s="13"/>
      <c r="B607" t="s">
        <v>284</v>
      </c>
      <c r="L607" s="14"/>
    </row>
    <row r="608" spans="1:12" ht="15" customHeight="1">
      <c r="A608" s="13"/>
      <c r="B608" t="s">
        <v>290</v>
      </c>
      <c r="L608" s="14"/>
    </row>
    <row r="609" spans="1:12" ht="20.25" customHeight="1">
      <c r="A609" s="13"/>
      <c r="B609" t="s">
        <v>291</v>
      </c>
      <c r="L609" s="14"/>
    </row>
    <row r="610" spans="1:12" ht="21" customHeight="1">
      <c r="A610" s="13"/>
      <c r="B610" s="1805" t="s">
        <v>292</v>
      </c>
      <c r="C610" s="1805"/>
      <c r="D610" s="1805"/>
      <c r="E610" s="1805"/>
      <c r="F610" s="1805"/>
      <c r="G610" s="1805"/>
      <c r="H610" s="1805"/>
      <c r="I610" s="1805"/>
      <c r="J610" s="1805"/>
      <c r="K610" s="1805"/>
      <c r="L610" s="1806"/>
    </row>
    <row r="611" spans="1:12" ht="27.95" customHeight="1">
      <c r="A611" s="13"/>
      <c r="B611" t="s">
        <v>204</v>
      </c>
      <c r="C611" s="211"/>
      <c r="D611" s="211"/>
      <c r="E611" s="211"/>
      <c r="F611" s="211"/>
      <c r="G611" s="211"/>
      <c r="H611" s="211"/>
      <c r="I611" t="s">
        <v>311</v>
      </c>
      <c r="J611" s="211"/>
      <c r="K611" s="211"/>
      <c r="L611" s="242"/>
    </row>
    <row r="612" spans="1:12" ht="27.95" customHeight="1" thickBot="1">
      <c r="A612" s="25"/>
      <c r="B612" s="1547"/>
      <c r="C612" s="1547"/>
      <c r="D612" s="1547"/>
      <c r="E612" s="1547"/>
      <c r="F612" s="1547"/>
      <c r="G612" s="1547"/>
      <c r="H612" s="1547"/>
      <c r="I612" s="1547"/>
      <c r="J612" s="1547"/>
      <c r="K612" s="1547"/>
      <c r="L612" s="1548"/>
    </row>
    <row r="613" spans="1:12" ht="27.95" customHeight="1">
      <c r="B613" s="182"/>
      <c r="C613" s="178"/>
      <c r="D613" s="178"/>
      <c r="E613" s="178"/>
      <c r="F613" s="178"/>
      <c r="G613" s="178"/>
      <c r="H613" s="167"/>
      <c r="I613" s="167"/>
      <c r="J613" s="167"/>
      <c r="K613" s="167"/>
      <c r="L613" s="167"/>
    </row>
    <row r="614" spans="1:12" ht="27.95" customHeight="1">
      <c r="B614" s="182"/>
      <c r="C614" s="178"/>
      <c r="D614" s="178"/>
      <c r="E614" s="178"/>
      <c r="F614" s="178"/>
      <c r="G614" s="178"/>
      <c r="H614" s="167"/>
      <c r="I614" s="167"/>
      <c r="J614" s="168"/>
      <c r="K614" s="167"/>
      <c r="L614" s="167"/>
    </row>
    <row r="615" spans="1:12" ht="27.95" customHeight="1">
      <c r="B615" s="182"/>
      <c r="C615" s="178"/>
      <c r="D615" s="178"/>
      <c r="E615" s="178"/>
      <c r="F615" s="178"/>
      <c r="G615" s="178"/>
      <c r="H615" s="167"/>
      <c r="I615" s="167"/>
      <c r="J615" s="167"/>
      <c r="K615" s="167"/>
      <c r="L615" s="167"/>
    </row>
    <row r="616" spans="1:12" ht="27.95" customHeight="1">
      <c r="B616" s="182"/>
      <c r="C616" s="178"/>
      <c r="D616" s="178"/>
      <c r="E616" s="178"/>
      <c r="F616" s="178"/>
      <c r="G616" s="178"/>
      <c r="H616" s="167"/>
      <c r="I616" s="167"/>
      <c r="J616" s="168"/>
      <c r="K616" s="167"/>
      <c r="L616" s="167"/>
    </row>
    <row r="617" spans="1:12" ht="27.95" customHeight="1">
      <c r="B617" s="182"/>
      <c r="C617" s="178"/>
      <c r="D617" s="167"/>
      <c r="E617" s="168"/>
      <c r="F617" s="167"/>
      <c r="G617" s="168"/>
      <c r="H617" s="167"/>
      <c r="I617" s="168"/>
      <c r="J617" s="167"/>
      <c r="K617" s="168"/>
      <c r="L617" s="168"/>
    </row>
    <row r="618" spans="1:12" ht="27.95" customHeight="1">
      <c r="B618" s="182"/>
      <c r="C618" s="178"/>
      <c r="D618" s="178"/>
      <c r="E618" s="178"/>
      <c r="F618" s="178"/>
      <c r="G618" s="178"/>
      <c r="H618" s="167"/>
      <c r="I618" s="167"/>
      <c r="J618" s="252"/>
      <c r="K618" s="167"/>
      <c r="L618" s="167"/>
    </row>
    <row r="619" spans="1:12" ht="27.95" customHeight="1">
      <c r="B619" s="182"/>
      <c r="C619" s="2"/>
      <c r="D619" s="2"/>
      <c r="E619" s="2"/>
      <c r="F619" s="2"/>
      <c r="G619" s="2"/>
    </row>
    <row r="620" spans="1:12" ht="27.95" customHeight="1">
      <c r="B620" s="182"/>
      <c r="C620" s="2"/>
      <c r="D620" s="2"/>
      <c r="E620" s="2"/>
      <c r="F620" s="2"/>
      <c r="G620" s="2"/>
    </row>
    <row r="623" spans="1:12" ht="32.25">
      <c r="B623" s="1776"/>
      <c r="C623" s="1604"/>
      <c r="D623" s="1604"/>
      <c r="E623" s="1604"/>
      <c r="F623" s="1604"/>
      <c r="G623" s="1604"/>
      <c r="H623" s="1604"/>
      <c r="I623" s="1604"/>
      <c r="J623" s="1604"/>
      <c r="K623" s="1604"/>
      <c r="L623" s="1604"/>
    </row>
    <row r="624" spans="1:12" ht="23.25">
      <c r="B624" s="1753"/>
      <c r="C624" s="1753"/>
      <c r="D624" s="1753"/>
      <c r="E624" s="1753"/>
      <c r="F624" s="1753"/>
      <c r="G624" s="1753"/>
      <c r="H624" s="1753"/>
      <c r="I624" s="1753"/>
      <c r="J624" s="1753"/>
      <c r="K624" s="1753"/>
      <c r="L624" s="1753"/>
    </row>
    <row r="625" spans="2:12" ht="15.75">
      <c r="B625" s="1774"/>
      <c r="C625" s="1774"/>
      <c r="D625" s="1774"/>
      <c r="E625" s="1774"/>
      <c r="F625" s="1774"/>
      <c r="G625" s="1774"/>
      <c r="H625" s="1774"/>
      <c r="I625" s="1774"/>
      <c r="J625" s="1774"/>
      <c r="K625" s="1774"/>
      <c r="L625" s="1774"/>
    </row>
    <row r="626" spans="2:12" ht="15" customHeight="1">
      <c r="B626" s="1754"/>
      <c r="C626" s="1754"/>
      <c r="D626" s="1754"/>
      <c r="E626" s="1754"/>
      <c r="F626" s="1754"/>
      <c r="H626" s="1755"/>
      <c r="I626" s="1755"/>
      <c r="J626" s="1755"/>
      <c r="K626" s="1755"/>
      <c r="L626" s="1755"/>
    </row>
    <row r="627" spans="2:12">
      <c r="B627" s="1754"/>
      <c r="C627" s="1754"/>
      <c r="D627" s="1754"/>
      <c r="E627" s="1754"/>
      <c r="F627" s="1754"/>
      <c r="H627" s="1755"/>
      <c r="I627" s="1755"/>
      <c r="J627" s="1755"/>
      <c r="K627" s="1755"/>
      <c r="L627" s="1755"/>
    </row>
    <row r="629" spans="2:12">
      <c r="B629" s="2"/>
      <c r="H629" s="2"/>
    </row>
    <row r="631" spans="2:12">
      <c r="B631" s="2"/>
      <c r="H631" s="2"/>
    </row>
    <row r="634" spans="2:12">
      <c r="B634" s="1756"/>
      <c r="C634" s="1756"/>
      <c r="D634" s="1756"/>
      <c r="E634" s="1756"/>
      <c r="F634" s="1756"/>
      <c r="H634" s="1756"/>
      <c r="I634" s="1756"/>
      <c r="J634" s="1756"/>
      <c r="K634" s="1756"/>
      <c r="L634" s="1756"/>
    </row>
    <row r="636" spans="2:12">
      <c r="H636" s="2"/>
      <c r="I636" s="2"/>
      <c r="J636" s="2"/>
      <c r="K636" s="2"/>
      <c r="L636" s="2"/>
    </row>
    <row r="637" spans="2:12">
      <c r="H637" s="2"/>
      <c r="I637" s="2"/>
      <c r="J637" s="2"/>
      <c r="K637" s="2"/>
      <c r="L637" s="2"/>
    </row>
    <row r="638" spans="2:12">
      <c r="B638" s="2"/>
      <c r="H638" s="2"/>
      <c r="I638" s="2"/>
      <c r="J638" s="2"/>
      <c r="K638" s="2"/>
      <c r="L638" s="2"/>
    </row>
    <row r="639" spans="2:12">
      <c r="H639" s="2"/>
      <c r="I639" s="2"/>
      <c r="J639" s="2"/>
      <c r="K639" s="2"/>
      <c r="L639" s="2"/>
    </row>
    <row r="640" spans="2:12">
      <c r="H640" s="2"/>
      <c r="I640" s="2"/>
      <c r="J640" s="2"/>
      <c r="K640" s="2"/>
      <c r="L640" s="2"/>
    </row>
    <row r="641" spans="1:12" ht="27.95" customHeight="1">
      <c r="A641" s="10"/>
      <c r="B641" s="1772"/>
      <c r="C641" s="1772"/>
      <c r="D641" s="1772"/>
      <c r="E641" s="1772"/>
      <c r="F641" s="1772"/>
      <c r="G641" s="1772"/>
      <c r="H641" s="1769"/>
      <c r="I641" s="1770"/>
      <c r="J641" s="1770"/>
      <c r="K641" s="1770"/>
      <c r="L641" s="1770"/>
    </row>
    <row r="642" spans="1:12" ht="27.95" customHeight="1">
      <c r="A642" s="10"/>
      <c r="B642" s="1755"/>
      <c r="C642" s="1755"/>
      <c r="D642" s="1755"/>
      <c r="E642" s="1755"/>
      <c r="F642" s="1755"/>
      <c r="G642" s="1755"/>
      <c r="H642" s="1769"/>
      <c r="I642" s="1770"/>
      <c r="J642" s="1770"/>
      <c r="K642" s="1770"/>
      <c r="L642" s="1770"/>
    </row>
    <row r="643" spans="1:12" ht="27.95" customHeight="1">
      <c r="A643" s="10"/>
      <c r="B643" s="1772"/>
      <c r="C643" s="1772"/>
      <c r="D643" s="1772"/>
      <c r="E643" s="1772"/>
      <c r="F643" s="1772"/>
      <c r="G643" s="1772"/>
      <c r="H643" s="1769"/>
      <c r="I643" s="1770"/>
      <c r="J643" s="1770"/>
      <c r="K643" s="1770"/>
      <c r="L643" s="1770"/>
    </row>
    <row r="644" spans="1:12" ht="27.95" customHeight="1">
      <c r="A644" s="10"/>
      <c r="B644" s="1772"/>
      <c r="C644" s="1772"/>
      <c r="D644" s="1772"/>
      <c r="E644" s="1772"/>
      <c r="F644" s="1772"/>
      <c r="G644" s="1772"/>
      <c r="H644" s="1773"/>
      <c r="I644" s="1770"/>
      <c r="J644" s="1770"/>
      <c r="K644" s="1770"/>
      <c r="L644" s="1770"/>
    </row>
    <row r="645" spans="1:12" ht="27.95" customHeight="1">
      <c r="A645" s="10"/>
      <c r="B645" s="182"/>
      <c r="C645" s="178"/>
      <c r="D645" s="178"/>
      <c r="E645" s="178"/>
      <c r="F645" s="178"/>
      <c r="G645" s="178"/>
      <c r="H645" s="167"/>
      <c r="I645" s="10"/>
      <c r="J645" s="251"/>
      <c r="K645" s="167"/>
      <c r="L645" s="167"/>
    </row>
    <row r="646" spans="1:12" ht="27.95" customHeight="1">
      <c r="A646" s="10"/>
      <c r="B646" s="182"/>
      <c r="C646" s="178"/>
      <c r="D646" s="178"/>
      <c r="E646" s="178"/>
      <c r="F646" s="178"/>
      <c r="G646" s="178"/>
      <c r="H646" s="167"/>
      <c r="I646" s="167"/>
      <c r="J646" s="251"/>
      <c r="K646" s="167"/>
      <c r="L646" s="167"/>
    </row>
    <row r="647" spans="1:12" ht="27.95" customHeight="1">
      <c r="A647" s="10"/>
      <c r="B647" s="1755"/>
      <c r="C647" s="1755"/>
      <c r="D647" s="1755"/>
      <c r="E647" s="1755"/>
      <c r="F647" s="1755"/>
      <c r="G647" s="1755"/>
      <c r="H647" s="1769"/>
      <c r="I647" s="1770"/>
      <c r="J647" s="1770"/>
      <c r="K647" s="1770"/>
      <c r="L647" s="1770"/>
    </row>
    <row r="648" spans="1:12" ht="27.95" customHeight="1">
      <c r="A648" s="10"/>
      <c r="B648" s="1772"/>
      <c r="C648" s="1772"/>
      <c r="D648" s="1772"/>
      <c r="E648" s="1772"/>
      <c r="F648" s="1772"/>
      <c r="G648" s="1772"/>
      <c r="H648" s="1775"/>
      <c r="I648" s="1770"/>
      <c r="J648" s="1770"/>
      <c r="K648" s="1770"/>
      <c r="L648" s="1770"/>
    </row>
    <row r="649" spans="1:12" ht="27.95" customHeight="1">
      <c r="B649" s="1772"/>
      <c r="C649" s="1772"/>
      <c r="D649" s="1772"/>
      <c r="E649" s="1772"/>
      <c r="F649" s="1772"/>
      <c r="G649" s="1772"/>
      <c r="H649" s="1770"/>
      <c r="I649" s="1770"/>
      <c r="J649" s="1770"/>
      <c r="K649" s="1770"/>
      <c r="L649" s="1770"/>
    </row>
    <row r="650" spans="1:12" ht="27.95" customHeight="1">
      <c r="B650" s="182"/>
      <c r="C650" s="178"/>
      <c r="D650" s="178"/>
      <c r="E650" s="178"/>
      <c r="F650" s="178"/>
      <c r="G650" s="178"/>
      <c r="H650" s="167"/>
      <c r="I650" s="167"/>
      <c r="J650" s="167"/>
      <c r="K650" s="167"/>
      <c r="L650" s="167"/>
    </row>
    <row r="651" spans="1:12" ht="27.95" customHeight="1">
      <c r="B651" s="182"/>
      <c r="C651" s="178"/>
      <c r="D651" s="178"/>
      <c r="E651" s="178"/>
      <c r="F651" s="178"/>
      <c r="G651" s="178"/>
      <c r="H651" s="167"/>
      <c r="I651" s="167"/>
      <c r="J651" s="167"/>
      <c r="K651" s="167"/>
      <c r="L651" s="167"/>
    </row>
    <row r="652" spans="1:12" ht="27.95" customHeight="1">
      <c r="B652" s="182"/>
      <c r="C652" s="178"/>
      <c r="D652" s="178"/>
      <c r="E652" s="178"/>
      <c r="F652" s="178"/>
      <c r="G652" s="178"/>
      <c r="H652" s="167"/>
      <c r="I652" s="167"/>
      <c r="J652" s="168"/>
      <c r="K652" s="167"/>
      <c r="L652" s="167"/>
    </row>
    <row r="653" spans="1:12" ht="27.95" customHeight="1">
      <c r="B653" s="182"/>
      <c r="C653" s="178"/>
      <c r="D653" s="178"/>
      <c r="E653" s="178"/>
      <c r="F653" s="178"/>
      <c r="G653" s="178"/>
      <c r="H653" s="167"/>
      <c r="I653" s="167"/>
      <c r="J653" s="167"/>
      <c r="K653" s="167"/>
      <c r="L653" s="167"/>
    </row>
    <row r="654" spans="1:12" ht="27.95" customHeight="1">
      <c r="B654" s="182"/>
      <c r="C654" s="178"/>
      <c r="D654" s="178"/>
      <c r="E654" s="178"/>
      <c r="F654" s="178"/>
      <c r="G654" s="178"/>
      <c r="H654" s="167"/>
      <c r="I654" s="167"/>
      <c r="J654" s="168"/>
      <c r="K654" s="167"/>
      <c r="L654" s="167"/>
    </row>
    <row r="655" spans="1:12" ht="27.95" customHeight="1">
      <c r="B655" s="182"/>
      <c r="C655" s="178"/>
      <c r="D655" s="167"/>
      <c r="E655" s="168"/>
      <c r="F655" s="167"/>
      <c r="G655" s="168"/>
      <c r="H655" s="167"/>
      <c r="I655" s="168"/>
      <c r="J655" s="167"/>
      <c r="K655" s="168"/>
      <c r="L655" s="168"/>
    </row>
    <row r="656" spans="1:12" ht="27.95" customHeight="1">
      <c r="B656" s="182"/>
      <c r="C656" s="178"/>
      <c r="D656" s="178"/>
      <c r="E656" s="178"/>
      <c r="F656" s="178"/>
      <c r="G656" s="178"/>
      <c r="H656" s="167"/>
      <c r="I656" s="167"/>
      <c r="J656" s="252"/>
      <c r="K656" s="167"/>
      <c r="L656" s="167"/>
    </row>
    <row r="657" spans="2:12" ht="27.95" customHeight="1">
      <c r="B657" s="182"/>
      <c r="C657" s="2"/>
      <c r="D657" s="2"/>
      <c r="E657" s="2"/>
      <c r="F657" s="2"/>
      <c r="G657" s="2"/>
    </row>
    <row r="658" spans="2:12" ht="27.95" customHeight="1">
      <c r="B658" s="182"/>
      <c r="C658" s="2"/>
      <c r="D658" s="2"/>
      <c r="E658" s="2"/>
      <c r="F658" s="2"/>
      <c r="G658" s="2"/>
    </row>
    <row r="662" spans="2:12" ht="32.25">
      <c r="B662" s="1776"/>
      <c r="C662" s="1604"/>
      <c r="D662" s="1604"/>
      <c r="E662" s="1604"/>
      <c r="F662" s="1604"/>
      <c r="G662" s="1604"/>
      <c r="H662" s="1604"/>
      <c r="I662" s="1604"/>
      <c r="J662" s="1604"/>
      <c r="K662" s="1604"/>
      <c r="L662" s="1604"/>
    </row>
    <row r="663" spans="2:12" ht="23.25">
      <c r="B663" s="1753"/>
      <c r="C663" s="1753"/>
      <c r="D663" s="1753"/>
      <c r="E663" s="1753"/>
      <c r="F663" s="1753"/>
      <c r="G663" s="1753"/>
      <c r="H663" s="1753"/>
      <c r="I663" s="1753"/>
      <c r="J663" s="1753"/>
      <c r="K663" s="1753"/>
      <c r="L663" s="1753"/>
    </row>
    <row r="664" spans="2:12" ht="15.75">
      <c r="B664" s="1774"/>
      <c r="C664" s="1774"/>
      <c r="D664" s="1774"/>
      <c r="E664" s="1774"/>
      <c r="F664" s="1774"/>
      <c r="G664" s="1774"/>
      <c r="H664" s="1774"/>
      <c r="I664" s="1774"/>
      <c r="J664" s="1774"/>
      <c r="K664" s="1774"/>
      <c r="L664" s="1774"/>
    </row>
    <row r="665" spans="2:12" ht="15" customHeight="1">
      <c r="B665" s="1754"/>
      <c r="C665" s="1754"/>
      <c r="D665" s="1754"/>
      <c r="E665" s="1754"/>
      <c r="F665" s="1754"/>
      <c r="H665" s="1755"/>
      <c r="I665" s="1755"/>
      <c r="J665" s="1755"/>
      <c r="K665" s="1755"/>
      <c r="L665" s="1755"/>
    </row>
    <row r="666" spans="2:12">
      <c r="B666" s="1754"/>
      <c r="C666" s="1754"/>
      <c r="D666" s="1754"/>
      <c r="E666" s="1754"/>
      <c r="F666" s="1754"/>
      <c r="H666" s="1755"/>
      <c r="I666" s="1755"/>
      <c r="J666" s="1755"/>
      <c r="K666" s="1755"/>
      <c r="L666" s="1755"/>
    </row>
    <row r="668" spans="2:12">
      <c r="B668" s="2"/>
      <c r="H668" s="2"/>
    </row>
    <row r="670" spans="2:12">
      <c r="B670" s="2"/>
      <c r="H670" s="2"/>
    </row>
    <row r="673" spans="1:12">
      <c r="B673" s="1756"/>
      <c r="C673" s="1756"/>
      <c r="D673" s="1756"/>
      <c r="E673" s="1756"/>
      <c r="F673" s="1756"/>
      <c r="H673" s="1756"/>
      <c r="I673" s="1756"/>
      <c r="J673" s="1756"/>
      <c r="K673" s="1756"/>
      <c r="L673" s="1756"/>
    </row>
    <row r="675" spans="1:12">
      <c r="H675" s="2"/>
      <c r="I675" s="2"/>
      <c r="J675" s="2"/>
      <c r="K675" s="2"/>
      <c r="L675" s="2"/>
    </row>
    <row r="676" spans="1:12">
      <c r="H676" s="2"/>
      <c r="I676" s="2"/>
      <c r="J676" s="2"/>
      <c r="K676" s="2"/>
      <c r="L676" s="2"/>
    </row>
    <row r="677" spans="1:12">
      <c r="B677" s="2"/>
      <c r="H677" s="2"/>
      <c r="I677" s="2"/>
      <c r="J677" s="2"/>
      <c r="K677" s="2"/>
      <c r="L677" s="2"/>
    </row>
    <row r="678" spans="1:12">
      <c r="H678" s="2"/>
      <c r="I678" s="2"/>
      <c r="J678" s="2"/>
      <c r="K678" s="2"/>
      <c r="L678" s="2"/>
    </row>
    <row r="679" spans="1:12">
      <c r="H679" s="2"/>
      <c r="I679" s="2"/>
      <c r="J679" s="2"/>
      <c r="K679" s="2"/>
      <c r="L679" s="2"/>
    </row>
    <row r="680" spans="1:12" ht="27.95" customHeight="1">
      <c r="A680" s="10"/>
      <c r="B680" s="1772"/>
      <c r="C680" s="1772"/>
      <c r="D680" s="1772"/>
      <c r="E680" s="1772"/>
      <c r="F680" s="1772"/>
      <c r="G680" s="1772"/>
      <c r="H680" s="1769"/>
      <c r="I680" s="1770"/>
      <c r="J680" s="1770"/>
      <c r="K680" s="1770"/>
      <c r="L680" s="1770"/>
    </row>
    <row r="681" spans="1:12" ht="27.95" customHeight="1">
      <c r="A681" s="10"/>
      <c r="B681" s="1755"/>
      <c r="C681" s="1755"/>
      <c r="D681" s="1755"/>
      <c r="E681" s="1755"/>
      <c r="F681" s="1755"/>
      <c r="G681" s="1755"/>
      <c r="H681" s="1769"/>
      <c r="I681" s="1770"/>
      <c r="J681" s="1770"/>
      <c r="K681" s="1770"/>
      <c r="L681" s="1770"/>
    </row>
    <row r="682" spans="1:12" ht="27.95" customHeight="1">
      <c r="A682" s="10"/>
      <c r="B682" s="1772"/>
      <c r="C682" s="1772"/>
      <c r="D682" s="1772"/>
      <c r="E682" s="1772"/>
      <c r="F682" s="1772"/>
      <c r="G682" s="1772"/>
      <c r="H682" s="1769"/>
      <c r="I682" s="1770"/>
      <c r="J682" s="1770"/>
      <c r="K682" s="1770"/>
      <c r="L682" s="1770"/>
    </row>
    <row r="683" spans="1:12" ht="27.95" customHeight="1">
      <c r="A683" s="10"/>
      <c r="B683" s="1772"/>
      <c r="C683" s="1772"/>
      <c r="D683" s="1772"/>
      <c r="E683" s="1772"/>
      <c r="F683" s="1772"/>
      <c r="G683" s="1772"/>
      <c r="H683" s="1773"/>
      <c r="I683" s="1770"/>
      <c r="J683" s="1770"/>
      <c r="K683" s="1770"/>
      <c r="L683" s="1770"/>
    </row>
    <row r="684" spans="1:12" ht="27.95" customHeight="1">
      <c r="A684" s="10"/>
      <c r="B684" s="182"/>
      <c r="C684" s="178"/>
      <c r="D684" s="178"/>
      <c r="E684" s="178"/>
      <c r="F684" s="178"/>
      <c r="G684" s="178"/>
      <c r="H684" s="167"/>
      <c r="I684" s="10"/>
      <c r="J684" s="251"/>
      <c r="K684" s="167"/>
      <c r="L684" s="167"/>
    </row>
    <row r="685" spans="1:12" ht="27.95" customHeight="1">
      <c r="A685" s="10"/>
      <c r="B685" s="182"/>
      <c r="C685" s="178"/>
      <c r="D685" s="178"/>
      <c r="E685" s="178"/>
      <c r="F685" s="178"/>
      <c r="G685" s="178"/>
      <c r="H685" s="167"/>
      <c r="I685" s="167"/>
      <c r="J685" s="251"/>
      <c r="K685" s="167"/>
      <c r="L685" s="167"/>
    </row>
    <row r="686" spans="1:12" ht="27.95" customHeight="1">
      <c r="A686" s="10"/>
      <c r="B686" s="1755"/>
      <c r="C686" s="1755"/>
      <c r="D686" s="1755"/>
      <c r="E686" s="1755"/>
      <c r="F686" s="1755"/>
      <c r="G686" s="1755"/>
      <c r="H686" s="1769"/>
      <c r="I686" s="1770"/>
      <c r="J686" s="1770"/>
      <c r="K686" s="1770"/>
      <c r="L686" s="1770"/>
    </row>
    <row r="687" spans="1:12" ht="27.95" customHeight="1">
      <c r="A687" s="10"/>
      <c r="B687" s="1772"/>
      <c r="C687" s="1772"/>
      <c r="D687" s="1772"/>
      <c r="E687" s="1772"/>
      <c r="F687" s="1772"/>
      <c r="G687" s="1772"/>
      <c r="H687" s="1775"/>
      <c r="I687" s="1770"/>
      <c r="J687" s="1770"/>
      <c r="K687" s="1770"/>
      <c r="L687" s="1770"/>
    </row>
    <row r="688" spans="1:12" ht="27.95" customHeight="1">
      <c r="B688" s="1772"/>
      <c r="C688" s="1772"/>
      <c r="D688" s="1772"/>
      <c r="E688" s="1772"/>
      <c r="F688" s="1772"/>
      <c r="G688" s="1772"/>
      <c r="H688" s="1770"/>
      <c r="I688" s="1770"/>
      <c r="J688" s="1770"/>
      <c r="K688" s="1770"/>
      <c r="L688" s="1770"/>
    </row>
    <row r="689" spans="2:12" ht="27.95" customHeight="1">
      <c r="B689" s="182"/>
      <c r="C689" s="178"/>
      <c r="D689" s="178"/>
      <c r="E689" s="178"/>
      <c r="F689" s="178"/>
      <c r="G689" s="178"/>
      <c r="H689" s="167"/>
      <c r="I689" s="167"/>
      <c r="J689" s="167"/>
      <c r="K689" s="167"/>
      <c r="L689" s="167"/>
    </row>
    <row r="690" spans="2:12" ht="27.95" customHeight="1">
      <c r="B690" s="182"/>
      <c r="C690" s="178"/>
      <c r="D690" s="178"/>
      <c r="E690" s="178"/>
      <c r="F690" s="178"/>
      <c r="G690" s="178"/>
      <c r="H690" s="167"/>
      <c r="I690" s="167"/>
      <c r="J690" s="167"/>
      <c r="K690" s="167"/>
      <c r="L690" s="167"/>
    </row>
    <row r="691" spans="2:12" ht="27.95" customHeight="1">
      <c r="B691" s="182"/>
      <c r="C691" s="178"/>
      <c r="D691" s="178"/>
      <c r="E691" s="178"/>
      <c r="F691" s="178"/>
      <c r="G691" s="178"/>
      <c r="H691" s="167"/>
      <c r="I691" s="167"/>
      <c r="J691" s="168"/>
      <c r="K691" s="167"/>
      <c r="L691" s="167"/>
    </row>
    <row r="692" spans="2:12" ht="27.95" customHeight="1">
      <c r="B692" s="182"/>
      <c r="C692" s="178"/>
      <c r="D692" s="178"/>
      <c r="E692" s="178"/>
      <c r="F692" s="178"/>
      <c r="G692" s="178"/>
      <c r="H692" s="167"/>
      <c r="I692" s="167"/>
      <c r="J692" s="167"/>
      <c r="K692" s="167"/>
      <c r="L692" s="167"/>
    </row>
    <row r="693" spans="2:12" ht="27.95" customHeight="1">
      <c r="B693" s="182"/>
      <c r="C693" s="178"/>
      <c r="D693" s="178"/>
      <c r="E693" s="178"/>
      <c r="F693" s="178"/>
      <c r="G693" s="178"/>
      <c r="H693" s="167"/>
      <c r="I693" s="167"/>
      <c r="J693" s="168"/>
      <c r="K693" s="167"/>
      <c r="L693" s="167"/>
    </row>
    <row r="694" spans="2:12" ht="27.95" customHeight="1">
      <c r="B694" s="182"/>
      <c r="C694" s="178"/>
      <c r="D694" s="167"/>
      <c r="E694" s="168"/>
      <c r="F694" s="167"/>
      <c r="G694" s="168"/>
      <c r="H694" s="167"/>
      <c r="I694" s="168"/>
      <c r="J694" s="167"/>
      <c r="K694" s="168"/>
      <c r="L694" s="168"/>
    </row>
    <row r="695" spans="2:12" ht="27.95" customHeight="1">
      <c r="B695" s="182"/>
      <c r="C695" s="178"/>
      <c r="D695" s="178"/>
      <c r="E695" s="178"/>
      <c r="F695" s="178"/>
      <c r="G695" s="178"/>
      <c r="H695" s="167"/>
      <c r="I695" s="167"/>
      <c r="J695" s="252"/>
      <c r="K695" s="167"/>
      <c r="L695" s="167"/>
    </row>
    <row r="696" spans="2:12" ht="27.95" customHeight="1">
      <c r="B696" s="182"/>
      <c r="C696" s="2"/>
      <c r="D696" s="2"/>
      <c r="E696" s="2"/>
      <c r="F696" s="2"/>
      <c r="G696" s="2"/>
    </row>
    <row r="697" spans="2:12" ht="27.95" customHeight="1">
      <c r="B697" s="182"/>
      <c r="C697" s="2"/>
      <c r="D697" s="2"/>
      <c r="E697" s="2"/>
      <c r="F697" s="2"/>
      <c r="G697" s="2"/>
    </row>
    <row r="701" spans="2:12" ht="32.25">
      <c r="B701" s="1776"/>
      <c r="C701" s="1604"/>
      <c r="D701" s="1604"/>
      <c r="E701" s="1604"/>
      <c r="F701" s="1604"/>
      <c r="G701" s="1604"/>
      <c r="H701" s="1604"/>
      <c r="I701" s="1604"/>
      <c r="J701" s="1604"/>
      <c r="K701" s="1604"/>
      <c r="L701" s="1604"/>
    </row>
    <row r="702" spans="2:12" ht="23.25">
      <c r="B702" s="1753"/>
      <c r="C702" s="1753"/>
      <c r="D702" s="1753"/>
      <c r="E702" s="1753"/>
      <c r="F702" s="1753"/>
      <c r="G702" s="1753"/>
      <c r="H702" s="1753"/>
      <c r="I702" s="1753"/>
      <c r="J702" s="1753"/>
      <c r="K702" s="1753"/>
      <c r="L702" s="1753"/>
    </row>
    <row r="703" spans="2:12" ht="15.75">
      <c r="B703" s="1774"/>
      <c r="C703" s="1774"/>
      <c r="D703" s="1774"/>
      <c r="E703" s="1774"/>
      <c r="F703" s="1774"/>
      <c r="G703" s="1774"/>
      <c r="H703" s="1774"/>
      <c r="I703" s="1774"/>
      <c r="J703" s="1774"/>
      <c r="K703" s="1774"/>
      <c r="L703" s="1774"/>
    </row>
    <row r="704" spans="2:12" ht="15" customHeight="1">
      <c r="B704" s="1754"/>
      <c r="C704" s="1754"/>
      <c r="D704" s="1754"/>
      <c r="E704" s="1754"/>
      <c r="F704" s="1754"/>
      <c r="H704" s="1755"/>
      <c r="I704" s="1755"/>
      <c r="J704" s="1755"/>
      <c r="K704" s="1755"/>
      <c r="L704" s="1755"/>
    </row>
    <row r="705" spans="1:12">
      <c r="B705" s="1754"/>
      <c r="C705" s="1754"/>
      <c r="D705" s="1754"/>
      <c r="E705" s="1754"/>
      <c r="F705" s="1754"/>
      <c r="H705" s="1755"/>
      <c r="I705" s="1755"/>
      <c r="J705" s="1755"/>
      <c r="K705" s="1755"/>
      <c r="L705" s="1755"/>
    </row>
    <row r="707" spans="1:12">
      <c r="B707" s="2"/>
      <c r="H707" s="2"/>
    </row>
    <row r="709" spans="1:12">
      <c r="B709" s="2"/>
      <c r="H709" s="2"/>
    </row>
    <row r="712" spans="1:12">
      <c r="B712" s="1756"/>
      <c r="C712" s="1756"/>
      <c r="D712" s="1756"/>
      <c r="E712" s="1756"/>
      <c r="F712" s="1756"/>
      <c r="H712" s="1756"/>
      <c r="I712" s="1756"/>
      <c r="J712" s="1756"/>
      <c r="K712" s="1756"/>
      <c r="L712" s="1756"/>
    </row>
    <row r="714" spans="1:12">
      <c r="H714" s="2"/>
      <c r="I714" s="2"/>
      <c r="J714" s="2"/>
      <c r="K714" s="2"/>
      <c r="L714" s="2"/>
    </row>
    <row r="715" spans="1:12">
      <c r="H715" s="2"/>
      <c r="I715" s="2"/>
      <c r="J715" s="2"/>
      <c r="K715" s="2"/>
      <c r="L715" s="2"/>
    </row>
    <row r="716" spans="1:12">
      <c r="B716" s="2"/>
      <c r="H716" s="2"/>
      <c r="I716" s="2"/>
      <c r="J716" s="2"/>
      <c r="K716" s="2"/>
      <c r="L716" s="2"/>
    </row>
    <row r="717" spans="1:12">
      <c r="H717" s="2"/>
      <c r="I717" s="2"/>
      <c r="J717" s="2"/>
      <c r="K717" s="2"/>
      <c r="L717" s="2"/>
    </row>
    <row r="718" spans="1:12">
      <c r="H718" s="2"/>
      <c r="I718" s="2"/>
      <c r="J718" s="2"/>
      <c r="K718" s="2"/>
      <c r="L718" s="2"/>
    </row>
    <row r="719" spans="1:12" ht="27.95" customHeight="1">
      <c r="A719" s="10"/>
      <c r="B719" s="1772"/>
      <c r="C719" s="1772"/>
      <c r="D719" s="1772"/>
      <c r="E719" s="1772"/>
      <c r="F719" s="1772"/>
      <c r="G719" s="1772"/>
      <c r="H719" s="1769"/>
      <c r="I719" s="1770"/>
      <c r="J719" s="1770"/>
      <c r="K719" s="1770"/>
      <c r="L719" s="1770"/>
    </row>
    <row r="720" spans="1:12" ht="27.95" customHeight="1">
      <c r="A720" s="10"/>
      <c r="B720" s="1755"/>
      <c r="C720" s="1755"/>
      <c r="D720" s="1755"/>
      <c r="E720" s="1755"/>
      <c r="F720" s="1755"/>
      <c r="G720" s="1755"/>
      <c r="H720" s="1769"/>
      <c r="I720" s="1770"/>
      <c r="J720" s="1770"/>
      <c r="K720" s="1770"/>
      <c r="L720" s="1770"/>
    </row>
    <row r="721" spans="1:12" ht="27.95" customHeight="1">
      <c r="A721" s="10"/>
      <c r="B721" s="1772"/>
      <c r="C721" s="1772"/>
      <c r="D721" s="1772"/>
      <c r="E721" s="1772"/>
      <c r="F721" s="1772"/>
      <c r="G721" s="1772"/>
      <c r="H721" s="1769"/>
      <c r="I721" s="1770"/>
      <c r="J721" s="1770"/>
      <c r="K721" s="1770"/>
      <c r="L721" s="1770"/>
    </row>
    <row r="722" spans="1:12" ht="27.95" customHeight="1">
      <c r="A722" s="10"/>
      <c r="B722" s="1772"/>
      <c r="C722" s="1772"/>
      <c r="D722" s="1772"/>
      <c r="E722" s="1772"/>
      <c r="F722" s="1772"/>
      <c r="G722" s="1772"/>
      <c r="H722" s="1773"/>
      <c r="I722" s="1770"/>
      <c r="J722" s="1770"/>
      <c r="K722" s="1770"/>
      <c r="L722" s="1770"/>
    </row>
    <row r="723" spans="1:12" ht="27.95" customHeight="1">
      <c r="A723" s="10"/>
      <c r="B723" s="182"/>
      <c r="C723" s="178"/>
      <c r="D723" s="178"/>
      <c r="E723" s="178"/>
      <c r="F723" s="178"/>
      <c r="G723" s="178"/>
      <c r="H723" s="167"/>
      <c r="I723" s="10"/>
      <c r="J723" s="251"/>
      <c r="K723" s="167"/>
      <c r="L723" s="167"/>
    </row>
    <row r="724" spans="1:12" ht="27.95" customHeight="1">
      <c r="A724" s="10"/>
      <c r="B724" s="182"/>
      <c r="C724" s="178"/>
      <c r="D724" s="178"/>
      <c r="E724" s="178"/>
      <c r="F724" s="178"/>
      <c r="G724" s="178"/>
      <c r="H724" s="167"/>
      <c r="I724" s="167"/>
      <c r="J724" s="251"/>
      <c r="K724" s="167"/>
      <c r="L724" s="167"/>
    </row>
    <row r="725" spans="1:12" ht="27.95" customHeight="1">
      <c r="A725" s="10"/>
      <c r="B725" s="1755"/>
      <c r="C725" s="1755"/>
      <c r="D725" s="1755"/>
      <c r="E725" s="1755"/>
      <c r="F725" s="1755"/>
      <c r="G725" s="1755"/>
      <c r="H725" s="1769"/>
      <c r="I725" s="1770"/>
      <c r="J725" s="1770"/>
      <c r="K725" s="1770"/>
      <c r="L725" s="1770"/>
    </row>
    <row r="726" spans="1:12" ht="27.95" customHeight="1">
      <c r="A726" s="10"/>
      <c r="B726" s="1772"/>
      <c r="C726" s="1772"/>
      <c r="D726" s="1772"/>
      <c r="E726" s="1772"/>
      <c r="F726" s="1772"/>
      <c r="G726" s="1772"/>
      <c r="H726" s="1775"/>
      <c r="I726" s="1770"/>
      <c r="J726" s="1770"/>
      <c r="K726" s="1770"/>
      <c r="L726" s="1770"/>
    </row>
    <row r="727" spans="1:12" ht="27.95" customHeight="1">
      <c r="B727" s="1772"/>
      <c r="C727" s="1772"/>
      <c r="D727" s="1772"/>
      <c r="E727" s="1772"/>
      <c r="F727" s="1772"/>
      <c r="G727" s="1772"/>
      <c r="H727" s="1770"/>
      <c r="I727" s="1770"/>
      <c r="J727" s="1770"/>
      <c r="K727" s="1770"/>
      <c r="L727" s="1770"/>
    </row>
    <row r="728" spans="1:12" ht="27.95" customHeight="1">
      <c r="B728" s="182"/>
      <c r="C728" s="178"/>
      <c r="D728" s="178"/>
      <c r="E728" s="178"/>
      <c r="F728" s="178"/>
      <c r="G728" s="178"/>
      <c r="H728" s="167"/>
      <c r="I728" s="167"/>
      <c r="J728" s="167"/>
      <c r="K728" s="167"/>
      <c r="L728" s="167"/>
    </row>
    <row r="729" spans="1:12" ht="27.95" customHeight="1">
      <c r="B729" s="182"/>
      <c r="C729" s="178"/>
      <c r="D729" s="178"/>
      <c r="E729" s="178"/>
      <c r="F729" s="178"/>
      <c r="G729" s="178"/>
      <c r="H729" s="167"/>
      <c r="I729" s="167"/>
      <c r="J729" s="167"/>
      <c r="K729" s="167"/>
      <c r="L729" s="167"/>
    </row>
    <row r="730" spans="1:12" ht="27.95" customHeight="1">
      <c r="B730" s="182"/>
      <c r="C730" s="178"/>
      <c r="D730" s="178"/>
      <c r="E730" s="178"/>
      <c r="F730" s="178"/>
      <c r="G730" s="178"/>
      <c r="H730" s="167"/>
      <c r="I730" s="167"/>
      <c r="J730" s="168"/>
      <c r="K730" s="167"/>
      <c r="L730" s="167"/>
    </row>
    <row r="731" spans="1:12" ht="27.95" customHeight="1">
      <c r="B731" s="182"/>
      <c r="C731" s="178"/>
      <c r="D731" s="178"/>
      <c r="E731" s="178"/>
      <c r="F731" s="178"/>
      <c r="G731" s="178"/>
      <c r="H731" s="167"/>
      <c r="I731" s="167"/>
      <c r="J731" s="167"/>
      <c r="K731" s="167"/>
      <c r="L731" s="167"/>
    </row>
    <row r="732" spans="1:12" ht="27.95" customHeight="1">
      <c r="B732" s="182"/>
      <c r="C732" s="178"/>
      <c r="D732" s="178"/>
      <c r="E732" s="178"/>
      <c r="F732" s="178"/>
      <c r="G732" s="178"/>
      <c r="H732" s="167"/>
      <c r="I732" s="167"/>
      <c r="J732" s="168"/>
      <c r="K732" s="167"/>
      <c r="L732" s="167"/>
    </row>
    <row r="733" spans="1:12" ht="27.95" customHeight="1">
      <c r="B733" s="182"/>
      <c r="C733" s="178"/>
      <c r="D733" s="167"/>
      <c r="E733" s="168"/>
      <c r="F733" s="167"/>
      <c r="G733" s="168"/>
      <c r="H733" s="167"/>
      <c r="I733" s="168"/>
      <c r="J733" s="167"/>
      <c r="K733" s="168"/>
      <c r="L733" s="168"/>
    </row>
    <row r="734" spans="1:12" ht="27.95" customHeight="1">
      <c r="B734" s="182"/>
      <c r="C734" s="178"/>
      <c r="D734" s="178"/>
      <c r="E734" s="178"/>
      <c r="F734" s="178"/>
      <c r="G734" s="178"/>
      <c r="H734" s="167"/>
      <c r="I734" s="167"/>
      <c r="J734" s="252"/>
      <c r="K734" s="167"/>
      <c r="L734" s="167"/>
    </row>
    <row r="735" spans="1:12" ht="27.95" customHeight="1">
      <c r="B735" s="182"/>
      <c r="C735" s="2"/>
      <c r="D735" s="2"/>
      <c r="E735" s="2"/>
      <c r="F735" s="2"/>
      <c r="G735" s="2"/>
    </row>
    <row r="736" spans="1:12" ht="27.95" customHeight="1">
      <c r="B736" s="182"/>
      <c r="C736" s="2"/>
      <c r="D736" s="2"/>
      <c r="E736" s="2"/>
      <c r="F736" s="2"/>
      <c r="G736" s="2"/>
    </row>
    <row r="740" spans="2:12" ht="32.25">
      <c r="B740" s="1776"/>
      <c r="C740" s="1604"/>
      <c r="D740" s="1604"/>
      <c r="E740" s="1604"/>
      <c r="F740" s="1604"/>
      <c r="G740" s="1604"/>
      <c r="H740" s="1604"/>
      <c r="I740" s="1604"/>
      <c r="J740" s="1604"/>
      <c r="K740" s="1604"/>
      <c r="L740" s="1604"/>
    </row>
    <row r="741" spans="2:12" ht="23.25">
      <c r="B741" s="1753"/>
      <c r="C741" s="1753"/>
      <c r="D741" s="1753"/>
      <c r="E741" s="1753"/>
      <c r="F741" s="1753"/>
      <c r="G741" s="1753"/>
      <c r="H741" s="1753"/>
      <c r="I741" s="1753"/>
      <c r="J741" s="1753"/>
      <c r="K741" s="1753"/>
      <c r="L741" s="1753"/>
    </row>
    <row r="742" spans="2:12" ht="15.75">
      <c r="B742" s="1774"/>
      <c r="C742" s="1774"/>
      <c r="D742" s="1774"/>
      <c r="E742" s="1774"/>
      <c r="F742" s="1774"/>
      <c r="G742" s="1774"/>
      <c r="H742" s="1774"/>
      <c r="I742" s="1774"/>
      <c r="J742" s="1774"/>
      <c r="K742" s="1774"/>
      <c r="L742" s="1774"/>
    </row>
    <row r="743" spans="2:12" ht="15" customHeight="1">
      <c r="B743" s="1754"/>
      <c r="C743" s="1754"/>
      <c r="D743" s="1754"/>
      <c r="E743" s="1754"/>
      <c r="F743" s="1754"/>
      <c r="H743" s="1755"/>
      <c r="I743" s="1755"/>
      <c r="J743" s="1755"/>
      <c r="K743" s="1755"/>
      <c r="L743" s="1755"/>
    </row>
    <row r="744" spans="2:12">
      <c r="B744" s="1754"/>
      <c r="C744" s="1754"/>
      <c r="D744" s="1754"/>
      <c r="E744" s="1754"/>
      <c r="F744" s="1754"/>
      <c r="H744" s="1755"/>
      <c r="I744" s="1755"/>
      <c r="J744" s="1755"/>
      <c r="K744" s="1755"/>
      <c r="L744" s="1755"/>
    </row>
    <row r="746" spans="2:12">
      <c r="B746" s="2"/>
      <c r="H746" s="2"/>
    </row>
    <row r="748" spans="2:12">
      <c r="B748" s="2"/>
      <c r="H748" s="2"/>
    </row>
    <row r="749" spans="2:12" ht="15" customHeight="1"/>
    <row r="751" spans="2:12">
      <c r="B751" s="1756"/>
      <c r="C751" s="1756"/>
      <c r="D751" s="1756"/>
      <c r="E751" s="1756"/>
      <c r="F751" s="1756"/>
      <c r="H751" s="1756"/>
      <c r="I751" s="1756"/>
      <c r="J751" s="1756"/>
      <c r="K751" s="1756"/>
      <c r="L751" s="1756"/>
    </row>
    <row r="753" spans="1:12">
      <c r="H753" s="2"/>
      <c r="I753" s="2"/>
      <c r="J753" s="2"/>
      <c r="K753" s="2"/>
      <c r="L753" s="2"/>
    </row>
    <row r="754" spans="1:12">
      <c r="H754" s="2"/>
      <c r="I754" s="2"/>
      <c r="J754" s="2"/>
      <c r="K754" s="2"/>
      <c r="L754" s="2"/>
    </row>
    <row r="755" spans="1:12">
      <c r="B755" s="2"/>
      <c r="H755" s="2"/>
      <c r="I755" s="2"/>
      <c r="J755" s="2"/>
      <c r="K755" s="2"/>
      <c r="L755" s="2"/>
    </row>
    <row r="756" spans="1:12">
      <c r="H756" s="2"/>
      <c r="I756" s="2"/>
      <c r="J756" s="2"/>
      <c r="K756" s="2"/>
      <c r="L756" s="2"/>
    </row>
    <row r="757" spans="1:12">
      <c r="H757" s="2"/>
      <c r="I757" s="2"/>
      <c r="J757" s="2"/>
      <c r="K757" s="2"/>
      <c r="L757" s="2"/>
    </row>
    <row r="758" spans="1:12" ht="27.95" customHeight="1">
      <c r="A758" s="10"/>
      <c r="B758" s="1772"/>
      <c r="C758" s="1772"/>
      <c r="D758" s="1772"/>
      <c r="E758" s="1772"/>
      <c r="F758" s="1772"/>
      <c r="G758" s="1772"/>
      <c r="H758" s="1769"/>
      <c r="I758" s="1770"/>
      <c r="J758" s="1770"/>
      <c r="K758" s="1770"/>
      <c r="L758" s="1770"/>
    </row>
    <row r="759" spans="1:12" ht="27.95" customHeight="1">
      <c r="A759" s="10"/>
      <c r="B759" s="1755"/>
      <c r="C759" s="1755"/>
      <c r="D759" s="1755"/>
      <c r="E759" s="1755"/>
      <c r="F759" s="1755"/>
      <c r="G759" s="1755"/>
      <c r="H759" s="1769"/>
      <c r="I759" s="1770"/>
      <c r="J759" s="1770"/>
      <c r="K759" s="1770"/>
      <c r="L759" s="1770"/>
    </row>
    <row r="760" spans="1:12" ht="27.95" customHeight="1">
      <c r="A760" s="10"/>
      <c r="B760" s="1772"/>
      <c r="C760" s="1772"/>
      <c r="D760" s="1772"/>
      <c r="E760" s="1772"/>
      <c r="F760" s="1772"/>
      <c r="G760" s="1772"/>
      <c r="H760" s="1769"/>
      <c r="I760" s="1770"/>
      <c r="J760" s="1770"/>
      <c r="K760" s="1770"/>
      <c r="L760" s="1770"/>
    </row>
    <row r="761" spans="1:12" ht="27.95" customHeight="1">
      <c r="A761" s="10"/>
      <c r="B761" s="1772"/>
      <c r="C761" s="1772"/>
      <c r="D761" s="1772"/>
      <c r="E761" s="1772"/>
      <c r="F761" s="1772"/>
      <c r="G761" s="1772"/>
      <c r="H761" s="1773"/>
      <c r="I761" s="1770"/>
      <c r="J761" s="1770"/>
      <c r="K761" s="1770"/>
      <c r="L761" s="1770"/>
    </row>
    <row r="762" spans="1:12" ht="27.95" customHeight="1">
      <c r="A762" s="10"/>
      <c r="B762" s="182"/>
      <c r="C762" s="178"/>
      <c r="D762" s="178"/>
      <c r="E762" s="178"/>
      <c r="F762" s="178"/>
      <c r="G762" s="178"/>
      <c r="H762" s="167"/>
      <c r="I762" s="10"/>
      <c r="J762" s="251"/>
      <c r="K762" s="167"/>
      <c r="L762" s="167"/>
    </row>
    <row r="763" spans="1:12" ht="27.95" customHeight="1">
      <c r="A763" s="10"/>
      <c r="B763" s="182"/>
      <c r="C763" s="178"/>
      <c r="D763" s="178"/>
      <c r="E763" s="178"/>
      <c r="F763" s="178"/>
      <c r="G763" s="178"/>
      <c r="H763" s="167"/>
      <c r="I763" s="167"/>
      <c r="J763" s="251"/>
      <c r="K763" s="167"/>
      <c r="L763" s="167"/>
    </row>
    <row r="764" spans="1:12" ht="27.95" customHeight="1">
      <c r="A764" s="10"/>
      <c r="B764" s="1755"/>
      <c r="C764" s="1755"/>
      <c r="D764" s="1755"/>
      <c r="E764" s="1755"/>
      <c r="F764" s="1755"/>
      <c r="G764" s="1755"/>
      <c r="H764" s="1769"/>
      <c r="I764" s="1770"/>
      <c r="J764" s="1770"/>
      <c r="K764" s="1770"/>
      <c r="L764" s="1770"/>
    </row>
    <row r="765" spans="1:12" ht="27.95" customHeight="1">
      <c r="A765" s="10"/>
      <c r="B765" s="1772"/>
      <c r="C765" s="1772"/>
      <c r="D765" s="1772"/>
      <c r="E765" s="1772"/>
      <c r="F765" s="1772"/>
      <c r="G765" s="1772"/>
      <c r="H765" s="1775"/>
      <c r="I765" s="1770"/>
      <c r="J765" s="1770"/>
      <c r="K765" s="1770"/>
      <c r="L765" s="1770"/>
    </row>
    <row r="766" spans="1:12" ht="27.95" customHeight="1">
      <c r="B766" s="1772"/>
      <c r="C766" s="1772"/>
      <c r="D766" s="1772"/>
      <c r="E766" s="1772"/>
      <c r="F766" s="1772"/>
      <c r="G766" s="1772"/>
      <c r="H766" s="1770"/>
      <c r="I766" s="1770"/>
      <c r="J766" s="1770"/>
      <c r="K766" s="1770"/>
      <c r="L766" s="1770"/>
    </row>
    <row r="767" spans="1:12" ht="27.95" customHeight="1">
      <c r="B767" s="182"/>
      <c r="C767" s="178"/>
      <c r="D767" s="178"/>
      <c r="E767" s="178"/>
      <c r="F767" s="178"/>
      <c r="G767" s="178"/>
      <c r="H767" s="167"/>
      <c r="I767" s="167"/>
      <c r="J767" s="167"/>
      <c r="K767" s="167"/>
      <c r="L767" s="167"/>
    </row>
    <row r="768" spans="1:12" ht="27.95" customHeight="1">
      <c r="B768" s="182"/>
      <c r="C768" s="178"/>
      <c r="D768" s="178"/>
      <c r="E768" s="178"/>
      <c r="F768" s="178"/>
      <c r="G768" s="178"/>
      <c r="H768" s="167"/>
      <c r="I768" s="167"/>
      <c r="J768" s="167"/>
      <c r="K768" s="167"/>
      <c r="L768" s="167"/>
    </row>
    <row r="769" spans="2:12" ht="27.95" customHeight="1">
      <c r="B769" s="182"/>
      <c r="C769" s="178"/>
      <c r="D769" s="178"/>
      <c r="E769" s="178"/>
      <c r="F769" s="178"/>
      <c r="G769" s="178"/>
      <c r="H769" s="167"/>
      <c r="I769" s="167"/>
      <c r="J769" s="168"/>
      <c r="K769" s="167"/>
      <c r="L769" s="167"/>
    </row>
    <row r="770" spans="2:12" ht="27.95" customHeight="1">
      <c r="B770" s="182"/>
      <c r="C770" s="178"/>
      <c r="D770" s="178"/>
      <c r="E770" s="178"/>
      <c r="F770" s="178"/>
      <c r="G770" s="178"/>
      <c r="H770" s="167"/>
      <c r="I770" s="167"/>
      <c r="J770" s="167"/>
      <c r="K770" s="167"/>
      <c r="L770" s="167"/>
    </row>
    <row r="771" spans="2:12" ht="27.95" customHeight="1">
      <c r="B771" s="182"/>
      <c r="C771" s="178"/>
      <c r="D771" s="178"/>
      <c r="E771" s="178"/>
      <c r="F771" s="178"/>
      <c r="G771" s="178"/>
      <c r="H771" s="167"/>
      <c r="I771" s="167"/>
      <c r="J771" s="168"/>
      <c r="K771" s="167"/>
      <c r="L771" s="167"/>
    </row>
    <row r="772" spans="2:12" ht="27.95" customHeight="1">
      <c r="B772" s="182"/>
      <c r="C772" s="178"/>
      <c r="D772" s="167"/>
      <c r="E772" s="168"/>
      <c r="F772" s="167"/>
      <c r="G772" s="168"/>
      <c r="H772" s="167"/>
      <c r="I772" s="168"/>
      <c r="J772" s="167"/>
      <c r="K772" s="168"/>
      <c r="L772" s="168"/>
    </row>
    <row r="773" spans="2:12" ht="27.95" customHeight="1">
      <c r="B773" s="182"/>
      <c r="C773" s="178"/>
      <c r="D773" s="178"/>
      <c r="E773" s="178"/>
      <c r="F773" s="178"/>
      <c r="G773" s="178"/>
      <c r="H773" s="167"/>
      <c r="I773" s="167"/>
      <c r="J773" s="252"/>
      <c r="K773" s="167"/>
      <c r="L773" s="167"/>
    </row>
    <row r="774" spans="2:12" ht="27.95" customHeight="1">
      <c r="B774" s="182"/>
      <c r="C774" s="2"/>
      <c r="D774" s="2"/>
      <c r="E774" s="2"/>
      <c r="F774" s="2"/>
      <c r="G774" s="2"/>
    </row>
    <row r="775" spans="2:12" ht="27.95" customHeight="1">
      <c r="B775" s="182"/>
      <c r="C775" s="2"/>
      <c r="D775" s="2"/>
      <c r="E775" s="2"/>
      <c r="F775" s="2"/>
      <c r="G775" s="2"/>
    </row>
  </sheetData>
  <mergeCells count="274">
    <mergeCell ref="H237:L237"/>
    <mergeCell ref="H238:L238"/>
    <mergeCell ref="H293:L293"/>
    <mergeCell ref="H294:L294"/>
    <mergeCell ref="H349:L349"/>
    <mergeCell ref="H350:L350"/>
    <mergeCell ref="H405:L405"/>
    <mergeCell ref="H406:L406"/>
    <mergeCell ref="H459:L459"/>
    <mergeCell ref="B395:L395"/>
    <mergeCell ref="B407:F407"/>
    <mergeCell ref="H407:L407"/>
    <mergeCell ref="B410:G410"/>
    <mergeCell ref="B411:G411"/>
    <mergeCell ref="G428:H428"/>
    <mergeCell ref="K428:L428"/>
    <mergeCell ref="C429:L429"/>
    <mergeCell ref="H434:I434"/>
    <mergeCell ref="B341:L341"/>
    <mergeCell ref="H346:L346"/>
    <mergeCell ref="B347:E347"/>
    <mergeCell ref="H347:L348"/>
    <mergeCell ref="B351:F351"/>
    <mergeCell ref="H351:L351"/>
    <mergeCell ref="B765:G765"/>
    <mergeCell ref="H765:L765"/>
    <mergeCell ref="B766:G766"/>
    <mergeCell ref="H766:L766"/>
    <mergeCell ref="B760:G760"/>
    <mergeCell ref="H760:L760"/>
    <mergeCell ref="B761:G761"/>
    <mergeCell ref="H761:L761"/>
    <mergeCell ref="B764:G764"/>
    <mergeCell ref="H764:L764"/>
    <mergeCell ref="B751:F751"/>
    <mergeCell ref="H751:L751"/>
    <mergeCell ref="B758:G758"/>
    <mergeCell ref="H758:L758"/>
    <mergeCell ref="B759:G759"/>
    <mergeCell ref="H759:L759"/>
    <mergeCell ref="B727:G727"/>
    <mergeCell ref="H727:L727"/>
    <mergeCell ref="B740:L740"/>
    <mergeCell ref="B741:L741"/>
    <mergeCell ref="B742:L742"/>
    <mergeCell ref="B743:F744"/>
    <mergeCell ref="H743:L744"/>
    <mergeCell ref="B722:G722"/>
    <mergeCell ref="H722:L722"/>
    <mergeCell ref="B725:G725"/>
    <mergeCell ref="H725:L725"/>
    <mergeCell ref="B726:G726"/>
    <mergeCell ref="H726:L726"/>
    <mergeCell ref="B719:G719"/>
    <mergeCell ref="H719:L719"/>
    <mergeCell ref="B720:G720"/>
    <mergeCell ref="H720:L720"/>
    <mergeCell ref="B721:G721"/>
    <mergeCell ref="H721:L721"/>
    <mergeCell ref="B701:L701"/>
    <mergeCell ref="B702:L702"/>
    <mergeCell ref="B703:L703"/>
    <mergeCell ref="B704:F705"/>
    <mergeCell ref="H704:L705"/>
    <mergeCell ref="B712:F712"/>
    <mergeCell ref="H712:L712"/>
    <mergeCell ref="B686:G686"/>
    <mergeCell ref="H686:L686"/>
    <mergeCell ref="B687:G687"/>
    <mergeCell ref="H687:L687"/>
    <mergeCell ref="B688:G688"/>
    <mergeCell ref="H688:L688"/>
    <mergeCell ref="B681:G681"/>
    <mergeCell ref="H681:L681"/>
    <mergeCell ref="B682:G682"/>
    <mergeCell ref="H682:L682"/>
    <mergeCell ref="B683:G683"/>
    <mergeCell ref="H683:L683"/>
    <mergeCell ref="B664:L664"/>
    <mergeCell ref="B665:F666"/>
    <mergeCell ref="H665:L666"/>
    <mergeCell ref="B673:F673"/>
    <mergeCell ref="H673:L673"/>
    <mergeCell ref="B680:G680"/>
    <mergeCell ref="H680:L680"/>
    <mergeCell ref="B612:L612"/>
    <mergeCell ref="B648:G648"/>
    <mergeCell ref="H648:L648"/>
    <mergeCell ref="B649:G649"/>
    <mergeCell ref="H649:L649"/>
    <mergeCell ref="B662:L662"/>
    <mergeCell ref="B663:L663"/>
    <mergeCell ref="B643:G643"/>
    <mergeCell ref="H643:L643"/>
    <mergeCell ref="B644:G644"/>
    <mergeCell ref="H644:L644"/>
    <mergeCell ref="B647:G647"/>
    <mergeCell ref="H647:L647"/>
    <mergeCell ref="B634:F634"/>
    <mergeCell ref="H634:L634"/>
    <mergeCell ref="B641:G641"/>
    <mergeCell ref="H641:L641"/>
    <mergeCell ref="B642:G642"/>
    <mergeCell ref="H642:L642"/>
    <mergeCell ref="B623:L623"/>
    <mergeCell ref="B624:L624"/>
    <mergeCell ref="B625:L625"/>
    <mergeCell ref="B626:F627"/>
    <mergeCell ref="H626:L627"/>
    <mergeCell ref="B464:G464"/>
    <mergeCell ref="B465:G465"/>
    <mergeCell ref="H511:L512"/>
    <mergeCell ref="H510:L510"/>
    <mergeCell ref="B511:E511"/>
    <mergeCell ref="B515:F515"/>
    <mergeCell ref="H515:L515"/>
    <mergeCell ref="B518:G518"/>
    <mergeCell ref="B519:G519"/>
    <mergeCell ref="H513:L513"/>
    <mergeCell ref="H514:L514"/>
    <mergeCell ref="B435:C435"/>
    <mergeCell ref="B448:L448"/>
    <mergeCell ref="B450:L450"/>
    <mergeCell ref="B452:L452"/>
    <mergeCell ref="H456:L456"/>
    <mergeCell ref="B457:E457"/>
    <mergeCell ref="H457:L458"/>
    <mergeCell ref="B461:F461"/>
    <mergeCell ref="H461:L461"/>
    <mergeCell ref="H460:L460"/>
    <mergeCell ref="B354:G354"/>
    <mergeCell ref="B355:G355"/>
    <mergeCell ref="B394:L394"/>
    <mergeCell ref="B298:G298"/>
    <mergeCell ref="B299:G299"/>
    <mergeCell ref="G316:H316"/>
    <mergeCell ref="K316:L316"/>
    <mergeCell ref="C317:L317"/>
    <mergeCell ref="H323:I323"/>
    <mergeCell ref="B324:C324"/>
    <mergeCell ref="B337:L337"/>
    <mergeCell ref="B339:L339"/>
    <mergeCell ref="B169:L169"/>
    <mergeCell ref="B171:L171"/>
    <mergeCell ref="B173:L173"/>
    <mergeCell ref="H178:L178"/>
    <mergeCell ref="B179:E179"/>
    <mergeCell ref="H179:L180"/>
    <mergeCell ref="B183:F183"/>
    <mergeCell ref="H183:L183"/>
    <mergeCell ref="B186:G186"/>
    <mergeCell ref="B99:C99"/>
    <mergeCell ref="B115:G115"/>
    <mergeCell ref="H115:L115"/>
    <mergeCell ref="B112:L112"/>
    <mergeCell ref="B114:L114"/>
    <mergeCell ref="B117:L117"/>
    <mergeCell ref="H122:L122"/>
    <mergeCell ref="B123:E123"/>
    <mergeCell ref="H123:L124"/>
    <mergeCell ref="H58:L58"/>
    <mergeCell ref="B13:F13"/>
    <mergeCell ref="H13:L13"/>
    <mergeCell ref="B55:L55"/>
    <mergeCell ref="B57:L57"/>
    <mergeCell ref="B42:C42"/>
    <mergeCell ref="H65:L65"/>
    <mergeCell ref="C92:L92"/>
    <mergeCell ref="H98:I98"/>
    <mergeCell ref="B2:L2"/>
    <mergeCell ref="B60:L60"/>
    <mergeCell ref="B66:E66"/>
    <mergeCell ref="H66:L67"/>
    <mergeCell ref="B70:F70"/>
    <mergeCell ref="H70:L70"/>
    <mergeCell ref="B73:G73"/>
    <mergeCell ref="B74:G74"/>
    <mergeCell ref="G91:H91"/>
    <mergeCell ref="K91:L91"/>
    <mergeCell ref="H11:L11"/>
    <mergeCell ref="H12:L12"/>
    <mergeCell ref="H69:L69"/>
    <mergeCell ref="H68:L68"/>
    <mergeCell ref="H8:L8"/>
    <mergeCell ref="H9:L10"/>
    <mergeCell ref="B9:E9"/>
    <mergeCell ref="B16:G16"/>
    <mergeCell ref="B17:G17"/>
    <mergeCell ref="C35:L35"/>
    <mergeCell ref="H41:I41"/>
    <mergeCell ref="G34:H34"/>
    <mergeCell ref="K34:L34"/>
    <mergeCell ref="B58:G58"/>
    <mergeCell ref="B127:F127"/>
    <mergeCell ref="H127:L127"/>
    <mergeCell ref="B130:G130"/>
    <mergeCell ref="B131:G131"/>
    <mergeCell ref="G148:H148"/>
    <mergeCell ref="K148:L148"/>
    <mergeCell ref="C149:L149"/>
    <mergeCell ref="H155:I155"/>
    <mergeCell ref="B156:C156"/>
    <mergeCell ref="B291:E291"/>
    <mergeCell ref="H291:L292"/>
    <mergeCell ref="B295:F295"/>
    <mergeCell ref="H295:L295"/>
    <mergeCell ref="B187:G187"/>
    <mergeCell ref="G204:H204"/>
    <mergeCell ref="K204:L204"/>
    <mergeCell ref="C205:L205"/>
    <mergeCell ref="H211:I211"/>
    <mergeCell ref="B212:C212"/>
    <mergeCell ref="B225:L225"/>
    <mergeCell ref="B227:L227"/>
    <mergeCell ref="B229:L229"/>
    <mergeCell ref="H234:L234"/>
    <mergeCell ref="B235:E235"/>
    <mergeCell ref="H235:L236"/>
    <mergeCell ref="B239:F239"/>
    <mergeCell ref="H239:L239"/>
    <mergeCell ref="B242:G242"/>
    <mergeCell ref="B243:G243"/>
    <mergeCell ref="G260:H260"/>
    <mergeCell ref="K260:L260"/>
    <mergeCell ref="C261:L261"/>
    <mergeCell ref="H267:I267"/>
    <mergeCell ref="C591:L591"/>
    <mergeCell ref="H596:I596"/>
    <mergeCell ref="B597:C597"/>
    <mergeCell ref="B610:L610"/>
    <mergeCell ref="G482:H482"/>
    <mergeCell ref="K482:L482"/>
    <mergeCell ref="C483:L483"/>
    <mergeCell ref="H488:I488"/>
    <mergeCell ref="B489:C489"/>
    <mergeCell ref="B502:L502"/>
    <mergeCell ref="B504:L504"/>
    <mergeCell ref="B506:L506"/>
    <mergeCell ref="G536:H536"/>
    <mergeCell ref="K536:L536"/>
    <mergeCell ref="C537:L537"/>
    <mergeCell ref="H542:I542"/>
    <mergeCell ref="B543:C543"/>
    <mergeCell ref="H564:L564"/>
    <mergeCell ref="B556:L556"/>
    <mergeCell ref="B558:L558"/>
    <mergeCell ref="B560:L560"/>
    <mergeCell ref="B565:E565"/>
    <mergeCell ref="H565:L566"/>
    <mergeCell ref="B572:G572"/>
    <mergeCell ref="H125:L125"/>
    <mergeCell ref="H126:L126"/>
    <mergeCell ref="H181:L181"/>
    <mergeCell ref="H182:L182"/>
    <mergeCell ref="B569:F569"/>
    <mergeCell ref="H569:L569"/>
    <mergeCell ref="B573:G573"/>
    <mergeCell ref="G590:H590"/>
    <mergeCell ref="K590:L590"/>
    <mergeCell ref="G372:H372"/>
    <mergeCell ref="K372:L372"/>
    <mergeCell ref="C373:L373"/>
    <mergeCell ref="H378:I378"/>
    <mergeCell ref="B379:C379"/>
    <mergeCell ref="B392:L392"/>
    <mergeCell ref="B397:L397"/>
    <mergeCell ref="H402:L402"/>
    <mergeCell ref="B403:E403"/>
    <mergeCell ref="H403:L404"/>
    <mergeCell ref="B268:C268"/>
    <mergeCell ref="B281:L281"/>
    <mergeCell ref="B283:L283"/>
    <mergeCell ref="B285:L285"/>
    <mergeCell ref="H290:L290"/>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744"/>
  <sheetViews>
    <sheetView workbookViewId="0">
      <selection activeCell="F20" sqref="F20"/>
    </sheetView>
  </sheetViews>
  <sheetFormatPr defaultRowHeight="15"/>
  <cols>
    <col min="1" max="1" width="20.140625" customWidth="1"/>
    <col min="2" max="2" width="30.42578125" customWidth="1"/>
    <col min="3" max="3" width="19.7109375" customWidth="1"/>
    <col min="4" max="4" width="63.28515625" customWidth="1"/>
  </cols>
  <sheetData>
    <row r="1" spans="1:4" ht="20.25">
      <c r="A1" s="1839" t="s">
        <v>312</v>
      </c>
      <c r="B1" s="1840"/>
      <c r="C1" s="1840"/>
      <c r="D1" s="1841"/>
    </row>
    <row r="2" spans="1:4">
      <c r="A2" s="1842" t="s">
        <v>313</v>
      </c>
      <c r="B2" s="1843"/>
      <c r="C2" s="1843"/>
      <c r="D2" s="1844"/>
    </row>
    <row r="3" spans="1:4" ht="18">
      <c r="A3" s="1845" t="s">
        <v>314</v>
      </c>
      <c r="B3" s="1846"/>
      <c r="C3" s="1846"/>
      <c r="D3" s="1847"/>
    </row>
    <row r="4" spans="1:4">
      <c r="A4" s="13" t="s">
        <v>137</v>
      </c>
      <c r="D4" s="14"/>
    </row>
    <row r="5" spans="1:4" ht="18">
      <c r="A5" s="276" t="str">
        <f>'04-22Master'!F5</f>
        <v>Burgeon IT Services Pvt.Ltd.</v>
      </c>
      <c r="B5" s="253"/>
      <c r="D5" s="14"/>
    </row>
    <row r="6" spans="1:4" ht="18">
      <c r="A6" s="276" t="str">
        <f>'04-22Master'!F6</f>
        <v>Siri Mansion LIGB 436 Dr.A S Rao Nagar,Hyderabad</v>
      </c>
      <c r="B6" s="253"/>
      <c r="D6" s="14"/>
    </row>
    <row r="7" spans="1:4" ht="18">
      <c r="A7" s="255"/>
      <c r="B7" s="4"/>
      <c r="D7" s="14"/>
    </row>
    <row r="8" spans="1:4" ht="15.75">
      <c r="A8" s="254" t="s">
        <v>315</v>
      </c>
      <c r="B8" s="277"/>
      <c r="C8" s="278" t="e">
        <f>'04-22Master'!#REF!</f>
        <v>#REF!</v>
      </c>
      <c r="D8" s="80"/>
    </row>
    <row r="9" spans="1:4">
      <c r="A9" s="1836" t="s">
        <v>316</v>
      </c>
      <c r="B9" s="1837"/>
      <c r="C9" s="1837"/>
      <c r="D9" s="1838"/>
    </row>
    <row r="10" spans="1:4">
      <c r="A10" s="13"/>
      <c r="D10" s="14"/>
    </row>
    <row r="11" spans="1:4">
      <c r="A11" s="1836" t="s">
        <v>317</v>
      </c>
      <c r="B11" s="1837"/>
      <c r="C11" s="1837"/>
      <c r="D11" s="1838"/>
    </row>
    <row r="12" spans="1:4">
      <c r="A12" s="256"/>
      <c r="B12" s="257"/>
      <c r="C12" s="257"/>
      <c r="D12" s="258"/>
    </row>
    <row r="13" spans="1:4">
      <c r="A13" s="1830" t="s">
        <v>318</v>
      </c>
      <c r="B13" s="1831"/>
      <c r="C13" s="1831"/>
      <c r="D13" s="1832"/>
    </row>
    <row r="14" spans="1:4">
      <c r="A14" s="13"/>
      <c r="D14" s="14"/>
    </row>
    <row r="15" spans="1:4">
      <c r="A15" s="1830" t="s">
        <v>319</v>
      </c>
      <c r="B15" s="1831"/>
      <c r="C15" s="1831"/>
      <c r="D15" s="1832"/>
    </row>
    <row r="16" spans="1:4">
      <c r="A16" s="1830" t="s">
        <v>320</v>
      </c>
      <c r="B16" s="1831"/>
      <c r="C16" s="1831"/>
      <c r="D16" s="1832"/>
    </row>
    <row r="17" spans="1:4">
      <c r="A17" s="254"/>
      <c r="B17" s="259"/>
      <c r="C17" s="259"/>
      <c r="D17" s="260"/>
    </row>
    <row r="18" spans="1:4">
      <c r="A18" s="1836" t="s">
        <v>321</v>
      </c>
      <c r="B18" s="1837"/>
      <c r="C18" s="1837"/>
      <c r="D18" s="1838"/>
    </row>
    <row r="19" spans="1:4">
      <c r="A19" s="254"/>
      <c r="B19" s="259"/>
      <c r="C19" s="259"/>
      <c r="D19" s="260"/>
    </row>
    <row r="20" spans="1:4">
      <c r="A20" s="1830" t="s">
        <v>322</v>
      </c>
      <c r="B20" s="1831"/>
      <c r="C20" s="1831"/>
      <c r="D20" s="1832"/>
    </row>
    <row r="21" spans="1:4">
      <c r="A21" s="13"/>
      <c r="D21" s="14"/>
    </row>
    <row r="22" spans="1:4">
      <c r="A22" s="1827" t="s">
        <v>323</v>
      </c>
      <c r="B22" s="1828"/>
      <c r="C22" s="1828"/>
      <c r="D22" s="1829"/>
    </row>
    <row r="23" spans="1:4" ht="42.75">
      <c r="A23" s="261" t="s">
        <v>324</v>
      </c>
      <c r="B23" s="262" t="s">
        <v>325</v>
      </c>
      <c r="C23" s="262" t="s">
        <v>326</v>
      </c>
      <c r="D23" s="263" t="s">
        <v>327</v>
      </c>
    </row>
    <row r="24" spans="1:4">
      <c r="A24" s="264">
        <v>1</v>
      </c>
      <c r="B24" s="265">
        <v>2</v>
      </c>
      <c r="C24" s="265">
        <v>3</v>
      </c>
      <c r="D24" s="266">
        <v>4</v>
      </c>
    </row>
    <row r="25" spans="1:4">
      <c r="A25" s="13" t="e">
        <f>'04-22Master'!#REF!</f>
        <v>#REF!</v>
      </c>
      <c r="B25" s="11" t="s">
        <v>369</v>
      </c>
      <c r="C25" s="11" t="s">
        <v>376</v>
      </c>
      <c r="D25" s="298">
        <v>1</v>
      </c>
    </row>
    <row r="26" spans="1:4">
      <c r="A26" s="282"/>
      <c r="B26" s="11"/>
      <c r="C26" s="11"/>
      <c r="D26" s="267"/>
    </row>
    <row r="27" spans="1:4">
      <c r="A27" s="279"/>
      <c r="B27" s="11"/>
      <c r="C27" s="11"/>
      <c r="D27" s="267"/>
    </row>
    <row r="28" spans="1:4">
      <c r="A28" s="13"/>
      <c r="D28" s="14"/>
    </row>
    <row r="29" spans="1:4">
      <c r="A29" s="1827" t="s">
        <v>328</v>
      </c>
      <c r="B29" s="1828"/>
      <c r="C29" s="1828"/>
      <c r="D29" s="1829"/>
    </row>
    <row r="30" spans="1:4">
      <c r="A30" s="170"/>
      <c r="B30" s="5"/>
      <c r="C30" s="5"/>
      <c r="D30" s="171"/>
    </row>
    <row r="31" spans="1:4">
      <c r="A31" s="1833" t="s">
        <v>329</v>
      </c>
      <c r="B31" s="1834"/>
      <c r="C31" s="1742" t="e">
        <f>'04-22Master'!#REF!</f>
        <v>#REF!</v>
      </c>
      <c r="D31" s="1835"/>
    </row>
    <row r="32" spans="1:4">
      <c r="A32" s="1833" t="s">
        <v>330</v>
      </c>
      <c r="B32" s="1834"/>
      <c r="C32" s="1741" t="e">
        <f>'04-22Master'!#REF!</f>
        <v>#REF!</v>
      </c>
      <c r="D32" s="1835"/>
    </row>
    <row r="33" spans="1:4">
      <c r="A33" s="1833" t="s">
        <v>331</v>
      </c>
      <c r="B33" s="1834"/>
      <c r="C33" s="1741" t="s">
        <v>378</v>
      </c>
      <c r="D33" s="1835"/>
    </row>
    <row r="34" spans="1:4">
      <c r="A34" s="1833" t="s">
        <v>332</v>
      </c>
      <c r="B34" s="1834"/>
      <c r="C34" s="1741" t="s">
        <v>375</v>
      </c>
      <c r="D34" s="1835"/>
    </row>
    <row r="35" spans="1:4">
      <c r="A35" s="1833" t="s">
        <v>333</v>
      </c>
      <c r="B35" s="1834"/>
      <c r="C35" s="1742" t="e">
        <f>'04-22Master'!#REF!</f>
        <v>#REF!</v>
      </c>
      <c r="D35" s="1835"/>
    </row>
    <row r="36" spans="1:4">
      <c r="A36" s="1833" t="s">
        <v>334</v>
      </c>
      <c r="B36" s="1834"/>
      <c r="C36" s="1742" t="e">
        <f>'04-22Master'!#REF!</f>
        <v>#REF!</v>
      </c>
      <c r="D36" s="1835"/>
    </row>
    <row r="37" spans="1:4">
      <c r="A37" s="1833" t="s">
        <v>335</v>
      </c>
      <c r="B37" s="1834"/>
      <c r="C37" s="1848" t="e">
        <f>'04-22Master'!#REF!</f>
        <v>#REF!</v>
      </c>
      <c r="D37" s="1835"/>
    </row>
    <row r="38" spans="1:4">
      <c r="A38" s="1833" t="s">
        <v>336</v>
      </c>
      <c r="B38" s="1834"/>
      <c r="C38" s="1741"/>
      <c r="D38" s="1835"/>
    </row>
    <row r="39" spans="1:4">
      <c r="A39" s="1833"/>
      <c r="B39" s="1834"/>
      <c r="C39" s="1742" t="e">
        <f>'04-22Master'!#REF!</f>
        <v>#REF!</v>
      </c>
      <c r="D39" s="1835"/>
    </row>
    <row r="40" spans="1:4">
      <c r="A40" s="1833"/>
      <c r="B40" s="1834"/>
      <c r="C40" s="1742" t="e">
        <f>'04-22Master'!#REF!</f>
        <v>#REF!</v>
      </c>
      <c r="D40" s="1835"/>
    </row>
    <row r="41" spans="1:4">
      <c r="A41" s="1833"/>
      <c r="B41" s="1834"/>
      <c r="C41" s="1742" t="e">
        <f>'04-22Master'!#REF!</f>
        <v>#REF!</v>
      </c>
      <c r="D41" s="1835"/>
    </row>
    <row r="42" spans="1:4">
      <c r="A42" s="254" t="s">
        <v>278</v>
      </c>
      <c r="B42" s="259" t="s">
        <v>367</v>
      </c>
      <c r="C42" s="259"/>
      <c r="D42" s="260"/>
    </row>
    <row r="43" spans="1:4">
      <c r="A43" s="254" t="s">
        <v>337</v>
      </c>
      <c r="B43" s="299" t="e">
        <f>'04-22Master'!#REF!</f>
        <v>#REF!</v>
      </c>
      <c r="C43" s="268" t="s">
        <v>338</v>
      </c>
      <c r="D43" s="260"/>
    </row>
    <row r="44" spans="1:4">
      <c r="A44" s="254"/>
      <c r="B44" s="259"/>
      <c r="C44" s="259"/>
      <c r="D44" s="260"/>
    </row>
    <row r="45" spans="1:4">
      <c r="A45" s="1827" t="s">
        <v>339</v>
      </c>
      <c r="B45" s="1828"/>
      <c r="C45" s="1828"/>
      <c r="D45" s="1829"/>
    </row>
    <row r="46" spans="1:4">
      <c r="A46" s="254" t="s">
        <v>340</v>
      </c>
      <c r="B46" s="259"/>
      <c r="C46" s="259"/>
      <c r="D46" s="260"/>
    </row>
    <row r="47" spans="1:4">
      <c r="A47" s="254"/>
      <c r="B47" s="259"/>
      <c r="C47" s="259"/>
      <c r="D47" s="260"/>
    </row>
    <row r="48" spans="1:4">
      <c r="A48" s="1830" t="s">
        <v>341</v>
      </c>
      <c r="B48" s="1831"/>
      <c r="C48" s="1831" t="s">
        <v>342</v>
      </c>
      <c r="D48" s="1832"/>
    </row>
    <row r="49" spans="1:4">
      <c r="A49" s="1817">
        <v>1</v>
      </c>
      <c r="B49" s="1818"/>
      <c r="C49" s="1818">
        <v>1</v>
      </c>
      <c r="D49" s="1819"/>
    </row>
    <row r="50" spans="1:4">
      <c r="A50" s="1817">
        <v>2</v>
      </c>
      <c r="B50" s="1818"/>
      <c r="C50" s="1818">
        <v>2</v>
      </c>
      <c r="D50" s="1819"/>
    </row>
    <row r="51" spans="1:4">
      <c r="A51" s="269"/>
      <c r="C51" s="1820" t="s">
        <v>347</v>
      </c>
      <c r="D51" s="1821"/>
    </row>
    <row r="52" spans="1:4">
      <c r="A52" s="1822" t="s">
        <v>343</v>
      </c>
      <c r="B52" s="1823"/>
      <c r="C52" s="1823"/>
      <c r="D52" s="1824"/>
    </row>
    <row r="53" spans="1:4">
      <c r="A53" s="272" t="s">
        <v>344</v>
      </c>
      <c r="B53" s="273"/>
      <c r="C53" s="273"/>
      <c r="D53" s="274"/>
    </row>
    <row r="54" spans="1:4">
      <c r="A54" s="272"/>
      <c r="B54" s="273"/>
      <c r="C54" s="273"/>
      <c r="D54" s="274"/>
    </row>
    <row r="55" spans="1:4">
      <c r="A55" s="272"/>
      <c r="B55" s="273"/>
      <c r="C55" s="273" t="s">
        <v>345</v>
      </c>
      <c r="D55" s="274"/>
    </row>
    <row r="56" spans="1:4">
      <c r="A56" s="269"/>
      <c r="B56" s="270"/>
      <c r="C56" s="169" t="s">
        <v>147</v>
      </c>
      <c r="D56" s="271"/>
    </row>
    <row r="57" spans="1:4">
      <c r="A57" s="269"/>
      <c r="C57" t="s">
        <v>346</v>
      </c>
      <c r="D57" s="275"/>
    </row>
    <row r="58" spans="1:4" ht="25.5" customHeight="1">
      <c r="A58" s="269"/>
      <c r="C58" s="1825" t="str">
        <f>'04-22Master'!F5</f>
        <v>Burgeon IT Services Pvt.Ltd.</v>
      </c>
      <c r="D58" s="1826"/>
    </row>
    <row r="59" spans="1:4">
      <c r="A59" s="254" t="s">
        <v>278</v>
      </c>
      <c r="B59" t="str">
        <f>B42</f>
        <v>Hyderabad</v>
      </c>
      <c r="C59" s="2" t="str">
        <f>'04-22Master'!F6</f>
        <v>Siri Mansion LIGB 436 Dr.A S Rao Nagar,Hyderabad</v>
      </c>
      <c r="D59" s="14"/>
    </row>
    <row r="60" spans="1:4" ht="15.75" thickBot="1">
      <c r="A60" s="254" t="s">
        <v>337</v>
      </c>
      <c r="B60" s="291" t="e">
        <f>B43</f>
        <v>#REF!</v>
      </c>
      <c r="C60" s="2"/>
      <c r="D60" s="14"/>
    </row>
    <row r="61" spans="1:4" ht="15.75" thickBot="1">
      <c r="A61" s="280"/>
      <c r="B61" s="281" t="s">
        <v>350</v>
      </c>
      <c r="C61" s="281"/>
      <c r="D61" s="28"/>
    </row>
    <row r="62" spans="1:4">
      <c r="A62" s="254" t="s">
        <v>348</v>
      </c>
      <c r="C62" s="2"/>
      <c r="D62" s="14"/>
    </row>
    <row r="63" spans="1:4">
      <c r="A63" s="254" t="s">
        <v>337</v>
      </c>
      <c r="B63" s="291" t="e">
        <f>B60</f>
        <v>#REF!</v>
      </c>
      <c r="C63" s="2"/>
      <c r="D63" s="14"/>
    </row>
    <row r="64" spans="1:4" ht="15.75" thickBot="1">
      <c r="A64" s="283" t="s">
        <v>349</v>
      </c>
      <c r="B64" s="23"/>
      <c r="C64" s="23"/>
      <c r="D64" s="24" t="s">
        <v>138</v>
      </c>
    </row>
    <row r="68" spans="1:4" ht="15.75" thickBot="1"/>
    <row r="69" spans="1:4" ht="20.25">
      <c r="A69" s="1839" t="s">
        <v>312</v>
      </c>
      <c r="B69" s="1840"/>
      <c r="C69" s="1840"/>
      <c r="D69" s="1841"/>
    </row>
    <row r="70" spans="1:4">
      <c r="A70" s="1842" t="s">
        <v>313</v>
      </c>
      <c r="B70" s="1843"/>
      <c r="C70" s="1843"/>
      <c r="D70" s="1844"/>
    </row>
    <row r="71" spans="1:4" ht="18">
      <c r="A71" s="1845" t="s">
        <v>314</v>
      </c>
      <c r="B71" s="1846"/>
      <c r="C71" s="1846"/>
      <c r="D71" s="1847"/>
    </row>
    <row r="72" spans="1:4">
      <c r="A72" s="13" t="s">
        <v>137</v>
      </c>
      <c r="D72" s="14"/>
    </row>
    <row r="73" spans="1:4" ht="18">
      <c r="A73" s="276" t="str">
        <f>'04-22Master'!F5</f>
        <v>Burgeon IT Services Pvt.Ltd.</v>
      </c>
      <c r="B73" s="253"/>
      <c r="D73" s="14"/>
    </row>
    <row r="74" spans="1:4" ht="18">
      <c r="A74" s="276" t="str">
        <f>'04-22Master'!F6</f>
        <v>Siri Mansion LIGB 436 Dr.A S Rao Nagar,Hyderabad</v>
      </c>
      <c r="B74" s="253"/>
      <c r="D74" s="14"/>
    </row>
    <row r="75" spans="1:4" ht="18">
      <c r="A75" s="255"/>
      <c r="B75" s="4"/>
      <c r="D75" s="14"/>
    </row>
    <row r="76" spans="1:4" ht="15.75">
      <c r="A76" s="254" t="s">
        <v>315</v>
      </c>
      <c r="B76" s="277"/>
      <c r="C76" s="278" t="e">
        <f>'04-22Master'!#REF!</f>
        <v>#REF!</v>
      </c>
      <c r="D76" s="80"/>
    </row>
    <row r="77" spans="1:4">
      <c r="A77" s="1836" t="s">
        <v>316</v>
      </c>
      <c r="B77" s="1837"/>
      <c r="C77" s="1837"/>
      <c r="D77" s="1838"/>
    </row>
    <row r="78" spans="1:4">
      <c r="A78" s="13"/>
      <c r="D78" s="14"/>
    </row>
    <row r="79" spans="1:4">
      <c r="A79" s="1836" t="s">
        <v>317</v>
      </c>
      <c r="B79" s="1837"/>
      <c r="C79" s="1837"/>
      <c r="D79" s="1838"/>
    </row>
    <row r="80" spans="1:4">
      <c r="A80" s="256"/>
      <c r="B80" s="257"/>
      <c r="C80" s="257"/>
      <c r="D80" s="258"/>
    </row>
    <row r="81" spans="1:4">
      <c r="A81" s="1830" t="s">
        <v>318</v>
      </c>
      <c r="B81" s="1831"/>
      <c r="C81" s="1831"/>
      <c r="D81" s="1832"/>
    </row>
    <row r="82" spans="1:4">
      <c r="A82" s="13"/>
      <c r="D82" s="14"/>
    </row>
    <row r="83" spans="1:4">
      <c r="A83" s="1830" t="s">
        <v>319</v>
      </c>
      <c r="B83" s="1831"/>
      <c r="C83" s="1831"/>
      <c r="D83" s="1832"/>
    </row>
    <row r="84" spans="1:4">
      <c r="A84" s="1830" t="s">
        <v>320</v>
      </c>
      <c r="B84" s="1831"/>
      <c r="C84" s="1831"/>
      <c r="D84" s="1832"/>
    </row>
    <row r="85" spans="1:4">
      <c r="A85" s="254"/>
      <c r="B85" s="259"/>
      <c r="C85" s="259"/>
      <c r="D85" s="260"/>
    </row>
    <row r="86" spans="1:4">
      <c r="A86" s="1836" t="s">
        <v>321</v>
      </c>
      <c r="B86" s="1837"/>
      <c r="C86" s="1837"/>
      <c r="D86" s="1838"/>
    </row>
    <row r="87" spans="1:4">
      <c r="A87" s="254"/>
      <c r="B87" s="259"/>
      <c r="C87" s="259"/>
      <c r="D87" s="260"/>
    </row>
    <row r="88" spans="1:4">
      <c r="A88" s="1830" t="s">
        <v>322</v>
      </c>
      <c r="B88" s="1831"/>
      <c r="C88" s="1831"/>
      <c r="D88" s="1832"/>
    </row>
    <row r="89" spans="1:4">
      <c r="A89" s="13"/>
      <c r="D89" s="14"/>
    </row>
    <row r="90" spans="1:4">
      <c r="A90" s="1827" t="s">
        <v>323</v>
      </c>
      <c r="B90" s="1828"/>
      <c r="C90" s="1828"/>
      <c r="D90" s="1829"/>
    </row>
    <row r="91" spans="1:4" ht="42.75">
      <c r="A91" s="261" t="s">
        <v>324</v>
      </c>
      <c r="B91" s="262" t="s">
        <v>325</v>
      </c>
      <c r="C91" s="262" t="s">
        <v>326</v>
      </c>
      <c r="D91" s="263" t="s">
        <v>327</v>
      </c>
    </row>
    <row r="92" spans="1:4">
      <c r="A92" s="264">
        <v>1</v>
      </c>
      <c r="B92" s="265">
        <v>2</v>
      </c>
      <c r="C92" s="265">
        <v>3</v>
      </c>
      <c r="D92" s="266">
        <v>4</v>
      </c>
    </row>
    <row r="93" spans="1:4">
      <c r="A93" s="13" t="e">
        <f>'04-22Master'!#REF!</f>
        <v>#REF!</v>
      </c>
      <c r="B93" s="11" t="s">
        <v>369</v>
      </c>
      <c r="C93" s="11" t="s">
        <v>376</v>
      </c>
      <c r="D93" s="298">
        <v>1</v>
      </c>
    </row>
    <row r="94" spans="1:4">
      <c r="A94" s="282"/>
      <c r="B94" s="11"/>
      <c r="C94" s="11"/>
      <c r="D94" s="267"/>
    </row>
    <row r="95" spans="1:4">
      <c r="A95" s="279"/>
      <c r="B95" s="11"/>
      <c r="C95" s="11"/>
      <c r="D95" s="267"/>
    </row>
    <row r="96" spans="1:4">
      <c r="A96" s="13"/>
      <c r="D96" s="14"/>
    </row>
    <row r="97" spans="1:4">
      <c r="A97" s="1827" t="s">
        <v>328</v>
      </c>
      <c r="B97" s="1828"/>
      <c r="C97" s="1828"/>
      <c r="D97" s="1829"/>
    </row>
    <row r="98" spans="1:4">
      <c r="A98" s="170"/>
      <c r="B98" s="5"/>
      <c r="C98" s="5"/>
      <c r="D98" s="171"/>
    </row>
    <row r="99" spans="1:4">
      <c r="A99" s="1833" t="s">
        <v>329</v>
      </c>
      <c r="B99" s="1834"/>
      <c r="C99" s="1742" t="e">
        <f>'04-22Master'!#REF!</f>
        <v>#REF!</v>
      </c>
      <c r="D99" s="1835"/>
    </row>
    <row r="100" spans="1:4">
      <c r="A100" s="1833" t="s">
        <v>330</v>
      </c>
      <c r="B100" s="1834"/>
      <c r="C100" s="1741" t="e">
        <f>'04-22Master'!#REF!</f>
        <v>#REF!</v>
      </c>
      <c r="D100" s="1835"/>
    </row>
    <row r="101" spans="1:4">
      <c r="A101" s="1833" t="s">
        <v>331</v>
      </c>
      <c r="B101" s="1834"/>
      <c r="C101" s="1741" t="s">
        <v>377</v>
      </c>
      <c r="D101" s="1835"/>
    </row>
    <row r="102" spans="1:4">
      <c r="A102" s="1833" t="s">
        <v>332</v>
      </c>
      <c r="B102" s="1834"/>
      <c r="C102" s="1741" t="s">
        <v>375</v>
      </c>
      <c r="D102" s="1835"/>
    </row>
    <row r="103" spans="1:4">
      <c r="A103" s="1833" t="s">
        <v>333</v>
      </c>
      <c r="B103" s="1834"/>
      <c r="C103" s="1742" t="e">
        <f>'04-22Master'!#REF!</f>
        <v>#REF!</v>
      </c>
      <c r="D103" s="1835"/>
    </row>
    <row r="104" spans="1:4">
      <c r="A104" s="1833" t="s">
        <v>334</v>
      </c>
      <c r="B104" s="1834"/>
      <c r="C104" s="1742" t="e">
        <f>'04-22Master'!#REF!</f>
        <v>#REF!</v>
      </c>
      <c r="D104" s="1835"/>
    </row>
    <row r="105" spans="1:4">
      <c r="A105" s="1833" t="s">
        <v>335</v>
      </c>
      <c r="B105" s="1834"/>
      <c r="C105" s="1848" t="e">
        <f>'04-22Master'!#REF!</f>
        <v>#REF!</v>
      </c>
      <c r="D105" s="1835"/>
    </row>
    <row r="106" spans="1:4">
      <c r="A106" s="1833" t="s">
        <v>336</v>
      </c>
      <c r="B106" s="1834"/>
      <c r="C106" s="1741"/>
      <c r="D106" s="1835"/>
    </row>
    <row r="107" spans="1:4">
      <c r="A107" s="1833"/>
      <c r="B107" s="1834"/>
      <c r="C107" s="1742" t="e">
        <f>'04-22Master'!#REF!</f>
        <v>#REF!</v>
      </c>
      <c r="D107" s="1835"/>
    </row>
    <row r="108" spans="1:4">
      <c r="A108" s="1833"/>
      <c r="B108" s="1834"/>
      <c r="C108" s="1742" t="e">
        <f>'04-22Master'!#REF!</f>
        <v>#REF!</v>
      </c>
      <c r="D108" s="1835"/>
    </row>
    <row r="109" spans="1:4">
      <c r="A109" s="1833"/>
      <c r="B109" s="1834"/>
      <c r="C109" s="1742" t="e">
        <f>'04-22Master'!#REF!</f>
        <v>#REF!</v>
      </c>
      <c r="D109" s="1835"/>
    </row>
    <row r="110" spans="1:4">
      <c r="A110" s="254" t="s">
        <v>278</v>
      </c>
      <c r="B110" s="259" t="s">
        <v>367</v>
      </c>
      <c r="C110" s="259"/>
      <c r="D110" s="260"/>
    </row>
    <row r="111" spans="1:4">
      <c r="A111" s="254" t="s">
        <v>337</v>
      </c>
      <c r="B111" s="299" t="e">
        <f>'04-22Master'!#REF!</f>
        <v>#REF!</v>
      </c>
      <c r="C111" s="268" t="s">
        <v>338</v>
      </c>
      <c r="D111" s="260"/>
    </row>
    <row r="112" spans="1:4">
      <c r="A112" s="254"/>
      <c r="B112" s="259"/>
      <c r="C112" s="259"/>
      <c r="D112" s="260"/>
    </row>
    <row r="113" spans="1:4">
      <c r="A113" s="1827" t="s">
        <v>339</v>
      </c>
      <c r="B113" s="1828"/>
      <c r="C113" s="1828"/>
      <c r="D113" s="1829"/>
    </row>
    <row r="114" spans="1:4">
      <c r="A114" s="254" t="s">
        <v>340</v>
      </c>
      <c r="B114" s="259"/>
      <c r="C114" s="259"/>
      <c r="D114" s="260"/>
    </row>
    <row r="115" spans="1:4">
      <c r="A115" s="254"/>
      <c r="B115" s="259"/>
      <c r="C115" s="259"/>
      <c r="D115" s="260"/>
    </row>
    <row r="116" spans="1:4">
      <c r="A116" s="1830" t="s">
        <v>341</v>
      </c>
      <c r="B116" s="1831"/>
      <c r="C116" s="1831" t="s">
        <v>342</v>
      </c>
      <c r="D116" s="1832"/>
    </row>
    <row r="117" spans="1:4">
      <c r="A117" s="1817">
        <v>1</v>
      </c>
      <c r="B117" s="1818"/>
      <c r="C117" s="1818">
        <v>1</v>
      </c>
      <c r="D117" s="1819"/>
    </row>
    <row r="118" spans="1:4">
      <c r="A118" s="1817">
        <v>2</v>
      </c>
      <c r="B118" s="1818"/>
      <c r="C118" s="1818">
        <v>2</v>
      </c>
      <c r="D118" s="1819"/>
    </row>
    <row r="119" spans="1:4">
      <c r="A119" s="269"/>
      <c r="C119" s="1820" t="s">
        <v>347</v>
      </c>
      <c r="D119" s="1821"/>
    </row>
    <row r="120" spans="1:4">
      <c r="A120" s="1822" t="s">
        <v>343</v>
      </c>
      <c r="B120" s="1823"/>
      <c r="C120" s="1823"/>
      <c r="D120" s="1824"/>
    </row>
    <row r="121" spans="1:4">
      <c r="A121" s="272" t="s">
        <v>344</v>
      </c>
      <c r="B121" s="273"/>
      <c r="C121" s="273"/>
      <c r="D121" s="274"/>
    </row>
    <row r="122" spans="1:4">
      <c r="A122" s="272"/>
      <c r="B122" s="273"/>
      <c r="C122" s="273"/>
      <c r="D122" s="274"/>
    </row>
    <row r="123" spans="1:4">
      <c r="A123" s="272"/>
      <c r="B123" s="273"/>
      <c r="C123" s="273" t="s">
        <v>345</v>
      </c>
      <c r="D123" s="274"/>
    </row>
    <row r="124" spans="1:4">
      <c r="A124" s="269"/>
      <c r="B124" s="270"/>
      <c r="C124" s="169" t="s">
        <v>147</v>
      </c>
      <c r="D124" s="271"/>
    </row>
    <row r="125" spans="1:4">
      <c r="A125" s="269"/>
      <c r="C125" t="s">
        <v>346</v>
      </c>
      <c r="D125" s="275"/>
    </row>
    <row r="126" spans="1:4">
      <c r="A126" s="269"/>
      <c r="C126" s="1825" t="str">
        <f>'04-22Master'!F5</f>
        <v>Burgeon IT Services Pvt.Ltd.</v>
      </c>
      <c r="D126" s="1826"/>
    </row>
    <row r="127" spans="1:4">
      <c r="A127" s="254" t="s">
        <v>278</v>
      </c>
      <c r="B127" t="str">
        <f>B110</f>
        <v>Hyderabad</v>
      </c>
      <c r="C127" s="2" t="str">
        <f>'04-22Master'!F6</f>
        <v>Siri Mansion LIGB 436 Dr.A S Rao Nagar,Hyderabad</v>
      </c>
      <c r="D127" s="14"/>
    </row>
    <row r="128" spans="1:4" ht="15.75" thickBot="1">
      <c r="A128" s="254" t="s">
        <v>337</v>
      </c>
      <c r="B128" s="291" t="e">
        <f>B111</f>
        <v>#REF!</v>
      </c>
      <c r="C128" s="2"/>
      <c r="D128" s="14"/>
    </row>
    <row r="129" spans="1:4" ht="15.75" thickBot="1">
      <c r="A129" s="280"/>
      <c r="B129" s="281" t="s">
        <v>350</v>
      </c>
      <c r="C129" s="281"/>
      <c r="D129" s="28"/>
    </row>
    <row r="130" spans="1:4">
      <c r="A130" s="254" t="s">
        <v>348</v>
      </c>
      <c r="C130" s="2"/>
      <c r="D130" s="14"/>
    </row>
    <row r="131" spans="1:4">
      <c r="A131" s="254" t="s">
        <v>337</v>
      </c>
      <c r="B131" s="291" t="e">
        <f>B128</f>
        <v>#REF!</v>
      </c>
      <c r="C131" s="2"/>
      <c r="D131" s="14"/>
    </row>
    <row r="132" spans="1:4" ht="15.75" thickBot="1">
      <c r="A132" s="283" t="s">
        <v>349</v>
      </c>
      <c r="B132" s="23"/>
      <c r="C132" s="23"/>
      <c r="D132" s="24" t="s">
        <v>138</v>
      </c>
    </row>
    <row r="136" spans="1:4" ht="15.75" thickBot="1"/>
    <row r="137" spans="1:4" ht="20.25">
      <c r="A137" s="1839" t="s">
        <v>312</v>
      </c>
      <c r="B137" s="1840"/>
      <c r="C137" s="1840"/>
      <c r="D137" s="1841"/>
    </row>
    <row r="138" spans="1:4">
      <c r="A138" s="1842" t="s">
        <v>313</v>
      </c>
      <c r="B138" s="1843"/>
      <c r="C138" s="1843"/>
      <c r="D138" s="1844"/>
    </row>
    <row r="139" spans="1:4" ht="18">
      <c r="A139" s="1845" t="s">
        <v>314</v>
      </c>
      <c r="B139" s="1846"/>
      <c r="C139" s="1846"/>
      <c r="D139" s="1847"/>
    </row>
    <row r="140" spans="1:4">
      <c r="A140" s="13" t="s">
        <v>137</v>
      </c>
      <c r="D140" s="14"/>
    </row>
    <row r="141" spans="1:4" ht="18">
      <c r="A141" s="276" t="str">
        <f>'04-22Master'!F5</f>
        <v>Burgeon IT Services Pvt.Ltd.</v>
      </c>
      <c r="B141" s="253"/>
      <c r="D141" s="14"/>
    </row>
    <row r="142" spans="1:4" ht="18">
      <c r="A142" s="276" t="str">
        <f>'04-22Master'!F6</f>
        <v>Siri Mansion LIGB 436 Dr.A S Rao Nagar,Hyderabad</v>
      </c>
      <c r="B142" s="253"/>
      <c r="D142" s="14"/>
    </row>
    <row r="143" spans="1:4" ht="18">
      <c r="A143" s="255"/>
      <c r="B143" s="4"/>
      <c r="D143" s="14"/>
    </row>
    <row r="144" spans="1:4" ht="15.75">
      <c r="A144" s="254" t="s">
        <v>315</v>
      </c>
      <c r="B144" s="277"/>
      <c r="C144" s="278" t="e">
        <f>'04-22Master'!#REF!</f>
        <v>#REF!</v>
      </c>
      <c r="D144" s="80"/>
    </row>
    <row r="145" spans="1:4">
      <c r="A145" s="1836" t="s">
        <v>316</v>
      </c>
      <c r="B145" s="1837"/>
      <c r="C145" s="1837"/>
      <c r="D145" s="1838"/>
    </row>
    <row r="146" spans="1:4">
      <c r="A146" s="13"/>
      <c r="D146" s="14"/>
    </row>
    <row r="147" spans="1:4">
      <c r="A147" s="1836" t="s">
        <v>317</v>
      </c>
      <c r="B147" s="1837"/>
      <c r="C147" s="1837"/>
      <c r="D147" s="1838"/>
    </row>
    <row r="148" spans="1:4">
      <c r="A148" s="256"/>
      <c r="B148" s="257"/>
      <c r="C148" s="257"/>
      <c r="D148" s="258"/>
    </row>
    <row r="149" spans="1:4">
      <c r="A149" s="1830" t="s">
        <v>318</v>
      </c>
      <c r="B149" s="1831"/>
      <c r="C149" s="1831"/>
      <c r="D149" s="1832"/>
    </row>
    <row r="150" spans="1:4">
      <c r="A150" s="13"/>
      <c r="D150" s="14"/>
    </row>
    <row r="151" spans="1:4">
      <c r="A151" s="1830" t="s">
        <v>319</v>
      </c>
      <c r="B151" s="1831"/>
      <c r="C151" s="1831"/>
      <c r="D151" s="1832"/>
    </row>
    <row r="152" spans="1:4">
      <c r="A152" s="1830" t="s">
        <v>320</v>
      </c>
      <c r="B152" s="1831"/>
      <c r="C152" s="1831"/>
      <c r="D152" s="1832"/>
    </row>
    <row r="153" spans="1:4">
      <c r="A153" s="254"/>
      <c r="B153" s="259"/>
      <c r="C153" s="259"/>
      <c r="D153" s="260"/>
    </row>
    <row r="154" spans="1:4">
      <c r="A154" s="1836" t="s">
        <v>321</v>
      </c>
      <c r="B154" s="1837"/>
      <c r="C154" s="1837"/>
      <c r="D154" s="1838"/>
    </row>
    <row r="155" spans="1:4">
      <c r="A155" s="254"/>
      <c r="B155" s="259"/>
      <c r="C155" s="259"/>
      <c r="D155" s="260"/>
    </row>
    <row r="156" spans="1:4">
      <c r="A156" s="1830" t="s">
        <v>322</v>
      </c>
      <c r="B156" s="1831"/>
      <c r="C156" s="1831"/>
      <c r="D156" s="1832"/>
    </row>
    <row r="157" spans="1:4">
      <c r="A157" s="13"/>
      <c r="D157" s="14"/>
    </row>
    <row r="158" spans="1:4">
      <c r="A158" s="1827" t="s">
        <v>323</v>
      </c>
      <c r="B158" s="1828"/>
      <c r="C158" s="1828"/>
      <c r="D158" s="1829"/>
    </row>
    <row r="159" spans="1:4" ht="42.75">
      <c r="A159" s="261" t="s">
        <v>324</v>
      </c>
      <c r="B159" s="262" t="s">
        <v>325</v>
      </c>
      <c r="C159" s="262" t="s">
        <v>326</v>
      </c>
      <c r="D159" s="263" t="s">
        <v>327</v>
      </c>
    </row>
    <row r="160" spans="1:4">
      <c r="A160" s="264">
        <v>1</v>
      </c>
      <c r="B160" s="265">
        <v>2</v>
      </c>
      <c r="C160" s="265">
        <v>3</v>
      </c>
      <c r="D160" s="266">
        <v>4</v>
      </c>
    </row>
    <row r="161" spans="1:4">
      <c r="A161" s="300" t="e">
        <f>'04-22Master'!#REF!</f>
        <v>#REF!</v>
      </c>
      <c r="B161" s="11" t="s">
        <v>369</v>
      </c>
      <c r="C161" s="11" t="s">
        <v>376</v>
      </c>
      <c r="D161" s="298">
        <v>1</v>
      </c>
    </row>
    <row r="162" spans="1:4">
      <c r="A162" s="282"/>
      <c r="B162" s="11"/>
      <c r="C162" s="11"/>
      <c r="D162" s="267"/>
    </row>
    <row r="163" spans="1:4">
      <c r="A163" s="279"/>
      <c r="B163" s="11"/>
      <c r="C163" s="11"/>
      <c r="D163" s="267"/>
    </row>
    <row r="164" spans="1:4">
      <c r="A164" s="13"/>
      <c r="D164" s="14"/>
    </row>
    <row r="165" spans="1:4">
      <c r="A165" s="1827" t="s">
        <v>328</v>
      </c>
      <c r="B165" s="1828"/>
      <c r="C165" s="1828"/>
      <c r="D165" s="1829"/>
    </row>
    <row r="166" spans="1:4">
      <c r="A166" s="170"/>
      <c r="B166" s="5"/>
      <c r="C166" s="5"/>
      <c r="D166" s="171"/>
    </row>
    <row r="167" spans="1:4">
      <c r="A167" s="1833" t="s">
        <v>329</v>
      </c>
      <c r="B167" s="1834"/>
      <c r="C167" s="1742" t="e">
        <f>'04-22Master'!#REF!</f>
        <v>#REF!</v>
      </c>
      <c r="D167" s="1835"/>
    </row>
    <row r="168" spans="1:4">
      <c r="A168" s="1833" t="s">
        <v>330</v>
      </c>
      <c r="B168" s="1834"/>
      <c r="C168" s="1741" t="e">
        <f>'04-22Master'!#REF!</f>
        <v>#REF!</v>
      </c>
      <c r="D168" s="1835"/>
    </row>
    <row r="169" spans="1:4">
      <c r="A169" s="1833" t="s">
        <v>331</v>
      </c>
      <c r="B169" s="1834"/>
      <c r="C169" s="1741" t="s">
        <v>378</v>
      </c>
      <c r="D169" s="1835"/>
    </row>
    <row r="170" spans="1:4">
      <c r="A170" s="1833" t="s">
        <v>332</v>
      </c>
      <c r="B170" s="1834"/>
      <c r="C170" s="1741" t="s">
        <v>375</v>
      </c>
      <c r="D170" s="1835"/>
    </row>
    <row r="171" spans="1:4">
      <c r="A171" s="1833" t="s">
        <v>333</v>
      </c>
      <c r="B171" s="1834"/>
      <c r="C171" s="1742" t="e">
        <f>'04-22Master'!#REF!</f>
        <v>#REF!</v>
      </c>
      <c r="D171" s="1835"/>
    </row>
    <row r="172" spans="1:4">
      <c r="A172" s="1833" t="s">
        <v>334</v>
      </c>
      <c r="B172" s="1834"/>
      <c r="C172" s="1742" t="e">
        <f>'04-22Master'!#REF!</f>
        <v>#REF!</v>
      </c>
      <c r="D172" s="1835"/>
    </row>
    <row r="173" spans="1:4">
      <c r="A173" s="1833" t="s">
        <v>335</v>
      </c>
      <c r="B173" s="1834"/>
      <c r="C173" s="1848" t="e">
        <f>'04-22Master'!#REF!</f>
        <v>#REF!</v>
      </c>
      <c r="D173" s="1835"/>
    </row>
    <row r="174" spans="1:4">
      <c r="A174" s="1833" t="s">
        <v>336</v>
      </c>
      <c r="B174" s="1834"/>
      <c r="C174" s="1741"/>
      <c r="D174" s="1835"/>
    </row>
    <row r="175" spans="1:4">
      <c r="A175" s="1833"/>
      <c r="B175" s="1834"/>
      <c r="C175" s="1742" t="e">
        <f>'04-22Master'!#REF!</f>
        <v>#REF!</v>
      </c>
      <c r="D175" s="1835"/>
    </row>
    <row r="176" spans="1:4">
      <c r="A176" s="1833"/>
      <c r="B176" s="1834"/>
      <c r="C176" s="1742" t="e">
        <f>'04-22Master'!#REF!</f>
        <v>#REF!</v>
      </c>
      <c r="D176" s="1835"/>
    </row>
    <row r="177" spans="1:4">
      <c r="A177" s="1833"/>
      <c r="B177" s="1834"/>
      <c r="C177" s="1742" t="e">
        <f>'04-22Master'!#REF!</f>
        <v>#REF!</v>
      </c>
      <c r="D177" s="1835"/>
    </row>
    <row r="178" spans="1:4">
      <c r="A178" s="254" t="s">
        <v>278</v>
      </c>
      <c r="B178" s="259" t="s">
        <v>367</v>
      </c>
      <c r="C178" s="259"/>
      <c r="D178" s="260"/>
    </row>
    <row r="179" spans="1:4">
      <c r="A179" s="254" t="s">
        <v>337</v>
      </c>
      <c r="B179" s="299" t="e">
        <f>'04-22Master'!#REF!</f>
        <v>#REF!</v>
      </c>
      <c r="C179" s="268" t="s">
        <v>338</v>
      </c>
      <c r="D179" s="260"/>
    </row>
    <row r="180" spans="1:4">
      <c r="A180" s="254"/>
      <c r="B180" s="259"/>
      <c r="C180" s="259"/>
      <c r="D180" s="260"/>
    </row>
    <row r="181" spans="1:4">
      <c r="A181" s="1827" t="s">
        <v>339</v>
      </c>
      <c r="B181" s="1828"/>
      <c r="C181" s="1828"/>
      <c r="D181" s="1829"/>
    </row>
    <row r="182" spans="1:4">
      <c r="A182" s="254" t="s">
        <v>340</v>
      </c>
      <c r="B182" s="259"/>
      <c r="C182" s="259"/>
      <c r="D182" s="260"/>
    </row>
    <row r="183" spans="1:4">
      <c r="A183" s="254"/>
      <c r="B183" s="259"/>
      <c r="C183" s="259"/>
      <c r="D183" s="260"/>
    </row>
    <row r="184" spans="1:4">
      <c r="A184" s="1830" t="s">
        <v>341</v>
      </c>
      <c r="B184" s="1831"/>
      <c r="C184" s="1831" t="s">
        <v>342</v>
      </c>
      <c r="D184" s="1832"/>
    </row>
    <row r="185" spans="1:4">
      <c r="A185" s="1817">
        <v>1</v>
      </c>
      <c r="B185" s="1818"/>
      <c r="C185" s="1818">
        <v>1</v>
      </c>
      <c r="D185" s="1819"/>
    </row>
    <row r="186" spans="1:4">
      <c r="A186" s="1817">
        <v>2</v>
      </c>
      <c r="B186" s="1818"/>
      <c r="C186" s="1818">
        <v>2</v>
      </c>
      <c r="D186" s="1819"/>
    </row>
    <row r="187" spans="1:4">
      <c r="A187" s="269"/>
      <c r="C187" s="1820" t="s">
        <v>347</v>
      </c>
      <c r="D187" s="1821"/>
    </row>
    <row r="188" spans="1:4">
      <c r="A188" s="1822" t="s">
        <v>343</v>
      </c>
      <c r="B188" s="1823"/>
      <c r="C188" s="1823"/>
      <c r="D188" s="1824"/>
    </row>
    <row r="189" spans="1:4">
      <c r="A189" s="272" t="s">
        <v>344</v>
      </c>
      <c r="B189" s="273"/>
      <c r="C189" s="273"/>
      <c r="D189" s="274"/>
    </row>
    <row r="190" spans="1:4">
      <c r="A190" s="272"/>
      <c r="B190" s="273"/>
      <c r="C190" s="273"/>
      <c r="D190" s="274"/>
    </row>
    <row r="191" spans="1:4">
      <c r="A191" s="272"/>
      <c r="B191" s="273"/>
      <c r="C191" s="273" t="s">
        <v>345</v>
      </c>
      <c r="D191" s="274"/>
    </row>
    <row r="192" spans="1:4">
      <c r="A192" s="269"/>
      <c r="B192" s="270"/>
      <c r="C192" s="169" t="s">
        <v>147</v>
      </c>
      <c r="D192" s="271"/>
    </row>
    <row r="193" spans="1:4">
      <c r="A193" s="269"/>
      <c r="C193" t="s">
        <v>346</v>
      </c>
      <c r="D193" s="275"/>
    </row>
    <row r="194" spans="1:4">
      <c r="A194" s="269"/>
      <c r="C194" s="1825" t="str">
        <f>'04-22Master'!F5</f>
        <v>Burgeon IT Services Pvt.Ltd.</v>
      </c>
      <c r="D194" s="1826"/>
    </row>
    <row r="195" spans="1:4">
      <c r="A195" s="254" t="s">
        <v>278</v>
      </c>
      <c r="B195" t="str">
        <f>B178</f>
        <v>Hyderabad</v>
      </c>
      <c r="C195" s="2" t="str">
        <f>'04-22Master'!F6</f>
        <v>Siri Mansion LIGB 436 Dr.A S Rao Nagar,Hyderabad</v>
      </c>
      <c r="D195" s="14"/>
    </row>
    <row r="196" spans="1:4" ht="15.75" thickBot="1">
      <c r="A196" s="254" t="s">
        <v>337</v>
      </c>
      <c r="B196" s="291" t="e">
        <f>B179</f>
        <v>#REF!</v>
      </c>
      <c r="C196" s="2"/>
      <c r="D196" s="14"/>
    </row>
    <row r="197" spans="1:4" ht="15.75" thickBot="1">
      <c r="A197" s="280"/>
      <c r="B197" s="281" t="s">
        <v>350</v>
      </c>
      <c r="C197" s="281"/>
      <c r="D197" s="28"/>
    </row>
    <row r="198" spans="1:4">
      <c r="A198" s="254" t="s">
        <v>348</v>
      </c>
      <c r="C198" s="2"/>
      <c r="D198" s="14"/>
    </row>
    <row r="199" spans="1:4">
      <c r="A199" s="254" t="s">
        <v>337</v>
      </c>
      <c r="B199" s="291" t="e">
        <f>B196</f>
        <v>#REF!</v>
      </c>
      <c r="C199" s="2"/>
      <c r="D199" s="14"/>
    </row>
    <row r="200" spans="1:4" ht="15.75" thickBot="1">
      <c r="A200" s="283" t="s">
        <v>349</v>
      </c>
      <c r="B200" s="23"/>
      <c r="C200" s="23"/>
      <c r="D200" s="24" t="s">
        <v>138</v>
      </c>
    </row>
    <row r="204" spans="1:4" ht="15.75" thickBot="1"/>
    <row r="205" spans="1:4" ht="20.25">
      <c r="A205" s="1839" t="s">
        <v>312</v>
      </c>
      <c r="B205" s="1840"/>
      <c r="C205" s="1840"/>
      <c r="D205" s="1841"/>
    </row>
    <row r="206" spans="1:4">
      <c r="A206" s="1842" t="s">
        <v>313</v>
      </c>
      <c r="B206" s="1843"/>
      <c r="C206" s="1843"/>
      <c r="D206" s="1844"/>
    </row>
    <row r="207" spans="1:4" ht="18">
      <c r="A207" s="1845" t="s">
        <v>314</v>
      </c>
      <c r="B207" s="1846"/>
      <c r="C207" s="1846"/>
      <c r="D207" s="1847"/>
    </row>
    <row r="208" spans="1:4">
      <c r="A208" s="13" t="s">
        <v>137</v>
      </c>
      <c r="D208" s="14"/>
    </row>
    <row r="209" spans="1:4" ht="18">
      <c r="A209" s="276" t="str">
        <f>'04-22Master'!F5</f>
        <v>Burgeon IT Services Pvt.Ltd.</v>
      </c>
      <c r="B209" s="253"/>
      <c r="D209" s="14"/>
    </row>
    <row r="210" spans="1:4" ht="18">
      <c r="A210" s="276" t="str">
        <f>'04-22Master'!F6</f>
        <v>Siri Mansion LIGB 436 Dr.A S Rao Nagar,Hyderabad</v>
      </c>
      <c r="B210" s="253"/>
      <c r="D210" s="14"/>
    </row>
    <row r="211" spans="1:4" ht="18">
      <c r="A211" s="255"/>
      <c r="B211" s="4"/>
      <c r="D211" s="14"/>
    </row>
    <row r="212" spans="1:4" ht="15.75">
      <c r="A212" s="254" t="s">
        <v>315</v>
      </c>
      <c r="B212" s="277"/>
      <c r="C212" s="278" t="e">
        <f>'04-22Master'!#REF!</f>
        <v>#REF!</v>
      </c>
      <c r="D212" s="80"/>
    </row>
    <row r="213" spans="1:4">
      <c r="A213" s="1836" t="s">
        <v>316</v>
      </c>
      <c r="B213" s="1837"/>
      <c r="C213" s="1837"/>
      <c r="D213" s="1838"/>
    </row>
    <row r="214" spans="1:4">
      <c r="A214" s="13"/>
      <c r="D214" s="14"/>
    </row>
    <row r="215" spans="1:4">
      <c r="A215" s="1836" t="s">
        <v>317</v>
      </c>
      <c r="B215" s="1837"/>
      <c r="C215" s="1837"/>
      <c r="D215" s="1838"/>
    </row>
    <row r="216" spans="1:4">
      <c r="A216" s="256"/>
      <c r="B216" s="257"/>
      <c r="C216" s="257"/>
      <c r="D216" s="258"/>
    </row>
    <row r="217" spans="1:4">
      <c r="A217" s="1830" t="s">
        <v>318</v>
      </c>
      <c r="B217" s="1831"/>
      <c r="C217" s="1831"/>
      <c r="D217" s="1832"/>
    </row>
    <row r="218" spans="1:4">
      <c r="A218" s="13"/>
      <c r="D218" s="14"/>
    </row>
    <row r="219" spans="1:4">
      <c r="A219" s="1830" t="s">
        <v>319</v>
      </c>
      <c r="B219" s="1831"/>
      <c r="C219" s="1831"/>
      <c r="D219" s="1832"/>
    </row>
    <row r="220" spans="1:4">
      <c r="A220" s="1830" t="s">
        <v>320</v>
      </c>
      <c r="B220" s="1831"/>
      <c r="C220" s="1831"/>
      <c r="D220" s="1832"/>
    </row>
    <row r="221" spans="1:4">
      <c r="A221" s="254"/>
      <c r="B221" s="259"/>
      <c r="C221" s="259"/>
      <c r="D221" s="260"/>
    </row>
    <row r="222" spans="1:4">
      <c r="A222" s="1836" t="s">
        <v>321</v>
      </c>
      <c r="B222" s="1837"/>
      <c r="C222" s="1837"/>
      <c r="D222" s="1838"/>
    </row>
    <row r="223" spans="1:4">
      <c r="A223" s="254"/>
      <c r="B223" s="259"/>
      <c r="C223" s="259"/>
      <c r="D223" s="260"/>
    </row>
    <row r="224" spans="1:4">
      <c r="A224" s="1830" t="s">
        <v>322</v>
      </c>
      <c r="B224" s="1831"/>
      <c r="C224" s="1831"/>
      <c r="D224" s="1832"/>
    </row>
    <row r="225" spans="1:4">
      <c r="A225" s="13"/>
      <c r="D225" s="14"/>
    </row>
    <row r="226" spans="1:4">
      <c r="A226" s="1827" t="s">
        <v>323</v>
      </c>
      <c r="B226" s="1828"/>
      <c r="C226" s="1828"/>
      <c r="D226" s="1829"/>
    </row>
    <row r="227" spans="1:4" ht="42.75">
      <c r="A227" s="261" t="s">
        <v>324</v>
      </c>
      <c r="B227" s="262" t="s">
        <v>325</v>
      </c>
      <c r="C227" s="262" t="s">
        <v>326</v>
      </c>
      <c r="D227" s="263" t="s">
        <v>327</v>
      </c>
    </row>
    <row r="228" spans="1:4">
      <c r="A228" s="264">
        <v>1</v>
      </c>
      <c r="B228" s="265">
        <v>2</v>
      </c>
      <c r="C228" s="265">
        <v>3</v>
      </c>
      <c r="D228" s="266">
        <v>4</v>
      </c>
    </row>
    <row r="229" spans="1:4">
      <c r="A229" s="13" t="e">
        <f>'04-22Master'!#REF!</f>
        <v>#REF!</v>
      </c>
      <c r="B229" s="11" t="s">
        <v>369</v>
      </c>
      <c r="C229" s="11" t="s">
        <v>376</v>
      </c>
      <c r="D229" s="298">
        <v>1</v>
      </c>
    </row>
    <row r="230" spans="1:4">
      <c r="A230" s="282"/>
      <c r="B230" s="11"/>
      <c r="C230" s="11"/>
      <c r="D230" s="267"/>
    </row>
    <row r="231" spans="1:4">
      <c r="A231" s="279"/>
      <c r="B231" s="11"/>
      <c r="C231" s="11"/>
      <c r="D231" s="267"/>
    </row>
    <row r="232" spans="1:4">
      <c r="A232" s="13"/>
      <c r="D232" s="14"/>
    </row>
    <row r="233" spans="1:4">
      <c r="A233" s="1827" t="s">
        <v>328</v>
      </c>
      <c r="B233" s="1828"/>
      <c r="C233" s="1828"/>
      <c r="D233" s="1829"/>
    </row>
    <row r="234" spans="1:4">
      <c r="A234" s="170"/>
      <c r="B234" s="5"/>
      <c r="C234" s="5"/>
      <c r="D234" s="171"/>
    </row>
    <row r="235" spans="1:4">
      <c r="A235" s="1833" t="s">
        <v>329</v>
      </c>
      <c r="B235" s="1834"/>
      <c r="C235" s="1742" t="e">
        <f>'04-22Master'!#REF!</f>
        <v>#REF!</v>
      </c>
      <c r="D235" s="1835"/>
    </row>
    <row r="236" spans="1:4">
      <c r="A236" s="1833" t="s">
        <v>330</v>
      </c>
      <c r="B236" s="1834"/>
      <c r="C236" s="1741" t="e">
        <f>'04-22Master'!#REF!</f>
        <v>#REF!</v>
      </c>
      <c r="D236" s="1835"/>
    </row>
    <row r="237" spans="1:4">
      <c r="A237" s="1833" t="s">
        <v>331</v>
      </c>
      <c r="B237" s="1834"/>
      <c r="C237" s="1741" t="s">
        <v>377</v>
      </c>
      <c r="D237" s="1835"/>
    </row>
    <row r="238" spans="1:4">
      <c r="A238" s="1833" t="s">
        <v>332</v>
      </c>
      <c r="B238" s="1834"/>
      <c r="C238" s="1741" t="s">
        <v>375</v>
      </c>
      <c r="D238" s="1835"/>
    </row>
    <row r="239" spans="1:4">
      <c r="A239" s="1833" t="s">
        <v>333</v>
      </c>
      <c r="B239" s="1834"/>
      <c r="C239" s="1742" t="e">
        <f>'04-22Master'!#REF!</f>
        <v>#REF!</v>
      </c>
      <c r="D239" s="1835"/>
    </row>
    <row r="240" spans="1:4">
      <c r="A240" s="1833" t="s">
        <v>334</v>
      </c>
      <c r="B240" s="1834"/>
      <c r="C240" s="1742" t="e">
        <f>'04-22Master'!#REF!</f>
        <v>#REF!</v>
      </c>
      <c r="D240" s="1835"/>
    </row>
    <row r="241" spans="1:4">
      <c r="A241" s="1833" t="s">
        <v>335</v>
      </c>
      <c r="B241" s="1834"/>
      <c r="C241" s="1848" t="e">
        <f>'04-22Master'!#REF!</f>
        <v>#REF!</v>
      </c>
      <c r="D241" s="1835"/>
    </row>
    <row r="242" spans="1:4">
      <c r="A242" s="1833" t="s">
        <v>336</v>
      </c>
      <c r="B242" s="1834"/>
      <c r="C242" s="1741"/>
      <c r="D242" s="1835"/>
    </row>
    <row r="243" spans="1:4">
      <c r="A243" s="1833"/>
      <c r="B243" s="1834"/>
      <c r="C243" s="1742" t="e">
        <f>'04-22Master'!#REF!</f>
        <v>#REF!</v>
      </c>
      <c r="D243" s="1835"/>
    </row>
    <row r="244" spans="1:4">
      <c r="A244" s="1833"/>
      <c r="B244" s="1834"/>
      <c r="C244" s="1742" t="e">
        <f>'04-22Master'!#REF!</f>
        <v>#REF!</v>
      </c>
      <c r="D244" s="1835"/>
    </row>
    <row r="245" spans="1:4">
      <c r="A245" s="1833"/>
      <c r="B245" s="1834"/>
      <c r="C245" s="1742" t="e">
        <f>'04-22Master'!#REF!</f>
        <v>#REF!</v>
      </c>
      <c r="D245" s="1835"/>
    </row>
    <row r="246" spans="1:4">
      <c r="A246" s="254" t="s">
        <v>278</v>
      </c>
      <c r="B246" s="259" t="s">
        <v>367</v>
      </c>
      <c r="C246" s="259"/>
      <c r="D246" s="260"/>
    </row>
    <row r="247" spans="1:4">
      <c r="A247" s="254" t="s">
        <v>337</v>
      </c>
      <c r="B247" s="299" t="e">
        <f>'04-22Master'!#REF!</f>
        <v>#REF!</v>
      </c>
      <c r="C247" s="268" t="s">
        <v>338</v>
      </c>
      <c r="D247" s="260"/>
    </row>
    <row r="248" spans="1:4">
      <c r="A248" s="254"/>
      <c r="B248" s="259"/>
      <c r="C248" s="259"/>
      <c r="D248" s="260"/>
    </row>
    <row r="249" spans="1:4">
      <c r="A249" s="1827" t="s">
        <v>339</v>
      </c>
      <c r="B249" s="1828"/>
      <c r="C249" s="1828"/>
      <c r="D249" s="1829"/>
    </row>
    <row r="250" spans="1:4">
      <c r="A250" s="254" t="s">
        <v>340</v>
      </c>
      <c r="B250" s="259"/>
      <c r="C250" s="259"/>
      <c r="D250" s="260"/>
    </row>
    <row r="251" spans="1:4">
      <c r="A251" s="254"/>
      <c r="B251" s="259"/>
      <c r="C251" s="259"/>
      <c r="D251" s="260"/>
    </row>
    <row r="252" spans="1:4">
      <c r="A252" s="1830" t="s">
        <v>341</v>
      </c>
      <c r="B252" s="1831"/>
      <c r="C252" s="1831" t="s">
        <v>342</v>
      </c>
      <c r="D252" s="1832"/>
    </row>
    <row r="253" spans="1:4">
      <c r="A253" s="1817">
        <v>1</v>
      </c>
      <c r="B253" s="1818"/>
      <c r="C253" s="1818">
        <v>1</v>
      </c>
      <c r="D253" s="1819"/>
    </row>
    <row r="254" spans="1:4">
      <c r="A254" s="1817">
        <v>2</v>
      </c>
      <c r="B254" s="1818"/>
      <c r="C254" s="1818">
        <v>2</v>
      </c>
      <c r="D254" s="1819"/>
    </row>
    <row r="255" spans="1:4">
      <c r="A255" s="269"/>
      <c r="C255" s="1820" t="s">
        <v>347</v>
      </c>
      <c r="D255" s="1821"/>
    </row>
    <row r="256" spans="1:4">
      <c r="A256" s="1822" t="s">
        <v>343</v>
      </c>
      <c r="B256" s="1823"/>
      <c r="C256" s="1823"/>
      <c r="D256" s="1824"/>
    </row>
    <row r="257" spans="1:4">
      <c r="A257" s="272" t="s">
        <v>344</v>
      </c>
      <c r="B257" s="273"/>
      <c r="C257" s="273"/>
      <c r="D257" s="274"/>
    </row>
    <row r="258" spans="1:4">
      <c r="A258" s="272"/>
      <c r="B258" s="273"/>
      <c r="C258" s="273"/>
      <c r="D258" s="274"/>
    </row>
    <row r="259" spans="1:4">
      <c r="A259" s="272"/>
      <c r="B259" s="273"/>
      <c r="C259" s="273" t="s">
        <v>345</v>
      </c>
      <c r="D259" s="274"/>
    </row>
    <row r="260" spans="1:4">
      <c r="A260" s="269"/>
      <c r="B260" s="270"/>
      <c r="C260" s="169" t="s">
        <v>147</v>
      </c>
      <c r="D260" s="271"/>
    </row>
    <row r="261" spans="1:4">
      <c r="A261" s="269"/>
      <c r="C261" t="s">
        <v>346</v>
      </c>
      <c r="D261" s="275"/>
    </row>
    <row r="262" spans="1:4">
      <c r="A262" s="269"/>
      <c r="C262" s="1825" t="str">
        <f>'04-22Master'!F5</f>
        <v>Burgeon IT Services Pvt.Ltd.</v>
      </c>
      <c r="D262" s="1826"/>
    </row>
    <row r="263" spans="1:4">
      <c r="A263" s="254" t="s">
        <v>278</v>
      </c>
      <c r="B263" t="str">
        <f>B246</f>
        <v>Hyderabad</v>
      </c>
      <c r="C263" s="2" t="str">
        <f>'04-22Master'!F6</f>
        <v>Siri Mansion LIGB 436 Dr.A S Rao Nagar,Hyderabad</v>
      </c>
      <c r="D263" s="14"/>
    </row>
    <row r="264" spans="1:4" ht="15.75" thickBot="1">
      <c r="A264" s="254" t="s">
        <v>337</v>
      </c>
      <c r="B264" s="291" t="e">
        <f>B247</f>
        <v>#REF!</v>
      </c>
      <c r="C264" s="2"/>
      <c r="D264" s="14"/>
    </row>
    <row r="265" spans="1:4" ht="15.75" thickBot="1">
      <c r="A265" s="280"/>
      <c r="B265" s="281" t="s">
        <v>350</v>
      </c>
      <c r="C265" s="281"/>
      <c r="D265" s="28"/>
    </row>
    <row r="266" spans="1:4">
      <c r="A266" s="254" t="s">
        <v>348</v>
      </c>
      <c r="C266" s="2"/>
      <c r="D266" s="14"/>
    </row>
    <row r="267" spans="1:4">
      <c r="A267" s="254" t="s">
        <v>337</v>
      </c>
      <c r="B267" s="291" t="e">
        <f>B264</f>
        <v>#REF!</v>
      </c>
      <c r="C267" s="2"/>
      <c r="D267" s="14"/>
    </row>
    <row r="268" spans="1:4" ht="15.75" thickBot="1">
      <c r="A268" s="283" t="s">
        <v>349</v>
      </c>
      <c r="B268" s="23"/>
      <c r="C268" s="23"/>
      <c r="D268" s="24" t="s">
        <v>138</v>
      </c>
    </row>
    <row r="272" spans="1:4" ht="15.75" thickBot="1"/>
    <row r="273" spans="1:4" ht="20.25">
      <c r="A273" s="1839" t="s">
        <v>312</v>
      </c>
      <c r="B273" s="1840"/>
      <c r="C273" s="1840"/>
      <c r="D273" s="1841"/>
    </row>
    <row r="274" spans="1:4">
      <c r="A274" s="1842" t="s">
        <v>313</v>
      </c>
      <c r="B274" s="1843"/>
      <c r="C274" s="1843"/>
      <c r="D274" s="1844"/>
    </row>
    <row r="275" spans="1:4" ht="18">
      <c r="A275" s="1845" t="s">
        <v>314</v>
      </c>
      <c r="B275" s="1846"/>
      <c r="C275" s="1846"/>
      <c r="D275" s="1847"/>
    </row>
    <row r="276" spans="1:4">
      <c r="A276" s="13" t="s">
        <v>137</v>
      </c>
      <c r="D276" s="14"/>
    </row>
    <row r="277" spans="1:4" ht="18">
      <c r="A277" s="276" t="str">
        <f>'04-22Master'!F5</f>
        <v>Burgeon IT Services Pvt.Ltd.</v>
      </c>
      <c r="B277" s="253"/>
      <c r="D277" s="14"/>
    </row>
    <row r="278" spans="1:4" ht="18">
      <c r="A278" s="276" t="str">
        <f>'04-22Master'!F6</f>
        <v>Siri Mansion LIGB 436 Dr.A S Rao Nagar,Hyderabad</v>
      </c>
      <c r="B278" s="253"/>
      <c r="D278" s="14"/>
    </row>
    <row r="279" spans="1:4" ht="18">
      <c r="A279" s="255"/>
      <c r="B279" s="4"/>
      <c r="D279" s="14"/>
    </row>
    <row r="280" spans="1:4" ht="15.75">
      <c r="A280" s="254" t="s">
        <v>315</v>
      </c>
      <c r="B280" s="277"/>
      <c r="C280" s="278" t="e">
        <f>'04-22Master'!#REF!</f>
        <v>#REF!</v>
      </c>
      <c r="D280" s="80"/>
    </row>
    <row r="281" spans="1:4">
      <c r="A281" s="1836" t="s">
        <v>316</v>
      </c>
      <c r="B281" s="1837"/>
      <c r="C281" s="1837"/>
      <c r="D281" s="1838"/>
    </row>
    <row r="282" spans="1:4">
      <c r="A282" s="13"/>
      <c r="D282" s="14"/>
    </row>
    <row r="283" spans="1:4">
      <c r="A283" s="1836" t="s">
        <v>317</v>
      </c>
      <c r="B283" s="1837"/>
      <c r="C283" s="1837"/>
      <c r="D283" s="1838"/>
    </row>
    <row r="284" spans="1:4">
      <c r="A284" s="256"/>
      <c r="B284" s="257"/>
      <c r="C284" s="257"/>
      <c r="D284" s="258"/>
    </row>
    <row r="285" spans="1:4">
      <c r="A285" s="1830" t="s">
        <v>318</v>
      </c>
      <c r="B285" s="1831"/>
      <c r="C285" s="1831"/>
      <c r="D285" s="1832"/>
    </row>
    <row r="286" spans="1:4">
      <c r="A286" s="13"/>
      <c r="D286" s="14"/>
    </row>
    <row r="287" spans="1:4">
      <c r="A287" s="1830" t="s">
        <v>319</v>
      </c>
      <c r="B287" s="1831"/>
      <c r="C287" s="1831"/>
      <c r="D287" s="1832"/>
    </row>
    <row r="288" spans="1:4">
      <c r="A288" s="1830" t="s">
        <v>320</v>
      </c>
      <c r="B288" s="1831"/>
      <c r="C288" s="1831"/>
      <c r="D288" s="1832"/>
    </row>
    <row r="289" spans="1:4">
      <c r="A289" s="254"/>
      <c r="B289" s="259"/>
      <c r="C289" s="259"/>
      <c r="D289" s="260"/>
    </row>
    <row r="290" spans="1:4">
      <c r="A290" s="1836" t="s">
        <v>321</v>
      </c>
      <c r="B290" s="1837"/>
      <c r="C290" s="1837"/>
      <c r="D290" s="1838"/>
    </row>
    <row r="291" spans="1:4">
      <c r="A291" s="254"/>
      <c r="B291" s="259"/>
      <c r="C291" s="259"/>
      <c r="D291" s="260"/>
    </row>
    <row r="292" spans="1:4">
      <c r="A292" s="1830" t="s">
        <v>322</v>
      </c>
      <c r="B292" s="1831"/>
      <c r="C292" s="1831"/>
      <c r="D292" s="1832"/>
    </row>
    <row r="293" spans="1:4">
      <c r="A293" s="13"/>
      <c r="D293" s="14"/>
    </row>
    <row r="294" spans="1:4">
      <c r="A294" s="1827" t="s">
        <v>323</v>
      </c>
      <c r="B294" s="1828"/>
      <c r="C294" s="1828"/>
      <c r="D294" s="1829"/>
    </row>
    <row r="295" spans="1:4" ht="42.75">
      <c r="A295" s="261" t="s">
        <v>324</v>
      </c>
      <c r="B295" s="262" t="s">
        <v>325</v>
      </c>
      <c r="C295" s="262" t="s">
        <v>326</v>
      </c>
      <c r="D295" s="263" t="s">
        <v>327</v>
      </c>
    </row>
    <row r="296" spans="1:4">
      <c r="A296" s="264">
        <v>1</v>
      </c>
      <c r="B296" s="265">
        <v>2</v>
      </c>
      <c r="C296" s="265">
        <v>3</v>
      </c>
      <c r="D296" s="266">
        <v>4</v>
      </c>
    </row>
    <row r="297" spans="1:4">
      <c r="A297" s="13" t="e">
        <f>'04-22Master'!#REF!</f>
        <v>#REF!</v>
      </c>
      <c r="B297" s="11" t="s">
        <v>369</v>
      </c>
      <c r="C297" s="11" t="s">
        <v>376</v>
      </c>
      <c r="D297" s="298">
        <v>1</v>
      </c>
    </row>
    <row r="298" spans="1:4">
      <c r="A298" s="282"/>
      <c r="B298" s="11"/>
      <c r="C298" s="11"/>
      <c r="D298" s="267"/>
    </row>
    <row r="299" spans="1:4">
      <c r="A299" s="279"/>
      <c r="B299" s="11"/>
      <c r="C299" s="11"/>
      <c r="D299" s="267"/>
    </row>
    <row r="300" spans="1:4">
      <c r="A300" s="13"/>
      <c r="D300" s="14"/>
    </row>
    <row r="301" spans="1:4">
      <c r="A301" s="1827" t="s">
        <v>328</v>
      </c>
      <c r="B301" s="1828"/>
      <c r="C301" s="1828"/>
      <c r="D301" s="1829"/>
    </row>
    <row r="302" spans="1:4">
      <c r="A302" s="170"/>
      <c r="B302" s="5"/>
      <c r="C302" s="5"/>
      <c r="D302" s="171"/>
    </row>
    <row r="303" spans="1:4">
      <c r="A303" s="1833" t="s">
        <v>329</v>
      </c>
      <c r="B303" s="1834"/>
      <c r="C303" s="1742" t="e">
        <f>'04-22Master'!#REF!</f>
        <v>#REF!</v>
      </c>
      <c r="D303" s="1835"/>
    </row>
    <row r="304" spans="1:4">
      <c r="A304" s="1833" t="s">
        <v>330</v>
      </c>
      <c r="B304" s="1834"/>
      <c r="C304" s="1741" t="e">
        <f>'04-22Master'!#REF!</f>
        <v>#REF!</v>
      </c>
      <c r="D304" s="1835"/>
    </row>
    <row r="305" spans="1:4">
      <c r="A305" s="1833" t="s">
        <v>331</v>
      </c>
      <c r="B305" s="1834"/>
      <c r="C305" s="1741" t="s">
        <v>377</v>
      </c>
      <c r="D305" s="1835"/>
    </row>
    <row r="306" spans="1:4">
      <c r="A306" s="1833" t="s">
        <v>332</v>
      </c>
      <c r="B306" s="1834"/>
      <c r="C306" s="1741" t="s">
        <v>375</v>
      </c>
      <c r="D306" s="1835"/>
    </row>
    <row r="307" spans="1:4">
      <c r="A307" s="1833" t="s">
        <v>333</v>
      </c>
      <c r="B307" s="1834"/>
      <c r="C307" s="1742" t="e">
        <f>'04-22Master'!#REF!</f>
        <v>#REF!</v>
      </c>
      <c r="D307" s="1835"/>
    </row>
    <row r="308" spans="1:4">
      <c r="A308" s="1833" t="s">
        <v>334</v>
      </c>
      <c r="B308" s="1834"/>
      <c r="C308" s="1742" t="e">
        <f>'04-22Master'!#REF!</f>
        <v>#REF!</v>
      </c>
      <c r="D308" s="1835"/>
    </row>
    <row r="309" spans="1:4">
      <c r="A309" s="1833" t="s">
        <v>335</v>
      </c>
      <c r="B309" s="1834"/>
      <c r="C309" s="1848" t="e">
        <f>'04-22Master'!#REF!</f>
        <v>#REF!</v>
      </c>
      <c r="D309" s="1835"/>
    </row>
    <row r="310" spans="1:4">
      <c r="A310" s="1833" t="s">
        <v>336</v>
      </c>
      <c r="B310" s="1834"/>
      <c r="C310" s="1741"/>
      <c r="D310" s="1835"/>
    </row>
    <row r="311" spans="1:4">
      <c r="A311" s="1833"/>
      <c r="B311" s="1834"/>
      <c r="C311" s="1742" t="e">
        <f>'04-22Master'!#REF!</f>
        <v>#REF!</v>
      </c>
      <c r="D311" s="1835"/>
    </row>
    <row r="312" spans="1:4">
      <c r="A312" s="1833"/>
      <c r="B312" s="1834"/>
      <c r="C312" s="1742" t="e">
        <f>'04-22Master'!#REF!</f>
        <v>#REF!</v>
      </c>
      <c r="D312" s="1835"/>
    </row>
    <row r="313" spans="1:4">
      <c r="A313" s="1833"/>
      <c r="B313" s="1834"/>
      <c r="C313" s="1742" t="e">
        <f>'04-22Master'!#REF!</f>
        <v>#REF!</v>
      </c>
      <c r="D313" s="1835"/>
    </row>
    <row r="314" spans="1:4">
      <c r="A314" s="254" t="s">
        <v>278</v>
      </c>
      <c r="B314" s="259" t="s">
        <v>367</v>
      </c>
      <c r="C314" s="259"/>
      <c r="D314" s="260"/>
    </row>
    <row r="315" spans="1:4">
      <c r="A315" s="254" t="s">
        <v>337</v>
      </c>
      <c r="B315" s="299" t="e">
        <f>'04-22Master'!#REF!</f>
        <v>#REF!</v>
      </c>
      <c r="C315" s="268" t="s">
        <v>338</v>
      </c>
      <c r="D315" s="260"/>
    </row>
    <row r="316" spans="1:4">
      <c r="A316" s="254"/>
      <c r="B316" s="259"/>
      <c r="C316" s="259"/>
      <c r="D316" s="260"/>
    </row>
    <row r="317" spans="1:4">
      <c r="A317" s="1827" t="s">
        <v>339</v>
      </c>
      <c r="B317" s="1828"/>
      <c r="C317" s="1828"/>
      <c r="D317" s="1829"/>
    </row>
    <row r="318" spans="1:4">
      <c r="A318" s="254" t="s">
        <v>340</v>
      </c>
      <c r="B318" s="259"/>
      <c r="C318" s="259"/>
      <c r="D318" s="260"/>
    </row>
    <row r="319" spans="1:4">
      <c r="A319" s="254"/>
      <c r="B319" s="259"/>
      <c r="C319" s="259"/>
      <c r="D319" s="260"/>
    </row>
    <row r="320" spans="1:4">
      <c r="A320" s="1830" t="s">
        <v>341</v>
      </c>
      <c r="B320" s="1831"/>
      <c r="C320" s="1831" t="s">
        <v>342</v>
      </c>
      <c r="D320" s="1832"/>
    </row>
    <row r="321" spans="1:4">
      <c r="A321" s="1817">
        <v>1</v>
      </c>
      <c r="B321" s="1818"/>
      <c r="C321" s="1818">
        <v>1</v>
      </c>
      <c r="D321" s="1819"/>
    </row>
    <row r="322" spans="1:4">
      <c r="A322" s="1817">
        <v>2</v>
      </c>
      <c r="B322" s="1818"/>
      <c r="C322" s="1818">
        <v>2</v>
      </c>
      <c r="D322" s="1819"/>
    </row>
    <row r="323" spans="1:4">
      <c r="A323" s="269"/>
      <c r="C323" s="1820" t="s">
        <v>347</v>
      </c>
      <c r="D323" s="1821"/>
    </row>
    <row r="324" spans="1:4">
      <c r="A324" s="1822" t="s">
        <v>343</v>
      </c>
      <c r="B324" s="1823"/>
      <c r="C324" s="1823"/>
      <c r="D324" s="1824"/>
    </row>
    <row r="325" spans="1:4">
      <c r="A325" s="272" t="s">
        <v>344</v>
      </c>
      <c r="B325" s="273"/>
      <c r="C325" s="273"/>
      <c r="D325" s="274"/>
    </row>
    <row r="326" spans="1:4">
      <c r="A326" s="272"/>
      <c r="B326" s="273"/>
      <c r="C326" s="273"/>
      <c r="D326" s="274"/>
    </row>
    <row r="327" spans="1:4">
      <c r="A327" s="272"/>
      <c r="B327" s="273"/>
      <c r="C327" s="273" t="s">
        <v>345</v>
      </c>
      <c r="D327" s="274"/>
    </row>
    <row r="328" spans="1:4">
      <c r="A328" s="269"/>
      <c r="B328" s="270"/>
      <c r="C328" s="169" t="s">
        <v>147</v>
      </c>
      <c r="D328" s="271"/>
    </row>
    <row r="329" spans="1:4">
      <c r="A329" s="269"/>
      <c r="C329" t="s">
        <v>346</v>
      </c>
      <c r="D329" s="275"/>
    </row>
    <row r="330" spans="1:4">
      <c r="A330" s="269"/>
      <c r="C330" s="1825" t="str">
        <f>'04-22Master'!F5</f>
        <v>Burgeon IT Services Pvt.Ltd.</v>
      </c>
      <c r="D330" s="1826"/>
    </row>
    <row r="331" spans="1:4">
      <c r="A331" s="254" t="s">
        <v>278</v>
      </c>
      <c r="B331" t="str">
        <f>B314</f>
        <v>Hyderabad</v>
      </c>
      <c r="C331" s="2" t="str">
        <f>'04-22Master'!F6</f>
        <v>Siri Mansion LIGB 436 Dr.A S Rao Nagar,Hyderabad</v>
      </c>
      <c r="D331" s="14"/>
    </row>
    <row r="332" spans="1:4" ht="15.75" thickBot="1">
      <c r="A332" s="254" t="s">
        <v>337</v>
      </c>
      <c r="B332" s="291" t="e">
        <f>B315</f>
        <v>#REF!</v>
      </c>
      <c r="C332" s="2"/>
      <c r="D332" s="14"/>
    </row>
    <row r="333" spans="1:4" ht="15.75" thickBot="1">
      <c r="A333" s="280"/>
      <c r="B333" s="281" t="s">
        <v>350</v>
      </c>
      <c r="C333" s="281"/>
      <c r="D333" s="28"/>
    </row>
    <row r="334" spans="1:4">
      <c r="A334" s="254" t="s">
        <v>348</v>
      </c>
      <c r="C334" s="2"/>
      <c r="D334" s="14"/>
    </row>
    <row r="335" spans="1:4">
      <c r="A335" s="254" t="s">
        <v>337</v>
      </c>
      <c r="B335" s="291" t="e">
        <f>B332</f>
        <v>#REF!</v>
      </c>
      <c r="C335" s="2"/>
      <c r="D335" s="14"/>
    </row>
    <row r="336" spans="1:4" ht="15.75" thickBot="1">
      <c r="A336" s="283" t="s">
        <v>349</v>
      </c>
      <c r="B336" s="23"/>
      <c r="C336" s="23"/>
      <c r="D336" s="24" t="s">
        <v>138</v>
      </c>
    </row>
    <row r="340" spans="1:4" ht="15.75" thickBot="1"/>
    <row r="341" spans="1:4" ht="20.25">
      <c r="A341" s="1839" t="s">
        <v>312</v>
      </c>
      <c r="B341" s="1840"/>
      <c r="C341" s="1840"/>
      <c r="D341" s="1841"/>
    </row>
    <row r="342" spans="1:4">
      <c r="A342" s="1842" t="s">
        <v>313</v>
      </c>
      <c r="B342" s="1843"/>
      <c r="C342" s="1843"/>
      <c r="D342" s="1844"/>
    </row>
    <row r="343" spans="1:4" ht="18">
      <c r="A343" s="1845" t="s">
        <v>314</v>
      </c>
      <c r="B343" s="1846"/>
      <c r="C343" s="1846"/>
      <c r="D343" s="1847"/>
    </row>
    <row r="344" spans="1:4">
      <c r="A344" s="13" t="s">
        <v>137</v>
      </c>
      <c r="D344" s="14"/>
    </row>
    <row r="345" spans="1:4" ht="18">
      <c r="A345" s="276" t="str">
        <f>'04-22Master'!F5</f>
        <v>Burgeon IT Services Pvt.Ltd.</v>
      </c>
      <c r="B345" s="253"/>
      <c r="D345" s="14"/>
    </row>
    <row r="346" spans="1:4" ht="18">
      <c r="A346" s="276" t="str">
        <f>'04-22Master'!F6</f>
        <v>Siri Mansion LIGB 436 Dr.A S Rao Nagar,Hyderabad</v>
      </c>
      <c r="B346" s="253"/>
      <c r="D346" s="14"/>
    </row>
    <row r="347" spans="1:4" ht="18">
      <c r="A347" s="255"/>
      <c r="B347" s="4"/>
      <c r="D347" s="14"/>
    </row>
    <row r="348" spans="1:4" ht="15.75">
      <c r="A348" s="254" t="s">
        <v>315</v>
      </c>
      <c r="B348" s="277"/>
      <c r="C348" s="278" t="e">
        <f>'04-22Master'!#REF!</f>
        <v>#REF!</v>
      </c>
      <c r="D348" s="80"/>
    </row>
    <row r="349" spans="1:4">
      <c r="A349" s="1836" t="s">
        <v>316</v>
      </c>
      <c r="B349" s="1837"/>
      <c r="C349" s="1837"/>
      <c r="D349" s="1838"/>
    </row>
    <row r="350" spans="1:4">
      <c r="A350" s="13"/>
      <c r="D350" s="14"/>
    </row>
    <row r="351" spans="1:4">
      <c r="A351" s="1836" t="s">
        <v>317</v>
      </c>
      <c r="B351" s="1837"/>
      <c r="C351" s="1837"/>
      <c r="D351" s="1838"/>
    </row>
    <row r="352" spans="1:4">
      <c r="A352" s="256"/>
      <c r="B352" s="257"/>
      <c r="C352" s="257"/>
      <c r="D352" s="258"/>
    </row>
    <row r="353" spans="1:4">
      <c r="A353" s="1830" t="s">
        <v>318</v>
      </c>
      <c r="B353" s="1831"/>
      <c r="C353" s="1831"/>
      <c r="D353" s="1832"/>
    </row>
    <row r="354" spans="1:4">
      <c r="A354" s="13"/>
      <c r="D354" s="14"/>
    </row>
    <row r="355" spans="1:4">
      <c r="A355" s="1830" t="s">
        <v>319</v>
      </c>
      <c r="B355" s="1831"/>
      <c r="C355" s="1831"/>
      <c r="D355" s="1832"/>
    </row>
    <row r="356" spans="1:4">
      <c r="A356" s="1830" t="s">
        <v>320</v>
      </c>
      <c r="B356" s="1831"/>
      <c r="C356" s="1831"/>
      <c r="D356" s="1832"/>
    </row>
    <row r="357" spans="1:4">
      <c r="A357" s="254"/>
      <c r="B357" s="259"/>
      <c r="C357" s="259"/>
      <c r="D357" s="260"/>
    </row>
    <row r="358" spans="1:4">
      <c r="A358" s="1836" t="s">
        <v>321</v>
      </c>
      <c r="B358" s="1837"/>
      <c r="C358" s="1837"/>
      <c r="D358" s="1838"/>
    </row>
    <row r="359" spans="1:4">
      <c r="A359" s="254"/>
      <c r="B359" s="259"/>
      <c r="C359" s="259"/>
      <c r="D359" s="260"/>
    </row>
    <row r="360" spans="1:4">
      <c r="A360" s="1830" t="s">
        <v>322</v>
      </c>
      <c r="B360" s="1831"/>
      <c r="C360" s="1831"/>
      <c r="D360" s="1832"/>
    </row>
    <row r="361" spans="1:4">
      <c r="A361" s="13"/>
      <c r="D361" s="14"/>
    </row>
    <row r="362" spans="1:4">
      <c r="A362" s="1827" t="s">
        <v>323</v>
      </c>
      <c r="B362" s="1828"/>
      <c r="C362" s="1828"/>
      <c r="D362" s="1829"/>
    </row>
    <row r="363" spans="1:4" ht="42.75">
      <c r="A363" s="261" t="s">
        <v>324</v>
      </c>
      <c r="B363" s="262" t="s">
        <v>325</v>
      </c>
      <c r="C363" s="262" t="s">
        <v>326</v>
      </c>
      <c r="D363" s="263" t="s">
        <v>327</v>
      </c>
    </row>
    <row r="364" spans="1:4">
      <c r="A364" s="264">
        <v>1</v>
      </c>
      <c r="B364" s="265">
        <v>2</v>
      </c>
      <c r="C364" s="265">
        <v>3</v>
      </c>
      <c r="D364" s="266">
        <v>4</v>
      </c>
    </row>
    <row r="365" spans="1:4">
      <c r="A365" s="13" t="e">
        <f>'04-22Master'!#REF!</f>
        <v>#REF!</v>
      </c>
      <c r="B365" s="11" t="s">
        <v>369</v>
      </c>
      <c r="C365" s="11" t="s">
        <v>376</v>
      </c>
      <c r="D365" s="298">
        <v>1</v>
      </c>
    </row>
    <row r="366" spans="1:4">
      <c r="A366" s="282"/>
      <c r="B366" s="11"/>
      <c r="C366" s="11"/>
      <c r="D366" s="267"/>
    </row>
    <row r="367" spans="1:4">
      <c r="A367" s="279"/>
      <c r="B367" s="11"/>
      <c r="C367" s="11"/>
      <c r="D367" s="267"/>
    </row>
    <row r="368" spans="1:4">
      <c r="A368" s="13"/>
      <c r="D368" s="14"/>
    </row>
    <row r="369" spans="1:4">
      <c r="A369" s="1827" t="s">
        <v>328</v>
      </c>
      <c r="B369" s="1828"/>
      <c r="C369" s="1828"/>
      <c r="D369" s="1829"/>
    </row>
    <row r="370" spans="1:4">
      <c r="A370" s="170"/>
      <c r="B370" s="5"/>
      <c r="C370" s="5"/>
      <c r="D370" s="171"/>
    </row>
    <row r="371" spans="1:4">
      <c r="A371" s="1833" t="s">
        <v>329</v>
      </c>
      <c r="B371" s="1834"/>
      <c r="C371" s="1742" t="e">
        <f>'04-22Master'!#REF!</f>
        <v>#REF!</v>
      </c>
      <c r="D371" s="1835"/>
    </row>
    <row r="372" spans="1:4">
      <c r="A372" s="1833" t="s">
        <v>330</v>
      </c>
      <c r="B372" s="1834"/>
      <c r="C372" s="1741" t="e">
        <f>'04-22Master'!#REF!</f>
        <v>#REF!</v>
      </c>
      <c r="D372" s="1835"/>
    </row>
    <row r="373" spans="1:4">
      <c r="A373" s="1833" t="s">
        <v>331</v>
      </c>
      <c r="B373" s="1834"/>
      <c r="C373" s="1741" t="s">
        <v>377</v>
      </c>
      <c r="D373" s="1835"/>
    </row>
    <row r="374" spans="1:4">
      <c r="A374" s="1833" t="s">
        <v>332</v>
      </c>
      <c r="B374" s="1834"/>
      <c r="C374" s="1741" t="s">
        <v>375</v>
      </c>
      <c r="D374" s="1835"/>
    </row>
    <row r="375" spans="1:4">
      <c r="A375" s="1833" t="s">
        <v>333</v>
      </c>
      <c r="B375" s="1834"/>
      <c r="C375" s="1742" t="e">
        <f>'04-22Master'!#REF!</f>
        <v>#REF!</v>
      </c>
      <c r="D375" s="1835"/>
    </row>
    <row r="376" spans="1:4">
      <c r="A376" s="1833" t="s">
        <v>334</v>
      </c>
      <c r="B376" s="1834"/>
      <c r="C376" s="1742" t="e">
        <f>'04-22Master'!#REF!</f>
        <v>#REF!</v>
      </c>
      <c r="D376" s="1835"/>
    </row>
    <row r="377" spans="1:4">
      <c r="A377" s="1833" t="s">
        <v>335</v>
      </c>
      <c r="B377" s="1834"/>
      <c r="C377" s="1848" t="e">
        <f>'04-22Master'!#REF!</f>
        <v>#REF!</v>
      </c>
      <c r="D377" s="1835"/>
    </row>
    <row r="378" spans="1:4">
      <c r="A378" s="1833" t="s">
        <v>336</v>
      </c>
      <c r="B378" s="1834"/>
      <c r="C378" s="1741"/>
      <c r="D378" s="1835"/>
    </row>
    <row r="379" spans="1:4">
      <c r="A379" s="1833"/>
      <c r="B379" s="1834"/>
      <c r="C379" s="1742" t="e">
        <f>'04-22Master'!#REF!</f>
        <v>#REF!</v>
      </c>
      <c r="D379" s="1835"/>
    </row>
    <row r="380" spans="1:4">
      <c r="A380" s="1833"/>
      <c r="B380" s="1834"/>
      <c r="C380" s="1742" t="e">
        <f>'04-22Master'!#REF!</f>
        <v>#REF!</v>
      </c>
      <c r="D380" s="1835"/>
    </row>
    <row r="381" spans="1:4">
      <c r="A381" s="1833"/>
      <c r="B381" s="1834"/>
      <c r="C381" s="1742" t="e">
        <f>'04-22Master'!#REF!</f>
        <v>#REF!</v>
      </c>
      <c r="D381" s="1835"/>
    </row>
    <row r="382" spans="1:4">
      <c r="A382" s="254" t="s">
        <v>278</v>
      </c>
      <c r="B382" s="259" t="s">
        <v>367</v>
      </c>
      <c r="C382" s="259"/>
      <c r="D382" s="260"/>
    </row>
    <row r="383" spans="1:4">
      <c r="A383" s="254" t="s">
        <v>337</v>
      </c>
      <c r="B383" s="299" t="e">
        <f>'04-22Master'!#REF!</f>
        <v>#REF!</v>
      </c>
      <c r="C383" s="268" t="s">
        <v>338</v>
      </c>
      <c r="D383" s="260"/>
    </row>
    <row r="384" spans="1:4">
      <c r="A384" s="254"/>
      <c r="B384" s="259"/>
      <c r="C384" s="259"/>
      <c r="D384" s="260"/>
    </row>
    <row r="385" spans="1:4">
      <c r="A385" s="1827" t="s">
        <v>339</v>
      </c>
      <c r="B385" s="1828"/>
      <c r="C385" s="1828"/>
      <c r="D385" s="1829"/>
    </row>
    <row r="386" spans="1:4">
      <c r="A386" s="254" t="s">
        <v>340</v>
      </c>
      <c r="B386" s="259"/>
      <c r="C386" s="259"/>
      <c r="D386" s="260"/>
    </row>
    <row r="387" spans="1:4">
      <c r="A387" s="254"/>
      <c r="B387" s="259"/>
      <c r="C387" s="259"/>
      <c r="D387" s="260"/>
    </row>
    <row r="388" spans="1:4">
      <c r="A388" s="1830" t="s">
        <v>341</v>
      </c>
      <c r="B388" s="1831"/>
      <c r="C388" s="1831" t="s">
        <v>342</v>
      </c>
      <c r="D388" s="1832"/>
    </row>
    <row r="389" spans="1:4">
      <c r="A389" s="1817">
        <v>1</v>
      </c>
      <c r="B389" s="1818"/>
      <c r="C389" s="1818">
        <v>1</v>
      </c>
      <c r="D389" s="1819"/>
    </row>
    <row r="390" spans="1:4">
      <c r="A390" s="1817">
        <v>2</v>
      </c>
      <c r="B390" s="1818"/>
      <c r="C390" s="1818">
        <v>2</v>
      </c>
      <c r="D390" s="1819"/>
    </row>
    <row r="391" spans="1:4">
      <c r="A391" s="269"/>
      <c r="C391" s="1820" t="s">
        <v>347</v>
      </c>
      <c r="D391" s="1821"/>
    </row>
    <row r="392" spans="1:4">
      <c r="A392" s="1822" t="s">
        <v>343</v>
      </c>
      <c r="B392" s="1823"/>
      <c r="C392" s="1823"/>
      <c r="D392" s="1824"/>
    </row>
    <row r="393" spans="1:4">
      <c r="A393" s="272" t="s">
        <v>344</v>
      </c>
      <c r="B393" s="273"/>
      <c r="C393" s="273"/>
      <c r="D393" s="274"/>
    </row>
    <row r="394" spans="1:4">
      <c r="A394" s="272"/>
      <c r="B394" s="273"/>
      <c r="C394" s="273"/>
      <c r="D394" s="274"/>
    </row>
    <row r="395" spans="1:4">
      <c r="A395" s="272"/>
      <c r="B395" s="273"/>
      <c r="C395" s="273" t="s">
        <v>345</v>
      </c>
      <c r="D395" s="274"/>
    </row>
    <row r="396" spans="1:4">
      <c r="A396" s="269"/>
      <c r="B396" s="270"/>
      <c r="C396" s="169" t="s">
        <v>147</v>
      </c>
      <c r="D396" s="271"/>
    </row>
    <row r="397" spans="1:4">
      <c r="A397" s="269"/>
      <c r="C397" t="s">
        <v>346</v>
      </c>
      <c r="D397" s="275"/>
    </row>
    <row r="398" spans="1:4">
      <c r="A398" s="269"/>
      <c r="C398" s="1825" t="str">
        <f>'04-22Master'!F5</f>
        <v>Burgeon IT Services Pvt.Ltd.</v>
      </c>
      <c r="D398" s="1826"/>
    </row>
    <row r="399" spans="1:4">
      <c r="A399" s="254" t="s">
        <v>278</v>
      </c>
      <c r="B399" t="str">
        <f>B382</f>
        <v>Hyderabad</v>
      </c>
      <c r="C399" s="2" t="str">
        <f>'04-22Master'!F6</f>
        <v>Siri Mansion LIGB 436 Dr.A S Rao Nagar,Hyderabad</v>
      </c>
      <c r="D399" s="14"/>
    </row>
    <row r="400" spans="1:4" ht="15.75" thickBot="1">
      <c r="A400" s="254" t="s">
        <v>337</v>
      </c>
      <c r="B400" s="291" t="e">
        <f>B383</f>
        <v>#REF!</v>
      </c>
      <c r="C400" s="2"/>
      <c r="D400" s="14"/>
    </row>
    <row r="401" spans="1:4" ht="15.75" thickBot="1">
      <c r="A401" s="280"/>
      <c r="B401" s="281" t="s">
        <v>350</v>
      </c>
      <c r="C401" s="281"/>
      <c r="D401" s="28"/>
    </row>
    <row r="402" spans="1:4">
      <c r="A402" s="254" t="s">
        <v>348</v>
      </c>
      <c r="C402" s="2"/>
      <c r="D402" s="14"/>
    </row>
    <row r="403" spans="1:4">
      <c r="A403" s="254" t="s">
        <v>337</v>
      </c>
      <c r="B403" s="291" t="e">
        <f>B400</f>
        <v>#REF!</v>
      </c>
      <c r="C403" s="2"/>
      <c r="D403" s="14"/>
    </row>
    <row r="404" spans="1:4" ht="15.75" thickBot="1">
      <c r="A404" s="283" t="s">
        <v>349</v>
      </c>
      <c r="B404" s="23"/>
      <c r="C404" s="23"/>
      <c r="D404" s="24" t="s">
        <v>138</v>
      </c>
    </row>
    <row r="408" spans="1:4" ht="15.75" thickBot="1"/>
    <row r="409" spans="1:4" ht="20.25">
      <c r="A409" s="1839" t="s">
        <v>312</v>
      </c>
      <c r="B409" s="1840"/>
      <c r="C409" s="1840"/>
      <c r="D409" s="1841"/>
    </row>
    <row r="410" spans="1:4">
      <c r="A410" s="1842" t="s">
        <v>313</v>
      </c>
      <c r="B410" s="1843"/>
      <c r="C410" s="1843"/>
      <c r="D410" s="1844"/>
    </row>
    <row r="411" spans="1:4" ht="18">
      <c r="A411" s="1845" t="s">
        <v>314</v>
      </c>
      <c r="B411" s="1846"/>
      <c r="C411" s="1846"/>
      <c r="D411" s="1847"/>
    </row>
    <row r="412" spans="1:4">
      <c r="A412" s="13" t="s">
        <v>137</v>
      </c>
      <c r="D412" s="14"/>
    </row>
    <row r="413" spans="1:4" ht="18">
      <c r="A413" s="276" t="str">
        <f>'04-22Master'!F5</f>
        <v>Burgeon IT Services Pvt.Ltd.</v>
      </c>
      <c r="B413" s="253"/>
      <c r="D413" s="14"/>
    </row>
    <row r="414" spans="1:4" ht="18">
      <c r="A414" s="276" t="str">
        <f>'04-22Master'!F6</f>
        <v>Siri Mansion LIGB 436 Dr.A S Rao Nagar,Hyderabad</v>
      </c>
      <c r="B414" s="253"/>
      <c r="D414" s="14"/>
    </row>
    <row r="415" spans="1:4" ht="18">
      <c r="A415" s="255"/>
      <c r="B415" s="4"/>
      <c r="D415" s="14"/>
    </row>
    <row r="416" spans="1:4" ht="15.75">
      <c r="A416" s="254" t="s">
        <v>315</v>
      </c>
      <c r="B416" s="277"/>
      <c r="C416" s="278" t="e">
        <f>'04-22Master'!#REF!</f>
        <v>#REF!</v>
      </c>
      <c r="D416" s="80"/>
    </row>
    <row r="417" spans="1:4">
      <c r="A417" s="1836" t="s">
        <v>316</v>
      </c>
      <c r="B417" s="1837"/>
      <c r="C417" s="1837"/>
      <c r="D417" s="1838"/>
    </row>
    <row r="418" spans="1:4">
      <c r="A418" s="13"/>
      <c r="D418" s="14"/>
    </row>
    <row r="419" spans="1:4">
      <c r="A419" s="1836" t="s">
        <v>317</v>
      </c>
      <c r="B419" s="1837"/>
      <c r="C419" s="1837"/>
      <c r="D419" s="1838"/>
    </row>
    <row r="420" spans="1:4">
      <c r="A420" s="256"/>
      <c r="B420" s="257"/>
      <c r="C420" s="257"/>
      <c r="D420" s="258"/>
    </row>
    <row r="421" spans="1:4">
      <c r="A421" s="1830" t="s">
        <v>318</v>
      </c>
      <c r="B421" s="1831"/>
      <c r="C421" s="1831"/>
      <c r="D421" s="1832"/>
    </row>
    <row r="422" spans="1:4">
      <c r="A422" s="13"/>
      <c r="D422" s="14"/>
    </row>
    <row r="423" spans="1:4">
      <c r="A423" s="1830" t="s">
        <v>319</v>
      </c>
      <c r="B423" s="1831"/>
      <c r="C423" s="1831"/>
      <c r="D423" s="1832"/>
    </row>
    <row r="424" spans="1:4">
      <c r="A424" s="1830" t="s">
        <v>320</v>
      </c>
      <c r="B424" s="1831"/>
      <c r="C424" s="1831"/>
      <c r="D424" s="1832"/>
    </row>
    <row r="425" spans="1:4">
      <c r="A425" s="254"/>
      <c r="B425" s="259"/>
      <c r="C425" s="259"/>
      <c r="D425" s="260"/>
    </row>
    <row r="426" spans="1:4">
      <c r="A426" s="1836" t="s">
        <v>321</v>
      </c>
      <c r="B426" s="1837"/>
      <c r="C426" s="1837"/>
      <c r="D426" s="1838"/>
    </row>
    <row r="427" spans="1:4">
      <c r="A427" s="254"/>
      <c r="B427" s="259"/>
      <c r="C427" s="259"/>
      <c r="D427" s="260"/>
    </row>
    <row r="428" spans="1:4">
      <c r="A428" s="1830" t="s">
        <v>322</v>
      </c>
      <c r="B428" s="1831"/>
      <c r="C428" s="1831"/>
      <c r="D428" s="1832"/>
    </row>
    <row r="429" spans="1:4">
      <c r="A429" s="13"/>
      <c r="D429" s="14"/>
    </row>
    <row r="430" spans="1:4">
      <c r="A430" s="1827" t="s">
        <v>323</v>
      </c>
      <c r="B430" s="1828"/>
      <c r="C430" s="1828"/>
      <c r="D430" s="1829"/>
    </row>
    <row r="431" spans="1:4" ht="42.75">
      <c r="A431" s="261" t="s">
        <v>324</v>
      </c>
      <c r="B431" s="262" t="s">
        <v>325</v>
      </c>
      <c r="C431" s="262" t="s">
        <v>326</v>
      </c>
      <c r="D431" s="263" t="s">
        <v>327</v>
      </c>
    </row>
    <row r="432" spans="1:4">
      <c r="A432" s="264">
        <v>1</v>
      </c>
      <c r="B432" s="265">
        <v>2</v>
      </c>
      <c r="C432" s="265">
        <v>3</v>
      </c>
      <c r="D432" s="266">
        <v>4</v>
      </c>
    </row>
    <row r="433" spans="1:4">
      <c r="A433" s="13" t="e">
        <f>'04-22Master'!#REF!</f>
        <v>#REF!</v>
      </c>
      <c r="B433" s="11" t="s">
        <v>369</v>
      </c>
      <c r="C433" s="11" t="s">
        <v>376</v>
      </c>
      <c r="D433" s="298">
        <v>1</v>
      </c>
    </row>
    <row r="434" spans="1:4">
      <c r="A434" s="282"/>
      <c r="B434" s="11"/>
      <c r="C434" s="11"/>
      <c r="D434" s="267"/>
    </row>
    <row r="435" spans="1:4">
      <c r="A435" s="279"/>
      <c r="B435" s="11"/>
      <c r="C435" s="11"/>
      <c r="D435" s="267"/>
    </row>
    <row r="436" spans="1:4">
      <c r="A436" s="13"/>
      <c r="D436" s="14"/>
    </row>
    <row r="437" spans="1:4">
      <c r="A437" s="1827" t="s">
        <v>328</v>
      </c>
      <c r="B437" s="1828"/>
      <c r="C437" s="1828"/>
      <c r="D437" s="1829"/>
    </row>
    <row r="438" spans="1:4">
      <c r="A438" s="170"/>
      <c r="B438" s="5"/>
      <c r="C438" s="5"/>
      <c r="D438" s="171"/>
    </row>
    <row r="439" spans="1:4">
      <c r="A439" s="1833" t="s">
        <v>329</v>
      </c>
      <c r="B439" s="1834"/>
      <c r="C439" s="1742" t="e">
        <f>'04-22Master'!#REF!</f>
        <v>#REF!</v>
      </c>
      <c r="D439" s="1835"/>
    </row>
    <row r="440" spans="1:4">
      <c r="A440" s="1833" t="s">
        <v>330</v>
      </c>
      <c r="B440" s="1834"/>
      <c r="C440" s="1741" t="e">
        <f>'04-22Master'!#REF!</f>
        <v>#REF!</v>
      </c>
      <c r="D440" s="1835"/>
    </row>
    <row r="441" spans="1:4">
      <c r="A441" s="1833" t="s">
        <v>331</v>
      </c>
      <c r="B441" s="1834"/>
      <c r="C441" s="1741" t="s">
        <v>377</v>
      </c>
      <c r="D441" s="1835"/>
    </row>
    <row r="442" spans="1:4">
      <c r="A442" s="1833" t="s">
        <v>332</v>
      </c>
      <c r="B442" s="1834"/>
      <c r="C442" s="1741" t="s">
        <v>375</v>
      </c>
      <c r="D442" s="1835"/>
    </row>
    <row r="443" spans="1:4">
      <c r="A443" s="1833" t="s">
        <v>333</v>
      </c>
      <c r="B443" s="1834"/>
      <c r="C443" s="1742" t="e">
        <f>'04-22Master'!#REF!</f>
        <v>#REF!</v>
      </c>
      <c r="D443" s="1835"/>
    </row>
    <row r="444" spans="1:4">
      <c r="A444" s="1833" t="s">
        <v>334</v>
      </c>
      <c r="B444" s="1834"/>
      <c r="C444" s="1742" t="e">
        <f>'04-22Master'!#REF!</f>
        <v>#REF!</v>
      </c>
      <c r="D444" s="1835"/>
    </row>
    <row r="445" spans="1:4">
      <c r="A445" s="1833" t="s">
        <v>335</v>
      </c>
      <c r="B445" s="1834"/>
      <c r="C445" s="1848" t="e">
        <f>'04-22Master'!#REF!</f>
        <v>#REF!</v>
      </c>
      <c r="D445" s="1835"/>
    </row>
    <row r="446" spans="1:4">
      <c r="A446" s="1833" t="s">
        <v>336</v>
      </c>
      <c r="B446" s="1834"/>
      <c r="C446" s="1741"/>
      <c r="D446" s="1835"/>
    </row>
    <row r="447" spans="1:4">
      <c r="A447" s="1833"/>
      <c r="B447" s="1834"/>
      <c r="C447" s="1742" t="e">
        <f>'04-22Master'!#REF!</f>
        <v>#REF!</v>
      </c>
      <c r="D447" s="1835"/>
    </row>
    <row r="448" spans="1:4">
      <c r="A448" s="1833"/>
      <c r="B448" s="1834"/>
      <c r="C448" s="1742" t="e">
        <f>'04-22Master'!#REF!</f>
        <v>#REF!</v>
      </c>
      <c r="D448" s="1835"/>
    </row>
    <row r="449" spans="1:4">
      <c r="A449" s="1833"/>
      <c r="B449" s="1834"/>
      <c r="C449" s="1742" t="e">
        <f>'04-22Master'!#REF!</f>
        <v>#REF!</v>
      </c>
      <c r="D449" s="1835"/>
    </row>
    <row r="450" spans="1:4">
      <c r="A450" s="254" t="s">
        <v>278</v>
      </c>
      <c r="B450" s="259" t="s">
        <v>367</v>
      </c>
      <c r="C450" s="259"/>
      <c r="D450" s="260"/>
    </row>
    <row r="451" spans="1:4">
      <c r="A451" s="254" t="s">
        <v>337</v>
      </c>
      <c r="B451" s="299" t="e">
        <f>'04-22Master'!#REF!</f>
        <v>#REF!</v>
      </c>
      <c r="C451" s="268" t="s">
        <v>338</v>
      </c>
      <c r="D451" s="260"/>
    </row>
    <row r="452" spans="1:4">
      <c r="A452" s="254"/>
      <c r="B452" s="259"/>
      <c r="C452" s="259"/>
      <c r="D452" s="260"/>
    </row>
    <row r="453" spans="1:4">
      <c r="A453" s="1827" t="s">
        <v>339</v>
      </c>
      <c r="B453" s="1828"/>
      <c r="C453" s="1828"/>
      <c r="D453" s="1829"/>
    </row>
    <row r="454" spans="1:4">
      <c r="A454" s="254" t="s">
        <v>340</v>
      </c>
      <c r="B454" s="259"/>
      <c r="C454" s="259"/>
      <c r="D454" s="260"/>
    </row>
    <row r="455" spans="1:4">
      <c r="A455" s="254"/>
      <c r="B455" s="259"/>
      <c r="C455" s="259"/>
      <c r="D455" s="260"/>
    </row>
    <row r="456" spans="1:4">
      <c r="A456" s="1830" t="s">
        <v>341</v>
      </c>
      <c r="B456" s="1831"/>
      <c r="C456" s="1831" t="s">
        <v>342</v>
      </c>
      <c r="D456" s="1832"/>
    </row>
    <row r="457" spans="1:4">
      <c r="A457" s="1817">
        <v>1</v>
      </c>
      <c r="B457" s="1818"/>
      <c r="C457" s="1818">
        <v>1</v>
      </c>
      <c r="D457" s="1819"/>
    </row>
    <row r="458" spans="1:4">
      <c r="A458" s="1817">
        <v>2</v>
      </c>
      <c r="B458" s="1818"/>
      <c r="C458" s="1818">
        <v>2</v>
      </c>
      <c r="D458" s="1819"/>
    </row>
    <row r="459" spans="1:4">
      <c r="A459" s="269"/>
      <c r="C459" s="1820" t="s">
        <v>347</v>
      </c>
      <c r="D459" s="1821"/>
    </row>
    <row r="460" spans="1:4">
      <c r="A460" s="1822" t="s">
        <v>343</v>
      </c>
      <c r="B460" s="1823"/>
      <c r="C460" s="1823"/>
      <c r="D460" s="1824"/>
    </row>
    <row r="461" spans="1:4">
      <c r="A461" s="272" t="s">
        <v>344</v>
      </c>
      <c r="B461" s="273"/>
      <c r="C461" s="273"/>
      <c r="D461" s="274"/>
    </row>
    <row r="462" spans="1:4">
      <c r="A462" s="272"/>
      <c r="B462" s="273"/>
      <c r="C462" s="273"/>
      <c r="D462" s="274"/>
    </row>
    <row r="463" spans="1:4">
      <c r="A463" s="272"/>
      <c r="B463" s="273"/>
      <c r="C463" s="273" t="s">
        <v>345</v>
      </c>
      <c r="D463" s="274"/>
    </row>
    <row r="464" spans="1:4">
      <c r="A464" s="269"/>
      <c r="B464" s="270"/>
      <c r="C464" s="169" t="s">
        <v>147</v>
      </c>
      <c r="D464" s="271"/>
    </row>
    <row r="465" spans="1:4">
      <c r="A465" s="269"/>
      <c r="C465" t="s">
        <v>346</v>
      </c>
      <c r="D465" s="275"/>
    </row>
    <row r="466" spans="1:4">
      <c r="A466" s="269"/>
      <c r="C466" s="1825" t="str">
        <f>'04-22Master'!F5</f>
        <v>Burgeon IT Services Pvt.Ltd.</v>
      </c>
      <c r="D466" s="1826"/>
    </row>
    <row r="467" spans="1:4">
      <c r="A467" s="254" t="s">
        <v>278</v>
      </c>
      <c r="B467" t="str">
        <f>B450</f>
        <v>Hyderabad</v>
      </c>
      <c r="C467" s="2" t="str">
        <f>'04-22Master'!F6</f>
        <v>Siri Mansion LIGB 436 Dr.A S Rao Nagar,Hyderabad</v>
      </c>
      <c r="D467" s="14"/>
    </row>
    <row r="468" spans="1:4" ht="15.75" thickBot="1">
      <c r="A468" s="254" t="s">
        <v>337</v>
      </c>
      <c r="B468" s="291" t="e">
        <f>B451</f>
        <v>#REF!</v>
      </c>
      <c r="C468" s="2"/>
      <c r="D468" s="14"/>
    </row>
    <row r="469" spans="1:4" ht="15.75" thickBot="1">
      <c r="A469" s="280"/>
      <c r="B469" s="281" t="s">
        <v>350</v>
      </c>
      <c r="C469" s="281"/>
      <c r="D469" s="28"/>
    </row>
    <row r="470" spans="1:4">
      <c r="A470" s="254" t="s">
        <v>348</v>
      </c>
      <c r="C470" s="2"/>
      <c r="D470" s="14"/>
    </row>
    <row r="471" spans="1:4">
      <c r="A471" s="254" t="s">
        <v>337</v>
      </c>
      <c r="B471" s="291" t="e">
        <f>B468</f>
        <v>#REF!</v>
      </c>
      <c r="C471" s="2"/>
      <c r="D471" s="14"/>
    </row>
    <row r="472" spans="1:4" ht="15.75" thickBot="1">
      <c r="A472" s="283" t="s">
        <v>349</v>
      </c>
      <c r="B472" s="23"/>
      <c r="C472" s="23"/>
      <c r="D472" s="24" t="s">
        <v>138</v>
      </c>
    </row>
    <row r="476" spans="1:4" ht="15.75" thickBot="1"/>
    <row r="477" spans="1:4" ht="20.25">
      <c r="A477" s="1839" t="s">
        <v>312</v>
      </c>
      <c r="B477" s="1840"/>
      <c r="C477" s="1840"/>
      <c r="D477" s="1841"/>
    </row>
    <row r="478" spans="1:4">
      <c r="A478" s="1842" t="s">
        <v>313</v>
      </c>
      <c r="B478" s="1843"/>
      <c r="C478" s="1843"/>
      <c r="D478" s="1844"/>
    </row>
    <row r="479" spans="1:4" ht="18">
      <c r="A479" s="1845" t="s">
        <v>314</v>
      </c>
      <c r="B479" s="1846"/>
      <c r="C479" s="1846"/>
      <c r="D479" s="1847"/>
    </row>
    <row r="480" spans="1:4">
      <c r="A480" s="13" t="s">
        <v>137</v>
      </c>
      <c r="D480" s="14"/>
    </row>
    <row r="481" spans="1:4" ht="18">
      <c r="A481" s="276" t="str">
        <f>'04-22Master'!F5</f>
        <v>Burgeon IT Services Pvt.Ltd.</v>
      </c>
      <c r="B481" s="253"/>
      <c r="D481" s="14"/>
    </row>
    <row r="482" spans="1:4" ht="18">
      <c r="A482" s="276" t="str">
        <f>'04-22Master'!F6</f>
        <v>Siri Mansion LIGB 436 Dr.A S Rao Nagar,Hyderabad</v>
      </c>
      <c r="B482" s="253"/>
      <c r="D482" s="14"/>
    </row>
    <row r="483" spans="1:4" ht="18">
      <c r="A483" s="255"/>
      <c r="B483" s="4"/>
      <c r="D483" s="14"/>
    </row>
    <row r="484" spans="1:4" ht="15.75">
      <c r="A484" s="254" t="s">
        <v>315</v>
      </c>
      <c r="B484" s="277"/>
      <c r="C484" s="278" t="e">
        <f>'04-22Master'!#REF!</f>
        <v>#REF!</v>
      </c>
      <c r="D484" s="80"/>
    </row>
    <row r="485" spans="1:4">
      <c r="A485" s="1836" t="s">
        <v>316</v>
      </c>
      <c r="B485" s="1837"/>
      <c r="C485" s="1837"/>
      <c r="D485" s="1838"/>
    </row>
    <row r="486" spans="1:4">
      <c r="A486" s="13"/>
      <c r="D486" s="14"/>
    </row>
    <row r="487" spans="1:4">
      <c r="A487" s="1836" t="s">
        <v>317</v>
      </c>
      <c r="B487" s="1837"/>
      <c r="C487" s="1837"/>
      <c r="D487" s="1838"/>
    </row>
    <row r="488" spans="1:4">
      <c r="A488" s="256"/>
      <c r="B488" s="257"/>
      <c r="C488" s="257"/>
      <c r="D488" s="258"/>
    </row>
    <row r="489" spans="1:4">
      <c r="A489" s="1830" t="s">
        <v>318</v>
      </c>
      <c r="B489" s="1831"/>
      <c r="C489" s="1831"/>
      <c r="D489" s="1832"/>
    </row>
    <row r="490" spans="1:4">
      <c r="A490" s="13"/>
      <c r="D490" s="14"/>
    </row>
    <row r="491" spans="1:4">
      <c r="A491" s="1830" t="s">
        <v>319</v>
      </c>
      <c r="B491" s="1831"/>
      <c r="C491" s="1831"/>
      <c r="D491" s="1832"/>
    </row>
    <row r="492" spans="1:4">
      <c r="A492" s="1830" t="s">
        <v>320</v>
      </c>
      <c r="B492" s="1831"/>
      <c r="C492" s="1831"/>
      <c r="D492" s="1832"/>
    </row>
    <row r="493" spans="1:4">
      <c r="A493" s="254"/>
      <c r="B493" s="259"/>
      <c r="C493" s="259"/>
      <c r="D493" s="260"/>
    </row>
    <row r="494" spans="1:4">
      <c r="A494" s="1836" t="s">
        <v>321</v>
      </c>
      <c r="B494" s="1837"/>
      <c r="C494" s="1837"/>
      <c r="D494" s="1838"/>
    </row>
    <row r="495" spans="1:4">
      <c r="A495" s="254"/>
      <c r="B495" s="259"/>
      <c r="C495" s="259"/>
      <c r="D495" s="260"/>
    </row>
    <row r="496" spans="1:4">
      <c r="A496" s="1830" t="s">
        <v>322</v>
      </c>
      <c r="B496" s="1831"/>
      <c r="C496" s="1831"/>
      <c r="D496" s="1832"/>
    </row>
    <row r="497" spans="1:4">
      <c r="A497" s="13"/>
      <c r="D497" s="14"/>
    </row>
    <row r="498" spans="1:4">
      <c r="A498" s="1827" t="s">
        <v>323</v>
      </c>
      <c r="B498" s="1828"/>
      <c r="C498" s="1828"/>
      <c r="D498" s="1829"/>
    </row>
    <row r="499" spans="1:4" ht="42.75">
      <c r="A499" s="261" t="s">
        <v>324</v>
      </c>
      <c r="B499" s="262" t="s">
        <v>325</v>
      </c>
      <c r="C499" s="262" t="s">
        <v>326</v>
      </c>
      <c r="D499" s="263" t="s">
        <v>327</v>
      </c>
    </row>
    <row r="500" spans="1:4">
      <c r="A500" s="264">
        <v>1</v>
      </c>
      <c r="B500" s="265">
        <v>2</v>
      </c>
      <c r="C500" s="265">
        <v>3</v>
      </c>
      <c r="D500" s="266">
        <v>4</v>
      </c>
    </row>
    <row r="501" spans="1:4">
      <c r="A501" s="13" t="e">
        <f>'04-22Master'!#REF!</f>
        <v>#REF!</v>
      </c>
      <c r="B501" s="11" t="s">
        <v>369</v>
      </c>
      <c r="C501" s="11" t="s">
        <v>376</v>
      </c>
      <c r="D501" s="298">
        <v>1</v>
      </c>
    </row>
    <row r="502" spans="1:4">
      <c r="A502" s="282"/>
      <c r="B502" s="11"/>
      <c r="C502" s="11"/>
      <c r="D502" s="267"/>
    </row>
    <row r="503" spans="1:4">
      <c r="A503" s="279"/>
      <c r="B503" s="11"/>
      <c r="C503" s="11"/>
      <c r="D503" s="267"/>
    </row>
    <row r="504" spans="1:4">
      <c r="A504" s="13"/>
      <c r="D504" s="14"/>
    </row>
    <row r="505" spans="1:4">
      <c r="A505" s="1827" t="s">
        <v>328</v>
      </c>
      <c r="B505" s="1828"/>
      <c r="C505" s="1828"/>
      <c r="D505" s="1829"/>
    </row>
    <row r="506" spans="1:4">
      <c r="A506" s="170"/>
      <c r="B506" s="5"/>
      <c r="C506" s="5"/>
      <c r="D506" s="171"/>
    </row>
    <row r="507" spans="1:4">
      <c r="A507" s="1833" t="s">
        <v>329</v>
      </c>
      <c r="B507" s="1834"/>
      <c r="C507" s="1742" t="e">
        <f>'04-22Master'!#REF!</f>
        <v>#REF!</v>
      </c>
      <c r="D507" s="1835"/>
    </row>
    <row r="508" spans="1:4">
      <c r="A508" s="1833" t="s">
        <v>330</v>
      </c>
      <c r="B508" s="1834"/>
      <c r="C508" s="1741" t="e">
        <f>'04-22Master'!#REF!</f>
        <v>#REF!</v>
      </c>
      <c r="D508" s="1835"/>
    </row>
    <row r="509" spans="1:4">
      <c r="A509" s="1833" t="s">
        <v>331</v>
      </c>
      <c r="B509" s="1834"/>
      <c r="C509" s="1741" t="s">
        <v>377</v>
      </c>
      <c r="D509" s="1835"/>
    </row>
    <row r="510" spans="1:4">
      <c r="A510" s="1833" t="s">
        <v>332</v>
      </c>
      <c r="B510" s="1834"/>
      <c r="C510" s="1741" t="s">
        <v>375</v>
      </c>
      <c r="D510" s="1835"/>
    </row>
    <row r="511" spans="1:4">
      <c r="A511" s="1833" t="s">
        <v>333</v>
      </c>
      <c r="B511" s="1834"/>
      <c r="C511" s="1742" t="e">
        <f>'04-22Master'!#REF!</f>
        <v>#REF!</v>
      </c>
      <c r="D511" s="1835"/>
    </row>
    <row r="512" spans="1:4">
      <c r="A512" s="1833" t="s">
        <v>334</v>
      </c>
      <c r="B512" s="1834"/>
      <c r="C512" s="1742" t="e">
        <f>'04-22Master'!#REF!</f>
        <v>#REF!</v>
      </c>
      <c r="D512" s="1835"/>
    </row>
    <row r="513" spans="1:4">
      <c r="A513" s="1833" t="s">
        <v>335</v>
      </c>
      <c r="B513" s="1834"/>
      <c r="C513" s="1848" t="e">
        <f>'04-22Master'!#REF!</f>
        <v>#REF!</v>
      </c>
      <c r="D513" s="1835"/>
    </row>
    <row r="514" spans="1:4">
      <c r="A514" s="1833" t="s">
        <v>336</v>
      </c>
      <c r="B514" s="1834"/>
      <c r="C514" s="1741"/>
      <c r="D514" s="1835"/>
    </row>
    <row r="515" spans="1:4">
      <c r="A515" s="1833"/>
      <c r="B515" s="1834"/>
      <c r="C515" s="1742" t="e">
        <f>'04-22Master'!#REF!</f>
        <v>#REF!</v>
      </c>
      <c r="D515" s="1835"/>
    </row>
    <row r="516" spans="1:4">
      <c r="A516" s="1833"/>
      <c r="B516" s="1834"/>
      <c r="C516" s="1742" t="e">
        <f>'04-22Master'!#REF!</f>
        <v>#REF!</v>
      </c>
      <c r="D516" s="1835"/>
    </row>
    <row r="517" spans="1:4">
      <c r="A517" s="1833"/>
      <c r="B517" s="1834"/>
      <c r="C517" s="1742" t="e">
        <f>'04-22Master'!#REF!</f>
        <v>#REF!</v>
      </c>
      <c r="D517" s="1835"/>
    </row>
    <row r="518" spans="1:4">
      <c r="A518" s="254" t="s">
        <v>278</v>
      </c>
      <c r="B518" s="259" t="s">
        <v>367</v>
      </c>
      <c r="C518" s="259"/>
      <c r="D518" s="260"/>
    </row>
    <row r="519" spans="1:4">
      <c r="A519" s="254" t="s">
        <v>337</v>
      </c>
      <c r="B519" s="299" t="e">
        <f>'04-22Master'!#REF!</f>
        <v>#REF!</v>
      </c>
      <c r="C519" s="268" t="s">
        <v>338</v>
      </c>
      <c r="D519" s="260"/>
    </row>
    <row r="520" spans="1:4">
      <c r="A520" s="254"/>
      <c r="B520" s="259"/>
      <c r="C520" s="259"/>
      <c r="D520" s="260"/>
    </row>
    <row r="521" spans="1:4">
      <c r="A521" s="1827" t="s">
        <v>339</v>
      </c>
      <c r="B521" s="1828"/>
      <c r="C521" s="1828"/>
      <c r="D521" s="1829"/>
    </row>
    <row r="522" spans="1:4">
      <c r="A522" s="254" t="s">
        <v>340</v>
      </c>
      <c r="B522" s="259"/>
      <c r="C522" s="259"/>
      <c r="D522" s="260"/>
    </row>
    <row r="523" spans="1:4">
      <c r="A523" s="254"/>
      <c r="B523" s="259"/>
      <c r="C523" s="259"/>
      <c r="D523" s="260"/>
    </row>
    <row r="524" spans="1:4">
      <c r="A524" s="1830" t="s">
        <v>341</v>
      </c>
      <c r="B524" s="1831"/>
      <c r="C524" s="1831" t="s">
        <v>342</v>
      </c>
      <c r="D524" s="1832"/>
    </row>
    <row r="525" spans="1:4">
      <c r="A525" s="1817">
        <v>1</v>
      </c>
      <c r="B525" s="1818"/>
      <c r="C525" s="1818">
        <v>1</v>
      </c>
      <c r="D525" s="1819"/>
    </row>
    <row r="526" spans="1:4">
      <c r="A526" s="1817">
        <v>2</v>
      </c>
      <c r="B526" s="1818"/>
      <c r="C526" s="1818">
        <v>2</v>
      </c>
      <c r="D526" s="1819"/>
    </row>
    <row r="527" spans="1:4">
      <c r="A527" s="269"/>
      <c r="C527" s="1820" t="s">
        <v>347</v>
      </c>
      <c r="D527" s="1821"/>
    </row>
    <row r="528" spans="1:4">
      <c r="A528" s="1822" t="s">
        <v>343</v>
      </c>
      <c r="B528" s="1823"/>
      <c r="C528" s="1823"/>
      <c r="D528" s="1824"/>
    </row>
    <row r="529" spans="1:4">
      <c r="A529" s="272" t="s">
        <v>344</v>
      </c>
      <c r="B529" s="273"/>
      <c r="C529" s="273"/>
      <c r="D529" s="274"/>
    </row>
    <row r="530" spans="1:4">
      <c r="A530" s="272"/>
      <c r="B530" s="273"/>
      <c r="C530" s="273"/>
      <c r="D530" s="274"/>
    </row>
    <row r="531" spans="1:4">
      <c r="A531" s="272"/>
      <c r="B531" s="273"/>
      <c r="C531" s="273" t="s">
        <v>345</v>
      </c>
      <c r="D531" s="274"/>
    </row>
    <row r="532" spans="1:4">
      <c r="A532" s="269"/>
      <c r="B532" s="270"/>
      <c r="C532" s="169" t="s">
        <v>147</v>
      </c>
      <c r="D532" s="271"/>
    </row>
    <row r="533" spans="1:4">
      <c r="A533" s="269"/>
      <c r="C533" t="s">
        <v>346</v>
      </c>
      <c r="D533" s="275"/>
    </row>
    <row r="534" spans="1:4">
      <c r="A534" s="269"/>
      <c r="C534" s="1825" t="str">
        <f>'04-22Master'!F5</f>
        <v>Burgeon IT Services Pvt.Ltd.</v>
      </c>
      <c r="D534" s="1826"/>
    </row>
    <row r="535" spans="1:4">
      <c r="A535" s="254" t="s">
        <v>278</v>
      </c>
      <c r="B535" t="str">
        <f>B518</f>
        <v>Hyderabad</v>
      </c>
      <c r="C535" s="2" t="str">
        <f>'04-22Master'!F6</f>
        <v>Siri Mansion LIGB 436 Dr.A S Rao Nagar,Hyderabad</v>
      </c>
      <c r="D535" s="14"/>
    </row>
    <row r="536" spans="1:4" ht="15.75" thickBot="1">
      <c r="A536" s="254" t="s">
        <v>337</v>
      </c>
      <c r="B536" s="291" t="e">
        <f>B519</f>
        <v>#REF!</v>
      </c>
      <c r="C536" s="2"/>
      <c r="D536" s="14"/>
    </row>
    <row r="537" spans="1:4" ht="15.75" thickBot="1">
      <c r="A537" s="280"/>
      <c r="B537" s="281" t="s">
        <v>350</v>
      </c>
      <c r="C537" s="281"/>
      <c r="D537" s="28"/>
    </row>
    <row r="538" spans="1:4">
      <c r="A538" s="254" t="s">
        <v>348</v>
      </c>
      <c r="C538" s="2"/>
      <c r="D538" s="14"/>
    </row>
    <row r="539" spans="1:4">
      <c r="A539" s="254" t="s">
        <v>337</v>
      </c>
      <c r="B539" s="291" t="e">
        <f>B536</f>
        <v>#REF!</v>
      </c>
      <c r="C539" s="2"/>
      <c r="D539" s="14"/>
    </row>
    <row r="540" spans="1:4" ht="15.75" thickBot="1">
      <c r="A540" s="283" t="s">
        <v>349</v>
      </c>
      <c r="B540" s="23"/>
      <c r="C540" s="23"/>
      <c r="D540" s="24" t="s">
        <v>138</v>
      </c>
    </row>
    <row r="544" spans="1:4" ht="15.75" thickBot="1"/>
    <row r="545" spans="1:4" ht="20.25">
      <c r="A545" s="1839" t="s">
        <v>312</v>
      </c>
      <c r="B545" s="1840"/>
      <c r="C545" s="1840"/>
      <c r="D545" s="1841"/>
    </row>
    <row r="546" spans="1:4">
      <c r="A546" s="1842" t="s">
        <v>313</v>
      </c>
      <c r="B546" s="1843"/>
      <c r="C546" s="1843"/>
      <c r="D546" s="1844"/>
    </row>
    <row r="547" spans="1:4" ht="18">
      <c r="A547" s="1845" t="s">
        <v>314</v>
      </c>
      <c r="B547" s="1846"/>
      <c r="C547" s="1846"/>
      <c r="D547" s="1847"/>
    </row>
    <row r="548" spans="1:4">
      <c r="A548" s="13" t="s">
        <v>137</v>
      </c>
      <c r="D548" s="14"/>
    </row>
    <row r="549" spans="1:4" ht="18">
      <c r="A549" s="276" t="str">
        <f>'04-22Master'!F5</f>
        <v>Burgeon IT Services Pvt.Ltd.</v>
      </c>
      <c r="B549" s="253"/>
      <c r="D549" s="14"/>
    </row>
    <row r="550" spans="1:4" ht="18">
      <c r="A550" s="276" t="str">
        <f>'04-22Master'!F6</f>
        <v>Siri Mansion LIGB 436 Dr.A S Rao Nagar,Hyderabad</v>
      </c>
      <c r="B550" s="253"/>
      <c r="D550" s="14"/>
    </row>
    <row r="551" spans="1:4" ht="18">
      <c r="A551" s="255"/>
      <c r="B551" s="4"/>
      <c r="D551" s="14"/>
    </row>
    <row r="552" spans="1:4" ht="15.75">
      <c r="A552" s="254" t="s">
        <v>315</v>
      </c>
      <c r="B552" s="277"/>
      <c r="C552" s="278" t="e">
        <f>'04-22Master'!#REF!</f>
        <v>#REF!</v>
      </c>
      <c r="D552" s="80"/>
    </row>
    <row r="553" spans="1:4">
      <c r="A553" s="1836" t="s">
        <v>316</v>
      </c>
      <c r="B553" s="1837"/>
      <c r="C553" s="1837"/>
      <c r="D553" s="1838"/>
    </row>
    <row r="554" spans="1:4">
      <c r="A554" s="13"/>
      <c r="D554" s="14"/>
    </row>
    <row r="555" spans="1:4">
      <c r="A555" s="1836" t="s">
        <v>317</v>
      </c>
      <c r="B555" s="1837"/>
      <c r="C555" s="1837"/>
      <c r="D555" s="1838"/>
    </row>
    <row r="556" spans="1:4">
      <c r="A556" s="256"/>
      <c r="B556" s="257"/>
      <c r="C556" s="257"/>
      <c r="D556" s="258"/>
    </row>
    <row r="557" spans="1:4">
      <c r="A557" s="1830" t="s">
        <v>318</v>
      </c>
      <c r="B557" s="1831"/>
      <c r="C557" s="1831"/>
      <c r="D557" s="1832"/>
    </row>
    <row r="558" spans="1:4">
      <c r="A558" s="13"/>
      <c r="D558" s="14"/>
    </row>
    <row r="559" spans="1:4">
      <c r="A559" s="1830" t="s">
        <v>319</v>
      </c>
      <c r="B559" s="1831"/>
      <c r="C559" s="1831"/>
      <c r="D559" s="1832"/>
    </row>
    <row r="560" spans="1:4">
      <c r="A560" s="1830" t="s">
        <v>320</v>
      </c>
      <c r="B560" s="1831"/>
      <c r="C560" s="1831"/>
      <c r="D560" s="1832"/>
    </row>
    <row r="561" spans="1:4">
      <c r="A561" s="254"/>
      <c r="B561" s="259"/>
      <c r="C561" s="259"/>
      <c r="D561" s="260"/>
    </row>
    <row r="562" spans="1:4">
      <c r="A562" s="1836" t="s">
        <v>321</v>
      </c>
      <c r="B562" s="1837"/>
      <c r="C562" s="1837"/>
      <c r="D562" s="1838"/>
    </row>
    <row r="563" spans="1:4">
      <c r="A563" s="254"/>
      <c r="B563" s="259"/>
      <c r="C563" s="259"/>
      <c r="D563" s="260"/>
    </row>
    <row r="564" spans="1:4">
      <c r="A564" s="1830" t="s">
        <v>322</v>
      </c>
      <c r="B564" s="1831"/>
      <c r="C564" s="1831"/>
      <c r="D564" s="1832"/>
    </row>
    <row r="565" spans="1:4">
      <c r="A565" s="13"/>
      <c r="D565" s="14"/>
    </row>
    <row r="566" spans="1:4">
      <c r="A566" s="1827" t="s">
        <v>323</v>
      </c>
      <c r="B566" s="1828"/>
      <c r="C566" s="1828"/>
      <c r="D566" s="1829"/>
    </row>
    <row r="567" spans="1:4" ht="42.75">
      <c r="A567" s="261" t="s">
        <v>324</v>
      </c>
      <c r="B567" s="262" t="s">
        <v>325</v>
      </c>
      <c r="C567" s="262" t="s">
        <v>326</v>
      </c>
      <c r="D567" s="263" t="s">
        <v>327</v>
      </c>
    </row>
    <row r="568" spans="1:4">
      <c r="A568" s="264">
        <v>1</v>
      </c>
      <c r="B568" s="265">
        <v>2</v>
      </c>
      <c r="C568" s="265">
        <v>3</v>
      </c>
      <c r="D568" s="266">
        <v>4</v>
      </c>
    </row>
    <row r="569" spans="1:4">
      <c r="A569" s="13" t="e">
        <f>'04-22Master'!#REF!</f>
        <v>#REF!</v>
      </c>
      <c r="B569" s="11" t="s">
        <v>369</v>
      </c>
      <c r="C569" s="11" t="s">
        <v>376</v>
      </c>
      <c r="D569" s="298">
        <v>1</v>
      </c>
    </row>
    <row r="570" spans="1:4">
      <c r="A570" s="282"/>
      <c r="B570" s="11"/>
      <c r="C570" s="11"/>
      <c r="D570" s="267"/>
    </row>
    <row r="571" spans="1:4">
      <c r="A571" s="279"/>
      <c r="B571" s="11"/>
      <c r="C571" s="11"/>
      <c r="D571" s="267"/>
    </row>
    <row r="572" spans="1:4">
      <c r="A572" s="13"/>
      <c r="D572" s="14"/>
    </row>
    <row r="573" spans="1:4">
      <c r="A573" s="1827" t="s">
        <v>328</v>
      </c>
      <c r="B573" s="1828"/>
      <c r="C573" s="1828"/>
      <c r="D573" s="1829"/>
    </row>
    <row r="574" spans="1:4">
      <c r="A574" s="170"/>
      <c r="B574" s="5"/>
      <c r="C574" s="5"/>
      <c r="D574" s="171"/>
    </row>
    <row r="575" spans="1:4">
      <c r="A575" s="1833" t="s">
        <v>329</v>
      </c>
      <c r="B575" s="1834"/>
      <c r="C575" s="1742" t="e">
        <f>'04-22Master'!#REF!</f>
        <v>#REF!</v>
      </c>
      <c r="D575" s="1835"/>
    </row>
    <row r="576" spans="1:4">
      <c r="A576" s="1833" t="s">
        <v>330</v>
      </c>
      <c r="B576" s="1834"/>
      <c r="C576" s="1741" t="e">
        <f>'04-22Master'!#REF!</f>
        <v>#REF!</v>
      </c>
      <c r="D576" s="1835"/>
    </row>
    <row r="577" spans="1:4">
      <c r="A577" s="1833" t="s">
        <v>331</v>
      </c>
      <c r="B577" s="1834"/>
      <c r="C577" s="1741" t="s">
        <v>377</v>
      </c>
      <c r="D577" s="1835"/>
    </row>
    <row r="578" spans="1:4">
      <c r="A578" s="1833" t="s">
        <v>332</v>
      </c>
      <c r="B578" s="1834"/>
      <c r="C578" s="1741" t="s">
        <v>375</v>
      </c>
      <c r="D578" s="1835"/>
    </row>
    <row r="579" spans="1:4">
      <c r="A579" s="1833" t="s">
        <v>333</v>
      </c>
      <c r="B579" s="1834"/>
      <c r="C579" s="1742" t="e">
        <f>'04-22Master'!#REF!</f>
        <v>#REF!</v>
      </c>
      <c r="D579" s="1835"/>
    </row>
    <row r="580" spans="1:4">
      <c r="A580" s="1833" t="s">
        <v>334</v>
      </c>
      <c r="B580" s="1834"/>
      <c r="C580" s="1742" t="e">
        <f>'04-22Master'!#REF!</f>
        <v>#REF!</v>
      </c>
      <c r="D580" s="1835"/>
    </row>
    <row r="581" spans="1:4">
      <c r="A581" s="1833" t="s">
        <v>335</v>
      </c>
      <c r="B581" s="1834"/>
      <c r="C581" s="1848" t="e">
        <f>'04-22Master'!#REF!</f>
        <v>#REF!</v>
      </c>
      <c r="D581" s="1835"/>
    </row>
    <row r="582" spans="1:4">
      <c r="A582" s="1833" t="s">
        <v>336</v>
      </c>
      <c r="B582" s="1834"/>
      <c r="C582" s="1741"/>
      <c r="D582" s="1835"/>
    </row>
    <row r="583" spans="1:4">
      <c r="A583" s="1833"/>
      <c r="B583" s="1834"/>
      <c r="C583" s="1742" t="e">
        <f>'04-22Master'!#REF!</f>
        <v>#REF!</v>
      </c>
      <c r="D583" s="1835"/>
    </row>
    <row r="584" spans="1:4">
      <c r="A584" s="1833"/>
      <c r="B584" s="1834"/>
      <c r="C584" s="1742" t="e">
        <f>'04-22Master'!#REF!</f>
        <v>#REF!</v>
      </c>
      <c r="D584" s="1835"/>
    </row>
    <row r="585" spans="1:4">
      <c r="A585" s="1833"/>
      <c r="B585" s="1834"/>
      <c r="C585" s="1742" t="e">
        <f>'04-22Master'!#REF!</f>
        <v>#REF!</v>
      </c>
      <c r="D585" s="1835"/>
    </row>
    <row r="586" spans="1:4">
      <c r="A586" s="254" t="s">
        <v>278</v>
      </c>
      <c r="B586" s="259" t="s">
        <v>367</v>
      </c>
      <c r="C586" s="259"/>
      <c r="D586" s="260"/>
    </row>
    <row r="587" spans="1:4">
      <c r="A587" s="254" t="s">
        <v>337</v>
      </c>
      <c r="B587" s="299" t="e">
        <f>'04-22Master'!#REF!</f>
        <v>#REF!</v>
      </c>
      <c r="C587" s="268" t="s">
        <v>338</v>
      </c>
      <c r="D587" s="260"/>
    </row>
    <row r="588" spans="1:4">
      <c r="A588" s="254"/>
      <c r="B588" s="259"/>
      <c r="C588" s="259"/>
      <c r="D588" s="260"/>
    </row>
    <row r="589" spans="1:4">
      <c r="A589" s="1827" t="s">
        <v>339</v>
      </c>
      <c r="B589" s="1828"/>
      <c r="C589" s="1828"/>
      <c r="D589" s="1829"/>
    </row>
    <row r="590" spans="1:4">
      <c r="A590" s="254" t="s">
        <v>340</v>
      </c>
      <c r="B590" s="259"/>
      <c r="C590" s="259"/>
      <c r="D590" s="260"/>
    </row>
    <row r="591" spans="1:4">
      <c r="A591" s="254"/>
      <c r="B591" s="259"/>
      <c r="C591" s="259"/>
      <c r="D591" s="260"/>
    </row>
    <row r="592" spans="1:4">
      <c r="A592" s="1830" t="s">
        <v>341</v>
      </c>
      <c r="B592" s="1831"/>
      <c r="C592" s="1831" t="s">
        <v>342</v>
      </c>
      <c r="D592" s="1832"/>
    </row>
    <row r="593" spans="1:4">
      <c r="A593" s="1817">
        <v>1</v>
      </c>
      <c r="B593" s="1818"/>
      <c r="C593" s="1818">
        <v>1</v>
      </c>
      <c r="D593" s="1819"/>
    </row>
    <row r="594" spans="1:4">
      <c r="A594" s="1817">
        <v>2</v>
      </c>
      <c r="B594" s="1818"/>
      <c r="C594" s="1818">
        <v>2</v>
      </c>
      <c r="D594" s="1819"/>
    </row>
    <row r="595" spans="1:4">
      <c r="A595" s="269"/>
      <c r="C595" s="1820" t="s">
        <v>347</v>
      </c>
      <c r="D595" s="1821"/>
    </row>
    <row r="596" spans="1:4">
      <c r="A596" s="1822" t="s">
        <v>343</v>
      </c>
      <c r="B596" s="1823"/>
      <c r="C596" s="1823"/>
      <c r="D596" s="1824"/>
    </row>
    <row r="597" spans="1:4">
      <c r="A597" s="272" t="s">
        <v>344</v>
      </c>
      <c r="B597" s="273"/>
      <c r="C597" s="273"/>
      <c r="D597" s="274"/>
    </row>
    <row r="598" spans="1:4">
      <c r="A598" s="272"/>
      <c r="B598" s="273"/>
      <c r="C598" s="273"/>
      <c r="D598" s="274"/>
    </row>
    <row r="599" spans="1:4">
      <c r="A599" s="272"/>
      <c r="B599" s="273"/>
      <c r="C599" s="273" t="s">
        <v>345</v>
      </c>
      <c r="D599" s="274"/>
    </row>
    <row r="600" spans="1:4">
      <c r="A600" s="269"/>
      <c r="B600" s="270"/>
      <c r="C600" s="169" t="s">
        <v>147</v>
      </c>
      <c r="D600" s="271"/>
    </row>
    <row r="601" spans="1:4">
      <c r="A601" s="269"/>
      <c r="C601" t="s">
        <v>346</v>
      </c>
      <c r="D601" s="275"/>
    </row>
    <row r="602" spans="1:4">
      <c r="A602" s="269"/>
      <c r="C602" s="1825">
        <f>'04-22Master'!F488</f>
        <v>0</v>
      </c>
      <c r="D602" s="1826"/>
    </row>
    <row r="603" spans="1:4">
      <c r="A603" s="254" t="s">
        <v>278</v>
      </c>
      <c r="B603" t="str">
        <f>B586</f>
        <v>Hyderabad</v>
      </c>
      <c r="C603" s="2">
        <f>'04-22Master'!F489</f>
        <v>0</v>
      </c>
      <c r="D603" s="14"/>
    </row>
    <row r="604" spans="1:4" ht="15.75" thickBot="1">
      <c r="A604" s="254" t="s">
        <v>337</v>
      </c>
      <c r="B604" s="291" t="e">
        <f>B587</f>
        <v>#REF!</v>
      </c>
      <c r="C604" s="2"/>
      <c r="D604" s="14"/>
    </row>
    <row r="605" spans="1:4" ht="15.75" thickBot="1">
      <c r="A605" s="280"/>
      <c r="B605" s="281" t="s">
        <v>350</v>
      </c>
      <c r="C605" s="281"/>
      <c r="D605" s="28"/>
    </row>
    <row r="606" spans="1:4">
      <c r="A606" s="254" t="s">
        <v>348</v>
      </c>
      <c r="C606" s="2"/>
      <c r="D606" s="14"/>
    </row>
    <row r="607" spans="1:4">
      <c r="A607" s="254" t="s">
        <v>337</v>
      </c>
      <c r="B607" s="291" t="e">
        <f>B604</f>
        <v>#REF!</v>
      </c>
      <c r="C607" s="2"/>
      <c r="D607" s="14"/>
    </row>
    <row r="608" spans="1:4" ht="15.75" thickBot="1">
      <c r="A608" s="283" t="s">
        <v>349</v>
      </c>
      <c r="B608" s="23"/>
      <c r="C608" s="23"/>
      <c r="D608" s="24" t="s">
        <v>138</v>
      </c>
    </row>
    <row r="612" spans="1:4" ht="15.75" thickBot="1"/>
    <row r="613" spans="1:4" ht="20.25">
      <c r="A613" s="1839" t="s">
        <v>312</v>
      </c>
      <c r="B613" s="1840"/>
      <c r="C613" s="1840"/>
      <c r="D613" s="1841"/>
    </row>
    <row r="614" spans="1:4">
      <c r="A614" s="1842" t="s">
        <v>313</v>
      </c>
      <c r="B614" s="1843"/>
      <c r="C614" s="1843"/>
      <c r="D614" s="1844"/>
    </row>
    <row r="615" spans="1:4" ht="18">
      <c r="A615" s="1845" t="s">
        <v>314</v>
      </c>
      <c r="B615" s="1846"/>
      <c r="C615" s="1846"/>
      <c r="D615" s="1847"/>
    </row>
    <row r="616" spans="1:4">
      <c r="A616" s="13" t="s">
        <v>137</v>
      </c>
      <c r="D616" s="14"/>
    </row>
    <row r="617" spans="1:4" ht="18">
      <c r="A617" s="276">
        <f>'04-22Master'!F556</f>
        <v>0</v>
      </c>
      <c r="B617" s="253"/>
      <c r="D617" s="14"/>
    </row>
    <row r="618" spans="1:4" ht="18">
      <c r="A618" s="276">
        <f>'04-22Master'!F557</f>
        <v>0</v>
      </c>
      <c r="B618" s="253"/>
      <c r="D618" s="14"/>
    </row>
    <row r="619" spans="1:4" ht="18">
      <c r="A619" s="255"/>
      <c r="B619" s="4"/>
      <c r="D619" s="14"/>
    </row>
    <row r="620" spans="1:4" ht="15.75">
      <c r="A620" s="254" t="s">
        <v>315</v>
      </c>
      <c r="B620" s="277"/>
      <c r="C620" s="278">
        <f>'04-22Master'!B566</f>
        <v>0</v>
      </c>
      <c r="D620" s="80"/>
    </row>
    <row r="621" spans="1:4">
      <c r="A621" s="1836" t="s">
        <v>316</v>
      </c>
      <c r="B621" s="1837"/>
      <c r="C621" s="1837"/>
      <c r="D621" s="1838"/>
    </row>
    <row r="622" spans="1:4">
      <c r="A622" s="13"/>
      <c r="D622" s="14"/>
    </row>
    <row r="623" spans="1:4">
      <c r="A623" s="1836" t="s">
        <v>317</v>
      </c>
      <c r="B623" s="1837"/>
      <c r="C623" s="1837"/>
      <c r="D623" s="1838"/>
    </row>
    <row r="624" spans="1:4">
      <c r="A624" s="256"/>
      <c r="B624" s="257"/>
      <c r="C624" s="257"/>
      <c r="D624" s="258"/>
    </row>
    <row r="625" spans="1:4">
      <c r="A625" s="1830" t="s">
        <v>318</v>
      </c>
      <c r="B625" s="1831"/>
      <c r="C625" s="1831"/>
      <c r="D625" s="1832"/>
    </row>
    <row r="626" spans="1:4">
      <c r="A626" s="13"/>
      <c r="D626" s="14"/>
    </row>
    <row r="627" spans="1:4">
      <c r="A627" s="1830" t="s">
        <v>319</v>
      </c>
      <c r="B627" s="1831"/>
      <c r="C627" s="1831"/>
      <c r="D627" s="1832"/>
    </row>
    <row r="628" spans="1:4">
      <c r="A628" s="1830" t="s">
        <v>320</v>
      </c>
      <c r="B628" s="1831"/>
      <c r="C628" s="1831"/>
      <c r="D628" s="1832"/>
    </row>
    <row r="629" spans="1:4">
      <c r="A629" s="254"/>
      <c r="B629" s="259"/>
      <c r="C629" s="259"/>
      <c r="D629" s="260"/>
    </row>
    <row r="630" spans="1:4">
      <c r="A630" s="1836" t="s">
        <v>321</v>
      </c>
      <c r="B630" s="1837"/>
      <c r="C630" s="1837"/>
      <c r="D630" s="1838"/>
    </row>
    <row r="631" spans="1:4">
      <c r="A631" s="254"/>
      <c r="B631" s="259"/>
      <c r="C631" s="259"/>
      <c r="D631" s="260"/>
    </row>
    <row r="632" spans="1:4">
      <c r="A632" s="1830" t="s">
        <v>322</v>
      </c>
      <c r="B632" s="1831"/>
      <c r="C632" s="1831"/>
      <c r="D632" s="1832"/>
    </row>
    <row r="633" spans="1:4">
      <c r="A633" s="13"/>
      <c r="D633" s="14"/>
    </row>
    <row r="634" spans="1:4">
      <c r="A634" s="1827" t="s">
        <v>323</v>
      </c>
      <c r="B634" s="1828"/>
      <c r="C634" s="1828"/>
      <c r="D634" s="1829"/>
    </row>
    <row r="635" spans="1:4" ht="42.75">
      <c r="A635" s="261" t="s">
        <v>324</v>
      </c>
      <c r="B635" s="262" t="s">
        <v>325</v>
      </c>
      <c r="C635" s="262" t="s">
        <v>326</v>
      </c>
      <c r="D635" s="263" t="s">
        <v>327</v>
      </c>
    </row>
    <row r="636" spans="1:4">
      <c r="A636" s="264">
        <v>1</v>
      </c>
      <c r="B636" s="265">
        <v>2</v>
      </c>
      <c r="C636" s="265">
        <v>3</v>
      </c>
      <c r="D636" s="266">
        <v>4</v>
      </c>
    </row>
    <row r="637" spans="1:4">
      <c r="A637" s="13"/>
      <c r="B637" s="11" t="s">
        <v>369</v>
      </c>
      <c r="C637" s="11" t="s">
        <v>376</v>
      </c>
      <c r="D637" s="298">
        <v>1</v>
      </c>
    </row>
    <row r="638" spans="1:4">
      <c r="A638" s="282"/>
      <c r="B638" s="11"/>
      <c r="C638" s="11"/>
      <c r="D638" s="267"/>
    </row>
    <row r="639" spans="1:4">
      <c r="A639" s="279"/>
      <c r="B639" s="11"/>
      <c r="C639" s="11"/>
      <c r="D639" s="267"/>
    </row>
    <row r="640" spans="1:4">
      <c r="A640" s="13"/>
      <c r="D640" s="14"/>
    </row>
    <row r="641" spans="1:4">
      <c r="A641" s="1827" t="s">
        <v>328</v>
      </c>
      <c r="B641" s="1828"/>
      <c r="C641" s="1828"/>
      <c r="D641" s="1829"/>
    </row>
    <row r="642" spans="1:4">
      <c r="A642" s="170"/>
      <c r="B642" s="5"/>
      <c r="C642" s="5"/>
      <c r="D642" s="171"/>
    </row>
    <row r="643" spans="1:4">
      <c r="A643" s="1833" t="s">
        <v>329</v>
      </c>
      <c r="B643" s="1834"/>
      <c r="C643" s="1741"/>
      <c r="D643" s="1835"/>
    </row>
    <row r="644" spans="1:4">
      <c r="A644" s="1833" t="s">
        <v>330</v>
      </c>
      <c r="B644" s="1834"/>
      <c r="C644" s="1741"/>
      <c r="D644" s="1835"/>
    </row>
    <row r="645" spans="1:4">
      <c r="A645" s="1833" t="s">
        <v>331</v>
      </c>
      <c r="B645" s="1834"/>
      <c r="C645" s="1741"/>
      <c r="D645" s="1835"/>
    </row>
    <row r="646" spans="1:4">
      <c r="A646" s="1833" t="s">
        <v>332</v>
      </c>
      <c r="B646" s="1834"/>
      <c r="C646" s="1741"/>
      <c r="D646" s="1835"/>
    </row>
    <row r="647" spans="1:4">
      <c r="A647" s="1833" t="s">
        <v>333</v>
      </c>
      <c r="B647" s="1834"/>
      <c r="C647" s="1741"/>
      <c r="D647" s="1835"/>
    </row>
    <row r="648" spans="1:4">
      <c r="A648" s="1833" t="s">
        <v>334</v>
      </c>
      <c r="B648" s="1834"/>
      <c r="C648" s="1741"/>
      <c r="D648" s="1835"/>
    </row>
    <row r="649" spans="1:4">
      <c r="A649" s="1833" t="s">
        <v>335</v>
      </c>
      <c r="B649" s="1834"/>
      <c r="C649" s="1741"/>
      <c r="D649" s="1835"/>
    </row>
    <row r="650" spans="1:4">
      <c r="A650" s="1833" t="s">
        <v>336</v>
      </c>
      <c r="B650" s="1834"/>
      <c r="C650" s="1741"/>
      <c r="D650" s="1835"/>
    </row>
    <row r="651" spans="1:4">
      <c r="A651" s="1833"/>
      <c r="B651" s="1834"/>
      <c r="C651" s="1741"/>
      <c r="D651" s="1835"/>
    </row>
    <row r="652" spans="1:4">
      <c r="A652" s="1833"/>
      <c r="B652" s="1834"/>
      <c r="C652" s="1741"/>
      <c r="D652" s="1835"/>
    </row>
    <row r="653" spans="1:4">
      <c r="A653" s="1833"/>
      <c r="B653" s="1834"/>
      <c r="C653" s="1741"/>
      <c r="D653" s="1835"/>
    </row>
    <row r="654" spans="1:4">
      <c r="A654" s="254" t="s">
        <v>278</v>
      </c>
      <c r="B654" s="259"/>
      <c r="C654" s="259"/>
      <c r="D654" s="260"/>
    </row>
    <row r="655" spans="1:4">
      <c r="A655" s="254" t="s">
        <v>337</v>
      </c>
      <c r="B655" s="259"/>
      <c r="C655" s="268" t="s">
        <v>338</v>
      </c>
      <c r="D655" s="260"/>
    </row>
    <row r="656" spans="1:4">
      <c r="A656" s="254"/>
      <c r="B656" s="259"/>
      <c r="C656" s="259"/>
      <c r="D656" s="260"/>
    </row>
    <row r="657" spans="1:4">
      <c r="A657" s="1827" t="s">
        <v>339</v>
      </c>
      <c r="B657" s="1828"/>
      <c r="C657" s="1828"/>
      <c r="D657" s="1829"/>
    </row>
    <row r="658" spans="1:4">
      <c r="A658" s="254" t="s">
        <v>340</v>
      </c>
      <c r="B658" s="259"/>
      <c r="C658" s="259"/>
      <c r="D658" s="260"/>
    </row>
    <row r="659" spans="1:4">
      <c r="A659" s="254"/>
      <c r="B659" s="259"/>
      <c r="C659" s="259"/>
      <c r="D659" s="260"/>
    </row>
    <row r="660" spans="1:4">
      <c r="A660" s="1830" t="s">
        <v>341</v>
      </c>
      <c r="B660" s="1831"/>
      <c r="C660" s="1831" t="s">
        <v>342</v>
      </c>
      <c r="D660" s="1832"/>
    </row>
    <row r="661" spans="1:4">
      <c r="A661" s="1817">
        <v>1</v>
      </c>
      <c r="B661" s="1818"/>
      <c r="C661" s="1818">
        <v>1</v>
      </c>
      <c r="D661" s="1819"/>
    </row>
    <row r="662" spans="1:4">
      <c r="A662" s="1817">
        <v>2</v>
      </c>
      <c r="B662" s="1818"/>
      <c r="C662" s="1818">
        <v>2</v>
      </c>
      <c r="D662" s="1819"/>
    </row>
    <row r="663" spans="1:4">
      <c r="A663" s="269"/>
      <c r="C663" s="1820" t="s">
        <v>347</v>
      </c>
      <c r="D663" s="1821"/>
    </row>
    <row r="664" spans="1:4">
      <c r="A664" s="1822" t="s">
        <v>343</v>
      </c>
      <c r="B664" s="1823"/>
      <c r="C664" s="1823"/>
      <c r="D664" s="1824"/>
    </row>
    <row r="665" spans="1:4">
      <c r="A665" s="272" t="s">
        <v>344</v>
      </c>
      <c r="B665" s="273"/>
      <c r="C665" s="273"/>
      <c r="D665" s="274"/>
    </row>
    <row r="666" spans="1:4">
      <c r="A666" s="272"/>
      <c r="B666" s="273"/>
      <c r="C666" s="273"/>
      <c r="D666" s="274"/>
    </row>
    <row r="667" spans="1:4">
      <c r="A667" s="272"/>
      <c r="B667" s="273"/>
      <c r="C667" s="273" t="s">
        <v>345</v>
      </c>
      <c r="D667" s="274"/>
    </row>
    <row r="668" spans="1:4">
      <c r="A668" s="269"/>
      <c r="B668" s="270"/>
      <c r="C668" s="169" t="s">
        <v>147</v>
      </c>
      <c r="D668" s="271"/>
    </row>
    <row r="669" spans="1:4">
      <c r="A669" s="269"/>
      <c r="C669" t="s">
        <v>346</v>
      </c>
      <c r="D669" s="275"/>
    </row>
    <row r="670" spans="1:4">
      <c r="A670" s="269"/>
      <c r="C670" s="1825">
        <f>'04-22Master'!F556</f>
        <v>0</v>
      </c>
      <c r="D670" s="1826"/>
    </row>
    <row r="671" spans="1:4">
      <c r="A671" s="254" t="s">
        <v>278</v>
      </c>
      <c r="C671" s="2">
        <f>'04-22Master'!F557</f>
        <v>0</v>
      </c>
      <c r="D671" s="14"/>
    </row>
    <row r="672" spans="1:4" ht="15.75" thickBot="1">
      <c r="A672" s="254" t="s">
        <v>337</v>
      </c>
      <c r="C672" s="2"/>
      <c r="D672" s="14"/>
    </row>
    <row r="673" spans="1:4" ht="15.75" thickBot="1">
      <c r="A673" s="280"/>
      <c r="B673" s="281" t="s">
        <v>350</v>
      </c>
      <c r="C673" s="281"/>
      <c r="D673" s="28"/>
    </row>
    <row r="674" spans="1:4">
      <c r="A674" s="254" t="s">
        <v>348</v>
      </c>
      <c r="C674" s="2"/>
      <c r="D674" s="14"/>
    </row>
    <row r="675" spans="1:4">
      <c r="A675" s="254" t="s">
        <v>337</v>
      </c>
      <c r="C675" s="2"/>
      <c r="D675" s="14"/>
    </row>
    <row r="676" spans="1:4" ht="15.75" thickBot="1">
      <c r="A676" s="283" t="s">
        <v>349</v>
      </c>
      <c r="B676" s="23"/>
      <c r="C676" s="23"/>
      <c r="D676" s="24" t="s">
        <v>138</v>
      </c>
    </row>
    <row r="680" spans="1:4" ht="15.75" thickBot="1"/>
    <row r="681" spans="1:4" ht="20.25">
      <c r="A681" s="1839" t="s">
        <v>312</v>
      </c>
      <c r="B681" s="1840"/>
      <c r="C681" s="1840"/>
      <c r="D681" s="1841"/>
    </row>
    <row r="682" spans="1:4">
      <c r="A682" s="1842" t="s">
        <v>313</v>
      </c>
      <c r="B682" s="1843"/>
      <c r="C682" s="1843"/>
      <c r="D682" s="1844"/>
    </row>
    <row r="683" spans="1:4" ht="18">
      <c r="A683" s="1845" t="s">
        <v>314</v>
      </c>
      <c r="B683" s="1846"/>
      <c r="C683" s="1846"/>
      <c r="D683" s="1847"/>
    </row>
    <row r="684" spans="1:4">
      <c r="A684" s="13" t="s">
        <v>137</v>
      </c>
      <c r="D684" s="14"/>
    </row>
    <row r="685" spans="1:4" ht="18">
      <c r="A685" s="276">
        <f>'04-22Master'!F624</f>
        <v>0</v>
      </c>
      <c r="B685" s="253"/>
      <c r="D685" s="14"/>
    </row>
    <row r="686" spans="1:4" ht="18">
      <c r="A686" s="276">
        <f>'04-22Master'!F625</f>
        <v>0</v>
      </c>
      <c r="B686" s="253"/>
      <c r="D686" s="14"/>
    </row>
    <row r="687" spans="1:4" ht="18">
      <c r="A687" s="255"/>
      <c r="B687" s="4"/>
      <c r="D687" s="14"/>
    </row>
    <row r="688" spans="1:4" ht="15.75">
      <c r="A688" s="254" t="s">
        <v>315</v>
      </c>
      <c r="B688" s="277"/>
      <c r="C688" s="278">
        <f>'04-22Master'!B634</f>
        <v>0</v>
      </c>
      <c r="D688" s="80"/>
    </row>
    <row r="689" spans="1:4">
      <c r="A689" s="1836" t="s">
        <v>316</v>
      </c>
      <c r="B689" s="1837"/>
      <c r="C689" s="1837"/>
      <c r="D689" s="1838"/>
    </row>
    <row r="690" spans="1:4">
      <c r="A690" s="13"/>
      <c r="D690" s="14"/>
    </row>
    <row r="691" spans="1:4">
      <c r="A691" s="1836" t="s">
        <v>317</v>
      </c>
      <c r="B691" s="1837"/>
      <c r="C691" s="1837"/>
      <c r="D691" s="1838"/>
    </row>
    <row r="692" spans="1:4">
      <c r="A692" s="256"/>
      <c r="B692" s="257"/>
      <c r="C692" s="257"/>
      <c r="D692" s="258"/>
    </row>
    <row r="693" spans="1:4">
      <c r="A693" s="1830" t="s">
        <v>318</v>
      </c>
      <c r="B693" s="1831"/>
      <c r="C693" s="1831"/>
      <c r="D693" s="1832"/>
    </row>
    <row r="694" spans="1:4">
      <c r="A694" s="13"/>
      <c r="D694" s="14"/>
    </row>
    <row r="695" spans="1:4">
      <c r="A695" s="1830" t="s">
        <v>319</v>
      </c>
      <c r="B695" s="1831"/>
      <c r="C695" s="1831"/>
      <c r="D695" s="1832"/>
    </row>
    <row r="696" spans="1:4">
      <c r="A696" s="1830" t="s">
        <v>320</v>
      </c>
      <c r="B696" s="1831"/>
      <c r="C696" s="1831"/>
      <c r="D696" s="1832"/>
    </row>
    <row r="697" spans="1:4">
      <c r="A697" s="254"/>
      <c r="B697" s="259"/>
      <c r="C697" s="259"/>
      <c r="D697" s="260"/>
    </row>
    <row r="698" spans="1:4">
      <c r="A698" s="1836" t="s">
        <v>321</v>
      </c>
      <c r="B698" s="1837"/>
      <c r="C698" s="1837"/>
      <c r="D698" s="1838"/>
    </row>
    <row r="699" spans="1:4">
      <c r="A699" s="254"/>
      <c r="B699" s="259"/>
      <c r="C699" s="259"/>
      <c r="D699" s="260"/>
    </row>
    <row r="700" spans="1:4">
      <c r="A700" s="1830" t="s">
        <v>322</v>
      </c>
      <c r="B700" s="1831"/>
      <c r="C700" s="1831"/>
      <c r="D700" s="1832"/>
    </row>
    <row r="701" spans="1:4">
      <c r="A701" s="13"/>
      <c r="D701" s="14"/>
    </row>
    <row r="702" spans="1:4">
      <c r="A702" s="1827" t="s">
        <v>323</v>
      </c>
      <c r="B702" s="1828"/>
      <c r="C702" s="1828"/>
      <c r="D702" s="1829"/>
    </row>
    <row r="703" spans="1:4" ht="42.75">
      <c r="A703" s="261" t="s">
        <v>324</v>
      </c>
      <c r="B703" s="262" t="s">
        <v>325</v>
      </c>
      <c r="C703" s="262" t="s">
        <v>326</v>
      </c>
      <c r="D703" s="263" t="s">
        <v>327</v>
      </c>
    </row>
    <row r="704" spans="1:4">
      <c r="A704" s="264">
        <v>1</v>
      </c>
      <c r="B704" s="265">
        <v>2</v>
      </c>
      <c r="C704" s="265">
        <v>3</v>
      </c>
      <c r="D704" s="266">
        <v>4</v>
      </c>
    </row>
    <row r="705" spans="1:4">
      <c r="A705" s="13"/>
      <c r="B705" s="11" t="s">
        <v>369</v>
      </c>
      <c r="C705" s="11" t="s">
        <v>376</v>
      </c>
      <c r="D705" s="298">
        <v>1</v>
      </c>
    </row>
    <row r="706" spans="1:4">
      <c r="A706" s="282"/>
      <c r="B706" s="11"/>
      <c r="C706" s="11"/>
      <c r="D706" s="267"/>
    </row>
    <row r="707" spans="1:4">
      <c r="A707" s="279"/>
      <c r="B707" s="11"/>
      <c r="C707" s="11"/>
      <c r="D707" s="267"/>
    </row>
    <row r="708" spans="1:4">
      <c r="A708" s="13"/>
      <c r="D708" s="14"/>
    </row>
    <row r="709" spans="1:4">
      <c r="A709" s="1827" t="s">
        <v>328</v>
      </c>
      <c r="B709" s="1828"/>
      <c r="C709" s="1828"/>
      <c r="D709" s="1829"/>
    </row>
    <row r="710" spans="1:4">
      <c r="A710" s="170"/>
      <c r="B710" s="5"/>
      <c r="C710" s="5"/>
      <c r="D710" s="171"/>
    </row>
    <row r="711" spans="1:4">
      <c r="A711" s="1833" t="s">
        <v>329</v>
      </c>
      <c r="B711" s="1834"/>
      <c r="C711" s="1741"/>
      <c r="D711" s="1835"/>
    </row>
    <row r="712" spans="1:4">
      <c r="A712" s="1833" t="s">
        <v>330</v>
      </c>
      <c r="B712" s="1834"/>
      <c r="C712" s="1741"/>
      <c r="D712" s="1835"/>
    </row>
    <row r="713" spans="1:4">
      <c r="A713" s="1833" t="s">
        <v>331</v>
      </c>
      <c r="B713" s="1834"/>
      <c r="C713" s="1741"/>
      <c r="D713" s="1835"/>
    </row>
    <row r="714" spans="1:4">
      <c r="A714" s="1833" t="s">
        <v>332</v>
      </c>
      <c r="B714" s="1834"/>
      <c r="C714" s="1741"/>
      <c r="D714" s="1835"/>
    </row>
    <row r="715" spans="1:4">
      <c r="A715" s="1833" t="s">
        <v>333</v>
      </c>
      <c r="B715" s="1834"/>
      <c r="C715" s="1741"/>
      <c r="D715" s="1835"/>
    </row>
    <row r="716" spans="1:4">
      <c r="A716" s="1833" t="s">
        <v>334</v>
      </c>
      <c r="B716" s="1834"/>
      <c r="C716" s="1741"/>
      <c r="D716" s="1835"/>
    </row>
    <row r="717" spans="1:4">
      <c r="A717" s="1833" t="s">
        <v>335</v>
      </c>
      <c r="B717" s="1834"/>
      <c r="C717" s="1741"/>
      <c r="D717" s="1835"/>
    </row>
    <row r="718" spans="1:4">
      <c r="A718" s="1833" t="s">
        <v>336</v>
      </c>
      <c r="B718" s="1834"/>
      <c r="C718" s="1741"/>
      <c r="D718" s="1835"/>
    </row>
    <row r="719" spans="1:4">
      <c r="A719" s="1833"/>
      <c r="B719" s="1834"/>
      <c r="C719" s="1741"/>
      <c r="D719" s="1835"/>
    </row>
    <row r="720" spans="1:4">
      <c r="A720" s="1833"/>
      <c r="B720" s="1834"/>
      <c r="C720" s="1741"/>
      <c r="D720" s="1835"/>
    </row>
    <row r="721" spans="1:4">
      <c r="A721" s="1833"/>
      <c r="B721" s="1834"/>
      <c r="C721" s="1741"/>
      <c r="D721" s="1835"/>
    </row>
    <row r="722" spans="1:4">
      <c r="A722" s="254" t="s">
        <v>278</v>
      </c>
      <c r="B722" s="259"/>
      <c r="C722" s="259"/>
      <c r="D722" s="260"/>
    </row>
    <row r="723" spans="1:4">
      <c r="A723" s="254" t="s">
        <v>337</v>
      </c>
      <c r="B723" s="259"/>
      <c r="C723" s="268" t="s">
        <v>338</v>
      </c>
      <c r="D723" s="260"/>
    </row>
    <row r="724" spans="1:4">
      <c r="A724" s="254"/>
      <c r="B724" s="259"/>
      <c r="C724" s="259"/>
      <c r="D724" s="260"/>
    </row>
    <row r="725" spans="1:4">
      <c r="A725" s="1827" t="s">
        <v>339</v>
      </c>
      <c r="B725" s="1828"/>
      <c r="C725" s="1828"/>
      <c r="D725" s="1829"/>
    </row>
    <row r="726" spans="1:4">
      <c r="A726" s="254" t="s">
        <v>340</v>
      </c>
      <c r="B726" s="259"/>
      <c r="C726" s="259"/>
      <c r="D726" s="260"/>
    </row>
    <row r="727" spans="1:4">
      <c r="A727" s="254"/>
      <c r="B727" s="259"/>
      <c r="C727" s="259"/>
      <c r="D727" s="260"/>
    </row>
    <row r="728" spans="1:4">
      <c r="A728" s="1830" t="s">
        <v>341</v>
      </c>
      <c r="B728" s="1831"/>
      <c r="C728" s="1831" t="s">
        <v>342</v>
      </c>
      <c r="D728" s="1832"/>
    </row>
    <row r="729" spans="1:4">
      <c r="A729" s="1817">
        <v>1</v>
      </c>
      <c r="B729" s="1818"/>
      <c r="C729" s="1818">
        <v>1</v>
      </c>
      <c r="D729" s="1819"/>
    </row>
    <row r="730" spans="1:4">
      <c r="A730" s="1817">
        <v>2</v>
      </c>
      <c r="B730" s="1818"/>
      <c r="C730" s="1818">
        <v>2</v>
      </c>
      <c r="D730" s="1819"/>
    </row>
    <row r="731" spans="1:4">
      <c r="A731" s="269"/>
      <c r="C731" s="1820" t="s">
        <v>347</v>
      </c>
      <c r="D731" s="1821"/>
    </row>
    <row r="732" spans="1:4">
      <c r="A732" s="1822" t="s">
        <v>343</v>
      </c>
      <c r="B732" s="1823"/>
      <c r="C732" s="1823"/>
      <c r="D732" s="1824"/>
    </row>
    <row r="733" spans="1:4">
      <c r="A733" s="272" t="s">
        <v>344</v>
      </c>
      <c r="B733" s="273"/>
      <c r="C733" s="273"/>
      <c r="D733" s="274"/>
    </row>
    <row r="734" spans="1:4">
      <c r="A734" s="272"/>
      <c r="B734" s="273"/>
      <c r="C734" s="273"/>
      <c r="D734" s="274"/>
    </row>
    <row r="735" spans="1:4">
      <c r="A735" s="272"/>
      <c r="B735" s="273"/>
      <c r="C735" s="273" t="s">
        <v>345</v>
      </c>
      <c r="D735" s="274"/>
    </row>
    <row r="736" spans="1:4">
      <c r="A736" s="269"/>
      <c r="B736" s="270"/>
      <c r="C736" s="169" t="s">
        <v>147</v>
      </c>
      <c r="D736" s="271"/>
    </row>
    <row r="737" spans="1:4">
      <c r="A737" s="269"/>
      <c r="C737" t="s">
        <v>346</v>
      </c>
      <c r="D737" s="275"/>
    </row>
    <row r="738" spans="1:4">
      <c r="A738" s="269"/>
      <c r="C738" s="1825">
        <f>'04-22Master'!F624</f>
        <v>0</v>
      </c>
      <c r="D738" s="1826"/>
    </row>
    <row r="739" spans="1:4">
      <c r="A739" s="254" t="s">
        <v>278</v>
      </c>
      <c r="C739" s="2">
        <f>'04-22Master'!F625</f>
        <v>0</v>
      </c>
      <c r="D739" s="14"/>
    </row>
    <row r="740" spans="1:4" ht="15.75" thickBot="1">
      <c r="A740" s="254" t="s">
        <v>337</v>
      </c>
      <c r="C740" s="2"/>
      <c r="D740" s="14"/>
    </row>
    <row r="741" spans="1:4" ht="15.75" thickBot="1">
      <c r="A741" s="280"/>
      <c r="B741" s="281" t="s">
        <v>350</v>
      </c>
      <c r="C741" s="281"/>
      <c r="D741" s="28"/>
    </row>
    <row r="742" spans="1:4">
      <c r="A742" s="254" t="s">
        <v>348</v>
      </c>
      <c r="C742" s="2"/>
      <c r="D742" s="14"/>
    </row>
    <row r="743" spans="1:4">
      <c r="A743" s="254" t="s">
        <v>337</v>
      </c>
      <c r="C743" s="2"/>
      <c r="D743" s="14"/>
    </row>
    <row r="744" spans="1:4" ht="15.75" thickBot="1">
      <c r="A744" s="283" t="s">
        <v>349</v>
      </c>
      <c r="B744" s="23"/>
      <c r="C744" s="23"/>
      <c r="D744" s="24" t="s">
        <v>138</v>
      </c>
    </row>
  </sheetData>
  <mergeCells count="484">
    <mergeCell ref="A40:B40"/>
    <mergeCell ref="C40:D40"/>
    <mergeCell ref="A41:B41"/>
    <mergeCell ref="C41:D41"/>
    <mergeCell ref="A52:D52"/>
    <mergeCell ref="C51:D51"/>
    <mergeCell ref="C58:D58"/>
    <mergeCell ref="A45:D45"/>
    <mergeCell ref="A48:B48"/>
    <mergeCell ref="C48:D48"/>
    <mergeCell ref="A49:B49"/>
    <mergeCell ref="C49:D49"/>
    <mergeCell ref="A50:B50"/>
    <mergeCell ref="C50:D50"/>
    <mergeCell ref="A35:B35"/>
    <mergeCell ref="C35:D35"/>
    <mergeCell ref="A36:B36"/>
    <mergeCell ref="C36:D36"/>
    <mergeCell ref="A37:B37"/>
    <mergeCell ref="C37:D37"/>
    <mergeCell ref="A38:B38"/>
    <mergeCell ref="C38:D38"/>
    <mergeCell ref="A39:B39"/>
    <mergeCell ref="C39:D39"/>
    <mergeCell ref="A29:D29"/>
    <mergeCell ref="A31:B31"/>
    <mergeCell ref="C31:D31"/>
    <mergeCell ref="A32:B32"/>
    <mergeCell ref="C32:D32"/>
    <mergeCell ref="A33:B33"/>
    <mergeCell ref="C33:D33"/>
    <mergeCell ref="A34:B34"/>
    <mergeCell ref="C34:D34"/>
    <mergeCell ref="A22:D22"/>
    <mergeCell ref="A1:D1"/>
    <mergeCell ref="A2:D2"/>
    <mergeCell ref="A3:D3"/>
    <mergeCell ref="A9:D9"/>
    <mergeCell ref="A11:D11"/>
    <mergeCell ref="A13:D13"/>
    <mergeCell ref="A15:D15"/>
    <mergeCell ref="A16:D16"/>
    <mergeCell ref="A18:D18"/>
    <mergeCell ref="A20:D20"/>
    <mergeCell ref="A81:D81"/>
    <mergeCell ref="A83:D83"/>
    <mergeCell ref="A84:D84"/>
    <mergeCell ref="A86:D86"/>
    <mergeCell ref="A88:D88"/>
    <mergeCell ref="A69:D69"/>
    <mergeCell ref="A70:D70"/>
    <mergeCell ref="A71:D71"/>
    <mergeCell ref="A77:D77"/>
    <mergeCell ref="A79:D79"/>
    <mergeCell ref="A101:B101"/>
    <mergeCell ref="C101:D101"/>
    <mergeCell ref="A102:B102"/>
    <mergeCell ref="C102:D102"/>
    <mergeCell ref="A103:B103"/>
    <mergeCell ref="C103:D103"/>
    <mergeCell ref="A90:D90"/>
    <mergeCell ref="A97:D97"/>
    <mergeCell ref="A99:B99"/>
    <mergeCell ref="C99:D99"/>
    <mergeCell ref="A100:B100"/>
    <mergeCell ref="C100:D100"/>
    <mergeCell ref="A107:B107"/>
    <mergeCell ref="C107:D107"/>
    <mergeCell ref="A108:B108"/>
    <mergeCell ref="C108:D108"/>
    <mergeCell ref="A109:B109"/>
    <mergeCell ref="C109:D109"/>
    <mergeCell ref="A104:B104"/>
    <mergeCell ref="C104:D104"/>
    <mergeCell ref="A105:B105"/>
    <mergeCell ref="C105:D105"/>
    <mergeCell ref="A106:B106"/>
    <mergeCell ref="C106:D106"/>
    <mergeCell ref="A118:B118"/>
    <mergeCell ref="C118:D118"/>
    <mergeCell ref="C119:D119"/>
    <mergeCell ref="A120:D120"/>
    <mergeCell ref="C126:D126"/>
    <mergeCell ref="A113:D113"/>
    <mergeCell ref="A116:B116"/>
    <mergeCell ref="C116:D116"/>
    <mergeCell ref="A117:B117"/>
    <mergeCell ref="C117:D117"/>
    <mergeCell ref="A149:D149"/>
    <mergeCell ref="A151:D151"/>
    <mergeCell ref="A152:D152"/>
    <mergeCell ref="A154:D154"/>
    <mergeCell ref="A156:D156"/>
    <mergeCell ref="A137:D137"/>
    <mergeCell ref="A138:D138"/>
    <mergeCell ref="A139:D139"/>
    <mergeCell ref="A145:D145"/>
    <mergeCell ref="A147:D147"/>
    <mergeCell ref="A169:B169"/>
    <mergeCell ref="C169:D169"/>
    <mergeCell ref="A170:B170"/>
    <mergeCell ref="C170:D170"/>
    <mergeCell ref="A171:B171"/>
    <mergeCell ref="C171:D171"/>
    <mergeCell ref="A158:D158"/>
    <mergeCell ref="A165:D165"/>
    <mergeCell ref="A167:B167"/>
    <mergeCell ref="C167:D167"/>
    <mergeCell ref="A168:B168"/>
    <mergeCell ref="C168:D168"/>
    <mergeCell ref="A175:B175"/>
    <mergeCell ref="C175:D175"/>
    <mergeCell ref="A176:B176"/>
    <mergeCell ref="C176:D176"/>
    <mergeCell ref="A177:B177"/>
    <mergeCell ref="C177:D177"/>
    <mergeCell ref="A172:B172"/>
    <mergeCell ref="C172:D172"/>
    <mergeCell ref="A173:B173"/>
    <mergeCell ref="C173:D173"/>
    <mergeCell ref="A174:B174"/>
    <mergeCell ref="C174:D174"/>
    <mergeCell ref="A186:B186"/>
    <mergeCell ref="C186:D186"/>
    <mergeCell ref="C187:D187"/>
    <mergeCell ref="A188:D188"/>
    <mergeCell ref="C194:D194"/>
    <mergeCell ref="A181:D181"/>
    <mergeCell ref="A184:B184"/>
    <mergeCell ref="C184:D184"/>
    <mergeCell ref="A185:B185"/>
    <mergeCell ref="C185:D185"/>
    <mergeCell ref="A217:D217"/>
    <mergeCell ref="A219:D219"/>
    <mergeCell ref="A220:D220"/>
    <mergeCell ref="A222:D222"/>
    <mergeCell ref="A224:D224"/>
    <mergeCell ref="A205:D205"/>
    <mergeCell ref="A206:D206"/>
    <mergeCell ref="A207:D207"/>
    <mergeCell ref="A213:D213"/>
    <mergeCell ref="A215:D215"/>
    <mergeCell ref="A237:B237"/>
    <mergeCell ref="C237:D237"/>
    <mergeCell ref="A238:B238"/>
    <mergeCell ref="C238:D238"/>
    <mergeCell ref="A239:B239"/>
    <mergeCell ref="C239:D239"/>
    <mergeCell ref="A226:D226"/>
    <mergeCell ref="A233:D233"/>
    <mergeCell ref="A235:B235"/>
    <mergeCell ref="C235:D235"/>
    <mergeCell ref="A236:B236"/>
    <mergeCell ref="C236:D236"/>
    <mergeCell ref="A243:B243"/>
    <mergeCell ref="C243:D243"/>
    <mergeCell ref="A244:B244"/>
    <mergeCell ref="C244:D244"/>
    <mergeCell ref="A245:B245"/>
    <mergeCell ref="C245:D245"/>
    <mergeCell ref="A240:B240"/>
    <mergeCell ref="C240:D240"/>
    <mergeCell ref="A241:B241"/>
    <mergeCell ref="C241:D241"/>
    <mergeCell ref="A242:B242"/>
    <mergeCell ref="C242:D242"/>
    <mergeCell ref="A254:B254"/>
    <mergeCell ref="C254:D254"/>
    <mergeCell ref="C255:D255"/>
    <mergeCell ref="A256:D256"/>
    <mergeCell ref="C262:D262"/>
    <mergeCell ref="A249:D249"/>
    <mergeCell ref="A252:B252"/>
    <mergeCell ref="C252:D252"/>
    <mergeCell ref="A253:B253"/>
    <mergeCell ref="C253:D253"/>
    <mergeCell ref="A285:D285"/>
    <mergeCell ref="A287:D287"/>
    <mergeCell ref="A288:D288"/>
    <mergeCell ref="A290:D290"/>
    <mergeCell ref="A292:D292"/>
    <mergeCell ref="A273:D273"/>
    <mergeCell ref="A274:D274"/>
    <mergeCell ref="A275:D275"/>
    <mergeCell ref="A281:D281"/>
    <mergeCell ref="A283:D283"/>
    <mergeCell ref="A305:B305"/>
    <mergeCell ref="C305:D305"/>
    <mergeCell ref="A306:B306"/>
    <mergeCell ref="C306:D306"/>
    <mergeCell ref="A307:B307"/>
    <mergeCell ref="C307:D307"/>
    <mergeCell ref="A294:D294"/>
    <mergeCell ref="A301:D301"/>
    <mergeCell ref="A303:B303"/>
    <mergeCell ref="C303:D303"/>
    <mergeCell ref="A304:B304"/>
    <mergeCell ref="C304:D304"/>
    <mergeCell ref="A311:B311"/>
    <mergeCell ref="C311:D311"/>
    <mergeCell ref="A312:B312"/>
    <mergeCell ref="C312:D312"/>
    <mergeCell ref="A313:B313"/>
    <mergeCell ref="C313:D313"/>
    <mergeCell ref="A308:B308"/>
    <mergeCell ref="C308:D308"/>
    <mergeCell ref="A309:B309"/>
    <mergeCell ref="C309:D309"/>
    <mergeCell ref="A310:B310"/>
    <mergeCell ref="C310:D310"/>
    <mergeCell ref="A322:B322"/>
    <mergeCell ref="C322:D322"/>
    <mergeCell ref="C323:D323"/>
    <mergeCell ref="A324:D324"/>
    <mergeCell ref="C330:D330"/>
    <mergeCell ref="A317:D317"/>
    <mergeCell ref="A320:B320"/>
    <mergeCell ref="C320:D320"/>
    <mergeCell ref="A321:B321"/>
    <mergeCell ref="C321:D321"/>
    <mergeCell ref="A353:D353"/>
    <mergeCell ref="A355:D355"/>
    <mergeCell ref="A356:D356"/>
    <mergeCell ref="A358:D358"/>
    <mergeCell ref="A360:D360"/>
    <mergeCell ref="A341:D341"/>
    <mergeCell ref="A342:D342"/>
    <mergeCell ref="A343:D343"/>
    <mergeCell ref="A349:D349"/>
    <mergeCell ref="A351:D351"/>
    <mergeCell ref="A373:B373"/>
    <mergeCell ref="C373:D373"/>
    <mergeCell ref="A374:B374"/>
    <mergeCell ref="C374:D374"/>
    <mergeCell ref="A375:B375"/>
    <mergeCell ref="C375:D375"/>
    <mergeCell ref="A362:D362"/>
    <mergeCell ref="A369:D369"/>
    <mergeCell ref="A371:B371"/>
    <mergeCell ref="C371:D371"/>
    <mergeCell ref="A372:B372"/>
    <mergeCell ref="C372:D372"/>
    <mergeCell ref="A379:B379"/>
    <mergeCell ref="C379:D379"/>
    <mergeCell ref="A380:B380"/>
    <mergeCell ref="C380:D380"/>
    <mergeCell ref="A381:B381"/>
    <mergeCell ref="C381:D381"/>
    <mergeCell ref="A376:B376"/>
    <mergeCell ref="C376:D376"/>
    <mergeCell ref="A377:B377"/>
    <mergeCell ref="C377:D377"/>
    <mergeCell ref="A378:B378"/>
    <mergeCell ref="C378:D378"/>
    <mergeCell ref="A390:B390"/>
    <mergeCell ref="C390:D390"/>
    <mergeCell ref="C391:D391"/>
    <mergeCell ref="A392:D392"/>
    <mergeCell ref="C398:D398"/>
    <mergeCell ref="A385:D385"/>
    <mergeCell ref="A388:B388"/>
    <mergeCell ref="C388:D388"/>
    <mergeCell ref="A389:B389"/>
    <mergeCell ref="C389:D389"/>
    <mergeCell ref="A421:D421"/>
    <mergeCell ref="A423:D423"/>
    <mergeCell ref="A424:D424"/>
    <mergeCell ref="A426:D426"/>
    <mergeCell ref="A428:D428"/>
    <mergeCell ref="A409:D409"/>
    <mergeCell ref="A410:D410"/>
    <mergeCell ref="A411:D411"/>
    <mergeCell ref="A417:D417"/>
    <mergeCell ref="A419:D419"/>
    <mergeCell ref="A441:B441"/>
    <mergeCell ref="C441:D441"/>
    <mergeCell ref="A442:B442"/>
    <mergeCell ref="C442:D442"/>
    <mergeCell ref="A443:B443"/>
    <mergeCell ref="C443:D443"/>
    <mergeCell ref="A430:D430"/>
    <mergeCell ref="A437:D437"/>
    <mergeCell ref="A439:B439"/>
    <mergeCell ref="C439:D439"/>
    <mergeCell ref="A440:B440"/>
    <mergeCell ref="C440:D440"/>
    <mergeCell ref="A447:B447"/>
    <mergeCell ref="C447:D447"/>
    <mergeCell ref="A448:B448"/>
    <mergeCell ref="C448:D448"/>
    <mergeCell ref="A449:B449"/>
    <mergeCell ref="C449:D449"/>
    <mergeCell ref="A444:B444"/>
    <mergeCell ref="C444:D444"/>
    <mergeCell ref="A445:B445"/>
    <mergeCell ref="C445:D445"/>
    <mergeCell ref="A446:B446"/>
    <mergeCell ref="C446:D446"/>
    <mergeCell ref="A458:B458"/>
    <mergeCell ref="C458:D458"/>
    <mergeCell ref="C459:D459"/>
    <mergeCell ref="A460:D460"/>
    <mergeCell ref="C466:D466"/>
    <mergeCell ref="A453:D453"/>
    <mergeCell ref="A456:B456"/>
    <mergeCell ref="C456:D456"/>
    <mergeCell ref="A457:B457"/>
    <mergeCell ref="C457:D457"/>
    <mergeCell ref="A489:D489"/>
    <mergeCell ref="A491:D491"/>
    <mergeCell ref="A492:D492"/>
    <mergeCell ref="A494:D494"/>
    <mergeCell ref="A496:D496"/>
    <mergeCell ref="A477:D477"/>
    <mergeCell ref="A478:D478"/>
    <mergeCell ref="A479:D479"/>
    <mergeCell ref="A485:D485"/>
    <mergeCell ref="A487:D487"/>
    <mergeCell ref="A509:B509"/>
    <mergeCell ref="C509:D509"/>
    <mergeCell ref="A510:B510"/>
    <mergeCell ref="C510:D510"/>
    <mergeCell ref="A511:B511"/>
    <mergeCell ref="C511:D511"/>
    <mergeCell ref="A498:D498"/>
    <mergeCell ref="A505:D505"/>
    <mergeCell ref="A507:B507"/>
    <mergeCell ref="C507:D507"/>
    <mergeCell ref="A508:B508"/>
    <mergeCell ref="C508:D508"/>
    <mergeCell ref="A515:B515"/>
    <mergeCell ref="C515:D515"/>
    <mergeCell ref="A516:B516"/>
    <mergeCell ref="C516:D516"/>
    <mergeCell ref="A517:B517"/>
    <mergeCell ref="C517:D517"/>
    <mergeCell ref="A512:B512"/>
    <mergeCell ref="C512:D512"/>
    <mergeCell ref="A513:B513"/>
    <mergeCell ref="C513:D513"/>
    <mergeCell ref="A514:B514"/>
    <mergeCell ref="C514:D514"/>
    <mergeCell ref="A526:B526"/>
    <mergeCell ref="C526:D526"/>
    <mergeCell ref="C527:D527"/>
    <mergeCell ref="A528:D528"/>
    <mergeCell ref="C534:D534"/>
    <mergeCell ref="A521:D521"/>
    <mergeCell ref="A524:B524"/>
    <mergeCell ref="C524:D524"/>
    <mergeCell ref="A525:B525"/>
    <mergeCell ref="C525:D525"/>
    <mergeCell ref="A557:D557"/>
    <mergeCell ref="A559:D559"/>
    <mergeCell ref="A560:D560"/>
    <mergeCell ref="A562:D562"/>
    <mergeCell ref="A564:D564"/>
    <mergeCell ref="A545:D545"/>
    <mergeCell ref="A546:D546"/>
    <mergeCell ref="A547:D547"/>
    <mergeCell ref="A553:D553"/>
    <mergeCell ref="A555:D555"/>
    <mergeCell ref="A577:B577"/>
    <mergeCell ref="C577:D577"/>
    <mergeCell ref="A578:B578"/>
    <mergeCell ref="C578:D578"/>
    <mergeCell ref="A579:B579"/>
    <mergeCell ref="C579:D579"/>
    <mergeCell ref="A566:D566"/>
    <mergeCell ref="A573:D573"/>
    <mergeCell ref="A575:B575"/>
    <mergeCell ref="C575:D575"/>
    <mergeCell ref="A576:B576"/>
    <mergeCell ref="C576:D576"/>
    <mergeCell ref="A583:B583"/>
    <mergeCell ref="C583:D583"/>
    <mergeCell ref="A584:B584"/>
    <mergeCell ref="C584:D584"/>
    <mergeCell ref="A585:B585"/>
    <mergeCell ref="C585:D585"/>
    <mergeCell ref="A580:B580"/>
    <mergeCell ref="C580:D580"/>
    <mergeCell ref="A581:B581"/>
    <mergeCell ref="C581:D581"/>
    <mergeCell ref="A582:B582"/>
    <mergeCell ref="C582:D582"/>
    <mergeCell ref="A594:B594"/>
    <mergeCell ref="C594:D594"/>
    <mergeCell ref="C595:D595"/>
    <mergeCell ref="A596:D596"/>
    <mergeCell ref="C602:D602"/>
    <mergeCell ref="A589:D589"/>
    <mergeCell ref="A592:B592"/>
    <mergeCell ref="C592:D592"/>
    <mergeCell ref="A593:B593"/>
    <mergeCell ref="C593:D593"/>
    <mergeCell ref="A625:D625"/>
    <mergeCell ref="A627:D627"/>
    <mergeCell ref="A628:D628"/>
    <mergeCell ref="A630:D630"/>
    <mergeCell ref="A632:D632"/>
    <mergeCell ref="A613:D613"/>
    <mergeCell ref="A614:D614"/>
    <mergeCell ref="A615:D615"/>
    <mergeCell ref="A621:D621"/>
    <mergeCell ref="A623:D623"/>
    <mergeCell ref="A645:B645"/>
    <mergeCell ref="C645:D645"/>
    <mergeCell ref="A646:B646"/>
    <mergeCell ref="C646:D646"/>
    <mergeCell ref="A647:B647"/>
    <mergeCell ref="C647:D647"/>
    <mergeCell ref="A634:D634"/>
    <mergeCell ref="A641:D641"/>
    <mergeCell ref="A643:B643"/>
    <mergeCell ref="C643:D643"/>
    <mergeCell ref="A644:B644"/>
    <mergeCell ref="C644:D644"/>
    <mergeCell ref="A651:B651"/>
    <mergeCell ref="C651:D651"/>
    <mergeCell ref="A652:B652"/>
    <mergeCell ref="C652:D652"/>
    <mergeCell ref="A653:B653"/>
    <mergeCell ref="C653:D653"/>
    <mergeCell ref="A648:B648"/>
    <mergeCell ref="C648:D648"/>
    <mergeCell ref="A649:B649"/>
    <mergeCell ref="C649:D649"/>
    <mergeCell ref="A650:B650"/>
    <mergeCell ref="C650:D650"/>
    <mergeCell ref="A662:B662"/>
    <mergeCell ref="C662:D662"/>
    <mergeCell ref="C663:D663"/>
    <mergeCell ref="A664:D664"/>
    <mergeCell ref="C670:D670"/>
    <mergeCell ref="A657:D657"/>
    <mergeCell ref="A660:B660"/>
    <mergeCell ref="C660:D660"/>
    <mergeCell ref="A661:B661"/>
    <mergeCell ref="C661:D661"/>
    <mergeCell ref="A693:D693"/>
    <mergeCell ref="A695:D695"/>
    <mergeCell ref="A696:D696"/>
    <mergeCell ref="A698:D698"/>
    <mergeCell ref="A700:D700"/>
    <mergeCell ref="A681:D681"/>
    <mergeCell ref="A682:D682"/>
    <mergeCell ref="A683:D683"/>
    <mergeCell ref="A689:D689"/>
    <mergeCell ref="A691:D691"/>
    <mergeCell ref="A713:B713"/>
    <mergeCell ref="C713:D713"/>
    <mergeCell ref="A714:B714"/>
    <mergeCell ref="C714:D714"/>
    <mergeCell ref="A715:B715"/>
    <mergeCell ref="C715:D715"/>
    <mergeCell ref="A702:D702"/>
    <mergeCell ref="A709:D709"/>
    <mergeCell ref="A711:B711"/>
    <mergeCell ref="C711:D711"/>
    <mergeCell ref="A712:B712"/>
    <mergeCell ref="C712:D712"/>
    <mergeCell ref="A719:B719"/>
    <mergeCell ref="C719:D719"/>
    <mergeCell ref="A720:B720"/>
    <mergeCell ref="C720:D720"/>
    <mergeCell ref="A721:B721"/>
    <mergeCell ref="C721:D721"/>
    <mergeCell ref="A716:B716"/>
    <mergeCell ref="C716:D716"/>
    <mergeCell ref="A717:B717"/>
    <mergeCell ref="C717:D717"/>
    <mergeCell ref="A718:B718"/>
    <mergeCell ref="C718:D718"/>
    <mergeCell ref="A730:B730"/>
    <mergeCell ref="C730:D730"/>
    <mergeCell ref="C731:D731"/>
    <mergeCell ref="A732:D732"/>
    <mergeCell ref="C738:D738"/>
    <mergeCell ref="A725:D725"/>
    <mergeCell ref="A728:B728"/>
    <mergeCell ref="C728:D728"/>
    <mergeCell ref="A729:B729"/>
    <mergeCell ref="C729:D729"/>
  </mergeCells>
  <pageMargins left="0.78" right="0.70866141732283472" top="0.74803149606299213" bottom="0.74803149606299213" header="0.31496062992125984" footer="0.31496062992125984"/>
  <pageSetup scale="6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
  <sheetViews>
    <sheetView workbookViewId="0"/>
  </sheetViews>
  <sheetFormatPr defaultRowHeight="1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
  <sheetViews>
    <sheetView workbookViewId="0">
      <selection sqref="A1:XFD8"/>
    </sheetView>
  </sheetViews>
  <sheetFormatPr defaultRowHeight="15"/>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
  <sheetViews>
    <sheetView workbookViewId="0">
      <selection sqref="A1:XFD8"/>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BGLR STP APRIL 22-WM Reg</vt:lpstr>
      <vt:lpstr>04-22Master</vt:lpstr>
      <vt:lpstr>04-22Eql rem</vt:lpstr>
      <vt:lpstr>04-22F-T ATTEN</vt:lpstr>
      <vt:lpstr>F F Leave</vt:lpstr>
      <vt:lpstr>Emp Cards</vt:lpstr>
      <vt:lpstr>wage sllips</vt:lpstr>
      <vt:lpstr>4-22Bonus</vt:lpstr>
      <vt:lpstr>Ded</vt:lpstr>
      <vt:lpstr>Fines</vt:lpstr>
      <vt:lpstr>Advances</vt:lpstr>
      <vt:lpstr>Overtime</vt:lpstr>
      <vt:lpstr>Accident</vt:lpstr>
      <vt:lpstr>FORM A</vt:lpstr>
      <vt:lpstr>FORM B</vt:lpstr>
      <vt:lpstr>FORM C</vt:lpstr>
      <vt:lpstr>FORM D</vt:lpstr>
      <vt:lpstr>Ser Cert</vt:lpstr>
      <vt:lpstr>ESI cards Reg</vt:lpstr>
      <vt:lpstr>Form-I</vt:lpstr>
      <vt:lpstr>Form-2</vt:lpstr>
      <vt:lpstr>Form 11</vt:lpstr>
      <vt:lpstr>Form-F</vt:lpstr>
      <vt:lpstr>Sheet2</vt: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2022-04-26T16:11:22Z</cp:lastPrinted>
  <dcterms:created xsi:type="dcterms:W3CDTF">2018-12-21T09:44:49Z</dcterms:created>
  <dcterms:modified xsi:type="dcterms:W3CDTF">2022-06-08T12:09:11Z</dcterms:modified>
</cp:coreProperties>
</file>