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codeName="ThisWorkbook" defaultThemeVersion="124226"/>
  <xr:revisionPtr revIDLastSave="0" documentId="13_ncr:1_{2D20491B-D671-4A83-B423-05C3510782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 Bill" sheetId="1" r:id="rId1"/>
  </sheets>
  <definedNames>
    <definedName name="_xlnm.Print_Area" localSheetId="0">'TA Bill'!$A$1:$X$33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S13" i="1"/>
  <c r="T13" i="1"/>
  <c r="V13" i="1"/>
  <c r="V14" i="1"/>
  <c r="S15" i="1"/>
  <c r="T15" i="1"/>
  <c r="V15" i="1"/>
  <c r="V16" i="1"/>
  <c r="S17" i="1"/>
  <c r="T17" i="1"/>
  <c r="V17" i="1"/>
  <c r="V18" i="1"/>
  <c r="S19" i="1"/>
  <c r="T19" i="1"/>
  <c r="V19" i="1"/>
  <c r="V20" i="1"/>
  <c r="S21" i="1"/>
  <c r="T21" i="1"/>
  <c r="V21" i="1"/>
  <c r="R21" i="1"/>
  <c r="T20" i="1"/>
  <c r="R19" i="1"/>
  <c r="T18" i="1"/>
  <c r="R17" i="1"/>
  <c r="T16" i="1"/>
  <c r="J3" i="1"/>
  <c r="S11" i="1"/>
  <c r="S9" i="1"/>
  <c r="R13" i="1"/>
  <c r="R11" i="1"/>
  <c r="R15" i="1"/>
  <c r="T12" i="1"/>
  <c r="T14" i="1"/>
  <c r="R9" i="1"/>
  <c r="T9" i="1"/>
  <c r="A9" i="1"/>
  <c r="A8" i="1"/>
  <c r="E9" i="1"/>
  <c r="J9" i="1"/>
  <c r="A10" i="1"/>
  <c r="J10" i="1"/>
  <c r="A11" i="1"/>
  <c r="E11" i="1"/>
  <c r="J11" i="1"/>
  <c r="J8" i="1"/>
  <c r="V9" i="1"/>
  <c r="T11" i="1"/>
  <c r="V11" i="1"/>
  <c r="T8" i="1"/>
  <c r="V8" i="1"/>
  <c r="T10" i="1"/>
  <c r="V10" i="1"/>
  <c r="V22" i="1"/>
  <c r="V31" i="1"/>
  <c r="X31" i="1"/>
  <c r="J22" i="1"/>
  <c r="M22" i="1"/>
  <c r="S22" i="1"/>
  <c r="T22" i="1"/>
</calcChain>
</file>

<file path=xl/sharedStrings.xml><?xml version="1.0" encoding="utf-8"?>
<sst xmlns="http://schemas.openxmlformats.org/spreadsheetml/2006/main" count="93" uniqueCount="73">
  <si>
    <t xml:space="preserve">बस </t>
  </si>
  <si>
    <t>प्रातः</t>
  </si>
  <si>
    <t>सायं</t>
  </si>
  <si>
    <t>Remark</t>
  </si>
  <si>
    <t xml:space="preserve">राजस्थान </t>
  </si>
  <si>
    <t>कोटपूतली</t>
  </si>
  <si>
    <t>मुख्य ब्लॉक शिक्षा अधिकारी, कोटपूतली</t>
  </si>
  <si>
    <t>पूरणनगर</t>
  </si>
  <si>
    <t>बनेठी</t>
  </si>
  <si>
    <t>पीएम श्री स्कूल अवलोकन</t>
  </si>
  <si>
    <t>आईसीटी लैब नीलामी</t>
  </si>
  <si>
    <t>योग</t>
  </si>
  <si>
    <t>आनन्द सिंह शेखावत</t>
  </si>
  <si>
    <t>कनिष्ठ लेखाकार</t>
  </si>
  <si>
    <t>कोटपूतली-बहरोड़</t>
  </si>
  <si>
    <t>मई</t>
  </si>
  <si>
    <t>वेतनमान</t>
  </si>
  <si>
    <t>सातवाँ वेतनमन</t>
  </si>
  <si>
    <t>कुल योग</t>
  </si>
  <si>
    <t>यात्रा का प्रयोजन एवं आदेश क्रमांक</t>
  </si>
  <si>
    <t>विश्राम का भत्ता</t>
  </si>
  <si>
    <t xml:space="preserve">दिन	</t>
  </si>
  <si>
    <t>दर</t>
  </si>
  <si>
    <t>राशि</t>
  </si>
  <si>
    <t>श्रेणी टिकट संख्या</t>
  </si>
  <si>
    <t>वास्तविक अन्य व्यय / स्टे अमाउंट</t>
  </si>
  <si>
    <t>गंतव्य शहर को सलेक्ट करें</t>
  </si>
  <si>
    <t>यात्रा भत्ता बिल</t>
  </si>
  <si>
    <t>गंतव्य राज्य को सिलैक्ट करें</t>
  </si>
  <si>
    <t>किराया</t>
  </si>
  <si>
    <t>दूरी कि. मी.</t>
  </si>
  <si>
    <t>वायु यान, रेल, बस, यात्रा के लिए मील भत्ता</t>
  </si>
  <si>
    <t>यात्रा एवं विश्राम का विवरण</t>
  </si>
  <si>
    <t>प्रस्थान</t>
  </si>
  <si>
    <t>आगमन</t>
  </si>
  <si>
    <t>स्थान</t>
  </si>
  <si>
    <t>दिनांक</t>
  </si>
  <si>
    <t>समय</t>
  </si>
  <si>
    <t>यात्रा का प्रकार</t>
  </si>
  <si>
    <t>तांगा / टैक्सी चार्ज</t>
  </si>
  <si>
    <t>सरकारी कर्मचारी द्वारा प्रमाण पत्र</t>
  </si>
  <si>
    <t>- स्थानान्तरण पर यात्रा भत्ता दावों के लिए जोड़िए -</t>
  </si>
  <si>
    <t>किलोमीटर के लिए</t>
  </si>
  <si>
    <t>की दर से</t>
  </si>
  <si>
    <t>रू.</t>
  </si>
  <si>
    <t>हस्ताक्षर कार्मिक</t>
  </si>
  <si>
    <t>- घटाइए -</t>
  </si>
  <si>
    <t>प्रति हस्ताक्षर नियन्त्रण अधिकारी</t>
  </si>
  <si>
    <t xml:space="preserve"> शुद्ध राशि, जो भुगतान योग्य है।</t>
  </si>
  <si>
    <t>मात्र</t>
  </si>
  <si>
    <t>राशि शब्दों में रूपये</t>
  </si>
  <si>
    <r>
      <rPr>
        <sz val="12"/>
        <color theme="1"/>
        <rFont val="Cambria"/>
        <family val="1"/>
        <scheme val="major"/>
      </rPr>
      <t>1</t>
    </r>
    <r>
      <rPr>
        <sz val="14"/>
        <color theme="1"/>
        <rFont val="Cambria"/>
        <family val="1"/>
        <scheme val="major"/>
      </rPr>
      <t>.  प्रमाणित किया जाता है कि उक्त यात्रा मैने वस्तुतः की है तथा पूर्व में मैने इस बिल का भुगतान प्राप्त नहीं किया है।</t>
    </r>
  </si>
  <si>
    <r>
      <rPr>
        <sz val="12"/>
        <color theme="1"/>
        <rFont val="Cambria"/>
        <family val="1"/>
        <scheme val="major"/>
      </rPr>
      <t>2</t>
    </r>
    <r>
      <rPr>
        <sz val="14"/>
        <color theme="1"/>
        <rFont val="Cambria"/>
        <family val="1"/>
        <scheme val="major"/>
      </rPr>
      <t>.  प्रमाणित किया जाता है कि रविवारों या अन्य अवकाश के दिनों , जिनके लिए मैने विश्राम भत्ते का दावा किया है, मैं वास्तविक रुप से शिविर में था।</t>
    </r>
  </si>
  <si>
    <r>
      <rPr>
        <sz val="12"/>
        <color theme="1"/>
        <rFont val="Cambria"/>
        <family val="1"/>
        <scheme val="major"/>
      </rPr>
      <t>4</t>
    </r>
    <r>
      <rPr>
        <sz val="14"/>
        <color theme="1"/>
        <rFont val="Cambria"/>
        <family val="1"/>
        <scheme val="major"/>
      </rPr>
      <t>.  प्रमाणित किया जाता है कि इस बिल में दावाकृत राशि राजस्थान यात्रा भत्ता नियम -</t>
    </r>
    <r>
      <rPr>
        <sz val="12"/>
        <color theme="1"/>
        <rFont val="Cambria"/>
        <family val="1"/>
        <scheme val="major"/>
      </rPr>
      <t>1971</t>
    </r>
    <r>
      <rPr>
        <sz val="14"/>
        <color theme="1"/>
        <rFont val="Cambria"/>
        <family val="1"/>
        <scheme val="major"/>
      </rPr>
      <t xml:space="preserve"> के प्रावधानों के अनुसार हैं।</t>
    </r>
  </si>
  <si>
    <r>
      <rPr>
        <sz val="12"/>
        <color theme="1"/>
        <rFont val="Cambria"/>
        <family val="1"/>
        <scheme val="major"/>
      </rPr>
      <t>3</t>
    </r>
    <r>
      <rPr>
        <sz val="14"/>
        <color theme="1"/>
        <rFont val="Cambria"/>
        <family val="1"/>
        <scheme val="major"/>
      </rPr>
      <t>.  प्रमाणित किया जाता है कि मुझे राजकीय या स्थानीय निकाय की ओर से कोई निःशुल्क सवारी नही दी गई हैं।</t>
    </r>
  </si>
  <si>
    <r>
      <rPr>
        <sz val="12"/>
        <color theme="1"/>
        <rFont val="Cambria"/>
        <family val="1"/>
        <scheme val="major"/>
      </rPr>
      <t>1</t>
    </r>
    <r>
      <rPr>
        <sz val="14"/>
        <color theme="1"/>
        <rFont val="Cambria"/>
        <family val="1"/>
        <scheme val="major"/>
      </rPr>
      <t>. वैयक्तिक सामान का</t>
    </r>
  </si>
  <si>
    <r>
      <rPr>
        <sz val="12"/>
        <color theme="1"/>
        <rFont val="Cambria"/>
        <family val="1"/>
        <scheme val="major"/>
      </rPr>
      <t>2</t>
    </r>
    <r>
      <rPr>
        <sz val="14"/>
        <color theme="1"/>
        <rFont val="Cambria"/>
        <family val="1"/>
        <scheme val="major"/>
      </rPr>
      <t>. वाहन</t>
    </r>
  </si>
  <si>
    <r>
      <rPr>
        <sz val="12"/>
        <color theme="1"/>
        <rFont val="Cambria"/>
        <family val="1"/>
        <scheme val="major"/>
      </rPr>
      <t>3</t>
    </r>
    <r>
      <rPr>
        <sz val="14"/>
        <color theme="1"/>
        <rFont val="Cambria"/>
        <family val="1"/>
        <scheme val="major"/>
      </rPr>
      <t>. एक मुश्त अनुदान</t>
    </r>
  </si>
  <si>
    <r>
      <rPr>
        <sz val="12"/>
        <color theme="1"/>
        <rFont val="Cambria"/>
        <family val="1"/>
        <scheme val="major"/>
      </rPr>
      <t>1</t>
    </r>
    <r>
      <rPr>
        <sz val="14"/>
        <color theme="1"/>
        <rFont val="Cambria"/>
        <family val="1"/>
        <scheme val="major"/>
      </rPr>
      <t xml:space="preserve">. यात्रा भत्ता अग्रिम, यदि  आहरति किया हो </t>
    </r>
  </si>
  <si>
    <r>
      <rPr>
        <sz val="12"/>
        <color theme="1"/>
        <rFont val="Cambria"/>
        <family val="1"/>
        <scheme val="major"/>
      </rPr>
      <t>2</t>
    </r>
    <r>
      <rPr>
        <sz val="14"/>
        <color theme="1"/>
        <rFont val="Cambria"/>
        <family val="1"/>
        <scheme val="major"/>
      </rPr>
      <t>. आहरति किया हो बिल संख्या व दिनांक</t>
    </r>
  </si>
  <si>
    <t>/-</t>
  </si>
  <si>
    <t>राज्य के अन्य स्थान</t>
  </si>
  <si>
    <t>पदस्थापन:</t>
  </si>
  <si>
    <t>माह:</t>
  </si>
  <si>
    <t>श्रेणी:</t>
  </si>
  <si>
    <t>नाम:</t>
  </si>
  <si>
    <t>पद:</t>
  </si>
  <si>
    <t>जिला:</t>
  </si>
  <si>
    <t>वेतन रूपये (विशेष वेतन को छोड़ कर) बेसिक:</t>
  </si>
  <si>
    <t>वर्ष:</t>
  </si>
  <si>
    <t>मुख्यालय:</t>
  </si>
  <si>
    <t>बैंक खाता संख्या:</t>
  </si>
  <si>
    <t>बस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</si>
</sst>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DevLys 010"/>
    </font>
    <font>
      <sz val="12"/>
      <color theme="1"/>
      <name val="Calibri"/>
      <family val="2"/>
      <scheme val="minor"/>
    </font>
    <font>
      <sz val="12"/>
      <color theme="1"/>
      <name val="Kruti Dev 010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sz val="14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u/>
      <sz val="14"/>
      <color theme="1"/>
      <name val="Cambria"/>
      <family val="1"/>
      <scheme val="major"/>
    </font>
    <font>
      <sz val="14"/>
      <color rgb="FFFF0000"/>
      <name val="Cambria"/>
      <family val="1"/>
      <scheme val="major"/>
    </font>
    <font>
      <sz val="14"/>
      <color theme="0"/>
      <name val="Cambria"/>
      <family val="1"/>
      <scheme val="major"/>
    </font>
    <font>
      <sz val="12"/>
      <color rgb="FFFF0000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 style="double">
        <color rgb="FF7030A0"/>
      </top>
      <bottom style="thin">
        <color rgb="FF7030A0"/>
      </bottom>
      <diagonal/>
    </border>
    <border>
      <left style="thin">
        <color rgb="FF7030A0"/>
      </left>
      <right/>
      <top style="double">
        <color rgb="FF7030A0"/>
      </top>
      <bottom style="thin">
        <color rgb="FF7030A0"/>
      </bottom>
      <diagonal/>
    </border>
    <border>
      <left style="double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double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double">
        <color rgb="FF7030A0"/>
      </right>
      <top style="thin">
        <color rgb="FF7030A0"/>
      </top>
      <bottom style="thin">
        <color rgb="FF7030A0"/>
      </bottom>
      <diagonal/>
    </border>
    <border>
      <left style="double">
        <color rgb="FF7030A0"/>
      </left>
      <right style="thin">
        <color rgb="FF7030A0"/>
      </right>
      <top style="thin">
        <color rgb="FF7030A0"/>
      </top>
      <bottom style="double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double">
        <color rgb="FF7030A0"/>
      </bottom>
      <diagonal/>
    </border>
    <border>
      <left style="thin">
        <color rgb="FF7030A0"/>
      </left>
      <right/>
      <top style="thin">
        <color rgb="FF7030A0"/>
      </top>
      <bottom style="double">
        <color rgb="FF7030A0"/>
      </bottom>
      <diagonal/>
    </border>
    <border>
      <left/>
      <right/>
      <top style="thin">
        <color rgb="FF7030A0"/>
      </top>
      <bottom style="double">
        <color rgb="FF7030A0"/>
      </bottom>
      <diagonal/>
    </border>
    <border>
      <left/>
      <right style="thin">
        <color rgb="FF7030A0"/>
      </right>
      <top style="thin">
        <color rgb="FF7030A0"/>
      </top>
      <bottom style="double">
        <color rgb="FF7030A0"/>
      </bottom>
      <diagonal/>
    </border>
    <border>
      <left style="thin">
        <color rgb="FF7030A0"/>
      </left>
      <right style="double">
        <color rgb="FF7030A0"/>
      </right>
      <top style="thin">
        <color rgb="FF7030A0"/>
      </top>
      <bottom style="double">
        <color rgb="FF7030A0"/>
      </bottom>
      <diagonal/>
    </border>
    <border>
      <left style="double">
        <color rgb="FF7030A0"/>
      </left>
      <right/>
      <top style="double">
        <color rgb="FF7030A0"/>
      </top>
      <bottom style="thin">
        <color rgb="FF7030A0"/>
      </bottom>
      <diagonal/>
    </border>
    <border>
      <left/>
      <right/>
      <top style="double">
        <color rgb="FF7030A0"/>
      </top>
      <bottom style="thin">
        <color rgb="FF7030A0"/>
      </bottom>
      <diagonal/>
    </border>
    <border>
      <left/>
      <right style="thin">
        <color rgb="FF7030A0"/>
      </right>
      <top style="double">
        <color rgb="FF7030A0"/>
      </top>
      <bottom/>
      <diagonal/>
    </border>
    <border>
      <left style="thin">
        <color rgb="FF7030A0"/>
      </left>
      <right/>
      <top style="double">
        <color rgb="FF7030A0"/>
      </top>
      <bottom/>
      <diagonal/>
    </border>
    <border>
      <left/>
      <right/>
      <top style="double">
        <color rgb="FF7030A0"/>
      </top>
      <bottom/>
      <diagonal/>
    </border>
    <border>
      <left/>
      <right style="double">
        <color rgb="FF7030A0"/>
      </right>
      <top style="double">
        <color rgb="FF7030A0"/>
      </top>
      <bottom/>
      <diagonal/>
    </border>
    <border>
      <left style="double">
        <color rgb="FF7030A0"/>
      </left>
      <right style="thin">
        <color rgb="FF7030A0"/>
      </right>
      <top style="thin">
        <color rgb="FF7030A0"/>
      </top>
      <bottom/>
      <diagonal/>
    </border>
    <border>
      <left style="double">
        <color rgb="FF7030A0"/>
      </left>
      <right/>
      <top style="thin">
        <color rgb="FF7030A0"/>
      </top>
      <bottom/>
      <diagonal/>
    </border>
    <border>
      <left/>
      <right style="double">
        <color rgb="FF7030A0"/>
      </right>
      <top/>
      <bottom/>
      <diagonal/>
    </border>
    <border>
      <left style="double">
        <color rgb="FF7030A0"/>
      </left>
      <right/>
      <top style="thin">
        <color rgb="FF7030A0"/>
      </top>
      <bottom style="double">
        <color rgb="FF7030A0"/>
      </bottom>
      <diagonal/>
    </border>
    <border>
      <left style="thin">
        <color rgb="FF7030A0"/>
      </left>
      <right style="thin">
        <color rgb="FF7030A0"/>
      </right>
      <top/>
      <bottom style="double">
        <color rgb="FF7030A0"/>
      </bottom>
      <diagonal/>
    </border>
    <border>
      <left style="thin">
        <color rgb="FF7030A0"/>
      </left>
      <right/>
      <top/>
      <bottom style="double">
        <color rgb="FF7030A0"/>
      </bottom>
      <diagonal/>
    </border>
    <border>
      <left/>
      <right/>
      <top/>
      <bottom style="double">
        <color rgb="FF7030A0"/>
      </bottom>
      <diagonal/>
    </border>
    <border>
      <left/>
      <right style="double">
        <color rgb="FF7030A0"/>
      </right>
      <top/>
      <bottom style="double">
        <color rgb="FF7030A0"/>
      </bottom>
      <diagonal/>
    </border>
    <border>
      <left style="double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double">
        <color rgb="FF7030A0"/>
      </right>
      <top/>
      <bottom style="thin">
        <color rgb="FF7030A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double">
        <color indexed="64"/>
      </bottom>
      <diagonal/>
    </border>
    <border>
      <left style="thin">
        <color rgb="FF7030A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rgb="FF7030A0"/>
      </right>
      <top style="double">
        <color indexed="64"/>
      </top>
      <bottom/>
      <diagonal/>
    </border>
    <border>
      <left style="thin">
        <color rgb="FF7030A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rgb="FF7030A0"/>
      </right>
      <top style="thin">
        <color rgb="FF7030A0"/>
      </top>
      <bottom/>
      <diagonal/>
    </border>
    <border>
      <left/>
      <right style="thin">
        <color rgb="FF7030A0"/>
      </right>
      <top style="thin">
        <color indexed="64"/>
      </top>
      <bottom style="double">
        <color indexed="64"/>
      </bottom>
      <diagonal/>
    </border>
    <border>
      <left/>
      <right style="double">
        <color rgb="FF7030A0"/>
      </right>
      <top style="thin">
        <color indexed="64"/>
      </top>
      <bottom style="double">
        <color indexed="64"/>
      </bottom>
      <diagonal/>
    </border>
    <border>
      <left style="double">
        <color rgb="FF7030A0"/>
      </left>
      <right style="thin">
        <color rgb="FF7030A0"/>
      </right>
      <top style="thin">
        <color indexed="64"/>
      </top>
      <bottom/>
      <diagonal/>
    </border>
    <border>
      <left style="thin">
        <color rgb="FF7030A0"/>
      </left>
      <right style="thin">
        <color rgb="FF7030A0"/>
      </right>
      <top style="thin">
        <color indexed="64"/>
      </top>
      <bottom/>
      <diagonal/>
    </border>
    <border>
      <left style="double">
        <color rgb="FF7030A0"/>
      </left>
      <right style="thin">
        <color rgb="FF7030A0"/>
      </right>
      <top style="double">
        <color indexed="64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double">
        <color indexed="64"/>
      </top>
      <bottom style="thin">
        <color rgb="FF7030A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2" fontId="5" fillId="0" borderId="1" xfId="0" applyNumberFormat="1" applyFont="1" applyBorder="1" applyAlignment="1" applyProtection="1">
      <alignment horizontal="center" vertical="center" wrapText="1"/>
      <protection locked="0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 applyProtection="1">
      <alignment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9" xfId="0" applyFont="1" applyBorder="1" applyAlignment="1" applyProtection="1">
      <alignment vertical="center" wrapText="1"/>
      <protection locked="0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1" fontId="8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>
      <alignment wrapText="1"/>
    </xf>
    <xf numFmtId="12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/>
    <xf numFmtId="0" fontId="9" fillId="0" borderId="40" xfId="0" applyFont="1" applyBorder="1" applyAlignment="1">
      <alignment horizontal="center" vertical="center" wrapText="1"/>
    </xf>
    <xf numFmtId="164" fontId="14" fillId="3" borderId="0" xfId="0" applyNumberFormat="1" applyFont="1" applyFill="1"/>
    <xf numFmtId="0" fontId="9" fillId="0" borderId="33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58" xfId="0" applyFont="1" applyBorder="1" applyAlignment="1">
      <alignment horizontal="left" vertical="center"/>
    </xf>
    <xf numFmtId="0" fontId="9" fillId="0" borderId="61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9" xfId="0" applyFont="1" applyBorder="1" applyAlignment="1" applyProtection="1">
      <alignment horizontal="center" vertical="center" wrapText="1"/>
      <protection locked="0"/>
    </xf>
    <xf numFmtId="2" fontId="8" fillId="0" borderId="1" xfId="0" applyNumberFormat="1" applyFont="1" applyBorder="1" applyAlignment="1">
      <alignment horizontal="center" vertical="center" wrapText="1"/>
    </xf>
    <xf numFmtId="1" fontId="8" fillId="0" borderId="2" xfId="0" applyNumberFormat="1" applyFont="1" applyBorder="1" applyAlignment="1" applyProtection="1">
      <alignment horizontal="center" vertical="center" wrapText="1"/>
      <protection locked="0"/>
    </xf>
    <xf numFmtId="1" fontId="8" fillId="0" borderId="4" xfId="0" applyNumberFormat="1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9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right" vertical="center" wrapText="1"/>
    </xf>
    <xf numFmtId="0" fontId="8" fillId="0" borderId="23" xfId="0" applyFont="1" applyBorder="1" applyAlignment="1">
      <alignment horizontal="right" vertical="center" wrapText="1"/>
    </xf>
    <xf numFmtId="0" fontId="8" fillId="0" borderId="24" xfId="0" applyFont="1" applyBorder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13" xfId="0" applyFont="1" applyBorder="1" applyAlignment="1" applyProtection="1">
      <alignment horizontal="center" wrapText="1"/>
      <protection locked="0"/>
    </xf>
    <xf numFmtId="0" fontId="9" fillId="0" borderId="0" xfId="0" applyFont="1" applyAlignment="1" applyProtection="1">
      <alignment horizontal="center" wrapText="1"/>
      <protection locked="0"/>
    </xf>
    <xf numFmtId="0" fontId="9" fillId="0" borderId="34" xfId="0" applyFont="1" applyBorder="1" applyAlignment="1" applyProtection="1">
      <alignment horizontal="center" wrapText="1"/>
      <protection locked="0"/>
    </xf>
    <xf numFmtId="0" fontId="9" fillId="0" borderId="37" xfId="0" applyFont="1" applyBorder="1" applyAlignment="1" applyProtection="1">
      <alignment horizontal="center" wrapText="1"/>
      <protection locked="0"/>
    </xf>
    <xf numFmtId="0" fontId="9" fillId="0" borderId="38" xfId="0" applyFont="1" applyBorder="1" applyAlignment="1" applyProtection="1">
      <alignment horizontal="center" wrapText="1"/>
      <protection locked="0"/>
    </xf>
    <xf numFmtId="0" fontId="9" fillId="0" borderId="39" xfId="0" applyFont="1" applyBorder="1" applyAlignment="1" applyProtection="1">
      <alignment horizontal="center" wrapText="1"/>
      <protection locked="0"/>
    </xf>
    <xf numFmtId="0" fontId="8" fillId="0" borderId="26" xfId="0" quotePrefix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quotePrefix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22" xfId="0" applyFont="1" applyBorder="1" applyAlignment="1" applyProtection="1">
      <alignment horizontal="center" vertical="center" wrapText="1"/>
      <protection locked="0"/>
    </xf>
    <xf numFmtId="0" fontId="8" fillId="0" borderId="23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 applyProtection="1">
      <alignment horizontal="center" vertical="center" wrapText="1"/>
      <protection locked="0"/>
    </xf>
    <xf numFmtId="0" fontId="8" fillId="0" borderId="3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9" xfId="0" applyFont="1" applyBorder="1" applyAlignment="1">
      <alignment horizontal="left" vertical="center" wrapText="1"/>
    </xf>
    <xf numFmtId="0" fontId="8" fillId="0" borderId="60" xfId="0" applyFont="1" applyBorder="1" applyAlignment="1">
      <alignment horizontal="left" vertical="center" wrapText="1"/>
    </xf>
    <xf numFmtId="0" fontId="15" fillId="0" borderId="42" xfId="0" applyFont="1" applyBorder="1" applyAlignment="1" applyProtection="1">
      <alignment horizontal="center" vertical="center"/>
      <protection locked="0"/>
    </xf>
    <xf numFmtId="0" fontId="15" fillId="0" borderId="51" xfId="0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9" fillId="0" borderId="54" xfId="0" applyFont="1" applyBorder="1" applyAlignment="1" applyProtection="1">
      <alignment horizontal="right" vertical="center" wrapText="1"/>
      <protection locked="0"/>
    </xf>
    <xf numFmtId="0" fontId="9" fillId="0" borderId="55" xfId="0" applyFont="1" applyBorder="1" applyAlignment="1" applyProtection="1">
      <alignment horizontal="right" vertical="center" wrapText="1"/>
      <protection locked="0"/>
    </xf>
    <xf numFmtId="0" fontId="9" fillId="0" borderId="65" xfId="0" applyFont="1" applyBorder="1" applyAlignment="1" applyProtection="1">
      <alignment horizontal="center" vertical="center" wrapText="1"/>
      <protection locked="0"/>
    </xf>
    <xf numFmtId="0" fontId="9" fillId="0" borderId="59" xfId="0" applyFont="1" applyBorder="1" applyAlignment="1" applyProtection="1">
      <alignment horizontal="center" vertical="center" wrapText="1"/>
      <protection locked="0"/>
    </xf>
    <xf numFmtId="0" fontId="8" fillId="0" borderId="65" xfId="0" applyFont="1" applyBorder="1" applyAlignment="1" applyProtection="1">
      <alignment horizontal="left" vertical="center" wrapText="1"/>
      <protection locked="0"/>
    </xf>
    <xf numFmtId="0" fontId="8" fillId="0" borderId="49" xfId="0" applyFont="1" applyBorder="1" applyAlignment="1" applyProtection="1">
      <alignment horizontal="left" vertical="center" wrapText="1"/>
      <protection locked="0"/>
    </xf>
    <xf numFmtId="0" fontId="8" fillId="0" borderId="57" xfId="0" applyFont="1" applyBorder="1" applyAlignment="1" applyProtection="1">
      <alignment horizontal="left" vertical="center"/>
      <protection locked="0"/>
    </xf>
    <xf numFmtId="0" fontId="7" fillId="0" borderId="45" xfId="0" applyFont="1" applyBorder="1" applyAlignment="1" applyProtection="1">
      <alignment horizontal="left" vertical="center" wrapText="1"/>
      <protection locked="0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9" fillId="0" borderId="43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9" fillId="0" borderId="42" xfId="0" applyFont="1" applyBorder="1" applyAlignment="1">
      <alignment horizontal="right" vertical="center"/>
    </xf>
    <xf numFmtId="0" fontId="9" fillId="0" borderId="50" xfId="0" applyFont="1" applyBorder="1" applyAlignment="1">
      <alignment horizontal="right" vertical="center"/>
    </xf>
    <xf numFmtId="0" fontId="9" fillId="0" borderId="51" xfId="0" applyFont="1" applyBorder="1" applyAlignment="1">
      <alignment horizontal="right" vertical="center"/>
    </xf>
    <xf numFmtId="0" fontId="8" fillId="0" borderId="62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8">
    <dxf>
      <font>
        <b/>
        <i val="0"/>
        <color rgb="FFFF000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 tint="-4.9989318521683403E-2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49"/>
  <sheetViews>
    <sheetView showGridLines="0" tabSelected="1" view="pageBreakPreview" zoomScale="90" zoomScaleNormal="70" zoomScaleSheetLayoutView="90" workbookViewId="0">
      <selection activeCell="P10" sqref="P10:Q10"/>
    </sheetView>
  </sheetViews>
  <sheetFormatPr defaultColWidth="8.88671875" defaultRowHeight="15.6" x14ac:dyDescent="0.3"/>
  <cols>
    <col min="1" max="1" width="8.21875" style="2" bestFit="1" customWidth="1"/>
    <col min="2" max="2" width="10.21875" style="2" bestFit="1" customWidth="1"/>
    <col min="3" max="3" width="4.5546875" style="2" bestFit="1" customWidth="1"/>
    <col min="4" max="4" width="5.33203125" style="2" bestFit="1" customWidth="1"/>
    <col min="5" max="5" width="9" style="2" bestFit="1" customWidth="1"/>
    <col min="6" max="6" width="10.21875" style="2" customWidth="1"/>
    <col min="7" max="7" width="4.5546875" style="2" customWidth="1"/>
    <col min="8" max="8" width="5.33203125" style="2" customWidth="1"/>
    <col min="9" max="9" width="5.77734375" style="2" customWidth="1"/>
    <col min="10" max="10" width="7.77734375" style="6" customWidth="1"/>
    <col min="11" max="13" width="6.77734375" style="2" customWidth="1"/>
    <col min="14" max="14" width="6.33203125" style="2" customWidth="1"/>
    <col min="15" max="15" width="4.88671875" style="2" customWidth="1"/>
    <col min="16" max="17" width="7.33203125" style="2" customWidth="1"/>
    <col min="18" max="20" width="5.77734375" style="2" customWidth="1"/>
    <col min="21" max="21" width="9.109375" style="2" customWidth="1"/>
    <col min="22" max="22" width="8.77734375" style="2" customWidth="1"/>
    <col min="23" max="23" width="13.77734375" style="6" customWidth="1"/>
    <col min="24" max="24" width="10.33203125" style="6" customWidth="1"/>
    <col min="25" max="16384" width="8.88671875" style="2"/>
  </cols>
  <sheetData>
    <row r="1" spans="1:27" ht="23.4" thickBot="1" x14ac:dyDescent="0.35">
      <c r="A1" s="120" t="s">
        <v>27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1"/>
    </row>
    <row r="2" spans="1:27" ht="18" customHeight="1" thickTop="1" x14ac:dyDescent="0.3">
      <c r="A2" s="41" t="s">
        <v>65</v>
      </c>
      <c r="B2" s="145" t="s">
        <v>12</v>
      </c>
      <c r="C2" s="146"/>
      <c r="D2" s="146"/>
      <c r="E2" s="146"/>
      <c r="F2" s="146"/>
      <c r="G2" s="146"/>
      <c r="H2" s="146"/>
      <c r="I2" s="146"/>
      <c r="J2" s="146"/>
      <c r="K2" s="147" t="s">
        <v>71</v>
      </c>
      <c r="L2" s="147"/>
      <c r="M2" s="147"/>
      <c r="N2" s="148">
        <v>40361279540</v>
      </c>
      <c r="O2" s="148"/>
      <c r="P2" s="149"/>
      <c r="Q2" s="149"/>
      <c r="R2" s="149"/>
      <c r="S2" s="149"/>
      <c r="T2" s="149"/>
      <c r="U2" s="138" t="s">
        <v>16</v>
      </c>
      <c r="V2" s="139"/>
      <c r="W2" s="122" t="s">
        <v>17</v>
      </c>
      <c r="X2" s="123"/>
    </row>
    <row r="3" spans="1:27" ht="17.399999999999999" x14ac:dyDescent="0.3">
      <c r="A3" s="43" t="s">
        <v>66</v>
      </c>
      <c r="B3" s="144" t="s">
        <v>13</v>
      </c>
      <c r="C3" s="144"/>
      <c r="D3" s="144"/>
      <c r="E3" s="144"/>
      <c r="F3" s="144"/>
      <c r="G3" s="144"/>
      <c r="H3" s="144"/>
      <c r="I3" s="44" t="s">
        <v>64</v>
      </c>
      <c r="J3" s="45" t="str">
        <f>IF(AND(W3&gt;0, W3&lt;26000), "ड",
 IF(AND(W3&gt;=26000, W3&lt;39000), "घ",
 IF(AND(W3&gt;=39000, W3&lt;49000), "ग",
 IF(AND(W3&gt;=49000, W3&lt;95000), "ख",
 IF(W3&gt;=95000, "क", "")))))</f>
        <v>ड</v>
      </c>
      <c r="K3" s="44" t="s">
        <v>63</v>
      </c>
      <c r="L3" s="129" t="s">
        <v>15</v>
      </c>
      <c r="M3" s="130"/>
      <c r="N3" s="127" t="s">
        <v>69</v>
      </c>
      <c r="O3" s="128"/>
      <c r="P3" s="50">
        <v>2025</v>
      </c>
      <c r="Q3" s="150" t="s">
        <v>68</v>
      </c>
      <c r="R3" s="151"/>
      <c r="S3" s="151"/>
      <c r="T3" s="151"/>
      <c r="U3" s="151"/>
      <c r="V3" s="152"/>
      <c r="W3" s="46">
        <v>23700</v>
      </c>
      <c r="X3" s="47" t="s">
        <v>60</v>
      </c>
    </row>
    <row r="4" spans="1:27" ht="18" customHeight="1" thickBot="1" x14ac:dyDescent="0.35">
      <c r="A4" s="48" t="s">
        <v>67</v>
      </c>
      <c r="B4" s="153" t="s">
        <v>14</v>
      </c>
      <c r="C4" s="153"/>
      <c r="D4" s="153"/>
      <c r="E4" s="153"/>
      <c r="F4" s="49" t="s">
        <v>70</v>
      </c>
      <c r="G4" s="142" t="s">
        <v>5</v>
      </c>
      <c r="H4" s="143"/>
      <c r="I4" s="143"/>
      <c r="J4" s="143"/>
      <c r="K4" s="143"/>
      <c r="L4" s="143"/>
      <c r="M4" s="143"/>
      <c r="N4" s="140" t="s">
        <v>62</v>
      </c>
      <c r="O4" s="141"/>
      <c r="P4" s="124" t="s">
        <v>6</v>
      </c>
      <c r="Q4" s="125"/>
      <c r="R4" s="125"/>
      <c r="S4" s="125"/>
      <c r="T4" s="125"/>
      <c r="U4" s="125"/>
      <c r="V4" s="125"/>
      <c r="W4" s="125"/>
      <c r="X4" s="126"/>
    </row>
    <row r="5" spans="1:27" ht="30" customHeight="1" thickTop="1" x14ac:dyDescent="0.3">
      <c r="A5" s="136" t="s">
        <v>32</v>
      </c>
      <c r="B5" s="137"/>
      <c r="C5" s="137"/>
      <c r="D5" s="137"/>
      <c r="E5" s="137"/>
      <c r="F5" s="137"/>
      <c r="G5" s="137"/>
      <c r="H5" s="137"/>
      <c r="I5" s="132" t="s">
        <v>38</v>
      </c>
      <c r="J5" s="132" t="s">
        <v>39</v>
      </c>
      <c r="K5" s="56" t="s">
        <v>31</v>
      </c>
      <c r="L5" s="57"/>
      <c r="M5" s="58"/>
      <c r="N5" s="59" t="s">
        <v>28</v>
      </c>
      <c r="O5" s="60"/>
      <c r="P5" s="59" t="s">
        <v>26</v>
      </c>
      <c r="Q5" s="60"/>
      <c r="R5" s="132" t="s">
        <v>20</v>
      </c>
      <c r="S5" s="132"/>
      <c r="T5" s="132"/>
      <c r="U5" s="132" t="s">
        <v>25</v>
      </c>
      <c r="V5" s="132" t="s">
        <v>18</v>
      </c>
      <c r="W5" s="132" t="s">
        <v>19</v>
      </c>
      <c r="X5" s="133" t="s">
        <v>3</v>
      </c>
    </row>
    <row r="6" spans="1:27" ht="24" customHeight="1" x14ac:dyDescent="0.3">
      <c r="A6" s="135" t="s">
        <v>33</v>
      </c>
      <c r="B6" s="131"/>
      <c r="C6" s="131"/>
      <c r="D6" s="131"/>
      <c r="E6" s="131" t="s">
        <v>34</v>
      </c>
      <c r="F6" s="131"/>
      <c r="G6" s="131"/>
      <c r="H6" s="131"/>
      <c r="I6" s="131"/>
      <c r="J6" s="131"/>
      <c r="K6" s="131" t="s">
        <v>24</v>
      </c>
      <c r="L6" s="131" t="s">
        <v>30</v>
      </c>
      <c r="M6" s="131" t="s">
        <v>29</v>
      </c>
      <c r="N6" s="59"/>
      <c r="O6" s="60"/>
      <c r="P6" s="59"/>
      <c r="Q6" s="60"/>
      <c r="R6" s="131"/>
      <c r="S6" s="131"/>
      <c r="T6" s="131"/>
      <c r="U6" s="131"/>
      <c r="V6" s="131"/>
      <c r="W6" s="131"/>
      <c r="X6" s="134"/>
    </row>
    <row r="7" spans="1:27" ht="24" customHeight="1" x14ac:dyDescent="0.3">
      <c r="A7" s="17" t="s">
        <v>35</v>
      </c>
      <c r="B7" s="8" t="s">
        <v>36</v>
      </c>
      <c r="C7" s="131" t="s">
        <v>37</v>
      </c>
      <c r="D7" s="131"/>
      <c r="E7" s="8" t="s">
        <v>35</v>
      </c>
      <c r="F7" s="8" t="s">
        <v>36</v>
      </c>
      <c r="G7" s="131" t="s">
        <v>37</v>
      </c>
      <c r="H7" s="131"/>
      <c r="I7" s="131"/>
      <c r="J7" s="131"/>
      <c r="K7" s="131"/>
      <c r="L7" s="131"/>
      <c r="M7" s="131"/>
      <c r="N7" s="56"/>
      <c r="O7" s="58"/>
      <c r="P7" s="56"/>
      <c r="Q7" s="58"/>
      <c r="R7" s="8" t="s">
        <v>21</v>
      </c>
      <c r="S7" s="8" t="s">
        <v>22</v>
      </c>
      <c r="T7" s="8" t="s">
        <v>23</v>
      </c>
      <c r="U7" s="131"/>
      <c r="V7" s="131"/>
      <c r="W7" s="131"/>
      <c r="X7" s="134"/>
    </row>
    <row r="8" spans="1:27" ht="17.399999999999999" x14ac:dyDescent="0.3">
      <c r="A8" s="19" t="str">
        <f>G4</f>
        <v>कोटपूतली</v>
      </c>
      <c r="B8" s="9">
        <v>45771</v>
      </c>
      <c r="C8" s="33" t="s">
        <v>1</v>
      </c>
      <c r="D8" s="11">
        <v>8</v>
      </c>
      <c r="E8" s="33" t="s">
        <v>7</v>
      </c>
      <c r="F8" s="9">
        <v>45771</v>
      </c>
      <c r="G8" s="33" t="s">
        <v>1</v>
      </c>
      <c r="H8" s="11">
        <v>9</v>
      </c>
      <c r="I8" s="33" t="s">
        <v>72</v>
      </c>
      <c r="J8" s="39">
        <f>IF(A8="जयपुर", 150, IF(OR(A8="बीकानेर", A8="कोटा", A8="उदयपुर", A8="जोधपुर", A8="अजमेर"), 120, 60)) + IF(E8="जयपुर", 150, IF(OR(E8="बीकानेर", E8="कोटा", E8="उदयपुर", E8="जोधपुर", E8="अजमेर"), 120, 60))</f>
        <v>120</v>
      </c>
      <c r="K8" s="12">
        <v>1</v>
      </c>
      <c r="L8" s="13">
        <v>17</v>
      </c>
      <c r="M8" s="13">
        <v>20</v>
      </c>
      <c r="N8" s="53" t="s">
        <v>4</v>
      </c>
      <c r="O8" s="53"/>
      <c r="P8" s="54" t="s">
        <v>61</v>
      </c>
      <c r="Q8" s="55"/>
      <c r="R8" s="14"/>
      <c r="S8" s="12"/>
      <c r="T8" s="15">
        <f t="shared" ref="T8:T21" si="0">R8*S8</f>
        <v>0</v>
      </c>
      <c r="U8" s="34"/>
      <c r="V8" s="16">
        <f>SUM(J8,M8,T8,U8)</f>
        <v>140</v>
      </c>
      <c r="W8" s="51" t="s">
        <v>9</v>
      </c>
      <c r="X8" s="52"/>
    </row>
    <row r="9" spans="1:27" ht="17.399999999999999" customHeight="1" x14ac:dyDescent="0.3">
      <c r="A9" s="19" t="str">
        <f t="shared" ref="A9:A11" si="1">E8</f>
        <v>पूरणनगर</v>
      </c>
      <c r="B9" s="9">
        <v>45801</v>
      </c>
      <c r="C9" s="33" t="s">
        <v>1</v>
      </c>
      <c r="D9" s="11">
        <v>1.3</v>
      </c>
      <c r="E9" s="20" t="str">
        <f>A8</f>
        <v>कोटपूतली</v>
      </c>
      <c r="F9" s="9">
        <v>45771</v>
      </c>
      <c r="G9" s="33" t="s">
        <v>2</v>
      </c>
      <c r="H9" s="11">
        <v>2.2999999999999998</v>
      </c>
      <c r="I9" s="33" t="s">
        <v>72</v>
      </c>
      <c r="J9" s="39">
        <f t="shared" ref="J9:J11" si="2">IF(A9="जयपुर", 150, IF(OR(A9="बीकानेर", A9="कोटा", A9="उदयपुर", A9="जोधपुर", A9="अजमेर"), 120, 60)) + IF(E9="जयपुर", 150, IF(OR(E9="बीकानेर", E9="कोटा", E9="उदयपुर", E9="जोधपुर", E9="अजमेर"), 120, 60))</f>
        <v>120</v>
      </c>
      <c r="K9" s="13">
        <v>1</v>
      </c>
      <c r="L9" s="13">
        <v>17</v>
      </c>
      <c r="M9" s="10">
        <v>20</v>
      </c>
      <c r="N9" s="53" t="s">
        <v>4</v>
      </c>
      <c r="O9" s="53"/>
      <c r="P9" s="54" t="s">
        <v>61</v>
      </c>
      <c r="Q9" s="55"/>
      <c r="R9" s="14">
        <f>_xlfn.LET(
  _xlpm.duration,  IF(G9="सायं", 12 + H9, H9) - IF(C8="सायं", 12 + D8, D8) + (F9 - B8)*24,
  _xlpm.full_blocks, INT(_xlpm.duration / 24),
  _xlpm.remainder, MOD(_xlpm.duration, 24),
  _xlpm.partial_block, IF(_xlpm.remainder &lt; 6, 0, IF(_xlpm.remainder &lt; 12, 0.7, 1)),
  _xlpm.full_blocks + _xlpm.partial_block
)</f>
        <v>0.7</v>
      </c>
      <c r="S9" s="12">
        <f>IF(P9="राज्य की राजधानी",
    IF($J$3="ड",350,
    IF($J$3="घ",550,
    IF($J$3="ग",600,
    IF($J$3="ख",700,
    IF($J$3="क",800,0))))),
IF(P9="राज्य के अन्य स्थान",
    IF($J$3="ड",250,
    IF($J$3="घ",350,
    IF($J$3="ग",400,
    IF($J$3="ख",500,
    IF($J$3="क",600,0))))),
0))</f>
        <v>250</v>
      </c>
      <c r="T9" s="15">
        <f t="shared" si="0"/>
        <v>175</v>
      </c>
      <c r="U9" s="34"/>
      <c r="V9" s="16">
        <f>SUM(J9,M9,T9,U9)</f>
        <v>315</v>
      </c>
      <c r="W9" s="51"/>
      <c r="X9" s="52"/>
      <c r="AA9" s="40"/>
    </row>
    <row r="10" spans="1:27" ht="17.399999999999999" customHeight="1" x14ac:dyDescent="0.3">
      <c r="A10" s="19" t="str">
        <f t="shared" si="1"/>
        <v>कोटपूतली</v>
      </c>
      <c r="B10" s="9">
        <v>45807</v>
      </c>
      <c r="C10" s="33" t="s">
        <v>1</v>
      </c>
      <c r="D10" s="11">
        <v>8</v>
      </c>
      <c r="E10" s="33" t="s">
        <v>8</v>
      </c>
      <c r="F10" s="9">
        <v>45807</v>
      </c>
      <c r="G10" s="33" t="s">
        <v>1</v>
      </c>
      <c r="H10" s="11">
        <v>9</v>
      </c>
      <c r="I10" s="33" t="s">
        <v>0</v>
      </c>
      <c r="J10" s="39">
        <f t="shared" si="2"/>
        <v>120</v>
      </c>
      <c r="K10" s="12">
        <v>1</v>
      </c>
      <c r="L10" s="13">
        <v>17</v>
      </c>
      <c r="M10" s="13">
        <v>20</v>
      </c>
      <c r="N10" s="53" t="s">
        <v>4</v>
      </c>
      <c r="O10" s="53"/>
      <c r="P10" s="54" t="s">
        <v>61</v>
      </c>
      <c r="Q10" s="55"/>
      <c r="R10" s="14"/>
      <c r="S10" s="12"/>
      <c r="T10" s="15">
        <f t="shared" si="0"/>
        <v>0</v>
      </c>
      <c r="U10" s="34"/>
      <c r="V10" s="16">
        <f>SUM(J10,M10,T10,U10)</f>
        <v>140</v>
      </c>
      <c r="W10" s="51" t="s">
        <v>10</v>
      </c>
      <c r="X10" s="52"/>
      <c r="AA10" s="7"/>
    </row>
    <row r="11" spans="1:27" ht="17.399999999999999" customHeight="1" x14ac:dyDescent="0.3">
      <c r="A11" s="19" t="str">
        <f t="shared" si="1"/>
        <v>बनेठी</v>
      </c>
      <c r="B11" s="9">
        <v>45807</v>
      </c>
      <c r="C11" s="33" t="s">
        <v>1</v>
      </c>
      <c r="D11" s="11">
        <v>5.3</v>
      </c>
      <c r="E11" s="20" t="str">
        <f>A10</f>
        <v>कोटपूतली</v>
      </c>
      <c r="F11" s="9">
        <v>45807</v>
      </c>
      <c r="G11" s="33" t="s">
        <v>2</v>
      </c>
      <c r="H11" s="11">
        <v>6</v>
      </c>
      <c r="I11" s="33" t="s">
        <v>0</v>
      </c>
      <c r="J11" s="39">
        <f t="shared" si="2"/>
        <v>120</v>
      </c>
      <c r="K11" s="13">
        <v>1</v>
      </c>
      <c r="L11" s="13">
        <v>17</v>
      </c>
      <c r="M11" s="10">
        <v>20</v>
      </c>
      <c r="N11" s="53" t="s">
        <v>4</v>
      </c>
      <c r="O11" s="53"/>
      <c r="P11" s="54" t="s">
        <v>61</v>
      </c>
      <c r="Q11" s="55"/>
      <c r="R11" s="14">
        <f t="shared" ref="R11" si="3">_xlfn.LET(
  _xlpm.duration,  IF(G11="सायं", 12 + H11, H11) - IF(C10="सायं", 12 + D10, D10) + (F11 - B10)*24,
  _xlpm.full_blocks, INT(_xlpm.duration / 24),
  _xlpm.remainder, MOD(_xlpm.duration, 24),
  _xlpm.partial_block, IF(_xlpm.remainder &lt; 6, 0, IF(_xlpm.remainder &lt; 12, 0.7, 1)),
  _xlpm.full_blocks + _xlpm.partial_block
)</f>
        <v>0.7</v>
      </c>
      <c r="S11" s="12">
        <f>IF(P11="राज्य की राजधानी",
    IF($J$3="ड",350,
    IF($J$3="घ",550,
    IF($J$3="ग",600,
    IF($J$3="ख",700,
    IF($J$3="क",800,0))))),
IF(P11="राज्य के अन्य स्थान",
    IF($J$3="ड",250,
    IF($J$3="घ",350,
    IF($J$3="ग",400,
    IF($J$3="ख",500,
    IF($J$3="क",600,0))))),
0))</f>
        <v>250</v>
      </c>
      <c r="T11" s="15">
        <f t="shared" si="0"/>
        <v>175</v>
      </c>
      <c r="U11" s="34"/>
      <c r="V11" s="16">
        <f>SUM(J11,M11,T11,U11)</f>
        <v>315</v>
      </c>
      <c r="W11" s="51"/>
      <c r="X11" s="52"/>
      <c r="Z11" s="42"/>
    </row>
    <row r="12" spans="1:27" ht="17.399999999999999" x14ac:dyDescent="0.3">
      <c r="A12" s="19"/>
      <c r="B12" s="9"/>
      <c r="C12" s="33"/>
      <c r="D12" s="11"/>
      <c r="E12" s="35"/>
      <c r="F12" s="9"/>
      <c r="G12" s="33"/>
      <c r="H12" s="11"/>
      <c r="I12" s="33"/>
      <c r="J12" s="39"/>
      <c r="K12" s="13"/>
      <c r="L12" s="13"/>
      <c r="M12" s="10"/>
      <c r="N12" s="53"/>
      <c r="O12" s="53"/>
      <c r="P12" s="54"/>
      <c r="Q12" s="55"/>
      <c r="R12" s="14"/>
      <c r="S12" s="12"/>
      <c r="T12" s="15">
        <f t="shared" si="0"/>
        <v>0</v>
      </c>
      <c r="U12" s="34"/>
      <c r="V12" s="16">
        <f t="shared" ref="V12:V21" si="4">SUM(J12,M12,T12,U12)</f>
        <v>0</v>
      </c>
      <c r="W12" s="51"/>
      <c r="X12" s="52"/>
    </row>
    <row r="13" spans="1:27" ht="17.399999999999999" x14ac:dyDescent="0.3">
      <c r="A13" s="19"/>
      <c r="B13" s="9"/>
      <c r="C13" s="33"/>
      <c r="D13" s="11"/>
      <c r="E13" s="33"/>
      <c r="F13" s="9"/>
      <c r="G13" s="33"/>
      <c r="H13" s="11"/>
      <c r="I13" s="33"/>
      <c r="J13" s="39"/>
      <c r="K13" s="13"/>
      <c r="L13" s="13"/>
      <c r="M13" s="13"/>
      <c r="N13" s="53"/>
      <c r="O13" s="53"/>
      <c r="P13" s="54"/>
      <c r="Q13" s="55"/>
      <c r="R13" s="14">
        <f>_xlfn.LET(
  _xlpm.duration,  IF(G13="सायं", 12 + H13, H13) - IF(C12="सायं", 12 + D12, D12) + (F13 - B12)*24,
  _xlpm.full_blocks, INT(_xlpm.duration / 24),
  _xlpm.remainder, MOD(_xlpm.duration, 24),
  _xlpm.partial_block, IF(_xlpm.remainder &lt; 6, 0, IF(_xlpm.remainder &lt; 12, 0.7, 1)),
  _xlpm.full_blocks + _xlpm.partial_block
)</f>
        <v>0</v>
      </c>
      <c r="S13" s="12">
        <f>IF(P13="राज्य की राजधानी",
    IF($J$3="ड",350,
    IF($J$3="घ",550,
    IF($J$3="ग",600,
    IF($J$3="ख",700,
    IF($J$3="क",800,0))))),
IF(P13="राज्य के अन्य स्थान",
    IF($J$3="ड",250,
    IF($J$3="घ",350,
    IF($J$3="ग",400,
    IF($J$3="ख",500,
    IF($J$3="क",600,0))))),
0))</f>
        <v>0</v>
      </c>
      <c r="T13" s="15">
        <f t="shared" si="0"/>
        <v>0</v>
      </c>
      <c r="U13" s="34"/>
      <c r="V13" s="16">
        <f t="shared" si="4"/>
        <v>0</v>
      </c>
      <c r="W13" s="51"/>
      <c r="X13" s="52"/>
    </row>
    <row r="14" spans="1:27" ht="17.399999999999999" x14ac:dyDescent="0.3">
      <c r="A14" s="19"/>
      <c r="B14" s="9"/>
      <c r="C14" s="33"/>
      <c r="D14" s="11"/>
      <c r="E14" s="33"/>
      <c r="F14" s="9"/>
      <c r="G14" s="33"/>
      <c r="H14" s="11"/>
      <c r="I14" s="33"/>
      <c r="J14" s="39"/>
      <c r="K14" s="13"/>
      <c r="L14" s="13"/>
      <c r="M14" s="13"/>
      <c r="N14" s="53"/>
      <c r="O14" s="53"/>
      <c r="P14" s="54"/>
      <c r="Q14" s="55"/>
      <c r="R14" s="14"/>
      <c r="S14" s="12"/>
      <c r="T14" s="15">
        <f t="shared" si="0"/>
        <v>0</v>
      </c>
      <c r="U14" s="34"/>
      <c r="V14" s="16">
        <f t="shared" si="4"/>
        <v>0</v>
      </c>
      <c r="W14" s="51"/>
      <c r="X14" s="52"/>
      <c r="Z14" s="40"/>
    </row>
    <row r="15" spans="1:27" ht="17.399999999999999" x14ac:dyDescent="0.3">
      <c r="A15" s="19"/>
      <c r="B15" s="9"/>
      <c r="C15" s="33"/>
      <c r="D15" s="11"/>
      <c r="E15" s="33"/>
      <c r="F15" s="9"/>
      <c r="G15" s="33"/>
      <c r="H15" s="11"/>
      <c r="I15" s="33"/>
      <c r="J15" s="39"/>
      <c r="K15" s="13"/>
      <c r="L15" s="13"/>
      <c r="M15" s="13"/>
      <c r="N15" s="53"/>
      <c r="O15" s="53"/>
      <c r="P15" s="54"/>
      <c r="Q15" s="55"/>
      <c r="R15" s="14">
        <f>_xlfn.LET(
  _xlpm.duration,  IF(G15="सायं", 12 + H15, H15) - IF(C14="सायं", 12 + D14, D14) + (F15 - B14)*24,
  _xlpm.full_blocks, INT(_xlpm.duration / 24),
  _xlpm.remainder, MOD(_xlpm.duration, 24),
  _xlpm.partial_block, IF(_xlpm.remainder &lt; 6, 0, IF(_xlpm.remainder &lt; 12, 0.7, 1)),
  _xlpm.full_blocks + _xlpm.partial_block
)</f>
        <v>0</v>
      </c>
      <c r="S15" s="12">
        <f>IF(P15="राज्य की राजधानी",
    IF($J$3="ड",350,
    IF($J$3="घ",550,
    IF($J$3="ग",600,
    IF($J$3="ख",700,
    IF($J$3="क",800,0))))),
IF(P15="राज्य के अन्य स्थान",
    IF($J$3="ड",250,
    IF($J$3="घ",350,
    IF($J$3="ग",400,
    IF($J$3="ख",500,
    IF($J$3="क",600,0))))),
0))</f>
        <v>0</v>
      </c>
      <c r="T15" s="15">
        <f t="shared" si="0"/>
        <v>0</v>
      </c>
      <c r="U15" s="34"/>
      <c r="V15" s="16">
        <f t="shared" si="4"/>
        <v>0</v>
      </c>
      <c r="W15" s="51"/>
      <c r="X15" s="52"/>
    </row>
    <row r="16" spans="1:27" ht="17.399999999999999" x14ac:dyDescent="0.3">
      <c r="A16" s="19"/>
      <c r="B16" s="9"/>
      <c r="C16" s="33"/>
      <c r="D16" s="11"/>
      <c r="E16" s="33"/>
      <c r="F16" s="9"/>
      <c r="G16" s="33"/>
      <c r="H16" s="11"/>
      <c r="I16" s="33"/>
      <c r="J16" s="39"/>
      <c r="K16" s="13"/>
      <c r="L16" s="13"/>
      <c r="M16" s="13"/>
      <c r="N16" s="53"/>
      <c r="O16" s="53"/>
      <c r="P16" s="54"/>
      <c r="Q16" s="55"/>
      <c r="R16" s="14"/>
      <c r="S16" s="12"/>
      <c r="T16" s="15">
        <f t="shared" si="0"/>
        <v>0</v>
      </c>
      <c r="U16" s="34"/>
      <c r="V16" s="16">
        <f t="shared" si="4"/>
        <v>0</v>
      </c>
      <c r="W16" s="51"/>
      <c r="X16" s="52"/>
    </row>
    <row r="17" spans="1:24" ht="17.399999999999999" x14ac:dyDescent="0.3">
      <c r="A17" s="19"/>
      <c r="B17" s="9"/>
      <c r="C17" s="33"/>
      <c r="D17" s="11"/>
      <c r="E17" s="33"/>
      <c r="F17" s="9"/>
      <c r="G17" s="33"/>
      <c r="H17" s="11"/>
      <c r="I17" s="33"/>
      <c r="J17" s="39"/>
      <c r="K17" s="13"/>
      <c r="L17" s="13"/>
      <c r="M17" s="13"/>
      <c r="N17" s="53"/>
      <c r="O17" s="53"/>
      <c r="P17" s="54"/>
      <c r="Q17" s="55"/>
      <c r="R17" s="14">
        <f>_xlfn.LET(
  _xlpm.duration,  IF(G17="सायं", 12 + H17, H17) - IF(C16="सायं", 12 + D16, D16) + (F17 - B16)*24,
  _xlpm.full_blocks, INT(_xlpm.duration / 24),
  _xlpm.remainder, MOD(_xlpm.duration, 24),
  _xlpm.partial_block, IF(_xlpm.remainder &lt; 6, 0, IF(_xlpm.remainder &lt; 12, 0.7, 1)),
  _xlpm.full_blocks + _xlpm.partial_block
)</f>
        <v>0</v>
      </c>
      <c r="S17" s="12">
        <f>IF(P17="राज्य की राजधानी",
    IF($J$3="ड",350,
    IF($J$3="घ",550,
    IF($J$3="ग",600,
    IF($J$3="ख",700,
    IF($J$3="क",800,0))))),
IF(P17="राज्य के अन्य स्थान",
    IF($J$3="ड",250,
    IF($J$3="घ",350,
    IF($J$3="ग",400,
    IF($J$3="ख",500,
    IF($J$3="क",600,0))))),
0))</f>
        <v>0</v>
      </c>
      <c r="T17" s="15">
        <f t="shared" si="0"/>
        <v>0</v>
      </c>
      <c r="U17" s="34"/>
      <c r="V17" s="16">
        <f t="shared" si="4"/>
        <v>0</v>
      </c>
      <c r="W17" s="51"/>
      <c r="X17" s="52"/>
    </row>
    <row r="18" spans="1:24" ht="17.399999999999999" x14ac:dyDescent="0.3">
      <c r="A18" s="19"/>
      <c r="B18" s="9"/>
      <c r="C18" s="33"/>
      <c r="D18" s="11"/>
      <c r="E18" s="33"/>
      <c r="F18" s="9"/>
      <c r="G18" s="33"/>
      <c r="H18" s="11"/>
      <c r="I18" s="33"/>
      <c r="J18" s="39"/>
      <c r="K18" s="13"/>
      <c r="L18" s="13"/>
      <c r="M18" s="13"/>
      <c r="N18" s="53"/>
      <c r="O18" s="53"/>
      <c r="P18" s="54"/>
      <c r="Q18" s="55"/>
      <c r="R18" s="14"/>
      <c r="S18" s="12"/>
      <c r="T18" s="15">
        <f t="shared" si="0"/>
        <v>0</v>
      </c>
      <c r="U18" s="34"/>
      <c r="V18" s="16">
        <f t="shared" si="4"/>
        <v>0</v>
      </c>
      <c r="W18" s="51"/>
      <c r="X18" s="52"/>
    </row>
    <row r="19" spans="1:24" ht="17.399999999999999" x14ac:dyDescent="0.3">
      <c r="A19" s="19"/>
      <c r="B19" s="9"/>
      <c r="C19" s="33"/>
      <c r="D19" s="11"/>
      <c r="E19" s="33"/>
      <c r="F19" s="9"/>
      <c r="G19" s="33"/>
      <c r="H19" s="11"/>
      <c r="I19" s="33"/>
      <c r="J19" s="39"/>
      <c r="K19" s="13"/>
      <c r="L19" s="13"/>
      <c r="M19" s="13"/>
      <c r="N19" s="53"/>
      <c r="O19" s="53"/>
      <c r="P19" s="54"/>
      <c r="Q19" s="55"/>
      <c r="R19" s="14">
        <f>_xlfn.LET(
  _xlpm.duration,  IF(G19="सायं", 12 + H19, H19) - IF(C18="सायं", 12 + D18, D18) + (F19 - B18)*24,
  _xlpm.full_blocks, INT(_xlpm.duration / 24),
  _xlpm.remainder, MOD(_xlpm.duration, 24),
  _xlpm.partial_block, IF(_xlpm.remainder &lt; 6, 0, IF(_xlpm.remainder &lt; 12, 0.7, 1)),
  _xlpm.full_blocks + _xlpm.partial_block
)</f>
        <v>0</v>
      </c>
      <c r="S19" s="12">
        <f>IF(P19="राज्य की राजधानी",
    IF($J$3="ड",350,
    IF($J$3="घ",550,
    IF($J$3="ग",600,
    IF($J$3="ख",700,
    IF($J$3="क",800,0))))),
IF(P19="राज्य के अन्य स्थान",
    IF($J$3="ड",250,
    IF($J$3="घ",350,
    IF($J$3="ग",400,
    IF($J$3="ख",500,
    IF($J$3="क",600,0))))),
0))</f>
        <v>0</v>
      </c>
      <c r="T19" s="15">
        <f t="shared" si="0"/>
        <v>0</v>
      </c>
      <c r="U19" s="34"/>
      <c r="V19" s="16">
        <f t="shared" si="4"/>
        <v>0</v>
      </c>
      <c r="W19" s="51"/>
      <c r="X19" s="52"/>
    </row>
    <row r="20" spans="1:24" ht="17.399999999999999" x14ac:dyDescent="0.3">
      <c r="A20" s="19"/>
      <c r="B20" s="9"/>
      <c r="C20" s="33"/>
      <c r="D20" s="11"/>
      <c r="E20" s="33"/>
      <c r="F20" s="9"/>
      <c r="G20" s="33"/>
      <c r="H20" s="11"/>
      <c r="I20" s="33"/>
      <c r="J20" s="39"/>
      <c r="K20" s="13"/>
      <c r="L20" s="13"/>
      <c r="M20" s="13"/>
      <c r="N20" s="53"/>
      <c r="O20" s="53"/>
      <c r="P20" s="54"/>
      <c r="Q20" s="55"/>
      <c r="R20" s="14"/>
      <c r="S20" s="12"/>
      <c r="T20" s="15">
        <f t="shared" si="0"/>
        <v>0</v>
      </c>
      <c r="U20" s="34"/>
      <c r="V20" s="16">
        <f t="shared" si="4"/>
        <v>0</v>
      </c>
      <c r="W20" s="51"/>
      <c r="X20" s="52"/>
    </row>
    <row r="21" spans="1:24" ht="17.399999999999999" x14ac:dyDescent="0.3">
      <c r="A21" s="19"/>
      <c r="B21" s="9"/>
      <c r="C21" s="33"/>
      <c r="D21" s="11"/>
      <c r="E21" s="33"/>
      <c r="F21" s="9"/>
      <c r="G21" s="33"/>
      <c r="H21" s="11"/>
      <c r="I21" s="33"/>
      <c r="J21" s="39"/>
      <c r="K21" s="13"/>
      <c r="L21" s="13"/>
      <c r="M21" s="13"/>
      <c r="N21" s="53"/>
      <c r="O21" s="53"/>
      <c r="P21" s="54"/>
      <c r="Q21" s="55"/>
      <c r="R21" s="14">
        <f>_xlfn.LET(
  _xlpm.duration,  IF(G21="सायं", 12 + H21, H21) - IF(C20="सायं", 12 + D20, D20) + (F21 - B20)*24,
  _xlpm.full_blocks, INT(_xlpm.duration / 24),
  _xlpm.remainder, MOD(_xlpm.duration, 24),
  _xlpm.partial_block, IF(_xlpm.remainder &lt; 6, 0, IF(_xlpm.remainder &lt; 12, 0.7, 1)),
  _xlpm.full_blocks + _xlpm.partial_block
)</f>
        <v>0</v>
      </c>
      <c r="S21" s="12">
        <f>IF(P21="राज्य की राजधानी",
    IF($J$3="ड",350,
    IF($J$3="घ",550,
    IF($J$3="ग",600,
    IF($J$3="ख",700,
    IF($J$3="क",800,0))))),
IF(P21="राज्य के अन्य स्थान",
    IF($J$3="ड",250,
    IF($J$3="घ",350,
    IF($J$3="ग",400,
    IF($J$3="ख",500,
    IF($J$3="क",600,0))))),
0))</f>
        <v>0</v>
      </c>
      <c r="T21" s="15">
        <f t="shared" si="0"/>
        <v>0</v>
      </c>
      <c r="U21" s="34"/>
      <c r="V21" s="16">
        <f t="shared" si="4"/>
        <v>0</v>
      </c>
      <c r="W21" s="51"/>
      <c r="X21" s="52"/>
    </row>
    <row r="22" spans="1:24" ht="17.399999999999999" x14ac:dyDescent="0.3">
      <c r="A22" s="117" t="s">
        <v>11</v>
      </c>
      <c r="B22" s="118"/>
      <c r="C22" s="118"/>
      <c r="D22" s="118"/>
      <c r="E22" s="118"/>
      <c r="F22" s="118"/>
      <c r="G22" s="118"/>
      <c r="H22" s="118"/>
      <c r="I22" s="118"/>
      <c r="J22" s="12">
        <f>SUM(J8:J15)</f>
        <v>480</v>
      </c>
      <c r="K22" s="20"/>
      <c r="L22" s="20"/>
      <c r="M22" s="37">
        <f>SUM(M8:M15)</f>
        <v>80</v>
      </c>
      <c r="N22" s="119"/>
      <c r="O22" s="119"/>
      <c r="P22" s="54"/>
      <c r="Q22" s="55"/>
      <c r="R22" s="36"/>
      <c r="S22" s="14">
        <f>SUM(R8:R11)</f>
        <v>1.4</v>
      </c>
      <c r="T22" s="37">
        <f>SUM(T10:T15)</f>
        <v>175</v>
      </c>
      <c r="U22" s="20"/>
      <c r="V22" s="38">
        <f>ROUND(SUM(V8:V15),0)</f>
        <v>910</v>
      </c>
      <c r="W22" s="20"/>
      <c r="X22" s="29"/>
    </row>
    <row r="23" spans="1:24" ht="18" thickBot="1" x14ac:dyDescent="0.35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2" t="s">
        <v>50</v>
      </c>
      <c r="N23" s="73"/>
      <c r="O23" s="73"/>
      <c r="P23" s="74"/>
      <c r="Q23" s="62"/>
      <c r="R23" s="62"/>
      <c r="S23" s="62"/>
      <c r="T23" s="62"/>
      <c r="U23" s="62"/>
      <c r="V23" s="62"/>
      <c r="W23" s="62"/>
      <c r="X23" s="28" t="s">
        <v>49</v>
      </c>
    </row>
    <row r="24" spans="1:24" ht="18" customHeight="1" thickTop="1" x14ac:dyDescent="0.3">
      <c r="A24" s="75" t="s">
        <v>40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68"/>
      <c r="V24" s="68"/>
      <c r="W24" s="68"/>
      <c r="X24" s="31"/>
    </row>
    <row r="25" spans="1:24" ht="15" customHeight="1" x14ac:dyDescent="0.3">
      <c r="A25" s="67" t="s">
        <v>51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8"/>
      <c r="V25" s="68"/>
      <c r="W25" s="68"/>
      <c r="X25" s="31"/>
    </row>
    <row r="26" spans="1:24" ht="15" customHeight="1" x14ac:dyDescent="0.3">
      <c r="A26" s="67" t="s">
        <v>52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8"/>
      <c r="V26" s="68"/>
      <c r="W26" s="68"/>
      <c r="X26" s="31"/>
    </row>
    <row r="27" spans="1:24" ht="15" customHeight="1" x14ac:dyDescent="0.3">
      <c r="A27" s="61" t="s">
        <v>54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21"/>
      <c r="T27" s="21"/>
      <c r="U27" s="30"/>
      <c r="V27" s="30"/>
      <c r="W27" s="30"/>
      <c r="X27" s="31"/>
    </row>
    <row r="28" spans="1:24" ht="15" customHeight="1" x14ac:dyDescent="0.3">
      <c r="A28" s="61" t="s">
        <v>53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21"/>
      <c r="T28" s="21"/>
      <c r="U28" s="30"/>
      <c r="V28" s="30"/>
      <c r="W28" s="30"/>
      <c r="X28" s="31"/>
    </row>
    <row r="29" spans="1:24" ht="15" customHeight="1" thickBot="1" x14ac:dyDescent="0.3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3" t="s">
        <v>45</v>
      </c>
      <c r="R29" s="63"/>
      <c r="S29" s="63"/>
      <c r="T29" s="63"/>
      <c r="U29" s="63"/>
      <c r="V29" s="32"/>
      <c r="W29" s="32"/>
      <c r="X29" s="31"/>
    </row>
    <row r="30" spans="1:24" ht="18" customHeight="1" thickTop="1" x14ac:dyDescent="0.3">
      <c r="A30" s="91" t="s">
        <v>41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3"/>
      <c r="M30" s="94" t="s">
        <v>46</v>
      </c>
      <c r="N30" s="92"/>
      <c r="O30" s="92"/>
      <c r="P30" s="92"/>
      <c r="Q30" s="92"/>
      <c r="R30" s="92"/>
      <c r="S30" s="92"/>
      <c r="T30" s="92"/>
      <c r="U30" s="95"/>
      <c r="V30" s="96" t="s">
        <v>48</v>
      </c>
      <c r="W30" s="97"/>
      <c r="X30" s="98"/>
    </row>
    <row r="31" spans="1:24" ht="31.95" customHeight="1" x14ac:dyDescent="0.3">
      <c r="A31" s="112" t="s">
        <v>55</v>
      </c>
      <c r="B31" s="113"/>
      <c r="C31" s="114"/>
      <c r="D31" s="114"/>
      <c r="E31" s="22" t="s">
        <v>42</v>
      </c>
      <c r="F31" s="23"/>
      <c r="G31" s="64" t="s">
        <v>43</v>
      </c>
      <c r="H31" s="64"/>
      <c r="I31" s="20" t="s">
        <v>44</v>
      </c>
      <c r="J31" s="102"/>
      <c r="K31" s="103"/>
      <c r="L31" s="104"/>
      <c r="M31" s="76" t="s">
        <v>58</v>
      </c>
      <c r="N31" s="77"/>
      <c r="O31" s="77"/>
      <c r="P31" s="77"/>
      <c r="Q31" s="78"/>
      <c r="R31" s="65"/>
      <c r="S31" s="66"/>
      <c r="T31" s="66"/>
      <c r="U31" s="26" t="s">
        <v>44</v>
      </c>
      <c r="V31" s="115">
        <f>IFERROR(SUM(J31+J32+J33+V22)-R31,"")</f>
        <v>910</v>
      </c>
      <c r="W31" s="116"/>
      <c r="X31" s="27" t="str">
        <f>IF(V31="","",IF(V31=0,"","/- Rs."))</f>
        <v>/- Rs.</v>
      </c>
    </row>
    <row r="32" spans="1:24" ht="15" customHeight="1" x14ac:dyDescent="0.3">
      <c r="A32" s="108" t="s">
        <v>56</v>
      </c>
      <c r="B32" s="77"/>
      <c r="C32" s="66"/>
      <c r="D32" s="66"/>
      <c r="E32" s="66"/>
      <c r="F32" s="66"/>
      <c r="G32" s="66"/>
      <c r="H32" s="109"/>
      <c r="I32" s="24" t="s">
        <v>44</v>
      </c>
      <c r="J32" s="102"/>
      <c r="K32" s="103"/>
      <c r="L32" s="104"/>
      <c r="M32" s="79"/>
      <c r="N32" s="80"/>
      <c r="O32" s="80"/>
      <c r="P32" s="80"/>
      <c r="Q32" s="81"/>
      <c r="R32" s="110"/>
      <c r="S32" s="111"/>
      <c r="T32" s="111"/>
      <c r="U32" s="18"/>
      <c r="V32" s="85" t="s">
        <v>47</v>
      </c>
      <c r="W32" s="86"/>
      <c r="X32" s="87"/>
    </row>
    <row r="33" spans="1:24" ht="31.95" customHeight="1" thickBot="1" x14ac:dyDescent="0.35">
      <c r="A33" s="99" t="s">
        <v>57</v>
      </c>
      <c r="B33" s="100"/>
      <c r="C33" s="83"/>
      <c r="D33" s="83"/>
      <c r="E33" s="83"/>
      <c r="F33" s="83"/>
      <c r="G33" s="83"/>
      <c r="H33" s="84"/>
      <c r="I33" s="25" t="s">
        <v>44</v>
      </c>
      <c r="J33" s="105"/>
      <c r="K33" s="106"/>
      <c r="L33" s="107"/>
      <c r="M33" s="101" t="s">
        <v>59</v>
      </c>
      <c r="N33" s="101"/>
      <c r="O33" s="101"/>
      <c r="P33" s="101"/>
      <c r="Q33" s="101"/>
      <c r="R33" s="82"/>
      <c r="S33" s="83"/>
      <c r="T33" s="83"/>
      <c r="U33" s="84"/>
      <c r="V33" s="88"/>
      <c r="W33" s="89"/>
      <c r="X33" s="90"/>
    </row>
    <row r="34" spans="1:24" ht="16.2" thickTop="1" x14ac:dyDescent="0.3">
      <c r="A34" s="3"/>
      <c r="B34" s="3"/>
      <c r="C34" s="3"/>
      <c r="D34" s="3"/>
      <c r="E34" s="3"/>
      <c r="F34" s="3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5"/>
      <c r="X35" s="5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5"/>
      <c r="X36" s="5"/>
    </row>
    <row r="37" spans="1:24" x14ac:dyDescent="0.3">
      <c r="A37" s="1"/>
      <c r="B37" s="1"/>
      <c r="C37" s="1"/>
      <c r="D37" s="1"/>
      <c r="E37" s="1"/>
      <c r="F37" s="1"/>
      <c r="G37" s="1"/>
      <c r="H37" s="1"/>
      <c r="I37" s="1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5"/>
      <c r="X37" s="5"/>
    </row>
    <row r="38" spans="1:24" x14ac:dyDescent="0.3">
      <c r="A38" s="3"/>
      <c r="B38" s="3"/>
      <c r="C38" s="3"/>
      <c r="D38" s="3"/>
      <c r="E38" s="3"/>
      <c r="F38" s="3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4"/>
    </row>
    <row r="39" spans="1:24" x14ac:dyDescent="0.3">
      <c r="A39" s="1"/>
      <c r="B39" s="1"/>
      <c r="C39" s="1"/>
      <c r="D39" s="1"/>
      <c r="E39" s="1"/>
      <c r="F39" s="1"/>
      <c r="G39" s="1"/>
      <c r="H39" s="1"/>
      <c r="I39" s="1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5"/>
      <c r="X39" s="5"/>
    </row>
    <row r="40" spans="1:24" x14ac:dyDescent="0.3">
      <c r="A40" s="1"/>
      <c r="B40" s="1"/>
      <c r="C40" s="1"/>
      <c r="D40" s="1"/>
      <c r="E40" s="1"/>
      <c r="F40" s="1"/>
      <c r="G40" s="1"/>
      <c r="H40" s="1"/>
      <c r="I40" s="1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5"/>
      <c r="X40" s="5"/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5"/>
      <c r="X41" s="5"/>
    </row>
    <row r="42" spans="1:24" x14ac:dyDescent="0.3">
      <c r="A42" s="1"/>
      <c r="B42" s="1"/>
      <c r="C42" s="1"/>
      <c r="D42" s="1"/>
      <c r="E42" s="1"/>
      <c r="F42" s="1"/>
      <c r="G42" s="1"/>
      <c r="H42" s="1"/>
      <c r="I42" s="1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5"/>
      <c r="X42" s="5"/>
    </row>
    <row r="43" spans="1:24" x14ac:dyDescent="0.3">
      <c r="A43" s="1"/>
      <c r="B43" s="1"/>
      <c r="C43" s="1"/>
      <c r="D43" s="1"/>
      <c r="E43" s="1"/>
      <c r="F43" s="1"/>
      <c r="G43" s="1"/>
      <c r="H43" s="1"/>
      <c r="I43" s="1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5"/>
      <c r="X43" s="5"/>
    </row>
    <row r="44" spans="1:24" x14ac:dyDescent="0.3">
      <c r="A44" s="1"/>
      <c r="B44" s="1"/>
      <c r="C44" s="1"/>
      <c r="D44" s="1"/>
      <c r="E44" s="1"/>
      <c r="F44" s="1"/>
      <c r="G44" s="1"/>
      <c r="H44" s="1"/>
      <c r="I44" s="1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5"/>
      <c r="X44" s="5"/>
    </row>
    <row r="45" spans="1:24" x14ac:dyDescent="0.3">
      <c r="A45" s="1"/>
      <c r="B45" s="1"/>
      <c r="C45" s="1"/>
      <c r="D45" s="1"/>
      <c r="E45" s="1"/>
      <c r="F45" s="1"/>
      <c r="G45" s="1"/>
      <c r="H45" s="1"/>
      <c r="I45" s="1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5"/>
      <c r="X45" s="5"/>
    </row>
    <row r="46" spans="1:24" x14ac:dyDescent="0.3">
      <c r="A46" s="1"/>
      <c r="B46" s="1"/>
      <c r="C46" s="1"/>
      <c r="D46" s="1"/>
      <c r="E46" s="1"/>
      <c r="F46" s="1"/>
      <c r="G46" s="1"/>
      <c r="H46" s="1"/>
      <c r="I46" s="1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5"/>
      <c r="X46" s="5"/>
    </row>
    <row r="47" spans="1:24" x14ac:dyDescent="0.3">
      <c r="A47" s="1"/>
      <c r="B47" s="1"/>
      <c r="C47" s="1"/>
      <c r="D47" s="1"/>
      <c r="E47" s="1"/>
      <c r="F47" s="1"/>
      <c r="G47" s="1"/>
      <c r="H47" s="1"/>
      <c r="I47" s="1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5"/>
      <c r="X47" s="5"/>
    </row>
    <row r="48" spans="1:24" x14ac:dyDescent="0.3">
      <c r="A48" s="1"/>
      <c r="B48" s="1"/>
      <c r="C48" s="1"/>
      <c r="D48" s="1"/>
      <c r="E48" s="1"/>
      <c r="F48" s="1"/>
      <c r="G48" s="1"/>
      <c r="H48" s="1"/>
      <c r="I48" s="1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5"/>
      <c r="X48" s="5"/>
    </row>
    <row r="49" spans="1:24" x14ac:dyDescent="0.3">
      <c r="A49" s="1"/>
      <c r="B49" s="1"/>
      <c r="C49" s="1"/>
      <c r="D49" s="1"/>
      <c r="E49" s="1"/>
      <c r="F49" s="1"/>
      <c r="G49" s="1"/>
      <c r="H49" s="1"/>
      <c r="I49" s="1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5"/>
      <c r="X49" s="5"/>
    </row>
  </sheetData>
  <mergeCells count="110">
    <mergeCell ref="U2:V2"/>
    <mergeCell ref="N4:O4"/>
    <mergeCell ref="G4:M4"/>
    <mergeCell ref="B3:H3"/>
    <mergeCell ref="B2:J2"/>
    <mergeCell ref="K2:M2"/>
    <mergeCell ref="N2:T2"/>
    <mergeCell ref="Q3:V3"/>
    <mergeCell ref="B4:E4"/>
    <mergeCell ref="A1:X1"/>
    <mergeCell ref="W2:X2"/>
    <mergeCell ref="P4:X4"/>
    <mergeCell ref="N3:O3"/>
    <mergeCell ref="L3:M3"/>
    <mergeCell ref="C7:D7"/>
    <mergeCell ref="G7:H7"/>
    <mergeCell ref="N10:O10"/>
    <mergeCell ref="W10:W11"/>
    <mergeCell ref="X10:X11"/>
    <mergeCell ref="N11:O11"/>
    <mergeCell ref="W5:W7"/>
    <mergeCell ref="X5:X7"/>
    <mergeCell ref="A6:D6"/>
    <mergeCell ref="E6:H6"/>
    <mergeCell ref="K6:K7"/>
    <mergeCell ref="L6:L7"/>
    <mergeCell ref="M6:M7"/>
    <mergeCell ref="A5:H5"/>
    <mergeCell ref="I5:I7"/>
    <mergeCell ref="J5:J7"/>
    <mergeCell ref="R5:T6"/>
    <mergeCell ref="U5:U7"/>
    <mergeCell ref="V5:V7"/>
    <mergeCell ref="X12:X13"/>
    <mergeCell ref="N13:O13"/>
    <mergeCell ref="P12:Q12"/>
    <mergeCell ref="N16:O16"/>
    <mergeCell ref="P16:Q16"/>
    <mergeCell ref="W16:W17"/>
    <mergeCell ref="X16:X17"/>
    <mergeCell ref="N17:O17"/>
    <mergeCell ref="P17:Q17"/>
    <mergeCell ref="X14:X15"/>
    <mergeCell ref="N15:O15"/>
    <mergeCell ref="N21:O21"/>
    <mergeCell ref="W18:W19"/>
    <mergeCell ref="W20:W21"/>
    <mergeCell ref="X18:X19"/>
    <mergeCell ref="X20:X21"/>
    <mergeCell ref="P18:Q18"/>
    <mergeCell ref="P19:Q19"/>
    <mergeCell ref="P20:Q20"/>
    <mergeCell ref="P21:Q21"/>
    <mergeCell ref="N18:O18"/>
    <mergeCell ref="N19:O19"/>
    <mergeCell ref="N20:O20"/>
    <mergeCell ref="R33:U33"/>
    <mergeCell ref="V32:X33"/>
    <mergeCell ref="A30:L30"/>
    <mergeCell ref="M30:U30"/>
    <mergeCell ref="V30:X30"/>
    <mergeCell ref="A33:B33"/>
    <mergeCell ref="C33:H33"/>
    <mergeCell ref="M33:Q33"/>
    <mergeCell ref="J31:L31"/>
    <mergeCell ref="J32:L32"/>
    <mergeCell ref="J33:L33"/>
    <mergeCell ref="A32:B32"/>
    <mergeCell ref="C32:H32"/>
    <mergeCell ref="R32:T32"/>
    <mergeCell ref="A31:B31"/>
    <mergeCell ref="C31:D31"/>
    <mergeCell ref="V31:W31"/>
    <mergeCell ref="G31:H31"/>
    <mergeCell ref="R31:T31"/>
    <mergeCell ref="A26:T26"/>
    <mergeCell ref="U26:W26"/>
    <mergeCell ref="A29:P29"/>
    <mergeCell ref="A23:L23"/>
    <mergeCell ref="M23:P23"/>
    <mergeCell ref="A24:T24"/>
    <mergeCell ref="M31:Q32"/>
    <mergeCell ref="U24:W24"/>
    <mergeCell ref="A25:T25"/>
    <mergeCell ref="U25:W25"/>
    <mergeCell ref="P13:Q13"/>
    <mergeCell ref="P14:Q14"/>
    <mergeCell ref="P15:Q15"/>
    <mergeCell ref="N8:O8"/>
    <mergeCell ref="P8:Q8"/>
    <mergeCell ref="A27:R27"/>
    <mergeCell ref="A28:R28"/>
    <mergeCell ref="Q23:W23"/>
    <mergeCell ref="Q29:U29"/>
    <mergeCell ref="N14:O14"/>
    <mergeCell ref="W14:W15"/>
    <mergeCell ref="P22:Q22"/>
    <mergeCell ref="A22:I22"/>
    <mergeCell ref="N22:O22"/>
    <mergeCell ref="N12:O12"/>
    <mergeCell ref="W12:W13"/>
    <mergeCell ref="W8:W9"/>
    <mergeCell ref="X8:X9"/>
    <mergeCell ref="N9:O9"/>
    <mergeCell ref="P9:Q9"/>
    <mergeCell ref="K5:M5"/>
    <mergeCell ref="N5:O7"/>
    <mergeCell ref="P5:Q7"/>
    <mergeCell ref="P10:Q10"/>
    <mergeCell ref="P11:Q11"/>
  </mergeCells>
  <conditionalFormatting sqref="A1:X1 N2 U2 W2:X2 K2:K3 I3:J3 W3 P3:P4 A6:I8 L8:N8 S8:X8 J8:J15 J9:N9 S9:W9 A9:H11 I9:I15 S10:S21 T12:T13 V12:V13 A12:C21 V16:V17 I16:J21 V20:V21">
    <cfRule type="expression" dxfId="7" priority="3">
      <formula>ISERROR(A1)</formula>
    </cfRule>
  </conditionalFormatting>
  <conditionalFormatting sqref="N8:N21 V8:V21 J22:N22 P22:V22">
    <cfRule type="cellIs" dxfId="6" priority="71" operator="equal">
      <formula>0</formula>
    </cfRule>
  </conditionalFormatting>
  <conditionalFormatting sqref="P8:R21">
    <cfRule type="expression" dxfId="5" priority="1">
      <formula>ISERROR(P8)</formula>
    </cfRule>
  </conditionalFormatting>
  <conditionalFormatting sqref="R8:T21">
    <cfRule type="cellIs" dxfId="4" priority="47" operator="equal">
      <formula>0</formula>
    </cfRule>
  </conditionalFormatting>
  <conditionalFormatting sqref="T10:W21 P22:W22 A2:B3 A4:G5 H5:J5 K5:K6 R5:X7 L6:M6 L10:N10 X10 G10:H15 K11:N21 D12 F12:H12 X12 D13:H21 X14 X16 X18 X20 A22:N22 X22:X29 A23:Q26 R24:R26 S24:U28 V24:W29 B29:Q29 A29:A33 M31 X31 R31:V32 B31:J33 J32:L33 M33 R33">
    <cfRule type="expression" dxfId="3" priority="79">
      <formula>ISERROR(A2)</formula>
    </cfRule>
  </conditionalFormatting>
  <conditionalFormatting sqref="V22:W22">
    <cfRule type="cellIs" dxfId="2" priority="4" operator="greaterThan">
      <formula>0</formula>
    </cfRule>
  </conditionalFormatting>
  <conditionalFormatting sqref="W22">
    <cfRule type="cellIs" dxfId="1" priority="5" operator="equal">
      <formula>0</formula>
    </cfRule>
    <cfRule type="cellIs" dxfId="0" priority="7" operator="greaterThan">
      <formula>0</formula>
    </cfRule>
  </conditionalFormatting>
  <dataValidations count="6">
    <dataValidation type="list" allowBlank="1" showErrorMessage="1" sqref="J3" xr:uid="{FBCA7AEC-9C1F-46E0-8AE2-4AD293F558DD}">
      <formula1>"क, ख, ग, घ, ड"</formula1>
    </dataValidation>
    <dataValidation type="list" allowBlank="1" showInputMessage="1" showErrorMessage="1" sqref="N8:O21" xr:uid="{00000000-0002-0000-0000-000002000000}">
      <formula1>"राजस्थान , अन्य राज्य "</formula1>
    </dataValidation>
    <dataValidation type="list" allowBlank="1" showInputMessage="1" showErrorMessage="1" sqref="G8:G21 C8:C21" xr:uid="{9A090CE1-E9B7-4D06-98E1-6E599062EFE7}">
      <formula1>"प्रातः, सायं"</formula1>
    </dataValidation>
    <dataValidation type="decimal" allowBlank="1" showInputMessage="1" showErrorMessage="1" sqref="R8:R21" xr:uid="{AD04D849-F704-44D7-A15C-8F6D3437E045}">
      <formula1>0</formula1>
      <formula2>365</formula2>
    </dataValidation>
    <dataValidation type="list" allowBlank="1" showInputMessage="1" showErrorMessage="1" sqref="I8:I21" xr:uid="{BF1925F5-7FAE-46FC-8C08-697B5603DA96}">
      <formula1>"बस, कार, रेल, स्वयं का वाहन, सरकारी वाहन, वायुयान"</formula1>
    </dataValidation>
    <dataValidation type="list" allowBlank="1" showInputMessage="1" showErrorMessage="1" sqref="P8:Q21" xr:uid="{211C98B4-6830-40A8-BAC9-8EF36CF3BE0B}">
      <formula1>"राज्य की राजधानी, राज्य के अन्य स्थान,"</formula1>
    </dataValidation>
  </dataValidations>
  <pageMargins left="0.45" right="0.2" top="0.5" bottom="0.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 Bill</vt:lpstr>
      <vt:lpstr>'TA Bill'!Print_Area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2025-06-01T08:58:37Z</dcterms:created>
  <dcterms:modified xsi:type="dcterms:W3CDTF">2025-06-04T16:51:00Z</dcterms:modified>
</cp:coreProperties>
</file>