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870cf11c5f67087a/Desktop/"/>
    </mc:Choice>
  </mc:AlternateContent>
  <xr:revisionPtr revIDLastSave="640" documentId="8_{64089A58-F5CA-43B3-8351-33FBB1953E46}" xr6:coauthVersionLast="47" xr6:coauthVersionMax="47" xr10:uidLastSave="{56ED9424-5BE1-4426-BD7D-11C36EC54F8A}"/>
  <bookViews>
    <workbookView xWindow="-108" yWindow="-108" windowWidth="23256" windowHeight="12456" firstSheet="2" activeTab="6" xr2:uid="{0317FCA5-73DF-47E0-AF86-1153E54B7B92}"/>
  </bookViews>
  <sheets>
    <sheet name="Flood Risk by Basin Size" sheetId="3" r:id="rId1"/>
    <sheet name="Soil Type Impact" sheetId="5" r:id="rId2"/>
    <sheet name="Land Cover Impact" sheetId="6" r:id="rId3"/>
    <sheet name="Population Exposure" sheetId="10" r:id="rId4"/>
    <sheet name="Table1" sheetId="2" r:id="rId5"/>
    <sheet name="Population vs Flood Risk" sheetId="8" r:id="rId6"/>
    <sheet name="Flood Dashboard" sheetId="9" r:id="rId7"/>
    <sheet name="catchment_characteristics_indof" sheetId="1" r:id="rId8"/>
  </sheets>
  <definedNames>
    <definedName name="_xlcn.WorksheetConnection_DisasterRiskManagementflood.xlsxTable1_11" hidden="1">Table1_1[]</definedName>
    <definedName name="_xlcn.WorksheetConnection_DisasterRiskManagementflood.xlsxTable11" hidden="1">Table1[]</definedName>
    <definedName name="ExternalData_1" localSheetId="4" hidden="1">Table1!$A$1:$DA$156</definedName>
    <definedName name="Slicer_Soil_type">#N/A</definedName>
  </definedNames>
  <calcPr calcId="0"/>
  <pivotCaches>
    <pivotCache cacheId="48"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Disaster Risk Management (flood).xlsx!Table1_1"/>
          <x15:modelTable id="Table1" name="Table1" connection="WorksheetConnection_Disaster Risk Management (flood).xlsx!Table1"/>
        </x15:modelTables>
      </x15:dataModel>
    </ext>
  </extLst>
</workbook>
</file>

<file path=xl/calcChain.xml><?xml version="1.0" encoding="utf-8"?>
<calcChain xmlns="http://schemas.openxmlformats.org/spreadsheetml/2006/main">
  <c r="P163" i="2" l="1"/>
  <c r="A163" i="2"/>
  <c r="DB2" i="2"/>
  <c r="DB3" i="2"/>
  <c r="DB4" i="2"/>
  <c r="DB5" i="2"/>
  <c r="DB6" i="2"/>
  <c r="DB7" i="2"/>
  <c r="DB8" i="2"/>
  <c r="DB9" i="2"/>
  <c r="DB10" i="2"/>
  <c r="DB11" i="2"/>
  <c r="DB12" i="2"/>
  <c r="DB13" i="2"/>
  <c r="DB14" i="2"/>
  <c r="DB15" i="2"/>
  <c r="DB16" i="2"/>
  <c r="DB17" i="2"/>
  <c r="DB18" i="2"/>
  <c r="DB19" i="2"/>
  <c r="DB20" i="2"/>
  <c r="DB21" i="2"/>
  <c r="DB22" i="2"/>
  <c r="DB23" i="2"/>
  <c r="DB24" i="2"/>
  <c r="DB25" i="2"/>
  <c r="DB26" i="2"/>
  <c r="DB27" i="2"/>
  <c r="DB28" i="2"/>
  <c r="DB29" i="2"/>
  <c r="DB30" i="2"/>
  <c r="DB31" i="2"/>
  <c r="DB32" i="2"/>
  <c r="DB33" i="2"/>
  <c r="DB34" i="2"/>
  <c r="DB35" i="2"/>
  <c r="DB36" i="2"/>
  <c r="DB37" i="2"/>
  <c r="DB38" i="2"/>
  <c r="DB39" i="2"/>
  <c r="DB40" i="2"/>
  <c r="DB41" i="2"/>
  <c r="DB42" i="2"/>
  <c r="DB43" i="2"/>
  <c r="DB44" i="2"/>
  <c r="DB45" i="2"/>
  <c r="DB46" i="2"/>
  <c r="DB47" i="2"/>
  <c r="DB48" i="2"/>
  <c r="DB49" i="2"/>
  <c r="DB50" i="2"/>
  <c r="DB51" i="2"/>
  <c r="DB52" i="2"/>
  <c r="DB53" i="2"/>
  <c r="DB54" i="2"/>
  <c r="DB55" i="2"/>
  <c r="DB56" i="2"/>
  <c r="DB57" i="2"/>
  <c r="DB58" i="2"/>
  <c r="DB59" i="2"/>
  <c r="DB60" i="2"/>
  <c r="DB61" i="2"/>
  <c r="DB62" i="2"/>
  <c r="DB63" i="2"/>
  <c r="DB64" i="2"/>
  <c r="DB65" i="2"/>
  <c r="DB66" i="2"/>
  <c r="DB67" i="2"/>
  <c r="DB68" i="2"/>
  <c r="DB69" i="2"/>
  <c r="DB70" i="2"/>
  <c r="DB71" i="2"/>
  <c r="DB72" i="2"/>
  <c r="DB73" i="2"/>
  <c r="DB74" i="2"/>
  <c r="DB75" i="2"/>
  <c r="DB76" i="2"/>
  <c r="DB77" i="2"/>
  <c r="DB78" i="2"/>
  <c r="DB79" i="2"/>
  <c r="DB80" i="2"/>
  <c r="DB81" i="2"/>
  <c r="DB82" i="2"/>
  <c r="DB83" i="2"/>
  <c r="DB84" i="2"/>
  <c r="DB85" i="2"/>
  <c r="DB86" i="2"/>
  <c r="DB87" i="2"/>
  <c r="DB88" i="2"/>
  <c r="DB89" i="2"/>
  <c r="DB90" i="2"/>
  <c r="DB91" i="2"/>
  <c r="DB92" i="2"/>
  <c r="DB93" i="2"/>
  <c r="DB94" i="2"/>
  <c r="DB95" i="2"/>
  <c r="DB96" i="2"/>
  <c r="DB97" i="2"/>
  <c r="DB98" i="2"/>
  <c r="DB99" i="2"/>
  <c r="DB100" i="2"/>
  <c r="DB101" i="2"/>
  <c r="DB102" i="2"/>
  <c r="DB103" i="2"/>
  <c r="DB104" i="2"/>
  <c r="DB105" i="2"/>
  <c r="DB106" i="2"/>
  <c r="DB107" i="2"/>
  <c r="DB108" i="2"/>
  <c r="DB109" i="2"/>
  <c r="DB110" i="2"/>
  <c r="DB111" i="2"/>
  <c r="DB112" i="2"/>
  <c r="DB113" i="2"/>
  <c r="DB114" i="2"/>
  <c r="DB115" i="2"/>
  <c r="DB116" i="2"/>
  <c r="DB117" i="2"/>
  <c r="DB118" i="2"/>
  <c r="DB119" i="2"/>
  <c r="DB120" i="2"/>
  <c r="DB121" i="2"/>
  <c r="DB122" i="2"/>
  <c r="DB123" i="2"/>
  <c r="DB124" i="2"/>
  <c r="DB125" i="2"/>
  <c r="DB126" i="2"/>
  <c r="DB127" i="2"/>
  <c r="DB128" i="2"/>
  <c r="DB129" i="2"/>
  <c r="DB130" i="2"/>
  <c r="DB131" i="2"/>
  <c r="DB132" i="2"/>
  <c r="DB133" i="2"/>
  <c r="DB134" i="2"/>
  <c r="DB135" i="2"/>
  <c r="DB136" i="2"/>
  <c r="DB137" i="2"/>
  <c r="DB138" i="2"/>
  <c r="DB139" i="2"/>
  <c r="DB140" i="2"/>
  <c r="DB141" i="2"/>
  <c r="DB142" i="2"/>
  <c r="DB143" i="2"/>
  <c r="DB144" i="2"/>
  <c r="DB145" i="2"/>
  <c r="DB146" i="2"/>
  <c r="DB147" i="2"/>
  <c r="DB148" i="2"/>
  <c r="DB149" i="2"/>
  <c r="DB150" i="2"/>
  <c r="DB151" i="2"/>
  <c r="DB152" i="2"/>
  <c r="DB153" i="2"/>
  <c r="DB154" i="2"/>
  <c r="DB155" i="2"/>
  <c r="DB156" i="2"/>
  <c r="DC2" i="2"/>
  <c r="DC3" i="2"/>
  <c r="DC4" i="2"/>
  <c r="DC5" i="2"/>
  <c r="DC6" i="2"/>
  <c r="DC7" i="2"/>
  <c r="DC8" i="2"/>
  <c r="DC9" i="2"/>
  <c r="DC10" i="2"/>
  <c r="DC11" i="2"/>
  <c r="DC12" i="2"/>
  <c r="DC13" i="2"/>
  <c r="DC14" i="2"/>
  <c r="DC15" i="2"/>
  <c r="DC16" i="2"/>
  <c r="DC17" i="2"/>
  <c r="DC18" i="2"/>
  <c r="DC19" i="2"/>
  <c r="DC20" i="2"/>
  <c r="DC21" i="2"/>
  <c r="DC22" i="2"/>
  <c r="DC23" i="2"/>
  <c r="DC24" i="2"/>
  <c r="DC25" i="2"/>
  <c r="DC26" i="2"/>
  <c r="DC27" i="2"/>
  <c r="DC28" i="2"/>
  <c r="DC29" i="2"/>
  <c r="DC30" i="2"/>
  <c r="DC31" i="2"/>
  <c r="DC32" i="2"/>
  <c r="DC33" i="2"/>
  <c r="DC34" i="2"/>
  <c r="DC35" i="2"/>
  <c r="DC36" i="2"/>
  <c r="DC37" i="2"/>
  <c r="DC38" i="2"/>
  <c r="DC39" i="2"/>
  <c r="DC40" i="2"/>
  <c r="DC41" i="2"/>
  <c r="DC42" i="2"/>
  <c r="DC43" i="2"/>
  <c r="DC44" i="2"/>
  <c r="DC45" i="2"/>
  <c r="DC46" i="2"/>
  <c r="DC47" i="2"/>
  <c r="DC48" i="2"/>
  <c r="DC49" i="2"/>
  <c r="DC50" i="2"/>
  <c r="DC51" i="2"/>
  <c r="DC52" i="2"/>
  <c r="DC53" i="2"/>
  <c r="DC54" i="2"/>
  <c r="DC55" i="2"/>
  <c r="DC56" i="2"/>
  <c r="DC57" i="2"/>
  <c r="DC58" i="2"/>
  <c r="DC59" i="2"/>
  <c r="DC60" i="2"/>
  <c r="DC61" i="2"/>
  <c r="DC62" i="2"/>
  <c r="DC63" i="2"/>
  <c r="DC64" i="2"/>
  <c r="DC65" i="2"/>
  <c r="DC66" i="2"/>
  <c r="DC67" i="2"/>
  <c r="DC68" i="2"/>
  <c r="DC69" i="2"/>
  <c r="DC70" i="2"/>
  <c r="DC71" i="2"/>
  <c r="DC72" i="2"/>
  <c r="DC73" i="2"/>
  <c r="DC74" i="2"/>
  <c r="DC75" i="2"/>
  <c r="DC76" i="2"/>
  <c r="DC77" i="2"/>
  <c r="DC78" i="2"/>
  <c r="DC79" i="2"/>
  <c r="DC80" i="2"/>
  <c r="DC81" i="2"/>
  <c r="DC82" i="2"/>
  <c r="DC83" i="2"/>
  <c r="DC84" i="2"/>
  <c r="DC85" i="2"/>
  <c r="DC86" i="2"/>
  <c r="DC87" i="2"/>
  <c r="DC88" i="2"/>
  <c r="DC89" i="2"/>
  <c r="DC90" i="2"/>
  <c r="DC91" i="2"/>
  <c r="DC92" i="2"/>
  <c r="DC93" i="2"/>
  <c r="DC94" i="2"/>
  <c r="DC95" i="2"/>
  <c r="DC96" i="2"/>
  <c r="DC97" i="2"/>
  <c r="DC98" i="2"/>
  <c r="DC99" i="2"/>
  <c r="DC100" i="2"/>
  <c r="DC101" i="2"/>
  <c r="DC102" i="2"/>
  <c r="DC103" i="2"/>
  <c r="DC104" i="2"/>
  <c r="DC105" i="2"/>
  <c r="DC106" i="2"/>
  <c r="DC107" i="2"/>
  <c r="DC108" i="2"/>
  <c r="DC109" i="2"/>
  <c r="DC110" i="2"/>
  <c r="DC111" i="2"/>
  <c r="DC112" i="2"/>
  <c r="DC113" i="2"/>
  <c r="DC114" i="2"/>
  <c r="DC115" i="2"/>
  <c r="DC116" i="2"/>
  <c r="DC117" i="2"/>
  <c r="DC118" i="2"/>
  <c r="DC119" i="2"/>
  <c r="DC120" i="2"/>
  <c r="DC121" i="2"/>
  <c r="DC122" i="2"/>
  <c r="DC123" i="2"/>
  <c r="DC124" i="2"/>
  <c r="DC125" i="2"/>
  <c r="DC126" i="2"/>
  <c r="DC127" i="2"/>
  <c r="DC128" i="2"/>
  <c r="DC129" i="2"/>
  <c r="DC130" i="2"/>
  <c r="DC131" i="2"/>
  <c r="DC132" i="2"/>
  <c r="DC133" i="2"/>
  <c r="DC134" i="2"/>
  <c r="DC135" i="2"/>
  <c r="DC136" i="2"/>
  <c r="DC137" i="2"/>
  <c r="DC138" i="2"/>
  <c r="DC139" i="2"/>
  <c r="DC140" i="2"/>
  <c r="DC141" i="2"/>
  <c r="DC142" i="2"/>
  <c r="DC143" i="2"/>
  <c r="DC144" i="2"/>
  <c r="DC145" i="2"/>
  <c r="DC146" i="2"/>
  <c r="DC147" i="2"/>
  <c r="DC148" i="2"/>
  <c r="DC149" i="2"/>
  <c r="DC150" i="2"/>
  <c r="DC151" i="2"/>
  <c r="DC152" i="2"/>
  <c r="DC153" i="2"/>
  <c r="DC154" i="2"/>
  <c r="DC155" i="2"/>
  <c r="DC156" i="2"/>
  <c r="DD2" i="2"/>
  <c r="DD3" i="2"/>
  <c r="DD4" i="2"/>
  <c r="DD5" i="2"/>
  <c r="DD6" i="2"/>
  <c r="DD7" i="2"/>
  <c r="DD8" i="2"/>
  <c r="DD9" i="2"/>
  <c r="DD10" i="2"/>
  <c r="DD11" i="2"/>
  <c r="DD12" i="2"/>
  <c r="DD13" i="2"/>
  <c r="DD14" i="2"/>
  <c r="DD15" i="2"/>
  <c r="DD16" i="2"/>
  <c r="DD17" i="2"/>
  <c r="DD18" i="2"/>
  <c r="DD19" i="2"/>
  <c r="DD20" i="2"/>
  <c r="DD21" i="2"/>
  <c r="DD22" i="2"/>
  <c r="DD23" i="2"/>
  <c r="DD24" i="2"/>
  <c r="DD25" i="2"/>
  <c r="DD26" i="2"/>
  <c r="DD27" i="2"/>
  <c r="DD28" i="2"/>
  <c r="DD29" i="2"/>
  <c r="DD30" i="2"/>
  <c r="DD31" i="2"/>
  <c r="DD32" i="2"/>
  <c r="DD33" i="2"/>
  <c r="DD34" i="2"/>
  <c r="DD35" i="2"/>
  <c r="DD36" i="2"/>
  <c r="DD37" i="2"/>
  <c r="DD38" i="2"/>
  <c r="DD39" i="2"/>
  <c r="DD40" i="2"/>
  <c r="DD41" i="2"/>
  <c r="DD42" i="2"/>
  <c r="DD43" i="2"/>
  <c r="DD44" i="2"/>
  <c r="DD45" i="2"/>
  <c r="DD46" i="2"/>
  <c r="DD47" i="2"/>
  <c r="DD48" i="2"/>
  <c r="DD49" i="2"/>
  <c r="DD50" i="2"/>
  <c r="DD51" i="2"/>
  <c r="DD52" i="2"/>
  <c r="DD53" i="2"/>
  <c r="DD54" i="2"/>
  <c r="DD55" i="2"/>
  <c r="DD56" i="2"/>
  <c r="DD57" i="2"/>
  <c r="DD58" i="2"/>
  <c r="DD59" i="2"/>
  <c r="DD60" i="2"/>
  <c r="DD61" i="2"/>
  <c r="DD62" i="2"/>
  <c r="DD63" i="2"/>
  <c r="DD64" i="2"/>
  <c r="DD65" i="2"/>
  <c r="DD66" i="2"/>
  <c r="DD67" i="2"/>
  <c r="DD68" i="2"/>
  <c r="DD69" i="2"/>
  <c r="DD70" i="2"/>
  <c r="DD71" i="2"/>
  <c r="DD72" i="2"/>
  <c r="DD73" i="2"/>
  <c r="DD74" i="2"/>
  <c r="DD75" i="2"/>
  <c r="DD76" i="2"/>
  <c r="DD77" i="2"/>
  <c r="DD78" i="2"/>
  <c r="DD79" i="2"/>
  <c r="DD80" i="2"/>
  <c r="DD81" i="2"/>
  <c r="DD82" i="2"/>
  <c r="DD83" i="2"/>
  <c r="DD84" i="2"/>
  <c r="DD85" i="2"/>
  <c r="DD86" i="2"/>
  <c r="DD87" i="2"/>
  <c r="DD88" i="2"/>
  <c r="DD89" i="2"/>
  <c r="DD90" i="2"/>
  <c r="DD91" i="2"/>
  <c r="DD92" i="2"/>
  <c r="DD93" i="2"/>
  <c r="DD94" i="2"/>
  <c r="DD95" i="2"/>
  <c r="DD96" i="2"/>
  <c r="DD97" i="2"/>
  <c r="DD98" i="2"/>
  <c r="DD99" i="2"/>
  <c r="DD100" i="2"/>
  <c r="DD101" i="2"/>
  <c r="DD102" i="2"/>
  <c r="DD103" i="2"/>
  <c r="DD104" i="2"/>
  <c r="DD105" i="2"/>
  <c r="DD106" i="2"/>
  <c r="DD107" i="2"/>
  <c r="DD108" i="2"/>
  <c r="DD109" i="2"/>
  <c r="DD110" i="2"/>
  <c r="DD111" i="2"/>
  <c r="DD112" i="2"/>
  <c r="DD113" i="2"/>
  <c r="DD114" i="2"/>
  <c r="DD115" i="2"/>
  <c r="DD116" i="2"/>
  <c r="DD117" i="2"/>
  <c r="DD118" i="2"/>
  <c r="DD119" i="2"/>
  <c r="DD120" i="2"/>
  <c r="DD121" i="2"/>
  <c r="DD122" i="2"/>
  <c r="DD123" i="2"/>
  <c r="DD124" i="2"/>
  <c r="DD125" i="2"/>
  <c r="DD126" i="2"/>
  <c r="DD127" i="2"/>
  <c r="DD128" i="2"/>
  <c r="DD129" i="2"/>
  <c r="DD130" i="2"/>
  <c r="DD131" i="2"/>
  <c r="DD132" i="2"/>
  <c r="DD133" i="2"/>
  <c r="DD134" i="2"/>
  <c r="DD135" i="2"/>
  <c r="DD136" i="2"/>
  <c r="DD137" i="2"/>
  <c r="DD138" i="2"/>
  <c r="DD139" i="2"/>
  <c r="DD140" i="2"/>
  <c r="DD141" i="2"/>
  <c r="DD142" i="2"/>
  <c r="DD143" i="2"/>
  <c r="DD144" i="2"/>
  <c r="DD145" i="2"/>
  <c r="DD146" i="2"/>
  <c r="DD147" i="2"/>
  <c r="DD148" i="2"/>
  <c r="DD149" i="2"/>
  <c r="DD150" i="2"/>
  <c r="DD151" i="2"/>
  <c r="DD152" i="2"/>
  <c r="DD153" i="2"/>
  <c r="DD154" i="2"/>
  <c r="DD155" i="2"/>
  <c r="DD156" i="2"/>
  <c r="DE2" i="2"/>
  <c r="DE3" i="2"/>
  <c r="DE4" i="2"/>
  <c r="DE5" i="2"/>
  <c r="DE6" i="2"/>
  <c r="DE7" i="2"/>
  <c r="DE8" i="2"/>
  <c r="DE9" i="2"/>
  <c r="DE10" i="2"/>
  <c r="DE11" i="2"/>
  <c r="DE12" i="2"/>
  <c r="DE13" i="2"/>
  <c r="DE14" i="2"/>
  <c r="DE15" i="2"/>
  <c r="DE16" i="2"/>
  <c r="DE17" i="2"/>
  <c r="DE18" i="2"/>
  <c r="DE19" i="2"/>
  <c r="DE20" i="2"/>
  <c r="DE21" i="2"/>
  <c r="DE22" i="2"/>
  <c r="DE23" i="2"/>
  <c r="DE24" i="2"/>
  <c r="DE25" i="2"/>
  <c r="DE26" i="2"/>
  <c r="DE27" i="2"/>
  <c r="DE28" i="2"/>
  <c r="DE29" i="2"/>
  <c r="DE30" i="2"/>
  <c r="DE31" i="2"/>
  <c r="DE32" i="2"/>
  <c r="DE33" i="2"/>
  <c r="DE34" i="2"/>
  <c r="DE35" i="2"/>
  <c r="DE36" i="2"/>
  <c r="DE37" i="2"/>
  <c r="DE38" i="2"/>
  <c r="DE39" i="2"/>
  <c r="DE40" i="2"/>
  <c r="DE41" i="2"/>
  <c r="DE42" i="2"/>
  <c r="DE43" i="2"/>
  <c r="DE44" i="2"/>
  <c r="DE45" i="2"/>
  <c r="DE46" i="2"/>
  <c r="DE47" i="2"/>
  <c r="DE48" i="2"/>
  <c r="DE49" i="2"/>
  <c r="DE50" i="2"/>
  <c r="DE51" i="2"/>
  <c r="DE52" i="2"/>
  <c r="DE53" i="2"/>
  <c r="DE54" i="2"/>
  <c r="DE55" i="2"/>
  <c r="DE56" i="2"/>
  <c r="DE57" i="2"/>
  <c r="DE58" i="2"/>
  <c r="DE59" i="2"/>
  <c r="DE60" i="2"/>
  <c r="DE61" i="2"/>
  <c r="DE62" i="2"/>
  <c r="DE63" i="2"/>
  <c r="DE64" i="2"/>
  <c r="DE65" i="2"/>
  <c r="DE66" i="2"/>
  <c r="DE67" i="2"/>
  <c r="DE68" i="2"/>
  <c r="DE69" i="2"/>
  <c r="DE70" i="2"/>
  <c r="DE71" i="2"/>
  <c r="DE72" i="2"/>
  <c r="DE73" i="2"/>
  <c r="DE74" i="2"/>
  <c r="DE75" i="2"/>
  <c r="DE76" i="2"/>
  <c r="DE77" i="2"/>
  <c r="DE78" i="2"/>
  <c r="DE79" i="2"/>
  <c r="DE80" i="2"/>
  <c r="DE81" i="2"/>
  <c r="DE82" i="2"/>
  <c r="DE83" i="2"/>
  <c r="DE84" i="2"/>
  <c r="DE85" i="2"/>
  <c r="DE86" i="2"/>
  <c r="DE87" i="2"/>
  <c r="DE88" i="2"/>
  <c r="DE89" i="2"/>
  <c r="DE90" i="2"/>
  <c r="DE91" i="2"/>
  <c r="DE92" i="2"/>
  <c r="DE93" i="2"/>
  <c r="DE94" i="2"/>
  <c r="DE95" i="2"/>
  <c r="DE96" i="2"/>
  <c r="DE97" i="2"/>
  <c r="DE98" i="2"/>
  <c r="DE99" i="2"/>
  <c r="DE100" i="2"/>
  <c r="DE101" i="2"/>
  <c r="DE102" i="2"/>
  <c r="DE103" i="2"/>
  <c r="DE104" i="2"/>
  <c r="DE105" i="2"/>
  <c r="DE106" i="2"/>
  <c r="DE107" i="2"/>
  <c r="DE108" i="2"/>
  <c r="DE109" i="2"/>
  <c r="DE110" i="2"/>
  <c r="DE111" i="2"/>
  <c r="DE112" i="2"/>
  <c r="DE113" i="2"/>
  <c r="DE114" i="2"/>
  <c r="DE115" i="2"/>
  <c r="DE116" i="2"/>
  <c r="DE117" i="2"/>
  <c r="DE118" i="2"/>
  <c r="DE119" i="2"/>
  <c r="DE120" i="2"/>
  <c r="DE121" i="2"/>
  <c r="DE122" i="2"/>
  <c r="DE123" i="2"/>
  <c r="DE124" i="2"/>
  <c r="DE125" i="2"/>
  <c r="DE126" i="2"/>
  <c r="DE127" i="2"/>
  <c r="DE128" i="2"/>
  <c r="DE129" i="2"/>
  <c r="DE130" i="2"/>
  <c r="DE131" i="2"/>
  <c r="DE132" i="2"/>
  <c r="DE133" i="2"/>
  <c r="DE134" i="2"/>
  <c r="DE135" i="2"/>
  <c r="DE136" i="2"/>
  <c r="DE137" i="2"/>
  <c r="DE138" i="2"/>
  <c r="DE139" i="2"/>
  <c r="DE140" i="2"/>
  <c r="DE141" i="2"/>
  <c r="DE142" i="2"/>
  <c r="DE143" i="2"/>
  <c r="DE144" i="2"/>
  <c r="DE145" i="2"/>
  <c r="DE146" i="2"/>
  <c r="DE147" i="2"/>
  <c r="DE148" i="2"/>
  <c r="DE149" i="2"/>
  <c r="DE150" i="2"/>
  <c r="DE151" i="2"/>
  <c r="DE152" i="2"/>
  <c r="DE153" i="2"/>
  <c r="DE154" i="2"/>
  <c r="DE155" i="2"/>
  <c r="DE156" i="2"/>
  <c r="DF2" i="2"/>
  <c r="DF3" i="2"/>
  <c r="DG3" i="2" s="1"/>
  <c r="DF4" i="2"/>
  <c r="DG4" i="2" s="1"/>
  <c r="DF5" i="2"/>
  <c r="DF6" i="2"/>
  <c r="DF7" i="2"/>
  <c r="DF8" i="2"/>
  <c r="DG8" i="2" s="1"/>
  <c r="DF9" i="2"/>
  <c r="DG9" i="2" s="1"/>
  <c r="DF10" i="2"/>
  <c r="DG10" i="2" s="1"/>
  <c r="DF11" i="2"/>
  <c r="DG11" i="2" s="1"/>
  <c r="DF12" i="2"/>
  <c r="DF13" i="2"/>
  <c r="DG13" i="2" s="1"/>
  <c r="DF14" i="2"/>
  <c r="DG14" i="2" s="1"/>
  <c r="DF15" i="2"/>
  <c r="DG15" i="2" s="1"/>
  <c r="DF16" i="2"/>
  <c r="DG16" i="2" s="1"/>
  <c r="DF17" i="2"/>
  <c r="DG17" i="2" s="1"/>
  <c r="DF18" i="2"/>
  <c r="DG18" i="2" s="1"/>
  <c r="DF19" i="2"/>
  <c r="DG19" i="2" s="1"/>
  <c r="DF20" i="2"/>
  <c r="DF21" i="2"/>
  <c r="DF22" i="2"/>
  <c r="DF23" i="2"/>
  <c r="DF24" i="2"/>
  <c r="DF25" i="2"/>
  <c r="DG25" i="2" s="1"/>
  <c r="DF26" i="2"/>
  <c r="DG26" i="2" s="1"/>
  <c r="DF27" i="2"/>
  <c r="DG27" i="2" s="1"/>
  <c r="DF28" i="2"/>
  <c r="DF29" i="2"/>
  <c r="DF30" i="2"/>
  <c r="DG30" i="2" s="1"/>
  <c r="DF31" i="2"/>
  <c r="DG31" i="2" s="1"/>
  <c r="DF32" i="2"/>
  <c r="DG32" i="2" s="1"/>
  <c r="DF33" i="2"/>
  <c r="DG33" i="2" s="1"/>
  <c r="DF34" i="2"/>
  <c r="DG34" i="2" s="1"/>
  <c r="DF35" i="2"/>
  <c r="DG35" i="2" s="1"/>
  <c r="DF36" i="2"/>
  <c r="DF37" i="2"/>
  <c r="DF38" i="2"/>
  <c r="DF39" i="2"/>
  <c r="DG39" i="2" s="1"/>
  <c r="DF40" i="2"/>
  <c r="DG40" i="2" s="1"/>
  <c r="DF41" i="2"/>
  <c r="DG41" i="2" s="1"/>
  <c r="DF42" i="2"/>
  <c r="DG42" i="2" s="1"/>
  <c r="DF43" i="2"/>
  <c r="DG43" i="2" s="1"/>
  <c r="DF44" i="2"/>
  <c r="DF45" i="2"/>
  <c r="DF46" i="2"/>
  <c r="DG46" i="2" s="1"/>
  <c r="DF47" i="2"/>
  <c r="DG47" i="2" s="1"/>
  <c r="DF48" i="2"/>
  <c r="DG48" i="2" s="1"/>
  <c r="DF49" i="2"/>
  <c r="DG49" i="2" s="1"/>
  <c r="DF50" i="2"/>
  <c r="DG50" i="2" s="1"/>
  <c r="DF51" i="2"/>
  <c r="DG51" i="2" s="1"/>
  <c r="DF52" i="2"/>
  <c r="DF53" i="2"/>
  <c r="DF54" i="2"/>
  <c r="DG54" i="2" s="1"/>
  <c r="DF55" i="2"/>
  <c r="DF56" i="2"/>
  <c r="DG56" i="2" s="1"/>
  <c r="DF57" i="2"/>
  <c r="DG57" i="2" s="1"/>
  <c r="DF58" i="2"/>
  <c r="DG58" i="2" s="1"/>
  <c r="DF59" i="2"/>
  <c r="DG59" i="2" s="1"/>
  <c r="DF60" i="2"/>
  <c r="DF61" i="2"/>
  <c r="DF62" i="2"/>
  <c r="DG62" i="2" s="1"/>
  <c r="DF63" i="2"/>
  <c r="DG63" i="2" s="1"/>
  <c r="DF64" i="2"/>
  <c r="DG64" i="2" s="1"/>
  <c r="DF65" i="2"/>
  <c r="DG65" i="2" s="1"/>
  <c r="DF66" i="2"/>
  <c r="DG66" i="2" s="1"/>
  <c r="DF67" i="2"/>
  <c r="DG67" i="2" s="1"/>
  <c r="DF68" i="2"/>
  <c r="DF69" i="2"/>
  <c r="DF70" i="2"/>
  <c r="DF71" i="2"/>
  <c r="DF72" i="2"/>
  <c r="DF73" i="2"/>
  <c r="DG73" i="2" s="1"/>
  <c r="DF74" i="2"/>
  <c r="DG74" i="2" s="1"/>
  <c r="DF75" i="2"/>
  <c r="DG75" i="2" s="1"/>
  <c r="DF76" i="2"/>
  <c r="DF77" i="2"/>
  <c r="DF78" i="2"/>
  <c r="DG78" i="2" s="1"/>
  <c r="DF79" i="2"/>
  <c r="DG79" i="2" s="1"/>
  <c r="DF80" i="2"/>
  <c r="DG80" i="2" s="1"/>
  <c r="DF81" i="2"/>
  <c r="DG81" i="2" s="1"/>
  <c r="DF82" i="2"/>
  <c r="DG82" i="2" s="1"/>
  <c r="DF83" i="2"/>
  <c r="DG83" i="2" s="1"/>
  <c r="DF84" i="2"/>
  <c r="DF85" i="2"/>
  <c r="DF86" i="2"/>
  <c r="DF87" i="2"/>
  <c r="DF88" i="2"/>
  <c r="DF89" i="2"/>
  <c r="DG89" i="2" s="1"/>
  <c r="DF90" i="2"/>
  <c r="DG90" i="2" s="1"/>
  <c r="DF91" i="2"/>
  <c r="DG91" i="2" s="1"/>
  <c r="DF92" i="2"/>
  <c r="DF93" i="2"/>
  <c r="DF94" i="2"/>
  <c r="DG94" i="2" s="1"/>
  <c r="DF95" i="2"/>
  <c r="DG95" i="2" s="1"/>
  <c r="DF96" i="2"/>
  <c r="DG96" i="2" s="1"/>
  <c r="DF97" i="2"/>
  <c r="DG97" i="2" s="1"/>
  <c r="DF98" i="2"/>
  <c r="DG98" i="2" s="1"/>
  <c r="DF99" i="2"/>
  <c r="DG99" i="2" s="1"/>
  <c r="DF100" i="2"/>
  <c r="DF101" i="2"/>
  <c r="DF102" i="2"/>
  <c r="DF103" i="2"/>
  <c r="DG103" i="2" s="1"/>
  <c r="DF104" i="2"/>
  <c r="DG104" i="2" s="1"/>
  <c r="DF105" i="2"/>
  <c r="DG105" i="2" s="1"/>
  <c r="DF106" i="2"/>
  <c r="DG106" i="2" s="1"/>
  <c r="DF107" i="2"/>
  <c r="DG107" i="2" s="1"/>
  <c r="DF108" i="2"/>
  <c r="DF109" i="2"/>
  <c r="DF110" i="2"/>
  <c r="DG110" i="2" s="1"/>
  <c r="DF111" i="2"/>
  <c r="DG111" i="2" s="1"/>
  <c r="DF112" i="2"/>
  <c r="DG112" i="2" s="1"/>
  <c r="DF113" i="2"/>
  <c r="DG113" i="2" s="1"/>
  <c r="DF114" i="2"/>
  <c r="DG114" i="2" s="1"/>
  <c r="DF115" i="2"/>
  <c r="DG115" i="2" s="1"/>
  <c r="DF116" i="2"/>
  <c r="DF117" i="2"/>
  <c r="DF118" i="2"/>
  <c r="DG118" i="2" s="1"/>
  <c r="DF119" i="2"/>
  <c r="DF120" i="2"/>
  <c r="DG120" i="2" s="1"/>
  <c r="DF121" i="2"/>
  <c r="DG121" i="2" s="1"/>
  <c r="DF122" i="2"/>
  <c r="DG122" i="2" s="1"/>
  <c r="DF123" i="2"/>
  <c r="DG123" i="2" s="1"/>
  <c r="DF124" i="2"/>
  <c r="DF125" i="2"/>
  <c r="DF126" i="2"/>
  <c r="DG126" i="2" s="1"/>
  <c r="DF127" i="2"/>
  <c r="DG127" i="2" s="1"/>
  <c r="DF128" i="2"/>
  <c r="DG128" i="2" s="1"/>
  <c r="DF129" i="2"/>
  <c r="DG129" i="2" s="1"/>
  <c r="DF130" i="2"/>
  <c r="DG130" i="2" s="1"/>
  <c r="DF131" i="2"/>
  <c r="DG131" i="2" s="1"/>
  <c r="DF132" i="2"/>
  <c r="DF133" i="2"/>
  <c r="DF134" i="2"/>
  <c r="DF135" i="2"/>
  <c r="DF136" i="2"/>
  <c r="DF137" i="2"/>
  <c r="DG137" i="2" s="1"/>
  <c r="DF138" i="2"/>
  <c r="DG138" i="2" s="1"/>
  <c r="DF139" i="2"/>
  <c r="DG139" i="2" s="1"/>
  <c r="DF140" i="2"/>
  <c r="DF141" i="2"/>
  <c r="DF142" i="2"/>
  <c r="DG142" i="2" s="1"/>
  <c r="DF143" i="2"/>
  <c r="DG143" i="2" s="1"/>
  <c r="DF144" i="2"/>
  <c r="DG144" i="2" s="1"/>
  <c r="DF145" i="2"/>
  <c r="DG145" i="2" s="1"/>
  <c r="DF146" i="2"/>
  <c r="DG146" i="2" s="1"/>
  <c r="DF147" i="2"/>
  <c r="DG147" i="2" s="1"/>
  <c r="DF148" i="2"/>
  <c r="DF149" i="2"/>
  <c r="DF150" i="2"/>
  <c r="DF151" i="2"/>
  <c r="DF152" i="2"/>
  <c r="DF153" i="2"/>
  <c r="DG153" i="2" s="1"/>
  <c r="DF154" i="2"/>
  <c r="DG154" i="2" s="1"/>
  <c r="DF155" i="2"/>
  <c r="DG155" i="2" s="1"/>
  <c r="DF156" i="2"/>
  <c r="DG5" i="2"/>
  <c r="DG6" i="2"/>
  <c r="DG7" i="2"/>
  <c r="DG12" i="2"/>
  <c r="DG20" i="2"/>
  <c r="DG21" i="2"/>
  <c r="DG22" i="2"/>
  <c r="DG23" i="2"/>
  <c r="DG24" i="2"/>
  <c r="DG28" i="2"/>
  <c r="DG29" i="2"/>
  <c r="DG36" i="2"/>
  <c r="DG37" i="2"/>
  <c r="DG38" i="2"/>
  <c r="DG44" i="2"/>
  <c r="DG45" i="2"/>
  <c r="DG52" i="2"/>
  <c r="DG53" i="2"/>
  <c r="DG55" i="2"/>
  <c r="DG60" i="2"/>
  <c r="DG61" i="2"/>
  <c r="DG68" i="2"/>
  <c r="DG69" i="2"/>
  <c r="DG70" i="2"/>
  <c r="DG71" i="2"/>
  <c r="DG72" i="2"/>
  <c r="DG76" i="2"/>
  <c r="DG77" i="2"/>
  <c r="DG84" i="2"/>
  <c r="DG85" i="2"/>
  <c r="DG86" i="2"/>
  <c r="DG87" i="2"/>
  <c r="DG88" i="2"/>
  <c r="DG92" i="2"/>
  <c r="DG93" i="2"/>
  <c r="DG100" i="2"/>
  <c r="DG101" i="2"/>
  <c r="DG102" i="2"/>
  <c r="DG108" i="2"/>
  <c r="DG109" i="2"/>
  <c r="DG116" i="2"/>
  <c r="DG117" i="2"/>
  <c r="DG119" i="2"/>
  <c r="DG124" i="2"/>
  <c r="DG125" i="2"/>
  <c r="DG132" i="2"/>
  <c r="DG133" i="2"/>
  <c r="DG134" i="2"/>
  <c r="DG135" i="2"/>
  <c r="DG136" i="2"/>
  <c r="DG140" i="2"/>
  <c r="DG141" i="2"/>
  <c r="DG148" i="2"/>
  <c r="DG149" i="2"/>
  <c r="DG150" i="2"/>
  <c r="DG151" i="2"/>
  <c r="DG152" i="2"/>
  <c r="DG156" i="2"/>
  <c r="CW163" i="2"/>
  <c r="K163" i="2"/>
  <c r="V163" i="2"/>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Z163" i="2"/>
  <c r="DF163" i="2" l="1"/>
  <c r="DG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82700F-0F1A-4093-B8D5-86A7F743BC3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B87BB0AA-6DDA-4830-B32E-787815A603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57E8AF8-04B8-421B-BF23-33B70479A6BE}" name="WorksheetConnection_Disaster Risk Management (flood).xlsx!Table1" type="102" refreshedVersion="8" minRefreshableVersion="5">
    <extLst>
      <ext xmlns:x15="http://schemas.microsoft.com/office/spreadsheetml/2010/11/main" uri="{DE250136-89BD-433C-8126-D09CA5730AF9}">
        <x15:connection id="Table1">
          <x15:rangePr sourceName="_xlcn.WorksheetConnection_DisasterRiskManagementflood.xlsxTable11"/>
        </x15:connection>
      </ext>
    </extLst>
  </connection>
  <connection id="4" xr16:uid="{BD988015-0C84-4A84-BC90-A7AF266ABC38}" name="WorksheetConnection_Disaster Risk Management (flood).xlsx!Table1_1" type="102" refreshedVersion="8" minRefreshableVersion="5">
    <extLst>
      <ext xmlns:x15="http://schemas.microsoft.com/office/spreadsheetml/2010/11/main" uri="{DE250136-89BD-433C-8126-D09CA5730AF9}">
        <x15:connection id="Table1_1" autoDelete="1">
          <x15:rangePr sourceName="_xlcn.WorksheetConnection_DisasterRiskManagementflood.xlsxTable1_11"/>
        </x15:connection>
      </ext>
    </extLst>
  </connection>
</connections>
</file>

<file path=xl/sharedStrings.xml><?xml version="1.0" encoding="utf-8"?>
<sst xmlns="http://schemas.openxmlformats.org/spreadsheetml/2006/main" count="1806" uniqueCount="303">
  <si>
    <t>GaugeID</t>
  </si>
  <si>
    <t>Stream Order</t>
  </si>
  <si>
    <t>Maximal Flow Length</t>
  </si>
  <si>
    <t>Downvalley Length</t>
  </si>
  <si>
    <t>Drainage Area</t>
  </si>
  <si>
    <t>Catchment Relief</t>
  </si>
  <si>
    <t>Catchment Length</t>
  </si>
  <si>
    <t>Catchment Perimeter</t>
  </si>
  <si>
    <t>Sinuosity Index</t>
  </si>
  <si>
    <t>Form Factor</t>
  </si>
  <si>
    <t>Relief Ratio</t>
  </si>
  <si>
    <t>Elongation Ratio</t>
  </si>
  <si>
    <t>Circularity Ratio</t>
  </si>
  <si>
    <t>Lemniscates Value</t>
  </si>
  <si>
    <t>Drainage Texture</t>
  </si>
  <si>
    <t>Drainage Density</t>
  </si>
  <si>
    <t>Compactness Coefficient</t>
  </si>
  <si>
    <t>Wandering Ratio</t>
  </si>
  <si>
    <t>Fitness Ratio</t>
  </si>
  <si>
    <t>Basin Magnitude</t>
  </si>
  <si>
    <t>Channel Frequency</t>
  </si>
  <si>
    <t>Drainage Intensity</t>
  </si>
  <si>
    <t>Infiltration Number</t>
  </si>
  <si>
    <t>Ruggedness Number</t>
  </si>
  <si>
    <t>No. of Firstorder Streams</t>
  </si>
  <si>
    <t>No. of Secondorder Streams</t>
  </si>
  <si>
    <t>No. of Thirdorder Streams</t>
  </si>
  <si>
    <t>No. of Fourthorder Streams</t>
  </si>
  <si>
    <t>No. of Fifthorder Streams</t>
  </si>
  <si>
    <t>No. of Sixthorder Streams</t>
  </si>
  <si>
    <t>No. of Seventhorder Streams</t>
  </si>
  <si>
    <t>No. of Eigthorder Streams</t>
  </si>
  <si>
    <t>Firstorder Streams Length</t>
  </si>
  <si>
    <t>Secondorder Streams Length</t>
  </si>
  <si>
    <t>Thirdorder Streams Length</t>
  </si>
  <si>
    <t>Fourthorder Streams Length</t>
  </si>
  <si>
    <t>Fifthorder Streams Length</t>
  </si>
  <si>
    <t>Sixthorder Streams Length</t>
  </si>
  <si>
    <t>Seventhorder Streams Length</t>
  </si>
  <si>
    <t>Eighthorder Streams Length</t>
  </si>
  <si>
    <t>Firstorder Streams  Mean  Length</t>
  </si>
  <si>
    <t>Secondorder Streams  Mean Length</t>
  </si>
  <si>
    <t>Thirdorder Streams Mean Length</t>
  </si>
  <si>
    <t>Fourthorder Streams Mean Length</t>
  </si>
  <si>
    <t>Fifthorder Streams Mean Length</t>
  </si>
  <si>
    <t>Sixthorder Streams Mean Length</t>
  </si>
  <si>
    <t>Seventhorder Streams Mean Length</t>
  </si>
  <si>
    <t>Eighthorder Streams Mean Length</t>
  </si>
  <si>
    <t>FirstSecond Stream Length Ratio</t>
  </si>
  <si>
    <t>SecondThird Stream Length Ratio</t>
  </si>
  <si>
    <t>ThirdForth Stream Length Ratio</t>
  </si>
  <si>
    <t>FourthFifth Stream Length Ratio</t>
  </si>
  <si>
    <t>FifthSixth Stream Length Ratio</t>
  </si>
  <si>
    <t>SixthSeventh Stream Length Ratio</t>
  </si>
  <si>
    <t>SeventhEighth Stream Length Ratio</t>
  </si>
  <si>
    <t>FirstSecond Bifurcation Ratio</t>
  </si>
  <si>
    <t>SecondThird Bifurcation Ratio</t>
  </si>
  <si>
    <t>ThirdForth Bifurcation Ratio</t>
  </si>
  <si>
    <t>FourthFifth Bifurcation Ratio</t>
  </si>
  <si>
    <t>FifthSixth Bifurcation Ratio</t>
  </si>
  <si>
    <t>Sixthseventh Bifurcation Ratio</t>
  </si>
  <si>
    <t>SeventhEighth Bifurcation Ratio</t>
  </si>
  <si>
    <t>Annual Mean Temperature</t>
  </si>
  <si>
    <t>Mean Diurnal Range</t>
  </si>
  <si>
    <t>Isothermality</t>
  </si>
  <si>
    <t>Temperature Seasonality</t>
  </si>
  <si>
    <t>Max Temperature of Warmest Month</t>
  </si>
  <si>
    <t>Min Temperature of Coldest Month</t>
  </si>
  <si>
    <t>Temperature Annual Range</t>
  </si>
  <si>
    <t>Mean Temperature of Wettest Quarter</t>
  </si>
  <si>
    <t>Mean Temperature of Driest Quarter</t>
  </si>
  <si>
    <t>Mean Temperature of Warmest Quarter</t>
  </si>
  <si>
    <t>Mean Temperature of Coldest Quarter</t>
  </si>
  <si>
    <t>Annual Precipitation</t>
  </si>
  <si>
    <t>Precipitation of Wettest Month</t>
  </si>
  <si>
    <t>Precipitation of Driest Month</t>
  </si>
  <si>
    <t>Precipitation Seasonality</t>
  </si>
  <si>
    <t>Precipitation of Wettest Quarter</t>
  </si>
  <si>
    <t>Precipitation of Driest Quarter</t>
  </si>
  <si>
    <t>Precipitation of Warmest Quarter</t>
  </si>
  <si>
    <t>Precipitation of Coldest Quarter</t>
  </si>
  <si>
    <t>KoppenGeiger Climate Type</t>
  </si>
  <si>
    <t>2015_GDP_PPP</t>
  </si>
  <si>
    <t>2010_GDP_PPP</t>
  </si>
  <si>
    <t>2005_GDP_PPP</t>
  </si>
  <si>
    <t>2000_GDP_PPP</t>
  </si>
  <si>
    <t>1995_GDP_PPP</t>
  </si>
  <si>
    <t>1990_GDP_PPP</t>
  </si>
  <si>
    <t>2010_GDP_PC_PPP</t>
  </si>
  <si>
    <t>2015_GDP_PC_PPP</t>
  </si>
  <si>
    <t>2005_GDP_PC_PPP</t>
  </si>
  <si>
    <t>2000_GDP_PC_PPP</t>
  </si>
  <si>
    <t>1995_GDP_PC_PPP</t>
  </si>
  <si>
    <t>1990_GDP_PC_PPP</t>
  </si>
  <si>
    <t>Night Light</t>
  </si>
  <si>
    <t>Road Density</t>
  </si>
  <si>
    <t>Urban percentage</t>
  </si>
  <si>
    <t>2010_HDI</t>
  </si>
  <si>
    <t>2015_HDI</t>
  </si>
  <si>
    <t>2005_HDI</t>
  </si>
  <si>
    <t>2000_HDI</t>
  </si>
  <si>
    <t>1995_HDI</t>
  </si>
  <si>
    <t>1990_HDI</t>
  </si>
  <si>
    <t>Population Count</t>
  </si>
  <si>
    <t>Population Density</t>
  </si>
  <si>
    <t>Land cover</t>
  </si>
  <si>
    <t>Soil type</t>
  </si>
  <si>
    <t>lithology type</t>
  </si>
  <si>
    <t>INDOFLOODS-gauge-1013</t>
  </si>
  <si>
    <t>Temperate</t>
  </si>
  <si>
    <t>No dominant class</t>
  </si>
  <si>
    <t>Cambisols</t>
  </si>
  <si>
    <t>Unconsolidated sediments</t>
  </si>
  <si>
    <t>INDOFLOODS-gauge-1018</t>
  </si>
  <si>
    <t>Metamorphics</t>
  </si>
  <si>
    <t>INDOFLOODS-gauge-1020</t>
  </si>
  <si>
    <t>Tropical</t>
  </si>
  <si>
    <t>Cropland</t>
  </si>
  <si>
    <t>Luvisols</t>
  </si>
  <si>
    <t>INDOFLOODS-gauge-1042</t>
  </si>
  <si>
    <t>INDOFLOODS-gauge-1050</t>
  </si>
  <si>
    <t>Forest</t>
  </si>
  <si>
    <t>INDOFLOODS-gauge-1056</t>
  </si>
  <si>
    <t>INDOFLOODS-gauge-1059</t>
  </si>
  <si>
    <t>INDOFLOODS-gauge-1074</t>
  </si>
  <si>
    <t>INDOFLOODS-gauge-1076</t>
  </si>
  <si>
    <t>INDOFLOODS-gauge-1084</t>
  </si>
  <si>
    <t>Fluvisols</t>
  </si>
  <si>
    <t>INDOFLOODS-gauge-1085</t>
  </si>
  <si>
    <t>INDOFLOODS-gauge-1086</t>
  </si>
  <si>
    <t>INDOFLOODS-gauge-1095</t>
  </si>
  <si>
    <t>INDOFLOODS-gauge-1100</t>
  </si>
  <si>
    <t>INDOFLOODS-gauge-162</t>
  </si>
  <si>
    <t>Mosaic vegetation</t>
  </si>
  <si>
    <t>Leptosols</t>
  </si>
  <si>
    <t>Basic volcanic rocks</t>
  </si>
  <si>
    <t>INDOFLOODS-gauge-175</t>
  </si>
  <si>
    <t>Vertisols</t>
  </si>
  <si>
    <t>INDOFLOODS-gauge-180</t>
  </si>
  <si>
    <t>Arid</t>
  </si>
  <si>
    <t>INDOFLOODS-gauge-19</t>
  </si>
  <si>
    <t>INDOFLOODS-gauge-243</t>
  </si>
  <si>
    <t>INDOFLOODS-gauge-294</t>
  </si>
  <si>
    <t>INDOFLOODS-gauge-31</t>
  </si>
  <si>
    <t>INDOFLOODS-gauge-329</t>
  </si>
  <si>
    <t>INDOFLOODS-gauge-388</t>
  </si>
  <si>
    <t>INDOFLOODS-gauge-399</t>
  </si>
  <si>
    <t>INDOFLOODS-gauge-404</t>
  </si>
  <si>
    <t>INDOFLOODS-gauge-406</t>
  </si>
  <si>
    <t>INDOFLOODS-gauge-509</t>
  </si>
  <si>
    <t>INDOFLOODS-gauge-544</t>
  </si>
  <si>
    <t>INDOFLOODS-gauge-585</t>
  </si>
  <si>
    <t>INDOFLOODS-gauge-596</t>
  </si>
  <si>
    <t>INDOFLOODS-gauge-602</t>
  </si>
  <si>
    <t>INDOFLOODS-gauge-617</t>
  </si>
  <si>
    <t>INDOFLOODS-gauge-635</t>
  </si>
  <si>
    <t>INDOFLOODS-gauge-645</t>
  </si>
  <si>
    <t>INDOFLOODS-gauge-646</t>
  </si>
  <si>
    <t>INDOFLOODS-gauge-648</t>
  </si>
  <si>
    <t>INDOFLOODS-gauge-656</t>
  </si>
  <si>
    <t>INDOFLOODS-gauge-668</t>
  </si>
  <si>
    <t>INDOFLOODS-gauge-694</t>
  </si>
  <si>
    <t>INDOFLOODS-gauge-727</t>
  </si>
  <si>
    <t>INDOFLOODS-gauge-731</t>
  </si>
  <si>
    <t>INDOFLOODS-gauge-734</t>
  </si>
  <si>
    <t>INDOFLOODS-gauge-768</t>
  </si>
  <si>
    <t>INDOFLOODS-gauge-786</t>
  </si>
  <si>
    <t>INDOFLOODS-gauge-832</t>
  </si>
  <si>
    <t>INDOFLOODS-gauge-913</t>
  </si>
  <si>
    <t>INDOFLOODS-gauge-916</t>
  </si>
  <si>
    <t>INDOFLOODS-gauge-922</t>
  </si>
  <si>
    <t>INDOFLOODS-gauge-925</t>
  </si>
  <si>
    <t>INDOFLOODS-gauge-939</t>
  </si>
  <si>
    <t>INDOFLOODS-gauge-943</t>
  </si>
  <si>
    <t>INDOFLOODS-gauge-944</t>
  </si>
  <si>
    <t>Acrisols</t>
  </si>
  <si>
    <t>Siliciclastic sedimentary rocks</t>
  </si>
  <si>
    <t>INDOFLOODS-gauge-97</t>
  </si>
  <si>
    <t>INDOFLOODS-gauge-1010</t>
  </si>
  <si>
    <t>INDOFLOODS-gauge-1012</t>
  </si>
  <si>
    <t>INDOFLOODS-gauge-367</t>
  </si>
  <si>
    <t>INDOFLOODS-gauge-370</t>
  </si>
  <si>
    <t>INDOFLOODS-gauge-421</t>
  </si>
  <si>
    <t>INDOFLOODS-gauge-422</t>
  </si>
  <si>
    <t>INDOFLOODS-gauge-426</t>
  </si>
  <si>
    <t>INDOFLOODS-gauge-434</t>
  </si>
  <si>
    <t>Acid plutonic rocks</t>
  </si>
  <si>
    <t>INDOFLOODS-gauge-445</t>
  </si>
  <si>
    <t>INDOFLOODS-gauge-485</t>
  </si>
  <si>
    <t>INDOFLOODS-gauge-626</t>
  </si>
  <si>
    <t>INDOFLOODS-gauge-665</t>
  </si>
  <si>
    <t>INDOFLOODS-gauge-705</t>
  </si>
  <si>
    <t>INDOFLOODS-gauge-833</t>
  </si>
  <si>
    <t>INDOFLOODS-gauge-877</t>
  </si>
  <si>
    <t>INDOFLOODS-gauge-130</t>
  </si>
  <si>
    <t>INDOFLOODS-gauge-196</t>
  </si>
  <si>
    <t>INDOFLOODS-gauge-208</t>
  </si>
  <si>
    <t>INDOFLOODS-gauge-29</t>
  </si>
  <si>
    <t>INDOFLOODS-gauge-308</t>
  </si>
  <si>
    <t>INDOFLOODS-gauge-318</t>
  </si>
  <si>
    <t>INDOFLOODS-gauge-319</t>
  </si>
  <si>
    <t>Lixisols</t>
  </si>
  <si>
    <t>INDOFLOODS-gauge-32</t>
  </si>
  <si>
    <t>INDOFLOODS-gauge-324</t>
  </si>
  <si>
    <t>INDOFLOODS-gauge-338</t>
  </si>
  <si>
    <t>INDOFLOODS-gauge-345</t>
  </si>
  <si>
    <t>INDOFLOODS-gauge-346</t>
  </si>
  <si>
    <t>INDOFLOODS-gauge-349</t>
  </si>
  <si>
    <t>INDOFLOODS-gauge-355</t>
  </si>
  <si>
    <t>INDOFLOODS-gauge-361</t>
  </si>
  <si>
    <t>INDOFLOODS-gauge-363</t>
  </si>
  <si>
    <t>INDOFLOODS-gauge-364</t>
  </si>
  <si>
    <t>INDOFLOODS-gauge-369</t>
  </si>
  <si>
    <t>INDOFLOODS-gauge-372</t>
  </si>
  <si>
    <t>INDOFLOODS-gauge-376</t>
  </si>
  <si>
    <t>INDOFLOODS-gauge-391</t>
  </si>
  <si>
    <t>INDOFLOODS-gauge-394</t>
  </si>
  <si>
    <t>INDOFLOODS-gauge-395</t>
  </si>
  <si>
    <t>INDOFLOODS-gauge-396</t>
  </si>
  <si>
    <t>INDOFLOODS-gauge-397</t>
  </si>
  <si>
    <t>INDOFLOODS-gauge-403</t>
  </si>
  <si>
    <t>INDOFLOODS-gauge-407</t>
  </si>
  <si>
    <t>INDOFLOODS-gauge-411</t>
  </si>
  <si>
    <t>INDOFLOODS-gauge-412</t>
  </si>
  <si>
    <t>INDOFLOODS-gauge-414</t>
  </si>
  <si>
    <t>INDOFLOODS-gauge-415</t>
  </si>
  <si>
    <t>INDOFLOODS-gauge-417</t>
  </si>
  <si>
    <t>INDOFLOODS-gauge-420</t>
  </si>
  <si>
    <t>INDOFLOODS-gauge-423</t>
  </si>
  <si>
    <t>INDOFLOODS-gauge-427</t>
  </si>
  <si>
    <t>INDOFLOODS-gauge-428</t>
  </si>
  <si>
    <t>INDOFLOODS-gauge-429</t>
  </si>
  <si>
    <t>INDOFLOODS-gauge-430</t>
  </si>
  <si>
    <t>INDOFLOODS-gauge-431</t>
  </si>
  <si>
    <t>INDOFLOODS-gauge-438</t>
  </si>
  <si>
    <t>INDOFLOODS-gauge-440</t>
  </si>
  <si>
    <t>INDOFLOODS-gauge-441</t>
  </si>
  <si>
    <t>INDOFLOODS-gauge-446</t>
  </si>
  <si>
    <t>INDOFLOODS-gauge-472</t>
  </si>
  <si>
    <t>INDOFLOODS-gauge-526</t>
  </si>
  <si>
    <t>INDOFLOODS-gauge-560</t>
  </si>
  <si>
    <t>INDOFLOODS-gauge-562</t>
  </si>
  <si>
    <t>INDOFLOODS-gauge-571</t>
  </si>
  <si>
    <t>INDOFLOODS-gauge-589</t>
  </si>
  <si>
    <t>INDOFLOODS-gauge-603</t>
  </si>
  <si>
    <t>INDOFLOODS-gauge-609</t>
  </si>
  <si>
    <t>INDOFLOODS-gauge-612</t>
  </si>
  <si>
    <t>INDOFLOODS-gauge-636</t>
  </si>
  <si>
    <t>INDOFLOODS-gauge-640</t>
  </si>
  <si>
    <t>INDOFLOODS-gauge-642</t>
  </si>
  <si>
    <t>INDOFLOODS-gauge-643</t>
  </si>
  <si>
    <t>INDOFLOODS-gauge-650</t>
  </si>
  <si>
    <t>INDOFLOODS-gauge-654</t>
  </si>
  <si>
    <t>INDOFLOODS-gauge-678</t>
  </si>
  <si>
    <t>INDOFLOODS-gauge-679</t>
  </si>
  <si>
    <t>INDOFLOODS-gauge-681</t>
  </si>
  <si>
    <t>INDOFLOODS-gauge-682</t>
  </si>
  <si>
    <t>INDOFLOODS-gauge-684</t>
  </si>
  <si>
    <t>INDOFLOODS-gauge-707</t>
  </si>
  <si>
    <t>INDOFLOODS-gauge-715</t>
  </si>
  <si>
    <t>INDOFLOODS-gauge-724</t>
  </si>
  <si>
    <t>INDOFLOODS-gauge-739</t>
  </si>
  <si>
    <t>INDOFLOODS-gauge-759</t>
  </si>
  <si>
    <t>INDOFLOODS-gauge-814</t>
  </si>
  <si>
    <t>INDOFLOODS-gauge-830</t>
  </si>
  <si>
    <t>INDOFLOODS-gauge-836</t>
  </si>
  <si>
    <t>INDOFLOODS-gauge-844</t>
  </si>
  <si>
    <t>INDOFLOODS-gauge-846</t>
  </si>
  <si>
    <t>INDOFLOODS-gauge-85</t>
  </si>
  <si>
    <t>INDOFLOODS-gauge-852</t>
  </si>
  <si>
    <t>INDOFLOODS-gauge-858</t>
  </si>
  <si>
    <t>INDOFLOODS-gauge-861</t>
  </si>
  <si>
    <t>INDOFLOODS-gauge-872</t>
  </si>
  <si>
    <t>INDOFLOODS-gauge-879</t>
  </si>
  <si>
    <t>INDOFLOODS-gauge-884</t>
  </si>
  <si>
    <t>INDOFLOODS-gauge-885</t>
  </si>
  <si>
    <t>INDOFLOODS-gauge-889</t>
  </si>
  <si>
    <t>INDOFLOODS-gauge-890</t>
  </si>
  <si>
    <t>INDOFLOODS-gauge-896</t>
  </si>
  <si>
    <t>INDOFLOODS-gauge-898</t>
  </si>
  <si>
    <t>INDOFLOODS-gauge-917</t>
  </si>
  <si>
    <t>INDOFLOODS-gauge-926</t>
  </si>
  <si>
    <t>Basin Size</t>
  </si>
  <si>
    <t>Population Risk Level</t>
  </si>
  <si>
    <t>Terrain Type</t>
  </si>
  <si>
    <t>Runoff Potential</t>
  </si>
  <si>
    <t>Flood Risk Index</t>
  </si>
  <si>
    <t>Row Labels</t>
  </si>
  <si>
    <t>Large</t>
  </si>
  <si>
    <t>Medium</t>
  </si>
  <si>
    <t>Small</t>
  </si>
  <si>
    <t>Grand Total</t>
  </si>
  <si>
    <t>Average of Flood Risk Index</t>
  </si>
  <si>
    <t>Average of Drainage Density</t>
  </si>
  <si>
    <t>Population vs Flood Risk</t>
  </si>
  <si>
    <t>Flood Risk Level</t>
  </si>
  <si>
    <t>Count of GaugeID</t>
  </si>
  <si>
    <t>High</t>
  </si>
  <si>
    <t>Low</t>
  </si>
  <si>
    <t>Flood Risk by Basin Size</t>
  </si>
  <si>
    <t>Soil Type Impact</t>
  </si>
  <si>
    <t>Land Cover Impact</t>
  </si>
  <si>
    <t>Population Exposure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</si>
</sst>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0000000"/>
    <numFmt numFmtId="178" formatCode="0.000000000000"/>
    <numFmt numFmtId="179" formatCode="0.0000000000000"/>
    <numFmt numFmtId="181" formatCode="0.000000000000000"/>
    <numFmt numFmtId="184" formatCode="0.0000000000000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1" fontId="0" fillId="0" borderId="0" xfId="0" applyNumberFormat="1"/>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Fill="1"/>
    <xf numFmtId="0" fontId="0" fillId="0" borderId="0" xfId="0" applyFill="1" applyAlignment="1">
      <alignment horizontal="left"/>
    </xf>
    <xf numFmtId="176" fontId="0" fillId="0" borderId="0" xfId="0" applyNumberFormat="1"/>
    <xf numFmtId="178" fontId="0" fillId="0" borderId="0" xfId="0" applyNumberFormat="1"/>
    <xf numFmtId="179" fontId="0" fillId="0" borderId="0" xfId="0" applyNumberFormat="1"/>
    <xf numFmtId="181" fontId="0" fillId="0" borderId="0" xfId="0" applyNumberFormat="1"/>
    <xf numFmtId="184" fontId="0" fillId="0" borderId="0" xfId="0" applyNumberFormat="1"/>
    <xf numFmtId="176" fontId="0" fillId="0" borderId="0" xfId="0" applyNumberFormat="1" applyFill="1"/>
    <xf numFmtId="0" fontId="18" fillId="0" borderId="10" xfId="0" applyFont="1" applyFill="1" applyBorder="1" applyAlignment="1">
      <alignment horizontal="center" vertical="center"/>
    </xf>
    <xf numFmtId="0" fontId="0" fillId="0" borderId="10" xfId="0" applyFont="1" applyFill="1" applyBorder="1" applyAlignment="1">
      <alignment horizontal="center" vertical="center"/>
    </xf>
    <xf numFmtId="0" fontId="18" fillId="0" borderId="0" xfId="0" applyFont="1"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18" fillId="0" borderId="10"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176" formatCode="0.000000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176" formatCode="0.0000000000"/>
    </dxf>
    <dxf>
      <numFmt numFmtId="176" formatCode="0.0000000000"/>
    </dxf>
    <dxf>
      <numFmt numFmtId="176" formatCode="0.0000000000"/>
    </dxf>
    <dxf>
      <numFmt numFmtId="176" formatCode="0.0000000000"/>
    </dxf>
    <dxf>
      <numFmt numFmtId="184" formatCode="0.00000000000000000"/>
    </dxf>
    <dxf>
      <numFmt numFmtId="0" formatCode="General"/>
    </dxf>
    <dxf>
      <numFmt numFmtId="181" formatCode="0.000000000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15" formatCode="0.00E+00"/>
    </dxf>
    <dxf>
      <numFmt numFmtId="15" formatCode="0.00E+00"/>
    </dxf>
    <dxf>
      <numFmt numFmtId="15" formatCode="0.00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[Disaster Risk Management (flood).xlsx]Flood Risk by Basin Size!PivotTable1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latin typeface="Calibri" panose="020F0502020204030204" pitchFamily="34" charset="0"/>
              </a:rPr>
              <a:t>Flood Risk By Basin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'Flood Risk by Basin Size'!$B$3</c:f>
              <c:strCache>
                <c:ptCount val="1"/>
                <c:pt idx="0">
                  <c:v>Total</c:v>
                </c:pt>
              </c:strCache>
            </c:strRef>
          </c:tx>
          <c:spPr>
            <a:solidFill>
              <a:schemeClr val="dk1">
                <a:tint val="88500"/>
              </a:schemeClr>
            </a:solidFill>
            <a:ln>
              <a:noFill/>
            </a:ln>
            <a:effectLst/>
          </c:spPr>
          <c:invertIfNegative val="0"/>
          <c:cat>
            <c:strRef>
              <c:f>'Flood Risk by Basin Size'!$A$4:$A$7</c:f>
              <c:strCache>
                <c:ptCount val="3"/>
                <c:pt idx="0">
                  <c:v>Large</c:v>
                </c:pt>
                <c:pt idx="1">
                  <c:v>Medium</c:v>
                </c:pt>
                <c:pt idx="2">
                  <c:v>Small</c:v>
                </c:pt>
              </c:strCache>
            </c:strRef>
          </c:cat>
          <c:val>
            <c:numRef>
              <c:f>'Flood Risk by Basin Size'!$B$4:$B$7</c:f>
              <c:numCache>
                <c:formatCode>0.0000000000</c:formatCode>
                <c:ptCount val="3"/>
                <c:pt idx="0">
                  <c:v>4.9998440859572225E-7</c:v>
                </c:pt>
                <c:pt idx="1">
                  <c:v>1.4961044473336839E-6</c:v>
                </c:pt>
                <c:pt idx="2">
                  <c:v>4.1348842501886785E-6</c:v>
                </c:pt>
              </c:numCache>
            </c:numRef>
          </c:val>
          <c:extLst>
            <c:ext xmlns:c16="http://schemas.microsoft.com/office/drawing/2014/chart" uri="{C3380CC4-5D6E-409C-BE32-E72D297353CC}">
              <c16:uniqueId val="{00000000-E867-4CC0-866F-B919D3120854}"/>
            </c:ext>
          </c:extLst>
        </c:ser>
        <c:dLbls>
          <c:showLegendKey val="0"/>
          <c:showVal val="0"/>
          <c:showCatName val="0"/>
          <c:showSerName val="0"/>
          <c:showPercent val="0"/>
          <c:showBubbleSize val="0"/>
        </c:dLbls>
        <c:gapWidth val="182"/>
        <c:axId val="1703172576"/>
        <c:axId val="1703173056"/>
      </c:barChart>
      <c:catAx>
        <c:axId val="170317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73056"/>
        <c:crosses val="autoZero"/>
        <c:auto val="1"/>
        <c:lblAlgn val="ctr"/>
        <c:lblOffset val="100"/>
        <c:noMultiLvlLbl val="0"/>
      </c:catAx>
      <c:valAx>
        <c:axId val="1703173056"/>
        <c:scaling>
          <c:orientation val="minMax"/>
        </c:scaling>
        <c:delete val="0"/>
        <c:axPos val="b"/>
        <c:majorGridlines>
          <c:spPr>
            <a:ln w="9525" cap="flat" cmpd="sng" algn="ctr">
              <a:solidFill>
                <a:schemeClr val="tx1">
                  <a:lumMod val="15000"/>
                  <a:lumOff val="85000"/>
                </a:schemeClr>
              </a:solidFill>
              <a:round/>
            </a:ln>
            <a:effectLst/>
          </c:spPr>
        </c:majorGridlines>
        <c:numFmt formatCode="0.0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7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[Disaster Risk Management (flood).xlsx]Soil Type Impact!PivotTable3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baseline="0">
                <a:solidFill>
                  <a:sysClr val="windowText" lastClr="000000"/>
                </a:solidFill>
              </a:rPr>
              <a:t>Soil Type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'Soil Type Impact'!$B$3</c:f>
              <c:strCache>
                <c:ptCount val="1"/>
                <c:pt idx="0">
                  <c:v>Total</c:v>
                </c:pt>
              </c:strCache>
            </c:strRef>
          </c:tx>
          <c:spPr>
            <a:solidFill>
              <a:schemeClr val="dk1">
                <a:tint val="88500"/>
              </a:schemeClr>
            </a:solidFill>
            <a:ln>
              <a:noFill/>
            </a:ln>
            <a:effectLst/>
          </c:spPr>
          <c:invertIfNegative val="0"/>
          <c:cat>
            <c:strRef>
              <c:f>'Soil Type Impact'!$A$4:$A$12</c:f>
              <c:strCache>
                <c:ptCount val="8"/>
                <c:pt idx="0">
                  <c:v>Acrisols</c:v>
                </c:pt>
                <c:pt idx="1">
                  <c:v>Cambisols</c:v>
                </c:pt>
                <c:pt idx="2">
                  <c:v>Fluvisols</c:v>
                </c:pt>
                <c:pt idx="3">
                  <c:v>Leptosols</c:v>
                </c:pt>
                <c:pt idx="4">
                  <c:v>Lixisols</c:v>
                </c:pt>
                <c:pt idx="5">
                  <c:v>Luvisols</c:v>
                </c:pt>
                <c:pt idx="6">
                  <c:v>No dominant class</c:v>
                </c:pt>
                <c:pt idx="7">
                  <c:v>Vertisols</c:v>
                </c:pt>
              </c:strCache>
            </c:strRef>
          </c:cat>
          <c:val>
            <c:numRef>
              <c:f>'Soil Type Impact'!$B$4:$B$12</c:f>
              <c:numCache>
                <c:formatCode>0.0000000000</c:formatCode>
                <c:ptCount val="8"/>
                <c:pt idx="0">
                  <c:v>4.5979555790379002E-6</c:v>
                </c:pt>
                <c:pt idx="1">
                  <c:v>6.458980654314698E-6</c:v>
                </c:pt>
                <c:pt idx="2">
                  <c:v>4.0246404540000006E-8</c:v>
                </c:pt>
                <c:pt idx="3">
                  <c:v>3.4459125223077777E-6</c:v>
                </c:pt>
                <c:pt idx="4">
                  <c:v>1.0393077567186667E-6</c:v>
                </c:pt>
                <c:pt idx="5">
                  <c:v>1.9577123435322102E-6</c:v>
                </c:pt>
                <c:pt idx="6">
                  <c:v>2.8323005460545282E-6</c:v>
                </c:pt>
                <c:pt idx="7">
                  <c:v>7.7611452913427775E-7</c:v>
                </c:pt>
              </c:numCache>
            </c:numRef>
          </c:val>
          <c:extLst>
            <c:ext xmlns:c16="http://schemas.microsoft.com/office/drawing/2014/chart" uri="{C3380CC4-5D6E-409C-BE32-E72D297353CC}">
              <c16:uniqueId val="{00000000-BD25-4BA0-8F90-CE3B15AC339A}"/>
            </c:ext>
          </c:extLst>
        </c:ser>
        <c:dLbls>
          <c:showLegendKey val="0"/>
          <c:showVal val="0"/>
          <c:showCatName val="0"/>
          <c:showSerName val="0"/>
          <c:showPercent val="0"/>
          <c:showBubbleSize val="0"/>
        </c:dLbls>
        <c:gapWidth val="219"/>
        <c:overlap val="-27"/>
        <c:axId val="834409280"/>
        <c:axId val="834409760"/>
      </c:barChart>
      <c:catAx>
        <c:axId val="83440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09760"/>
        <c:crosses val="autoZero"/>
        <c:auto val="1"/>
        <c:lblAlgn val="ctr"/>
        <c:lblOffset val="100"/>
        <c:noMultiLvlLbl val="0"/>
      </c:catAx>
      <c:valAx>
        <c:axId val="8344097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0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[Disaster Risk Management (flood).xlsx]Land Cover Impact!PivotTable4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latin typeface="Calibri" panose="020F0502020204030204" pitchFamily="34" charset="0"/>
              </a:rPr>
              <a:t>Land Cover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'Land Cover Impact'!$B$3</c:f>
              <c:strCache>
                <c:ptCount val="1"/>
                <c:pt idx="0">
                  <c:v>Total</c:v>
                </c:pt>
              </c:strCache>
            </c:strRef>
          </c:tx>
          <c:spPr>
            <a:solidFill>
              <a:schemeClr val="dk1">
                <a:tint val="88500"/>
              </a:schemeClr>
            </a:solidFill>
            <a:ln>
              <a:noFill/>
            </a:ln>
            <a:effectLst/>
          </c:spPr>
          <c:invertIfNegative val="0"/>
          <c:cat>
            <c:strRef>
              <c:f>'Land Cover Impact'!$A$4:$A$8</c:f>
              <c:strCache>
                <c:ptCount val="4"/>
                <c:pt idx="0">
                  <c:v>Cropland</c:v>
                </c:pt>
                <c:pt idx="1">
                  <c:v>Forest</c:v>
                </c:pt>
                <c:pt idx="2">
                  <c:v>Mosaic vegetation</c:v>
                </c:pt>
                <c:pt idx="3">
                  <c:v>No dominant class</c:v>
                </c:pt>
              </c:strCache>
            </c:strRef>
          </c:cat>
          <c:val>
            <c:numRef>
              <c:f>'Land Cover Impact'!$B$4:$B$8</c:f>
              <c:numCache>
                <c:formatCode>General</c:formatCode>
                <c:ptCount val="4"/>
                <c:pt idx="0">
                  <c:v>1.6212580722891576E-4</c:v>
                </c:pt>
                <c:pt idx="1">
                  <c:v>1.5078800000000001E-4</c:v>
                </c:pt>
                <c:pt idx="2">
                  <c:v>1.4946306666666667E-4</c:v>
                </c:pt>
                <c:pt idx="3">
                  <c:v>1.5347104255319149E-4</c:v>
                </c:pt>
              </c:numCache>
            </c:numRef>
          </c:val>
          <c:extLst>
            <c:ext xmlns:c16="http://schemas.microsoft.com/office/drawing/2014/chart" uri="{C3380CC4-5D6E-409C-BE32-E72D297353CC}">
              <c16:uniqueId val="{00000000-5FC5-4CF9-914B-6823575E8581}"/>
            </c:ext>
          </c:extLst>
        </c:ser>
        <c:dLbls>
          <c:showLegendKey val="0"/>
          <c:showVal val="0"/>
          <c:showCatName val="0"/>
          <c:showSerName val="0"/>
          <c:showPercent val="0"/>
          <c:showBubbleSize val="0"/>
        </c:dLbls>
        <c:gapWidth val="219"/>
        <c:overlap val="-27"/>
        <c:axId val="1607132336"/>
        <c:axId val="1607132816"/>
      </c:barChart>
      <c:catAx>
        <c:axId val="160713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32816"/>
        <c:crosses val="autoZero"/>
        <c:auto val="1"/>
        <c:lblAlgn val="ctr"/>
        <c:lblOffset val="100"/>
        <c:noMultiLvlLbl val="0"/>
      </c:catAx>
      <c:valAx>
        <c:axId val="160713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3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[Disaster Risk Management (flood).xlsx]Population Exposure!PivotTable8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Population</a:t>
            </a:r>
            <a:r>
              <a:rPr lang="en-US"/>
              <a:t> </a:t>
            </a:r>
            <a:r>
              <a:rPr lang="en-US">
                <a:solidFill>
                  <a:schemeClr val="tx1"/>
                </a:solidFill>
              </a:rPr>
              <a:t>Exposure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'Population Exposure'!$B$3</c:f>
              <c:strCache>
                <c:ptCount val="1"/>
                <c:pt idx="0">
                  <c:v>Total</c:v>
                </c:pt>
              </c:strCache>
            </c:strRef>
          </c:tx>
          <c:dPt>
            <c:idx val="0"/>
            <c:bubble3D val="0"/>
            <c:spPr>
              <a:solidFill>
                <a:schemeClr val="dk1">
                  <a:tint val="88500"/>
                </a:schemeClr>
              </a:solidFill>
              <a:ln w="19050">
                <a:solidFill>
                  <a:schemeClr val="lt1"/>
                </a:solidFill>
              </a:ln>
              <a:effectLst/>
            </c:spPr>
          </c:dPt>
          <c:dPt>
            <c:idx val="1"/>
            <c:bubble3D val="0"/>
            <c:spPr>
              <a:solidFill>
                <a:schemeClr val="dk1">
                  <a:tint val="55000"/>
                </a:schemeClr>
              </a:solidFill>
              <a:ln w="19050">
                <a:solidFill>
                  <a:schemeClr val="lt1"/>
                </a:solidFill>
              </a:ln>
              <a:effectLst/>
            </c:spPr>
          </c:dPt>
          <c:dPt>
            <c:idx val="2"/>
            <c:bubble3D val="0"/>
            <c:spPr>
              <a:solidFill>
                <a:schemeClr val="dk1">
                  <a:tint val="75000"/>
                </a:schemeClr>
              </a:solidFill>
              <a:ln w="19050">
                <a:solidFill>
                  <a:schemeClr val="lt1"/>
                </a:solidFill>
              </a:ln>
              <a:effectLst/>
            </c:spPr>
          </c:dPt>
          <c:cat>
            <c:strRef>
              <c:f>'Population Exposure'!$A$4:$A$7</c:f>
              <c:strCache>
                <c:ptCount val="3"/>
                <c:pt idx="0">
                  <c:v>High</c:v>
                </c:pt>
                <c:pt idx="1">
                  <c:v>Low</c:v>
                </c:pt>
                <c:pt idx="2">
                  <c:v>Medium</c:v>
                </c:pt>
              </c:strCache>
            </c:strRef>
          </c:cat>
          <c:val>
            <c:numRef>
              <c:f>'Population Exposure'!$B$4:$B$7</c:f>
              <c:numCache>
                <c:formatCode>General</c:formatCode>
                <c:ptCount val="3"/>
                <c:pt idx="0">
                  <c:v>33</c:v>
                </c:pt>
                <c:pt idx="1">
                  <c:v>29</c:v>
                </c:pt>
                <c:pt idx="2">
                  <c:v>93</c:v>
                </c:pt>
              </c:numCache>
            </c:numRef>
          </c:val>
          <c:extLst>
            <c:ext xmlns:c16="http://schemas.microsoft.com/office/drawing/2014/chart" uri="{C3380CC4-5D6E-409C-BE32-E72D297353CC}">
              <c16:uniqueId val="{00000000-577C-4BA4-A77A-0551262FAC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Population vs Flood Risk</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'Population vs Flood Risk'!$B$1</c:f>
              <c:strCache>
                <c:ptCount val="1"/>
                <c:pt idx="0">
                  <c:v>Population Density</c:v>
                </c:pt>
              </c:strCache>
            </c:strRef>
          </c:tx>
          <c:spPr>
            <a:ln w="19050" cap="rnd">
              <a:noFill/>
              <a:round/>
            </a:ln>
            <a:effectLst/>
          </c:spPr>
          <c:marker>
            <c:symbol val="circle"/>
            <c:size val="5"/>
            <c:spPr>
              <a:solidFill>
                <a:schemeClr val="dk1">
                  <a:tint val="88500"/>
                </a:schemeClr>
              </a:solidFill>
              <a:ln w="9525">
                <a:solidFill>
                  <a:schemeClr val="dk1">
                    <a:tint val="88500"/>
                  </a:schemeClr>
                </a:solidFill>
              </a:ln>
              <a:effectLst/>
            </c:spPr>
          </c:marker>
          <c:xVal>
            <c:numRef>
              <c:f>'Population vs Flood Risk'!$A$2:$A$156</c:f>
              <c:numCache>
                <c:formatCode>General</c:formatCode>
                <c:ptCount val="155"/>
                <c:pt idx="0">
                  <c:v>7.2618826572479994E-6</c:v>
                </c:pt>
                <c:pt idx="1">
                  <c:v>6.0582557491740004E-6</c:v>
                </c:pt>
                <c:pt idx="2">
                  <c:v>5.7068715664799999E-7</c:v>
                </c:pt>
                <c:pt idx="3">
                  <c:v>7.2618826572479994E-6</c:v>
                </c:pt>
                <c:pt idx="4">
                  <c:v>5.396832910468E-6</c:v>
                </c:pt>
                <c:pt idx="5">
                  <c:v>4.3567335225000005E-7</c:v>
                </c:pt>
                <c:pt idx="6">
                  <c:v>7.0185232828160004E-6</c:v>
                </c:pt>
                <c:pt idx="7">
                  <c:v>7.0445195743999994E-7</c:v>
                </c:pt>
                <c:pt idx="8">
                  <c:v>7.1672576376000012E-7</c:v>
                </c:pt>
                <c:pt idx="9">
                  <c:v>4.0246404540000006E-8</c:v>
                </c:pt>
                <c:pt idx="10">
                  <c:v>5.7068715664799999E-7</c:v>
                </c:pt>
                <c:pt idx="11">
                  <c:v>6.8394330249420002E-6</c:v>
                </c:pt>
                <c:pt idx="12">
                  <c:v>4.0058458391700005E-7</c:v>
                </c:pt>
                <c:pt idx="13">
                  <c:v>4.3567335225000005E-7</c:v>
                </c:pt>
                <c:pt idx="14">
                  <c:v>2.2169547152999999E-6</c:v>
                </c:pt>
                <c:pt idx="15">
                  <c:v>1.1091958552519999E-6</c:v>
                </c:pt>
                <c:pt idx="16">
                  <c:v>3.8400191753099999E-7</c:v>
                </c:pt>
                <c:pt idx="17">
                  <c:v>2.6217593978399995E-7</c:v>
                </c:pt>
                <c:pt idx="18">
                  <c:v>8.4307035966999996E-7</c:v>
                </c:pt>
                <c:pt idx="19">
                  <c:v>2.5237234667700002E-6</c:v>
                </c:pt>
                <c:pt idx="20">
                  <c:v>2.5169142681599997E-7</c:v>
                </c:pt>
                <c:pt idx="21">
                  <c:v>4.1802847645900003E-7</c:v>
                </c:pt>
                <c:pt idx="22">
                  <c:v>4.1360426909099995E-7</c:v>
                </c:pt>
                <c:pt idx="23">
                  <c:v>1.60860955803E-5</c:v>
                </c:pt>
                <c:pt idx="24">
                  <c:v>1.6509770787685001E-5</c:v>
                </c:pt>
                <c:pt idx="25">
                  <c:v>7.6784140876320001E-6</c:v>
                </c:pt>
                <c:pt idx="26">
                  <c:v>4.2503272896799998E-7</c:v>
                </c:pt>
                <c:pt idx="27">
                  <c:v>7.3528535290000002E-7</c:v>
                </c:pt>
                <c:pt idx="28">
                  <c:v>4.6771239057149994E-6</c:v>
                </c:pt>
                <c:pt idx="29">
                  <c:v>3.5116272181160001E-6</c:v>
                </c:pt>
                <c:pt idx="30">
                  <c:v>7.2994127153679998E-6</c:v>
                </c:pt>
                <c:pt idx="31">
                  <c:v>6.4693604349600003E-7</c:v>
                </c:pt>
                <c:pt idx="32">
                  <c:v>1.4527676907940002E-6</c:v>
                </c:pt>
                <c:pt idx="33">
                  <c:v>1.49508929328E-6</c:v>
                </c:pt>
                <c:pt idx="34">
                  <c:v>3.349426583863E-6</c:v>
                </c:pt>
                <c:pt idx="35">
                  <c:v>3.6093020249999995E-6</c:v>
                </c:pt>
                <c:pt idx="36">
                  <c:v>7.7184010090000009E-7</c:v>
                </c:pt>
                <c:pt idx="37">
                  <c:v>3.1053358832719996E-6</c:v>
                </c:pt>
                <c:pt idx="38">
                  <c:v>1.0854718842750001E-6</c:v>
                </c:pt>
                <c:pt idx="39">
                  <c:v>6.4067382543500011E-7</c:v>
                </c:pt>
                <c:pt idx="40">
                  <c:v>5.2277636064800001E-7</c:v>
                </c:pt>
                <c:pt idx="41">
                  <c:v>3.6076618569599998E-7</c:v>
                </c:pt>
                <c:pt idx="42">
                  <c:v>1.7210041851950001E-6</c:v>
                </c:pt>
                <c:pt idx="43">
                  <c:v>4.2506405191999991E-7</c:v>
                </c:pt>
                <c:pt idx="44">
                  <c:v>8.8007470110000007E-6</c:v>
                </c:pt>
                <c:pt idx="45">
                  <c:v>3.6927959177999996E-7</c:v>
                </c:pt>
                <c:pt idx="46">
                  <c:v>1.6551876372E-7</c:v>
                </c:pt>
                <c:pt idx="47">
                  <c:v>2.6331075428800002E-7</c:v>
                </c:pt>
                <c:pt idx="48">
                  <c:v>2.6373154834999999E-7</c:v>
                </c:pt>
                <c:pt idx="49">
                  <c:v>2.4047938959600002E-7</c:v>
                </c:pt>
                <c:pt idx="50">
                  <c:v>4.7825560689999997E-7</c:v>
                </c:pt>
                <c:pt idx="51">
                  <c:v>9.1357246057499992E-7</c:v>
                </c:pt>
                <c:pt idx="52">
                  <c:v>2.8776054154669998E-6</c:v>
                </c:pt>
                <c:pt idx="53">
                  <c:v>5.2448145057620007E-6</c:v>
                </c:pt>
                <c:pt idx="54">
                  <c:v>7.1410550364640005E-6</c:v>
                </c:pt>
                <c:pt idx="55">
                  <c:v>2.0115877163359996E-6</c:v>
                </c:pt>
                <c:pt idx="56">
                  <c:v>1.9481827871999999E-6</c:v>
                </c:pt>
                <c:pt idx="57">
                  <c:v>3.7000294159359996E-6</c:v>
                </c:pt>
                <c:pt idx="58">
                  <c:v>5.5030827798199992E-6</c:v>
                </c:pt>
                <c:pt idx="59">
                  <c:v>7.1985712675000011E-6</c:v>
                </c:pt>
                <c:pt idx="60">
                  <c:v>4.9864532199299992E-6</c:v>
                </c:pt>
                <c:pt idx="61">
                  <c:v>4.3035675465510004E-6</c:v>
                </c:pt>
                <c:pt idx="62">
                  <c:v>3.10923072507E-7</c:v>
                </c:pt>
                <c:pt idx="63">
                  <c:v>6.8112165303000002E-7</c:v>
                </c:pt>
                <c:pt idx="64">
                  <c:v>2.5164965944180003E-6</c:v>
                </c:pt>
                <c:pt idx="65">
                  <c:v>6.0900769848E-7</c:v>
                </c:pt>
                <c:pt idx="66">
                  <c:v>7.4672335927999999E-6</c:v>
                </c:pt>
                <c:pt idx="67">
                  <c:v>8.1894568740000002E-7</c:v>
                </c:pt>
                <c:pt idx="68">
                  <c:v>1.017673165242E-6</c:v>
                </c:pt>
                <c:pt idx="69">
                  <c:v>2.37280601129E-7</c:v>
                </c:pt>
                <c:pt idx="70">
                  <c:v>2.5237234667700002E-6</c:v>
                </c:pt>
                <c:pt idx="71">
                  <c:v>6.2517401274300007E-7</c:v>
                </c:pt>
                <c:pt idx="72">
                  <c:v>9.6042356006999993E-7</c:v>
                </c:pt>
                <c:pt idx="73">
                  <c:v>3.5862906241980005E-6</c:v>
                </c:pt>
                <c:pt idx="74">
                  <c:v>8.3239087368000006E-7</c:v>
                </c:pt>
                <c:pt idx="75">
                  <c:v>5.8998435750000002E-7</c:v>
                </c:pt>
                <c:pt idx="76">
                  <c:v>1.4043745326E-6</c:v>
                </c:pt>
                <c:pt idx="77">
                  <c:v>3.33166351788E-7</c:v>
                </c:pt>
                <c:pt idx="78">
                  <c:v>8.5371816259499999E-7</c:v>
                </c:pt>
                <c:pt idx="79">
                  <c:v>4.2840716196300001E-6</c:v>
                </c:pt>
                <c:pt idx="80">
                  <c:v>2.6409450370259999E-6</c:v>
                </c:pt>
                <c:pt idx="81">
                  <c:v>1.3560231937049999E-6</c:v>
                </c:pt>
                <c:pt idx="82">
                  <c:v>7.361138573929999E-7</c:v>
                </c:pt>
                <c:pt idx="83">
                  <c:v>3.9745542429000003E-7</c:v>
                </c:pt>
                <c:pt idx="84">
                  <c:v>3.0458995925220003E-6</c:v>
                </c:pt>
                <c:pt idx="85">
                  <c:v>9.7695013168799994E-7</c:v>
                </c:pt>
                <c:pt idx="86">
                  <c:v>7.0661702474889993E-6</c:v>
                </c:pt>
                <c:pt idx="87">
                  <c:v>4.1572631343599999E-7</c:v>
                </c:pt>
                <c:pt idx="88">
                  <c:v>3.3973968342799999E-7</c:v>
                </c:pt>
                <c:pt idx="89">
                  <c:v>8.344028692080001E-7</c:v>
                </c:pt>
                <c:pt idx="90">
                  <c:v>7.6855942062200002E-7</c:v>
                </c:pt>
                <c:pt idx="91">
                  <c:v>6.393628381634999E-6</c:v>
                </c:pt>
                <c:pt idx="92">
                  <c:v>6.5605379055700001E-7</c:v>
                </c:pt>
                <c:pt idx="93">
                  <c:v>1.4839250815917001E-5</c:v>
                </c:pt>
                <c:pt idx="94">
                  <c:v>3.0743805946080005E-6</c:v>
                </c:pt>
                <c:pt idx="95">
                  <c:v>3.2190618492499999E-6</c:v>
                </c:pt>
                <c:pt idx="96">
                  <c:v>3.5532404797680002E-6</c:v>
                </c:pt>
                <c:pt idx="97">
                  <c:v>4.5845470872799996E-6</c:v>
                </c:pt>
                <c:pt idx="98">
                  <c:v>6.6229033772200003E-6</c:v>
                </c:pt>
                <c:pt idx="99">
                  <c:v>2.8823357049850001E-6</c:v>
                </c:pt>
                <c:pt idx="100">
                  <c:v>3.019917062736E-6</c:v>
                </c:pt>
                <c:pt idx="101">
                  <c:v>4.885565206499999E-6</c:v>
                </c:pt>
                <c:pt idx="102">
                  <c:v>4.0446969197150008E-6</c:v>
                </c:pt>
                <c:pt idx="103">
                  <c:v>5.0115685806449999E-6</c:v>
                </c:pt>
                <c:pt idx="104">
                  <c:v>4.0857761208740005E-6</c:v>
                </c:pt>
                <c:pt idx="105">
                  <c:v>4.4558845774000006E-6</c:v>
                </c:pt>
                <c:pt idx="106">
                  <c:v>7.2612249886610013E-6</c:v>
                </c:pt>
                <c:pt idx="107">
                  <c:v>3.6494524936079997E-6</c:v>
                </c:pt>
                <c:pt idx="108">
                  <c:v>4.1112830764279998E-6</c:v>
                </c:pt>
                <c:pt idx="109">
                  <c:v>5.1465891113759996E-6</c:v>
                </c:pt>
                <c:pt idx="110">
                  <c:v>4.8035016021709994E-6</c:v>
                </c:pt>
                <c:pt idx="111">
                  <c:v>3.7148919192E-7</c:v>
                </c:pt>
                <c:pt idx="112">
                  <c:v>4.4551784131200002E-7</c:v>
                </c:pt>
                <c:pt idx="113">
                  <c:v>6.4012289406799997E-7</c:v>
                </c:pt>
                <c:pt idx="114">
                  <c:v>1.4694878618279999E-6</c:v>
                </c:pt>
                <c:pt idx="115">
                  <c:v>6.7151217302399989E-7</c:v>
                </c:pt>
                <c:pt idx="116">
                  <c:v>7.5579899594399999E-7</c:v>
                </c:pt>
                <c:pt idx="117">
                  <c:v>3.6821861189499999E-7</c:v>
                </c:pt>
                <c:pt idx="118">
                  <c:v>3.1655186456400001E-7</c:v>
                </c:pt>
                <c:pt idx="119">
                  <c:v>4.8332986634200005E-7</c:v>
                </c:pt>
                <c:pt idx="120">
                  <c:v>1.4694878618279999E-6</c:v>
                </c:pt>
                <c:pt idx="121">
                  <c:v>9.7508225879999997E-7</c:v>
                </c:pt>
                <c:pt idx="122">
                  <c:v>6.67353349276E-7</c:v>
                </c:pt>
                <c:pt idx="123">
                  <c:v>7.7587492764000005E-7</c:v>
                </c:pt>
                <c:pt idx="124">
                  <c:v>1.099812153398E-6</c:v>
                </c:pt>
                <c:pt idx="125">
                  <c:v>1.301918603868E-6</c:v>
                </c:pt>
                <c:pt idx="126">
                  <c:v>7.3245710460100006E-7</c:v>
                </c:pt>
                <c:pt idx="127">
                  <c:v>3.9078447721400001E-7</c:v>
                </c:pt>
                <c:pt idx="128">
                  <c:v>8.2676345787E-7</c:v>
                </c:pt>
                <c:pt idx="129">
                  <c:v>8.4009807595999995E-7</c:v>
                </c:pt>
                <c:pt idx="130">
                  <c:v>1.2579177110400001E-6</c:v>
                </c:pt>
                <c:pt idx="131">
                  <c:v>1.7204398200079999E-6</c:v>
                </c:pt>
                <c:pt idx="132">
                  <c:v>1.9775585124679999E-6</c:v>
                </c:pt>
                <c:pt idx="133">
                  <c:v>2.1438249688620001E-6</c:v>
                </c:pt>
                <c:pt idx="134">
                  <c:v>1.3847446245160001E-6</c:v>
                </c:pt>
                <c:pt idx="135">
                  <c:v>5.0880639606800003E-7</c:v>
                </c:pt>
                <c:pt idx="136">
                  <c:v>4.0655140148240001E-6</c:v>
                </c:pt>
                <c:pt idx="137">
                  <c:v>1.079594271459E-6</c:v>
                </c:pt>
                <c:pt idx="138">
                  <c:v>3.0488981214450002E-6</c:v>
                </c:pt>
                <c:pt idx="139">
                  <c:v>2.7935552968349999E-6</c:v>
                </c:pt>
                <c:pt idx="140">
                  <c:v>6.1627109684139995E-6</c:v>
                </c:pt>
                <c:pt idx="141">
                  <c:v>1.4102486039200001E-6</c:v>
                </c:pt>
                <c:pt idx="142">
                  <c:v>6.4906068918240003E-6</c:v>
                </c:pt>
                <c:pt idx="143">
                  <c:v>5.7926981240840003E-6</c:v>
                </c:pt>
                <c:pt idx="144">
                  <c:v>2.3750081320700001E-6</c:v>
                </c:pt>
                <c:pt idx="145">
                  <c:v>9.5928089644000018E-7</c:v>
                </c:pt>
                <c:pt idx="146">
                  <c:v>1.1988185265659998E-6</c:v>
                </c:pt>
                <c:pt idx="147">
                  <c:v>8.126129336679999E-7</c:v>
                </c:pt>
                <c:pt idx="148">
                  <c:v>3.5496512826039999E-6</c:v>
                </c:pt>
                <c:pt idx="149">
                  <c:v>1.7663993901159999E-6</c:v>
                </c:pt>
                <c:pt idx="150">
                  <c:v>7.0580927401449999E-6</c:v>
                </c:pt>
                <c:pt idx="151">
                  <c:v>6.2649732982079996E-6</c:v>
                </c:pt>
                <c:pt idx="152">
                  <c:v>1.08671386991E-6</c:v>
                </c:pt>
                <c:pt idx="153">
                  <c:v>3.1980458468699999E-7</c:v>
                </c:pt>
                <c:pt idx="154">
                  <c:v>7.6300145949999999E-7</c:v>
                </c:pt>
              </c:numCache>
            </c:numRef>
          </c:xVal>
          <c:yVal>
            <c:numRef>
              <c:f>'Population vs Flood Risk'!$B$2:$B$156</c:f>
              <c:numCache>
                <c:formatCode>General</c:formatCode>
                <c:ptCount val="155"/>
                <c:pt idx="0">
                  <c:v>465.07459599999999</c:v>
                </c:pt>
                <c:pt idx="1">
                  <c:v>247.25476900000001</c:v>
                </c:pt>
                <c:pt idx="2">
                  <c:v>722.63753999999994</c:v>
                </c:pt>
                <c:pt idx="3">
                  <c:v>465.07459599999999</c:v>
                </c:pt>
                <c:pt idx="4">
                  <c:v>73.032149000000004</c:v>
                </c:pt>
                <c:pt idx="5">
                  <c:v>683.97096499999998</c:v>
                </c:pt>
                <c:pt idx="6">
                  <c:v>216.21841699999999</c:v>
                </c:pt>
                <c:pt idx="7">
                  <c:v>650.12739899999997</c:v>
                </c:pt>
                <c:pt idx="8">
                  <c:v>921.51914799999997</c:v>
                </c:pt>
                <c:pt idx="9">
                  <c:v>1772.7339030000001</c:v>
                </c:pt>
                <c:pt idx="10">
                  <c:v>722.63753999999994</c:v>
                </c:pt>
                <c:pt idx="11">
                  <c:v>39.516921000000004</c:v>
                </c:pt>
                <c:pt idx="12">
                  <c:v>528.75417100000004</c:v>
                </c:pt>
                <c:pt idx="13">
                  <c:v>683.97096499999998</c:v>
                </c:pt>
                <c:pt idx="14">
                  <c:v>285.05939899999998</c:v>
                </c:pt>
                <c:pt idx="15">
                  <c:v>469.067879</c:v>
                </c:pt>
                <c:pt idx="16">
                  <c:v>286.74662999999998</c:v>
                </c:pt>
                <c:pt idx="17">
                  <c:v>225.97926200000001</c:v>
                </c:pt>
                <c:pt idx="18">
                  <c:v>330.369641</c:v>
                </c:pt>
                <c:pt idx="19">
                  <c:v>196.80316999999999</c:v>
                </c:pt>
                <c:pt idx="20">
                  <c:v>233.51607100000001</c:v>
                </c:pt>
                <c:pt idx="21">
                  <c:v>342.16163999999998</c:v>
                </c:pt>
                <c:pt idx="22">
                  <c:v>364.247612</c:v>
                </c:pt>
                <c:pt idx="23">
                  <c:v>488.27426300000002</c:v>
                </c:pt>
                <c:pt idx="24">
                  <c:v>390.99243999999999</c:v>
                </c:pt>
                <c:pt idx="25">
                  <c:v>326.58498200000002</c:v>
                </c:pt>
                <c:pt idx="26">
                  <c:v>170.53016099999999</c:v>
                </c:pt>
                <c:pt idx="27">
                  <c:v>105.248743</c:v>
                </c:pt>
                <c:pt idx="28">
                  <c:v>185.75658100000001</c:v>
                </c:pt>
                <c:pt idx="29">
                  <c:v>147.77692300000001</c:v>
                </c:pt>
                <c:pt idx="30">
                  <c:v>164.482913</c:v>
                </c:pt>
                <c:pt idx="31">
                  <c:v>246.383354</c:v>
                </c:pt>
                <c:pt idx="32">
                  <c:v>515.95890999999995</c:v>
                </c:pt>
                <c:pt idx="33">
                  <c:v>1101.142409</c:v>
                </c:pt>
                <c:pt idx="34">
                  <c:v>176.517191</c:v>
                </c:pt>
                <c:pt idx="35">
                  <c:v>333.23139300000003</c:v>
                </c:pt>
                <c:pt idx="36">
                  <c:v>257.21051699999998</c:v>
                </c:pt>
                <c:pt idx="37">
                  <c:v>538.62059499999998</c:v>
                </c:pt>
                <c:pt idx="38">
                  <c:v>218.59253000000001</c:v>
                </c:pt>
                <c:pt idx="39">
                  <c:v>439.19586199999998</c:v>
                </c:pt>
                <c:pt idx="40">
                  <c:v>435.48799400000001</c:v>
                </c:pt>
                <c:pt idx="41">
                  <c:v>234.53869299999999</c:v>
                </c:pt>
                <c:pt idx="42">
                  <c:v>107.789046</c:v>
                </c:pt>
                <c:pt idx="43">
                  <c:v>272.00663400000002</c:v>
                </c:pt>
                <c:pt idx="44">
                  <c:v>1913.8989140000001</c:v>
                </c:pt>
                <c:pt idx="45">
                  <c:v>292.480166</c:v>
                </c:pt>
                <c:pt idx="46">
                  <c:v>292.65267799999998</c:v>
                </c:pt>
                <c:pt idx="47">
                  <c:v>235.11225999999999</c:v>
                </c:pt>
                <c:pt idx="48">
                  <c:v>234.16617400000001</c:v>
                </c:pt>
                <c:pt idx="49">
                  <c:v>308.88168899999999</c:v>
                </c:pt>
                <c:pt idx="50">
                  <c:v>365.43126100000001</c:v>
                </c:pt>
                <c:pt idx="51">
                  <c:v>251.28017399999999</c:v>
                </c:pt>
                <c:pt idx="52">
                  <c:v>125.753426</c:v>
                </c:pt>
                <c:pt idx="53">
                  <c:v>20.618853999999999</c:v>
                </c:pt>
                <c:pt idx="54">
                  <c:v>289.76026400000001</c:v>
                </c:pt>
                <c:pt idx="55">
                  <c:v>149.971082</c:v>
                </c:pt>
                <c:pt idx="56">
                  <c:v>108.03121</c:v>
                </c:pt>
                <c:pt idx="57">
                  <c:v>863.63575100000003</c:v>
                </c:pt>
                <c:pt idx="58">
                  <c:v>373.13208800000001</c:v>
                </c:pt>
                <c:pt idx="59">
                  <c:v>336.43538999999998</c:v>
                </c:pt>
                <c:pt idx="60">
                  <c:v>220.22951699999999</c:v>
                </c:pt>
                <c:pt idx="61">
                  <c:v>650.075467</c:v>
                </c:pt>
                <c:pt idx="62">
                  <c:v>178.46591900000001</c:v>
                </c:pt>
                <c:pt idx="63">
                  <c:v>577.20141000000001</c:v>
                </c:pt>
                <c:pt idx="64">
                  <c:v>117.00336900000001</c:v>
                </c:pt>
                <c:pt idx="65">
                  <c:v>202.83702299999999</c:v>
                </c:pt>
                <c:pt idx="66">
                  <c:v>236.02081000000001</c:v>
                </c:pt>
                <c:pt idx="67">
                  <c:v>429.51616899999999</c:v>
                </c:pt>
                <c:pt idx="68">
                  <c:v>191.221441</c:v>
                </c:pt>
                <c:pt idx="69">
                  <c:v>202.580862</c:v>
                </c:pt>
                <c:pt idx="70">
                  <c:v>196.80316999999999</c:v>
                </c:pt>
                <c:pt idx="71">
                  <c:v>240.31345099999999</c:v>
                </c:pt>
                <c:pt idx="72">
                  <c:v>392.50916799999999</c:v>
                </c:pt>
                <c:pt idx="73">
                  <c:v>181.78707299999999</c:v>
                </c:pt>
                <c:pt idx="74">
                  <c:v>1905.966541</c:v>
                </c:pt>
                <c:pt idx="75">
                  <c:v>242.60983100000001</c:v>
                </c:pt>
                <c:pt idx="76">
                  <c:v>179.436443</c:v>
                </c:pt>
                <c:pt idx="77">
                  <c:v>324.69837799999999</c:v>
                </c:pt>
                <c:pt idx="78">
                  <c:v>176.96917400000001</c:v>
                </c:pt>
                <c:pt idx="79">
                  <c:v>198.24867499999999</c:v>
                </c:pt>
                <c:pt idx="80">
                  <c:v>143.613437</c:v>
                </c:pt>
                <c:pt idx="81">
                  <c:v>132.446878</c:v>
                </c:pt>
                <c:pt idx="82">
                  <c:v>336.71452099999999</c:v>
                </c:pt>
                <c:pt idx="83">
                  <c:v>254.60001700000001</c:v>
                </c:pt>
                <c:pt idx="84">
                  <c:v>220.396265</c:v>
                </c:pt>
                <c:pt idx="85">
                  <c:v>269.84635100000003</c:v>
                </c:pt>
                <c:pt idx="86">
                  <c:v>322.53894500000001</c:v>
                </c:pt>
                <c:pt idx="87">
                  <c:v>340.90918099999999</c:v>
                </c:pt>
                <c:pt idx="88">
                  <c:v>316.61015800000001</c:v>
                </c:pt>
                <c:pt idx="89">
                  <c:v>452.84792299999998</c:v>
                </c:pt>
                <c:pt idx="90">
                  <c:v>467.12708199999997</c:v>
                </c:pt>
                <c:pt idx="91">
                  <c:v>161.18613199999999</c:v>
                </c:pt>
                <c:pt idx="92">
                  <c:v>322.49593399999998</c:v>
                </c:pt>
                <c:pt idx="93">
                  <c:v>983.64525000000003</c:v>
                </c:pt>
                <c:pt idx="94">
                  <c:v>267.72986700000001</c:v>
                </c:pt>
                <c:pt idx="95">
                  <c:v>561.95118400000001</c:v>
                </c:pt>
                <c:pt idx="96">
                  <c:v>482.092647</c:v>
                </c:pt>
                <c:pt idx="97">
                  <c:v>980.99438699999996</c:v>
                </c:pt>
                <c:pt idx="98">
                  <c:v>484.65858900000001</c:v>
                </c:pt>
                <c:pt idx="99">
                  <c:v>757.44850299999996</c:v>
                </c:pt>
                <c:pt idx="100">
                  <c:v>263.26552299999997</c:v>
                </c:pt>
                <c:pt idx="101">
                  <c:v>870.28241800000001</c:v>
                </c:pt>
                <c:pt idx="102">
                  <c:v>752.79998799999998</c:v>
                </c:pt>
                <c:pt idx="103">
                  <c:v>547.29709800000001</c:v>
                </c:pt>
                <c:pt idx="104">
                  <c:v>389.294534</c:v>
                </c:pt>
                <c:pt idx="105">
                  <c:v>457.51868400000001</c:v>
                </c:pt>
                <c:pt idx="106">
                  <c:v>664.54717800000003</c:v>
                </c:pt>
                <c:pt idx="107">
                  <c:v>359.81632500000001</c:v>
                </c:pt>
                <c:pt idx="108">
                  <c:v>413.820604</c:v>
                </c:pt>
                <c:pt idx="109">
                  <c:v>514.09862899999996</c:v>
                </c:pt>
                <c:pt idx="110">
                  <c:v>411.31582100000003</c:v>
                </c:pt>
                <c:pt idx="111">
                  <c:v>186.96956299999999</c:v>
                </c:pt>
                <c:pt idx="112">
                  <c:v>195.97994600000001</c:v>
                </c:pt>
                <c:pt idx="113">
                  <c:v>130.39542900000001</c:v>
                </c:pt>
                <c:pt idx="114">
                  <c:v>320.35061300000001</c:v>
                </c:pt>
                <c:pt idx="115">
                  <c:v>261.76939900000002</c:v>
                </c:pt>
                <c:pt idx="116">
                  <c:v>366.50084800000002</c:v>
                </c:pt>
                <c:pt idx="117">
                  <c:v>286.953622</c:v>
                </c:pt>
                <c:pt idx="118">
                  <c:v>231.06383199999999</c:v>
                </c:pt>
                <c:pt idx="119">
                  <c:v>391.86543799999998</c:v>
                </c:pt>
                <c:pt idx="120">
                  <c:v>320.35061300000001</c:v>
                </c:pt>
                <c:pt idx="121">
                  <c:v>692.72102099999995</c:v>
                </c:pt>
                <c:pt idx="122">
                  <c:v>482.51033899999999</c:v>
                </c:pt>
                <c:pt idx="123">
                  <c:v>662.64390800000001</c:v>
                </c:pt>
                <c:pt idx="124">
                  <c:v>291.00780800000001</c:v>
                </c:pt>
                <c:pt idx="125">
                  <c:v>214.446102</c:v>
                </c:pt>
                <c:pt idx="126">
                  <c:v>421.55571099999997</c:v>
                </c:pt>
                <c:pt idx="127">
                  <c:v>330.54139800000002</c:v>
                </c:pt>
                <c:pt idx="128">
                  <c:v>399.01783</c:v>
                </c:pt>
                <c:pt idx="129">
                  <c:v>290.74279799999999</c:v>
                </c:pt>
                <c:pt idx="130">
                  <c:v>309.37905499999999</c:v>
                </c:pt>
                <c:pt idx="131">
                  <c:v>281.73767700000002</c:v>
                </c:pt>
                <c:pt idx="132">
                  <c:v>262.89982900000001</c:v>
                </c:pt>
                <c:pt idx="133">
                  <c:v>98.453282000000002</c:v>
                </c:pt>
                <c:pt idx="134">
                  <c:v>200.931692</c:v>
                </c:pt>
                <c:pt idx="135">
                  <c:v>208.36307199999999</c:v>
                </c:pt>
                <c:pt idx="136">
                  <c:v>261.515038</c:v>
                </c:pt>
                <c:pt idx="137">
                  <c:v>430.380223</c:v>
                </c:pt>
                <c:pt idx="138">
                  <c:v>522.430701</c:v>
                </c:pt>
                <c:pt idx="139">
                  <c:v>342.56173000000001</c:v>
                </c:pt>
                <c:pt idx="140">
                  <c:v>342.57532200000003</c:v>
                </c:pt>
                <c:pt idx="141">
                  <c:v>242.99422100000001</c:v>
                </c:pt>
                <c:pt idx="142">
                  <c:v>1149.5394080000001</c:v>
                </c:pt>
                <c:pt idx="143">
                  <c:v>461.98461099999997</c:v>
                </c:pt>
                <c:pt idx="144">
                  <c:v>528.97830399999998</c:v>
                </c:pt>
                <c:pt idx="145">
                  <c:v>456.41129999999998</c:v>
                </c:pt>
                <c:pt idx="146">
                  <c:v>361.00380100000001</c:v>
                </c:pt>
                <c:pt idx="147">
                  <c:v>436.27902499999999</c:v>
                </c:pt>
                <c:pt idx="148">
                  <c:v>467.213527</c:v>
                </c:pt>
                <c:pt idx="149">
                  <c:v>858.27660400000002</c:v>
                </c:pt>
                <c:pt idx="150">
                  <c:v>535.107846</c:v>
                </c:pt>
                <c:pt idx="151">
                  <c:v>230.09446700000001</c:v>
                </c:pt>
                <c:pt idx="152">
                  <c:v>1065.4166110000001</c:v>
                </c:pt>
                <c:pt idx="153">
                  <c:v>322.81914599999999</c:v>
                </c:pt>
                <c:pt idx="154">
                  <c:v>245.78905599999999</c:v>
                </c:pt>
              </c:numCache>
            </c:numRef>
          </c:yVal>
          <c:smooth val="0"/>
          <c:extLst>
            <c:ext xmlns:c16="http://schemas.microsoft.com/office/drawing/2014/chart" uri="{C3380CC4-5D6E-409C-BE32-E72D297353CC}">
              <c16:uniqueId val="{00000000-67E0-4645-BBAE-B197C7523790}"/>
            </c:ext>
          </c:extLst>
        </c:ser>
        <c:dLbls>
          <c:showLegendKey val="0"/>
          <c:showVal val="0"/>
          <c:showCatName val="0"/>
          <c:showSerName val="0"/>
          <c:showPercent val="0"/>
          <c:showBubbleSize val="0"/>
        </c:dLbls>
        <c:axId val="834425600"/>
        <c:axId val="834427040"/>
      </c:scatterChart>
      <c:valAx>
        <c:axId val="834425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27040"/>
        <c:crosses val="autoZero"/>
        <c:crossBetween val="midCat"/>
      </c:valAx>
      <c:valAx>
        <c:axId val="83442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25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[Disaster Risk Management (flood).xlsx]Flood Risk by Basin Size!PivotTable1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latin typeface="Calibri" panose="020F0502020204030204" pitchFamily="34" charset="0"/>
              </a:rPr>
              <a:t>Flood Risk By Basin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'Flood Risk by Basin Size'!$B$3</c:f>
              <c:strCache>
                <c:ptCount val="1"/>
                <c:pt idx="0">
                  <c:v>Total</c:v>
                </c:pt>
              </c:strCache>
            </c:strRef>
          </c:tx>
          <c:spPr>
            <a:solidFill>
              <a:schemeClr val="dk1">
                <a:tint val="88500"/>
              </a:schemeClr>
            </a:solidFill>
            <a:ln>
              <a:noFill/>
            </a:ln>
            <a:effectLst/>
          </c:spPr>
          <c:invertIfNegative val="0"/>
          <c:cat>
            <c:strRef>
              <c:f>'Flood Risk by Basin Size'!$A$4:$A$7</c:f>
              <c:strCache>
                <c:ptCount val="3"/>
                <c:pt idx="0">
                  <c:v>Large</c:v>
                </c:pt>
                <c:pt idx="1">
                  <c:v>Medium</c:v>
                </c:pt>
                <c:pt idx="2">
                  <c:v>Small</c:v>
                </c:pt>
              </c:strCache>
            </c:strRef>
          </c:cat>
          <c:val>
            <c:numRef>
              <c:f>'Flood Risk by Basin Size'!$B$4:$B$7</c:f>
              <c:numCache>
                <c:formatCode>0.0000000000</c:formatCode>
                <c:ptCount val="3"/>
                <c:pt idx="0">
                  <c:v>4.9998440859572225E-7</c:v>
                </c:pt>
                <c:pt idx="1">
                  <c:v>1.4961044473336839E-6</c:v>
                </c:pt>
                <c:pt idx="2">
                  <c:v>4.1348842501886785E-6</c:v>
                </c:pt>
              </c:numCache>
            </c:numRef>
          </c:val>
          <c:extLst>
            <c:ext xmlns:c16="http://schemas.microsoft.com/office/drawing/2014/chart" uri="{C3380CC4-5D6E-409C-BE32-E72D297353CC}">
              <c16:uniqueId val="{00000000-4D25-4363-A78C-2CA84B09EA00}"/>
            </c:ext>
          </c:extLst>
        </c:ser>
        <c:dLbls>
          <c:showLegendKey val="0"/>
          <c:showVal val="0"/>
          <c:showCatName val="0"/>
          <c:showSerName val="0"/>
          <c:showPercent val="0"/>
          <c:showBubbleSize val="0"/>
        </c:dLbls>
        <c:gapWidth val="182"/>
        <c:axId val="1703172576"/>
        <c:axId val="1703173056"/>
      </c:barChart>
      <c:catAx>
        <c:axId val="170317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73056"/>
        <c:crosses val="autoZero"/>
        <c:auto val="1"/>
        <c:lblAlgn val="ctr"/>
        <c:lblOffset val="100"/>
        <c:noMultiLvlLbl val="0"/>
      </c:catAx>
      <c:valAx>
        <c:axId val="1703173056"/>
        <c:scaling>
          <c:orientation val="minMax"/>
        </c:scaling>
        <c:delete val="0"/>
        <c:axPos val="b"/>
        <c:majorGridlines>
          <c:spPr>
            <a:ln w="9525" cap="flat" cmpd="sng" algn="ctr">
              <a:solidFill>
                <a:schemeClr val="tx1">
                  <a:lumMod val="15000"/>
                  <a:lumOff val="85000"/>
                </a:schemeClr>
              </a:solidFill>
              <a:round/>
            </a:ln>
            <a:effectLst/>
          </c:spPr>
        </c:majorGridlines>
        <c:numFmt formatCode="0.0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7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[Disaster Risk Management (flood).xlsx]Soil Type Impact!PivotTable3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baseline="0">
                <a:solidFill>
                  <a:sysClr val="windowText" lastClr="000000"/>
                </a:solidFill>
              </a:rPr>
              <a:t>Soil Type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'Soil Type Impact'!$B$3</c:f>
              <c:strCache>
                <c:ptCount val="1"/>
                <c:pt idx="0">
                  <c:v>Total</c:v>
                </c:pt>
              </c:strCache>
            </c:strRef>
          </c:tx>
          <c:spPr>
            <a:solidFill>
              <a:schemeClr val="dk1">
                <a:tint val="88500"/>
              </a:schemeClr>
            </a:solidFill>
            <a:ln>
              <a:noFill/>
            </a:ln>
            <a:effectLst/>
          </c:spPr>
          <c:invertIfNegative val="0"/>
          <c:cat>
            <c:strRef>
              <c:f>'Soil Type Impact'!$A$4:$A$12</c:f>
              <c:strCache>
                <c:ptCount val="8"/>
                <c:pt idx="0">
                  <c:v>Acrisols</c:v>
                </c:pt>
                <c:pt idx="1">
                  <c:v>Cambisols</c:v>
                </c:pt>
                <c:pt idx="2">
                  <c:v>Fluvisols</c:v>
                </c:pt>
                <c:pt idx="3">
                  <c:v>Leptosols</c:v>
                </c:pt>
                <c:pt idx="4">
                  <c:v>Lixisols</c:v>
                </c:pt>
                <c:pt idx="5">
                  <c:v>Luvisols</c:v>
                </c:pt>
                <c:pt idx="6">
                  <c:v>No dominant class</c:v>
                </c:pt>
                <c:pt idx="7">
                  <c:v>Vertisols</c:v>
                </c:pt>
              </c:strCache>
            </c:strRef>
          </c:cat>
          <c:val>
            <c:numRef>
              <c:f>'Soil Type Impact'!$B$4:$B$12</c:f>
              <c:numCache>
                <c:formatCode>0.0000000000</c:formatCode>
                <c:ptCount val="8"/>
                <c:pt idx="0">
                  <c:v>4.5979555790379002E-6</c:v>
                </c:pt>
                <c:pt idx="1">
                  <c:v>6.458980654314698E-6</c:v>
                </c:pt>
                <c:pt idx="2">
                  <c:v>4.0246404540000006E-8</c:v>
                </c:pt>
                <c:pt idx="3">
                  <c:v>3.4459125223077777E-6</c:v>
                </c:pt>
                <c:pt idx="4">
                  <c:v>1.0393077567186667E-6</c:v>
                </c:pt>
                <c:pt idx="5">
                  <c:v>1.9577123435322102E-6</c:v>
                </c:pt>
                <c:pt idx="6">
                  <c:v>2.8323005460545282E-6</c:v>
                </c:pt>
                <c:pt idx="7">
                  <c:v>7.7611452913427775E-7</c:v>
                </c:pt>
              </c:numCache>
            </c:numRef>
          </c:val>
          <c:extLst>
            <c:ext xmlns:c16="http://schemas.microsoft.com/office/drawing/2014/chart" uri="{C3380CC4-5D6E-409C-BE32-E72D297353CC}">
              <c16:uniqueId val="{00000000-2F7F-4813-9EA2-ADFB840E280F}"/>
            </c:ext>
          </c:extLst>
        </c:ser>
        <c:dLbls>
          <c:showLegendKey val="0"/>
          <c:showVal val="0"/>
          <c:showCatName val="0"/>
          <c:showSerName val="0"/>
          <c:showPercent val="0"/>
          <c:showBubbleSize val="0"/>
        </c:dLbls>
        <c:gapWidth val="219"/>
        <c:overlap val="-27"/>
        <c:axId val="834409280"/>
        <c:axId val="834409760"/>
      </c:barChart>
      <c:catAx>
        <c:axId val="83440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09760"/>
        <c:crosses val="autoZero"/>
        <c:auto val="1"/>
        <c:lblAlgn val="ctr"/>
        <c:lblOffset val="100"/>
        <c:noMultiLvlLbl val="0"/>
      </c:catAx>
      <c:valAx>
        <c:axId val="8344097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0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[Disaster Risk Management (flood).xlsx]Land Cover Impact!PivotTable4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latin typeface="Calibri" panose="020F0502020204030204" pitchFamily="34" charset="0"/>
              </a:rPr>
              <a:t>Land Cover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'Land Cover Impact'!$B$3</c:f>
              <c:strCache>
                <c:ptCount val="1"/>
                <c:pt idx="0">
                  <c:v>Total</c:v>
                </c:pt>
              </c:strCache>
            </c:strRef>
          </c:tx>
          <c:spPr>
            <a:solidFill>
              <a:schemeClr val="dk1">
                <a:tint val="88500"/>
              </a:schemeClr>
            </a:solidFill>
            <a:ln>
              <a:noFill/>
            </a:ln>
            <a:effectLst/>
          </c:spPr>
          <c:invertIfNegative val="0"/>
          <c:cat>
            <c:strRef>
              <c:f>'Land Cover Impact'!$A$4:$A$8</c:f>
              <c:strCache>
                <c:ptCount val="4"/>
                <c:pt idx="0">
                  <c:v>Cropland</c:v>
                </c:pt>
                <c:pt idx="1">
                  <c:v>Forest</c:v>
                </c:pt>
                <c:pt idx="2">
                  <c:v>Mosaic vegetation</c:v>
                </c:pt>
                <c:pt idx="3">
                  <c:v>No dominant class</c:v>
                </c:pt>
              </c:strCache>
            </c:strRef>
          </c:cat>
          <c:val>
            <c:numRef>
              <c:f>'Land Cover Impact'!$B$4:$B$8</c:f>
              <c:numCache>
                <c:formatCode>General</c:formatCode>
                <c:ptCount val="4"/>
                <c:pt idx="0">
                  <c:v>1.6212580722891576E-4</c:v>
                </c:pt>
                <c:pt idx="1">
                  <c:v>1.5078800000000001E-4</c:v>
                </c:pt>
                <c:pt idx="2">
                  <c:v>1.4946306666666667E-4</c:v>
                </c:pt>
                <c:pt idx="3">
                  <c:v>1.5347104255319149E-4</c:v>
                </c:pt>
              </c:numCache>
            </c:numRef>
          </c:val>
          <c:extLst>
            <c:ext xmlns:c16="http://schemas.microsoft.com/office/drawing/2014/chart" uri="{C3380CC4-5D6E-409C-BE32-E72D297353CC}">
              <c16:uniqueId val="{00000000-C4DF-40A8-9634-7986108FD4B1}"/>
            </c:ext>
          </c:extLst>
        </c:ser>
        <c:dLbls>
          <c:showLegendKey val="0"/>
          <c:showVal val="0"/>
          <c:showCatName val="0"/>
          <c:showSerName val="0"/>
          <c:showPercent val="0"/>
          <c:showBubbleSize val="0"/>
        </c:dLbls>
        <c:gapWidth val="219"/>
        <c:overlap val="-27"/>
        <c:axId val="1607132336"/>
        <c:axId val="1607132816"/>
      </c:barChart>
      <c:catAx>
        <c:axId val="160713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32816"/>
        <c:crosses val="autoZero"/>
        <c:auto val="1"/>
        <c:lblAlgn val="ctr"/>
        <c:lblOffset val="100"/>
        <c:noMultiLvlLbl val="0"/>
      </c:catAx>
      <c:valAx>
        <c:axId val="160713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3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[Disaster Risk Management (flood).xlsx]Population Exposure!PivotTable8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Population</a:t>
            </a:r>
            <a:r>
              <a:rPr lang="en-US"/>
              <a:t> </a:t>
            </a:r>
            <a:r>
              <a:rPr lang="en-US">
                <a:solidFill>
                  <a:schemeClr val="tx1"/>
                </a:solidFill>
              </a:rPr>
              <a:t>Exposure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pieChart>
        <c:varyColors val="1"/>
        <c:ser>
          <c:idx val="0"/>
          <c:order val="0"/>
          <c:tx>
            <c:strRef>
              <c:f>'Population Exposure'!$B$3</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105B-4F60-BE4C-D48CD3E2363E}"/>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105B-4F60-BE4C-D48CD3E2363E}"/>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105B-4F60-BE4C-D48CD3E2363E}"/>
              </c:ext>
            </c:extLst>
          </c:dPt>
          <c:cat>
            <c:strRef>
              <c:f>'Population Exposure'!$A$4:$A$7</c:f>
              <c:strCache>
                <c:ptCount val="3"/>
                <c:pt idx="0">
                  <c:v>High</c:v>
                </c:pt>
                <c:pt idx="1">
                  <c:v>Low</c:v>
                </c:pt>
                <c:pt idx="2">
                  <c:v>Medium</c:v>
                </c:pt>
              </c:strCache>
            </c:strRef>
          </c:cat>
          <c:val>
            <c:numRef>
              <c:f>'Population Exposure'!$B$4:$B$7</c:f>
              <c:numCache>
                <c:formatCode>General</c:formatCode>
                <c:ptCount val="3"/>
                <c:pt idx="0">
                  <c:v>33</c:v>
                </c:pt>
                <c:pt idx="1">
                  <c:v>29</c:v>
                </c:pt>
                <c:pt idx="2">
                  <c:v>93</c:v>
                </c:pt>
              </c:numCache>
            </c:numRef>
          </c:val>
          <c:extLst>
            <c:ext xmlns:c16="http://schemas.microsoft.com/office/drawing/2014/chart" uri="{C3380CC4-5D6E-409C-BE32-E72D297353CC}">
              <c16:uniqueId val="{00000006-105B-4F60-BE4C-D48CD3E236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216049</xdr:colOff>
      <xdr:row>6</xdr:row>
      <xdr:rowOff>126328</xdr:rowOff>
    </xdr:from>
    <xdr:to>
      <xdr:col>13</xdr:col>
      <xdr:colOff>383689</xdr:colOff>
      <xdr:row>23</xdr:row>
      <xdr:rowOff>38698</xdr:rowOff>
    </xdr:to>
    <xdr:graphicFrame macro="">
      <xdr:nvGraphicFramePr>
        <xdr:cNvPr id="2" name="Chart 1">
          <a:extLst>
            <a:ext uri="{FF2B5EF4-FFF2-40B4-BE49-F238E27FC236}">
              <a16:creationId xmlns:a16="http://schemas.microsoft.com/office/drawing/2014/main" id="{E86F136E-A16D-C4E4-6BC4-DE1CB15B7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175260</xdr:colOff>
      <xdr:row>7</xdr:row>
      <xdr:rowOff>163830</xdr:rowOff>
    </xdr:from>
    <xdr:to>
      <xdr:col>13</xdr:col>
      <xdr:colOff>510540</xdr:colOff>
      <xdr:row>25</xdr:row>
      <xdr:rowOff>76200</xdr:rowOff>
    </xdr:to>
    <xdr:graphicFrame macro="">
      <xdr:nvGraphicFramePr>
        <xdr:cNvPr id="2" name="Chart 1">
          <a:extLst>
            <a:ext uri="{FF2B5EF4-FFF2-40B4-BE49-F238E27FC236}">
              <a16:creationId xmlns:a16="http://schemas.microsoft.com/office/drawing/2014/main" id="{886266DA-487B-C8AF-F5FC-C2272957E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312420</xdr:colOff>
      <xdr:row>1</xdr:row>
      <xdr:rowOff>152400</xdr:rowOff>
    </xdr:from>
    <xdr:to>
      <xdr:col>19</xdr:col>
      <xdr:colOff>312420</xdr:colOff>
      <xdr:row>15</xdr:row>
      <xdr:rowOff>59055</xdr:rowOff>
    </xdr:to>
    <mc:AlternateContent xmlns:mc="http://schemas.openxmlformats.org/markup-compatibility/2006">
      <mc:Choice xmlns:a14="http://schemas.microsoft.com/office/drawing/2010/main" Requires="a14">
        <xdr:graphicFrame macro="">
          <xdr:nvGraphicFramePr>
            <xdr:cNvPr id="3" name="Soil type">
              <a:extLst>
                <a:ext uri="{FF2B5EF4-FFF2-40B4-BE49-F238E27FC236}">
                  <a16:creationId xmlns:a16="http://schemas.microsoft.com/office/drawing/2014/main" id="{E977C408-C1FA-06AD-159B-CA3A0BD05440}"/>
                </a:ext>
              </a:extLst>
            </xdr:cNvPr>
            <xdr:cNvGraphicFramePr/>
          </xdr:nvGraphicFramePr>
          <xdr:xfrm>
            <a:off x="0" y="0"/>
            <a:ext cx="0" cy="0"/>
          </xdr:xfrm>
          <a:graphic>
            <a:graphicData uri="http://schemas.microsoft.com/office/drawing/2010/slicer">
              <sle:slicer xmlns:sle="http://schemas.microsoft.com/office/drawing/2010/slicer" name="Soil type"/>
            </a:graphicData>
          </a:graphic>
        </xdr:graphicFrame>
      </mc:Choice>
      <mc:Fallback>
        <xdr:sp macro="" textlink="">
          <xdr:nvSpPr>
            <xdr:cNvPr id="0" name=""/>
            <xdr:cNvSpPr>
              <a:spLocks noTextEdit="1"/>
            </xdr:cNvSpPr>
          </xdr:nvSpPr>
          <xdr:spPr>
            <a:xfrm>
              <a:off x="11628120" y="335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525780</xdr:colOff>
      <xdr:row>8</xdr:row>
      <xdr:rowOff>57150</xdr:rowOff>
    </xdr:from>
    <xdr:to>
      <xdr:col>13</xdr:col>
      <xdr:colOff>289560</xdr:colOff>
      <xdr:row>24</xdr:row>
      <xdr:rowOff>30480</xdr:rowOff>
    </xdr:to>
    <xdr:graphicFrame macro="">
      <xdr:nvGraphicFramePr>
        <xdr:cNvPr id="2" name="Chart 1">
          <a:extLst>
            <a:ext uri="{FF2B5EF4-FFF2-40B4-BE49-F238E27FC236}">
              <a16:creationId xmlns:a16="http://schemas.microsoft.com/office/drawing/2014/main" id="{1C399D18-077F-AF64-4875-9BD141E7B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495300</xdr:colOff>
      <xdr:row>7</xdr:row>
      <xdr:rowOff>106680</xdr:rowOff>
    </xdr:from>
    <xdr:to>
      <xdr:col>14</xdr:col>
      <xdr:colOff>213360</xdr:colOff>
      <xdr:row>23</xdr:row>
      <xdr:rowOff>114300</xdr:rowOff>
    </xdr:to>
    <xdr:graphicFrame macro="">
      <xdr:nvGraphicFramePr>
        <xdr:cNvPr id="2" name="Chart 1">
          <a:extLst>
            <a:ext uri="{FF2B5EF4-FFF2-40B4-BE49-F238E27FC236}">
              <a16:creationId xmlns:a16="http://schemas.microsoft.com/office/drawing/2014/main" id="{F4778546-6956-0AC6-4F9D-86715639A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480060</xdr:colOff>
      <xdr:row>7</xdr:row>
      <xdr:rowOff>72390</xdr:rowOff>
    </xdr:from>
    <xdr:to>
      <xdr:col>14</xdr:col>
      <xdr:colOff>502920</xdr:colOff>
      <xdr:row>24</xdr:row>
      <xdr:rowOff>22860</xdr:rowOff>
    </xdr:to>
    <xdr:graphicFrame macro="">
      <xdr:nvGraphicFramePr>
        <xdr:cNvPr id="3" name="Chart 2">
          <a:extLst>
            <a:ext uri="{FF2B5EF4-FFF2-40B4-BE49-F238E27FC236}">
              <a16:creationId xmlns:a16="http://schemas.microsoft.com/office/drawing/2014/main" id="{6FCF39B0-A51A-0EC4-D007-DD3D67E51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60960</xdr:colOff>
      <xdr:row>0</xdr:row>
      <xdr:rowOff>76200</xdr:rowOff>
    </xdr:from>
    <xdr:to>
      <xdr:col>23</xdr:col>
      <xdr:colOff>76200</xdr:colOff>
      <xdr:row>2</xdr:row>
      <xdr:rowOff>68580</xdr:rowOff>
    </xdr:to>
    <xdr:sp macro="" textlink="">
      <xdr:nvSpPr>
        <xdr:cNvPr id="2" name="Rectangle: Rounded Corners 1">
          <a:extLst>
            <a:ext uri="{FF2B5EF4-FFF2-40B4-BE49-F238E27FC236}">
              <a16:creationId xmlns:a16="http://schemas.microsoft.com/office/drawing/2014/main" id="{567BC99C-2AE3-0C64-8D0B-53C7DCDD36AD}"/>
            </a:ext>
          </a:extLst>
        </xdr:cNvPr>
        <xdr:cNvSpPr/>
      </xdr:nvSpPr>
      <xdr:spPr>
        <a:xfrm>
          <a:off x="60960" y="76200"/>
          <a:ext cx="14036040" cy="3581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a:t>Flood Catchment Risk Dashboard</a:t>
          </a:r>
        </a:p>
      </xdr:txBody>
    </xdr:sp>
    <xdr:clientData/>
  </xdr:twoCellAnchor>
  <xdr:twoCellAnchor>
    <xdr:from>
      <xdr:col>8</xdr:col>
      <xdr:colOff>342900</xdr:colOff>
      <xdr:row>2</xdr:row>
      <xdr:rowOff>121920</xdr:rowOff>
    </xdr:from>
    <xdr:to>
      <xdr:col>11</xdr:col>
      <xdr:colOff>182880</xdr:colOff>
      <xdr:row>8</xdr:row>
      <xdr:rowOff>15240</xdr:rowOff>
    </xdr:to>
    <xdr:grpSp>
      <xdr:nvGrpSpPr>
        <xdr:cNvPr id="6" name="Group 5">
          <a:extLst>
            <a:ext uri="{FF2B5EF4-FFF2-40B4-BE49-F238E27FC236}">
              <a16:creationId xmlns:a16="http://schemas.microsoft.com/office/drawing/2014/main" id="{3915D70B-770B-CA6F-1D1D-23AD338E1E49}"/>
            </a:ext>
          </a:extLst>
        </xdr:cNvPr>
        <xdr:cNvGrpSpPr/>
      </xdr:nvGrpSpPr>
      <xdr:grpSpPr>
        <a:xfrm>
          <a:off x="5219700" y="487680"/>
          <a:ext cx="1668780" cy="990600"/>
          <a:chOff x="2301240" y="1219200"/>
          <a:chExt cx="2682240" cy="1066800"/>
        </a:xfrm>
      </xdr:grpSpPr>
      <xdr:sp macro="" textlink="">
        <xdr:nvSpPr>
          <xdr:cNvPr id="3" name="Rectangle: Rounded Corners 2">
            <a:extLst>
              <a:ext uri="{FF2B5EF4-FFF2-40B4-BE49-F238E27FC236}">
                <a16:creationId xmlns:a16="http://schemas.microsoft.com/office/drawing/2014/main" id="{94934304-F29B-8689-FE50-DDE551EB76BE}"/>
              </a:ext>
            </a:extLst>
          </xdr:cNvPr>
          <xdr:cNvSpPr/>
        </xdr:nvSpPr>
        <xdr:spPr>
          <a:xfrm>
            <a:off x="2301240" y="1219200"/>
            <a:ext cx="2682240" cy="10668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E8A2A076-B628-2519-580E-7C326F936427}"/>
              </a:ext>
            </a:extLst>
          </xdr:cNvPr>
          <xdr:cNvSpPr/>
        </xdr:nvSpPr>
        <xdr:spPr>
          <a:xfrm>
            <a:off x="2423718" y="1348740"/>
            <a:ext cx="2461782" cy="42672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Average Drainage Density</a:t>
            </a:r>
            <a:endParaRPr lang="en-IN" sz="1100"/>
          </a:p>
        </xdr:txBody>
      </xdr:sp>
      <xdr:sp macro="" textlink="Table1!P163">
        <xdr:nvSpPr>
          <xdr:cNvPr id="5" name="Rectangle: Rounded Corners 4">
            <a:extLst>
              <a:ext uri="{FF2B5EF4-FFF2-40B4-BE49-F238E27FC236}">
                <a16:creationId xmlns:a16="http://schemas.microsoft.com/office/drawing/2014/main" id="{0D2CF6A4-836D-3C0E-0E13-071DA289410C}"/>
              </a:ext>
            </a:extLst>
          </xdr:cNvPr>
          <xdr:cNvSpPr/>
        </xdr:nvSpPr>
        <xdr:spPr>
          <a:xfrm>
            <a:off x="2656424" y="1889760"/>
            <a:ext cx="2008618" cy="28956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A8EBF04A-445E-4102-A516-66ED9D7B4189}" type="TxLink">
              <a:rPr lang="en-US" sz="1100" b="0" i="0" u="none" strike="noStrike">
                <a:solidFill>
                  <a:srgbClr val="000000"/>
                </a:solidFill>
                <a:latin typeface="Calibri"/>
                <a:ea typeface="Calibri"/>
                <a:cs typeface="Calibri"/>
              </a:rPr>
              <a:t>0.000157545</a:t>
            </a:fld>
            <a:endParaRPr lang="en-IN" sz="1100"/>
          </a:p>
        </xdr:txBody>
      </xdr:sp>
    </xdr:grpSp>
    <xdr:clientData/>
  </xdr:twoCellAnchor>
  <xdr:twoCellAnchor>
    <xdr:from>
      <xdr:col>5</xdr:col>
      <xdr:colOff>457200</xdr:colOff>
      <xdr:row>2</xdr:row>
      <xdr:rowOff>106680</xdr:rowOff>
    </xdr:from>
    <xdr:to>
      <xdr:col>8</xdr:col>
      <xdr:colOff>304800</xdr:colOff>
      <xdr:row>8</xdr:row>
      <xdr:rowOff>38100</xdr:rowOff>
    </xdr:to>
    <xdr:grpSp>
      <xdr:nvGrpSpPr>
        <xdr:cNvPr id="7" name="Group 6">
          <a:extLst>
            <a:ext uri="{FF2B5EF4-FFF2-40B4-BE49-F238E27FC236}">
              <a16:creationId xmlns:a16="http://schemas.microsoft.com/office/drawing/2014/main" id="{6D137597-3670-4FA2-B779-060B28EA1AFD}"/>
            </a:ext>
          </a:extLst>
        </xdr:cNvPr>
        <xdr:cNvGrpSpPr/>
      </xdr:nvGrpSpPr>
      <xdr:grpSpPr>
        <a:xfrm>
          <a:off x="3505200" y="472440"/>
          <a:ext cx="1676400" cy="1028700"/>
          <a:chOff x="2301240" y="1219200"/>
          <a:chExt cx="2682240" cy="1066800"/>
        </a:xfrm>
      </xdr:grpSpPr>
      <xdr:sp macro="" textlink="">
        <xdr:nvSpPr>
          <xdr:cNvPr id="8" name="Rectangle: Rounded Corners 7">
            <a:extLst>
              <a:ext uri="{FF2B5EF4-FFF2-40B4-BE49-F238E27FC236}">
                <a16:creationId xmlns:a16="http://schemas.microsoft.com/office/drawing/2014/main" id="{FF4BC88A-12A8-5B75-C882-5B283A02C462}"/>
              </a:ext>
            </a:extLst>
          </xdr:cNvPr>
          <xdr:cNvSpPr/>
        </xdr:nvSpPr>
        <xdr:spPr>
          <a:xfrm>
            <a:off x="2301240" y="1219200"/>
            <a:ext cx="2682240" cy="10668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BC02EF0-D740-61A5-3F86-A32558E7766F}"/>
              </a:ext>
            </a:extLst>
          </xdr:cNvPr>
          <xdr:cNvSpPr/>
        </xdr:nvSpPr>
        <xdr:spPr>
          <a:xfrm>
            <a:off x="2471928" y="1348740"/>
            <a:ext cx="2414016" cy="42672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Average Relief Ratio</a:t>
            </a:r>
            <a:endParaRPr lang="en-IN" sz="1100"/>
          </a:p>
        </xdr:txBody>
      </xdr:sp>
      <xdr:sp macro="" textlink="Table1!K163">
        <xdr:nvSpPr>
          <xdr:cNvPr id="10" name="Rectangle: Rounded Corners 9">
            <a:extLst>
              <a:ext uri="{FF2B5EF4-FFF2-40B4-BE49-F238E27FC236}">
                <a16:creationId xmlns:a16="http://schemas.microsoft.com/office/drawing/2014/main" id="{4B30E55C-B143-3245-FE2C-9CBF7F1DA5CD}"/>
              </a:ext>
            </a:extLst>
          </xdr:cNvPr>
          <xdr:cNvSpPr/>
        </xdr:nvSpPr>
        <xdr:spPr>
          <a:xfrm>
            <a:off x="2618232" y="1873955"/>
            <a:ext cx="2072640" cy="2590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B18ED253-ACB8-4C9D-9A5A-4DF9D4761AD7}" type="TxLink">
              <a:rPr lang="en-US" sz="1100" b="0" i="0" u="none" strike="noStrike">
                <a:solidFill>
                  <a:srgbClr val="000000"/>
                </a:solidFill>
                <a:latin typeface="Calibri"/>
                <a:ea typeface="Calibri"/>
                <a:cs typeface="Calibri"/>
              </a:rPr>
              <a:t>0.017777986</a:t>
            </a:fld>
            <a:endParaRPr lang="en-IN" sz="1100"/>
          </a:p>
        </xdr:txBody>
      </xdr:sp>
    </xdr:grpSp>
    <xdr:clientData/>
  </xdr:twoCellAnchor>
  <xdr:twoCellAnchor>
    <xdr:from>
      <xdr:col>11</xdr:col>
      <xdr:colOff>236220</xdr:colOff>
      <xdr:row>2</xdr:row>
      <xdr:rowOff>129540</xdr:rowOff>
    </xdr:from>
    <xdr:to>
      <xdr:col>14</xdr:col>
      <xdr:colOff>68580</xdr:colOff>
      <xdr:row>8</xdr:row>
      <xdr:rowOff>15240</xdr:rowOff>
    </xdr:to>
    <xdr:grpSp>
      <xdr:nvGrpSpPr>
        <xdr:cNvPr id="11" name="Group 10">
          <a:extLst>
            <a:ext uri="{FF2B5EF4-FFF2-40B4-BE49-F238E27FC236}">
              <a16:creationId xmlns:a16="http://schemas.microsoft.com/office/drawing/2014/main" id="{4D25E5A0-2E80-4618-B049-7A34882193AB}"/>
            </a:ext>
          </a:extLst>
        </xdr:cNvPr>
        <xdr:cNvGrpSpPr/>
      </xdr:nvGrpSpPr>
      <xdr:grpSpPr>
        <a:xfrm>
          <a:off x="6941820" y="495300"/>
          <a:ext cx="1661160" cy="982980"/>
          <a:chOff x="2301240" y="1219200"/>
          <a:chExt cx="2682240" cy="1066800"/>
        </a:xfrm>
      </xdr:grpSpPr>
      <xdr:sp macro="" textlink="">
        <xdr:nvSpPr>
          <xdr:cNvPr id="12" name="Rectangle: Rounded Corners 11">
            <a:extLst>
              <a:ext uri="{FF2B5EF4-FFF2-40B4-BE49-F238E27FC236}">
                <a16:creationId xmlns:a16="http://schemas.microsoft.com/office/drawing/2014/main" id="{05D845FC-435A-7719-FF42-238241318738}"/>
              </a:ext>
            </a:extLst>
          </xdr:cNvPr>
          <xdr:cNvSpPr/>
        </xdr:nvSpPr>
        <xdr:spPr>
          <a:xfrm>
            <a:off x="2301240" y="1219200"/>
            <a:ext cx="2682240" cy="10668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00D51905-F40A-1483-0B2A-BA8C4A6F0F59}"/>
              </a:ext>
            </a:extLst>
          </xdr:cNvPr>
          <xdr:cNvSpPr/>
        </xdr:nvSpPr>
        <xdr:spPr>
          <a:xfrm>
            <a:off x="2424279" y="1348740"/>
            <a:ext cx="2436161" cy="42672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Average Flood Risk</a:t>
            </a:r>
            <a:endParaRPr lang="en-IN" sz="1100"/>
          </a:p>
        </xdr:txBody>
      </xdr:sp>
      <xdr:sp macro="" textlink="Table1!DF163">
        <xdr:nvSpPr>
          <xdr:cNvPr id="14" name="Rectangle: Rounded Corners 13">
            <a:extLst>
              <a:ext uri="{FF2B5EF4-FFF2-40B4-BE49-F238E27FC236}">
                <a16:creationId xmlns:a16="http://schemas.microsoft.com/office/drawing/2014/main" id="{92A8C98E-F836-9EE8-D5B6-66796AD38BF4}"/>
              </a:ext>
            </a:extLst>
          </xdr:cNvPr>
          <xdr:cNvSpPr/>
        </xdr:nvSpPr>
        <xdr:spPr>
          <a:xfrm>
            <a:off x="2633444" y="1866053"/>
            <a:ext cx="2042440" cy="2590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25F7EC83-7757-4431-8E80-91624AD34BDD}" type="TxLink">
              <a:rPr lang="en-US" sz="1100" b="0" i="0" u="none" strike="noStrike">
                <a:solidFill>
                  <a:srgbClr val="000000"/>
                </a:solidFill>
                <a:latin typeface="Calibri"/>
                <a:ea typeface="Calibri"/>
                <a:cs typeface="Calibri"/>
              </a:rPr>
              <a:t>0.000002643722787</a:t>
            </a:fld>
            <a:endParaRPr lang="en-IN" sz="1100"/>
          </a:p>
        </xdr:txBody>
      </xdr:sp>
    </xdr:grpSp>
    <xdr:clientData/>
  </xdr:twoCellAnchor>
  <xdr:twoCellAnchor>
    <xdr:from>
      <xdr:col>0</xdr:col>
      <xdr:colOff>106680</xdr:colOff>
      <xdr:row>2</xdr:row>
      <xdr:rowOff>91440</xdr:rowOff>
    </xdr:from>
    <xdr:to>
      <xdr:col>2</xdr:col>
      <xdr:colOff>556260</xdr:colOff>
      <xdr:row>8</xdr:row>
      <xdr:rowOff>15240</xdr:rowOff>
    </xdr:to>
    <xdr:grpSp>
      <xdr:nvGrpSpPr>
        <xdr:cNvPr id="15" name="Group 14">
          <a:extLst>
            <a:ext uri="{FF2B5EF4-FFF2-40B4-BE49-F238E27FC236}">
              <a16:creationId xmlns:a16="http://schemas.microsoft.com/office/drawing/2014/main" id="{7F49A5BC-BF35-42C7-B85D-4B16B88734D7}"/>
            </a:ext>
          </a:extLst>
        </xdr:cNvPr>
        <xdr:cNvGrpSpPr/>
      </xdr:nvGrpSpPr>
      <xdr:grpSpPr>
        <a:xfrm>
          <a:off x="106680" y="457200"/>
          <a:ext cx="1668780" cy="1021080"/>
          <a:chOff x="2301240" y="1219200"/>
          <a:chExt cx="2682240" cy="1066800"/>
        </a:xfrm>
      </xdr:grpSpPr>
      <xdr:sp macro="" textlink="">
        <xdr:nvSpPr>
          <xdr:cNvPr id="16" name="Rectangle: Rounded Corners 15">
            <a:extLst>
              <a:ext uri="{FF2B5EF4-FFF2-40B4-BE49-F238E27FC236}">
                <a16:creationId xmlns:a16="http://schemas.microsoft.com/office/drawing/2014/main" id="{31CF93A1-4E9B-45D9-3713-35CBF985F927}"/>
              </a:ext>
            </a:extLst>
          </xdr:cNvPr>
          <xdr:cNvSpPr/>
        </xdr:nvSpPr>
        <xdr:spPr>
          <a:xfrm>
            <a:off x="2301240" y="1219200"/>
            <a:ext cx="2682240" cy="10668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856C3F43-4076-ACFA-399A-03836F994472}"/>
              </a:ext>
            </a:extLst>
          </xdr:cNvPr>
          <xdr:cNvSpPr/>
        </xdr:nvSpPr>
        <xdr:spPr>
          <a:xfrm>
            <a:off x="2386975" y="1348740"/>
            <a:ext cx="2498525" cy="42672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Total Catchments</a:t>
            </a:r>
            <a:endParaRPr lang="en-IN" sz="1100"/>
          </a:p>
        </xdr:txBody>
      </xdr:sp>
      <xdr:sp macro="" textlink="Table1!A163">
        <xdr:nvSpPr>
          <xdr:cNvPr id="18" name="Rectangle: Rounded Corners 17">
            <a:extLst>
              <a:ext uri="{FF2B5EF4-FFF2-40B4-BE49-F238E27FC236}">
                <a16:creationId xmlns:a16="http://schemas.microsoft.com/office/drawing/2014/main" id="{34E4D328-D39C-BA5F-E9A8-8D2DCFD93436}"/>
              </a:ext>
            </a:extLst>
          </xdr:cNvPr>
          <xdr:cNvSpPr/>
        </xdr:nvSpPr>
        <xdr:spPr>
          <a:xfrm>
            <a:off x="2619679" y="1881799"/>
            <a:ext cx="2020866" cy="2590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BFB45B39-0634-4829-86C0-AB745FDAF3D1}" type="TxLink">
              <a:rPr lang="en-US" sz="1100" b="0" i="0" u="none" strike="noStrike">
                <a:solidFill>
                  <a:srgbClr val="000000"/>
                </a:solidFill>
                <a:latin typeface="Calibri"/>
                <a:ea typeface="Calibri"/>
                <a:cs typeface="Calibri"/>
              </a:rPr>
              <a:t>155</a:t>
            </a:fld>
            <a:endParaRPr lang="en-IN" sz="1100"/>
          </a:p>
        </xdr:txBody>
      </xdr:sp>
    </xdr:grpSp>
    <xdr:clientData/>
  </xdr:twoCellAnchor>
  <xdr:twoCellAnchor>
    <xdr:from>
      <xdr:col>2</xdr:col>
      <xdr:colOff>601980</xdr:colOff>
      <xdr:row>2</xdr:row>
      <xdr:rowOff>91440</xdr:rowOff>
    </xdr:from>
    <xdr:to>
      <xdr:col>5</xdr:col>
      <xdr:colOff>411480</xdr:colOff>
      <xdr:row>8</xdr:row>
      <xdr:rowOff>15240</xdr:rowOff>
    </xdr:to>
    <xdr:grpSp>
      <xdr:nvGrpSpPr>
        <xdr:cNvPr id="19" name="Group 18">
          <a:extLst>
            <a:ext uri="{FF2B5EF4-FFF2-40B4-BE49-F238E27FC236}">
              <a16:creationId xmlns:a16="http://schemas.microsoft.com/office/drawing/2014/main" id="{141284EF-4261-4EC0-9988-D787435AA2B2}"/>
            </a:ext>
          </a:extLst>
        </xdr:cNvPr>
        <xdr:cNvGrpSpPr/>
      </xdr:nvGrpSpPr>
      <xdr:grpSpPr>
        <a:xfrm>
          <a:off x="1821180" y="457200"/>
          <a:ext cx="1638300" cy="1021080"/>
          <a:chOff x="2301240" y="1219200"/>
          <a:chExt cx="2682240" cy="1066800"/>
        </a:xfrm>
      </xdr:grpSpPr>
      <xdr:sp macro="" textlink="">
        <xdr:nvSpPr>
          <xdr:cNvPr id="20" name="Rectangle: Rounded Corners 19">
            <a:extLst>
              <a:ext uri="{FF2B5EF4-FFF2-40B4-BE49-F238E27FC236}">
                <a16:creationId xmlns:a16="http://schemas.microsoft.com/office/drawing/2014/main" id="{8E9E263D-3DE3-9396-3FB0-7017A5CD8B23}"/>
              </a:ext>
            </a:extLst>
          </xdr:cNvPr>
          <xdr:cNvSpPr/>
        </xdr:nvSpPr>
        <xdr:spPr>
          <a:xfrm>
            <a:off x="2301240" y="1219200"/>
            <a:ext cx="2682240" cy="10668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8F4E6853-E813-EFE4-EB77-5A3203397EDB}"/>
              </a:ext>
            </a:extLst>
          </xdr:cNvPr>
          <xdr:cNvSpPr/>
        </xdr:nvSpPr>
        <xdr:spPr>
          <a:xfrm>
            <a:off x="2438473" y="1348740"/>
            <a:ext cx="2420254" cy="42672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Total Population</a:t>
            </a:r>
            <a:endParaRPr lang="en-IN" sz="1100"/>
          </a:p>
        </xdr:txBody>
      </xdr:sp>
      <xdr:sp macro="" textlink="Table1!CW163">
        <xdr:nvSpPr>
          <xdr:cNvPr id="22" name="Rectangle: Rounded Corners 21">
            <a:extLst>
              <a:ext uri="{FF2B5EF4-FFF2-40B4-BE49-F238E27FC236}">
                <a16:creationId xmlns:a16="http://schemas.microsoft.com/office/drawing/2014/main" id="{9AAE7E9E-F704-6BB6-BE9C-3A09CDBEA9BB}"/>
              </a:ext>
            </a:extLst>
          </xdr:cNvPr>
          <xdr:cNvSpPr/>
        </xdr:nvSpPr>
        <xdr:spPr>
          <a:xfrm>
            <a:off x="2613128" y="1873838"/>
            <a:ext cx="2033512" cy="2590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8045D0C2-9919-4033-BB54-F70D6460F11A}" type="TxLink">
              <a:rPr lang="en-US" sz="1100" b="0" i="0" u="none" strike="noStrike">
                <a:solidFill>
                  <a:srgbClr val="000000"/>
                </a:solidFill>
                <a:latin typeface="Calibri"/>
                <a:ea typeface="Calibri"/>
                <a:cs typeface="Calibri"/>
              </a:rPr>
              <a:t>1047142812</a:t>
            </a:fld>
            <a:endParaRPr lang="en-IN" sz="1100"/>
          </a:p>
        </xdr:txBody>
      </xdr:sp>
    </xdr:grpSp>
    <xdr:clientData/>
  </xdr:twoCellAnchor>
  <xdr:twoCellAnchor>
    <xdr:from>
      <xdr:col>14</xdr:col>
      <xdr:colOff>129540</xdr:colOff>
      <xdr:row>12</xdr:row>
      <xdr:rowOff>137160</xdr:rowOff>
    </xdr:from>
    <xdr:to>
      <xdr:col>20</xdr:col>
      <xdr:colOff>205740</xdr:colOff>
      <xdr:row>25</xdr:row>
      <xdr:rowOff>152400</xdr:rowOff>
    </xdr:to>
    <xdr:graphicFrame macro="">
      <xdr:nvGraphicFramePr>
        <xdr:cNvPr id="23" name="Chart 22">
          <a:extLst>
            <a:ext uri="{FF2B5EF4-FFF2-40B4-BE49-F238E27FC236}">
              <a16:creationId xmlns:a16="http://schemas.microsoft.com/office/drawing/2014/main" id="{2FD955DC-E438-4991-AA57-B884F8FD5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133004</xdr:colOff>
      <xdr:row>8</xdr:row>
      <xdr:rowOff>67888</xdr:rowOff>
    </xdr:from>
    <xdr:to>
      <xdr:col>8</xdr:col>
      <xdr:colOff>480060</xdr:colOff>
      <xdr:row>26</xdr:row>
      <xdr:rowOff>114300</xdr:rowOff>
    </xdr:to>
    <xdr:graphicFrame macro="">
      <xdr:nvGraphicFramePr>
        <xdr:cNvPr id="24" name="Chart 23">
          <a:extLst>
            <a:ext uri="{FF2B5EF4-FFF2-40B4-BE49-F238E27FC236}">
              <a16:creationId xmlns:a16="http://schemas.microsoft.com/office/drawing/2014/main" id="{37F5ED62-06FA-4569-9534-24A4298EE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243840</xdr:colOff>
      <xdr:row>2</xdr:row>
      <xdr:rowOff>106680</xdr:rowOff>
    </xdr:from>
    <xdr:to>
      <xdr:col>23</xdr:col>
      <xdr:colOff>76200</xdr:colOff>
      <xdr:row>12</xdr:row>
      <xdr:rowOff>106680</xdr:rowOff>
    </xdr:to>
    <xdr:graphicFrame macro="">
      <xdr:nvGraphicFramePr>
        <xdr:cNvPr id="25" name="Chart 24">
          <a:extLst>
            <a:ext uri="{FF2B5EF4-FFF2-40B4-BE49-F238E27FC236}">
              <a16:creationId xmlns:a16="http://schemas.microsoft.com/office/drawing/2014/main" id="{FFF6731B-5EBC-4CCF-9465-B786214A0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533400</xdr:colOff>
      <xdr:row>8</xdr:row>
      <xdr:rowOff>83820</xdr:rowOff>
    </xdr:from>
    <xdr:to>
      <xdr:col>14</xdr:col>
      <xdr:colOff>99060</xdr:colOff>
      <xdr:row>26</xdr:row>
      <xdr:rowOff>45720</xdr:rowOff>
    </xdr:to>
    <xdr:graphicFrame macro="">
      <xdr:nvGraphicFramePr>
        <xdr:cNvPr id="26" name="Chart 25">
          <a:extLst>
            <a:ext uri="{FF2B5EF4-FFF2-40B4-BE49-F238E27FC236}">
              <a16:creationId xmlns:a16="http://schemas.microsoft.com/office/drawing/2014/main" id="{9593F7ED-27CF-431F-8991-157BF8260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243840</xdr:colOff>
      <xdr:row>12</xdr:row>
      <xdr:rowOff>144780</xdr:rowOff>
    </xdr:from>
    <xdr:to>
      <xdr:col>23</xdr:col>
      <xdr:colOff>243840</xdr:colOff>
      <xdr:row>26</xdr:row>
      <xdr:rowOff>51435</xdr:rowOff>
    </xdr:to>
    <mc:AlternateContent xmlns:mc="http://schemas.openxmlformats.org/markup-compatibility/2006">
      <mc:Choice xmlns:a14="http://schemas.microsoft.com/office/drawing/2010/main" Requires="a14">
        <xdr:graphicFrame macro="">
          <xdr:nvGraphicFramePr>
            <xdr:cNvPr id="27" name="Soil type 1">
              <a:extLst>
                <a:ext uri="{FF2B5EF4-FFF2-40B4-BE49-F238E27FC236}">
                  <a16:creationId xmlns:a16="http://schemas.microsoft.com/office/drawing/2014/main" id="{54ACD8C0-D1D7-411E-AF39-CA24FB12D579}"/>
                </a:ext>
              </a:extLst>
            </xdr:cNvPr>
            <xdr:cNvGraphicFramePr/>
          </xdr:nvGraphicFramePr>
          <xdr:xfrm>
            <a:off x="0" y="0"/>
            <a:ext cx="0" cy="0"/>
          </xdr:xfrm>
          <a:graphic>
            <a:graphicData uri="http://schemas.microsoft.com/office/drawing/2010/slicer">
              <sle:slicer xmlns:sle="http://schemas.microsoft.com/office/drawing/2010/slicer" name="Soil type 1"/>
            </a:graphicData>
          </a:graphic>
        </xdr:graphicFrame>
      </mc:Choice>
      <mc:Fallback>
        <xdr:sp macro="" textlink="">
          <xdr:nvSpPr>
            <xdr:cNvPr id="0" name=""/>
            <xdr:cNvSpPr>
              <a:spLocks noTextEdit="1"/>
            </xdr:cNvSpPr>
          </xdr:nvSpPr>
          <xdr:spPr>
            <a:xfrm>
              <a:off x="12435840" y="2339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kh" refreshedDate="46097.965509490743" createdVersion="8" refreshedVersion="8" minRefreshableVersion="3" recordCount="155" xr:uid="{4422D4B8-CBC8-4FA1-B2AC-E0F5B984A73E}">
  <cacheSource type="worksheet">
    <worksheetSource name="Table1_1"/>
  </cacheSource>
  <cacheFields count="111">
    <cacheField name="GaugeID" numFmtId="0">
      <sharedItems/>
    </cacheField>
    <cacheField name="Stream Order" numFmtId="0">
      <sharedItems containsSemiMixedTypes="0" containsString="0" containsNumber="1" containsInteger="1" minValue="1" maxValue="7"/>
    </cacheField>
    <cacheField name="Maximal Flow Length" numFmtId="0">
      <sharedItems containsSemiMixedTypes="0" containsString="0" containsNumber="1" minValue="3461.5441890000002" maxValue="1393229.75"/>
    </cacheField>
    <cacheField name="Downvalley Length" numFmtId="0">
      <sharedItems containsSemiMixedTypes="0" containsString="0" containsNumber="1" minValue="2699.78125" maxValue="915337.375"/>
    </cacheField>
    <cacheField name="Drainage Area" numFmtId="0">
      <sharedItems containsSemiMixedTypes="0" containsString="0" containsNumber="1" minValue="24.711015700000001" maxValue="305683.8125"/>
    </cacheField>
    <cacheField name="Catchment Relief" numFmtId="0">
      <sharedItems containsSemiMixedTypes="0" containsString="0" containsNumber="1" containsInteger="1" minValue="4" maxValue="7735"/>
    </cacheField>
    <cacheField name="Catchment Length" numFmtId="0">
      <sharedItems containsSemiMixedTypes="0" containsString="0" containsNumber="1" minValue="5290.9306640000004" maxValue="938523.5625"/>
    </cacheField>
    <cacheField name="Catchment Perimeter" numFmtId="0">
      <sharedItems containsSemiMixedTypes="0" containsString="0" containsNumber="1" minValue="16920.591799999998" maxValue="4014486"/>
    </cacheField>
    <cacheField name="Sinuosity Index" numFmtId="0">
      <sharedItems containsSemiMixedTypes="0" containsString="0" containsNumber="1" minValue="1.0421514510000001" maxValue="3.222101688"/>
    </cacheField>
    <cacheField name="Form Factor" numFmtId="0">
      <sharedItems containsSemiMixedTypes="0" containsString="0" containsNumber="1" minValue="0.122889385" maxValue="1.17961359"/>
    </cacheField>
    <cacheField name="Relief Ratio" numFmtId="0">
      <sharedItems containsSemiMixedTypes="0" containsString="0" containsNumber="1" minValue="2.9735500000000002E-4" maxValue="0.1151499"/>
    </cacheField>
    <cacheField name="Elongation Ratio" numFmtId="0">
      <sharedItems containsSemiMixedTypes="0" containsString="0" containsNumber="1" minValue="6.8299999999999998E-12" maxValue="1.35E-7"/>
    </cacheField>
    <cacheField name="Circularity Ratio" numFmtId="0">
      <sharedItems containsSemiMixedTypes="0" containsString="0" containsNumber="1" minValue="0.14066994199999999" maxValue="1.0845993759999999"/>
    </cacheField>
    <cacheField name="Lemniscates Value" numFmtId="0">
      <sharedItems containsSemiMixedTypes="0" containsString="0" containsNumber="1" minValue="0.84773522599999995" maxValue="8.1373996730000009"/>
    </cacheField>
    <cacheField name="Drainage Texture" numFmtId="0">
      <sharedItems containsSemiMixedTypes="0" containsString="0" containsNumber="1" minValue="1.9400000000000001E-5" maxValue="1.294562E-3"/>
    </cacheField>
    <cacheField name="Drainage Density" numFmtId="0">
      <sharedItems containsSemiMixedTypes="0" containsString="0" containsNumber="1" minValue="7.3300000000000006E-5" maxValue="1.9218699999999999E-4"/>
    </cacheField>
    <cacheField name="Compactness Coefficient" numFmtId="0">
      <sharedItems containsSemiMixedTypes="0" containsString="0" containsNumber="1" minValue="0.96703344599999996" maxValue="2.6851930620000002"/>
    </cacheField>
    <cacheField name="Wandering Ratio" numFmtId="0">
      <sharedItems containsSemiMixedTypes="0" containsString="0" containsNumber="1" minValue="0.61189126999999999" maxValue="2.187506199"/>
    </cacheField>
    <cacheField name="Fitness Ratio" numFmtId="0">
      <sharedItems containsSemiMixedTypes="0" containsString="0" containsNumber="1" minValue="0.184937716" maxValue="0.56202334200000004"/>
    </cacheField>
    <cacheField name="Basin Magnitude" numFmtId="0">
      <sharedItems containsSemiMixedTypes="0" containsString="0" containsNumber="1" containsInteger="1" minValue="1" maxValue="4101"/>
    </cacheField>
    <cacheField name="Channel Frequency" numFmtId="0">
      <sharedItems containsSemiMixedTypes="0" containsString="0" containsNumber="1" minValue="8.0700000000000005E-9" maxValue="4.1000000000000003E-8"/>
    </cacheField>
    <cacheField name="Drainage Intensity" numFmtId="0">
      <sharedItems containsSemiMixedTypes="0" containsString="0" containsNumber="1" minValue="6.3E-5" maxValue="4.5919E-4"/>
    </cacheField>
    <cacheField name="Infiltration Number" numFmtId="0">
      <sharedItems containsSemiMixedTypes="0" containsString="0" containsNumber="1" minValue="1.0300000000000001E-12" maxValue="4.4899999999999996E-12"/>
    </cacheField>
    <cacheField name="Ruggedness Number" numFmtId="0">
      <sharedItems containsSemiMixedTypes="0" containsString="0" containsNumber="1" minValue="5.4139300000000004E-4" maxValue="1.2181925769999999"/>
    </cacheField>
    <cacheField name="No. of Firstorder Streams" numFmtId="0">
      <sharedItems containsSemiMixedTypes="0" containsString="0" containsNumber="1" containsInteger="1" minValue="1" maxValue="4101"/>
    </cacheField>
    <cacheField name="No. of Secondorder Streams" numFmtId="0">
      <sharedItems containsSemiMixedTypes="0" containsString="0" containsNumber="1" containsInteger="1" minValue="1" maxValue="860"/>
    </cacheField>
    <cacheField name="No. of Thirdorder Streams" numFmtId="0">
      <sharedItems containsString="0" containsBlank="1" containsNumber="1" containsInteger="1" minValue="1" maxValue="180"/>
    </cacheField>
    <cacheField name="No. of Fourthorder Streams" numFmtId="0">
      <sharedItems containsString="0" containsBlank="1" containsNumber="1" containsInteger="1" minValue="1" maxValue="40"/>
    </cacheField>
    <cacheField name="No. of Fifthorder Streams" numFmtId="0">
      <sharedItems containsString="0" containsBlank="1" containsNumber="1" containsInteger="1" minValue="1" maxValue="11"/>
    </cacheField>
    <cacheField name="No. of Sixthorder Streams" numFmtId="0">
      <sharedItems containsString="0" containsBlank="1" containsNumber="1" containsInteger="1" minValue="1" maxValue="4"/>
    </cacheField>
    <cacheField name="No. of Seventhorder Streams" numFmtId="0">
      <sharedItems containsString="0" containsBlank="1" containsNumber="1" containsInteger="1" minValue="1" maxValue="1"/>
    </cacheField>
    <cacheField name="No. of Eigthorder Streams" numFmtId="0">
      <sharedItems containsNonDate="0" containsString="0" containsBlank="1"/>
    </cacheField>
    <cacheField name="Firstorder Streams Length" numFmtId="0">
      <sharedItems containsSemiMixedTypes="0" containsString="0" containsNumber="1" minValue="2177.75" maxValue="26209998"/>
    </cacheField>
    <cacheField name="Secondorder Streams Length" numFmtId="0">
      <sharedItems containsString="0" containsBlank="1" containsNumber="1" minValue="921.45001219999995" maxValue="11301700"/>
    </cacheField>
    <cacheField name="Thirdorder Streams Length" numFmtId="0">
      <sharedItems containsString="0" containsBlank="1" containsNumber="1" minValue="1270.963135" maxValue="5876153"/>
    </cacheField>
    <cacheField name="Fourthorder Streams Length" numFmtId="0">
      <sharedItems containsString="0" containsBlank="1" containsNumber="1" minValue="18236.332030000001" maxValue="3152302.25"/>
    </cacheField>
    <cacheField name="Fifthorder Streams Length" numFmtId="0">
      <sharedItems containsString="0" containsBlank="1" containsNumber="1" minValue="8097.5092770000001" maxValue="1722194.375"/>
    </cacheField>
    <cacheField name="Sixthorder Streams Length" numFmtId="0">
      <sharedItems containsString="0" containsBlank="1" containsNumber="1" minValue="30957.087889999999" maxValue="920850.8125"/>
    </cacheField>
    <cacheField name="Seventhorder Streams Length" numFmtId="0">
      <sharedItems containsString="0" containsBlank="1" containsNumber="1" minValue="94648.40625" maxValue="497267.9375"/>
    </cacheField>
    <cacheField name="Eighthorder Streams Length" numFmtId="0">
      <sharedItems containsNonDate="0" containsString="0" containsBlank="1"/>
    </cacheField>
    <cacheField name="Firstorder Streams  Mean  Length" numFmtId="0">
      <sharedItems containsSemiMixedTypes="0" containsString="0" containsNumber="1" minValue="2177.75" maxValue="15865.492190000001"/>
    </cacheField>
    <cacheField name="Secondorder Streams  Mean Length" numFmtId="0">
      <sharedItems containsString="0" containsBlank="1" containsNumber="1" minValue="921.45001219999995" maxValue="57420.5"/>
    </cacheField>
    <cacheField name="Thirdorder Streams Mean Length" numFmtId="0">
      <sharedItems containsString="0" containsBlank="1" containsNumber="1" minValue="1270.963135" maxValue="113034.36719999999"/>
    </cacheField>
    <cacheField name="Fourthorder Streams Mean Length" numFmtId="0">
      <sharedItems containsString="0" containsBlank="1" containsNumber="1" minValue="18236.332030000001" maxValue="243019.64060000001"/>
    </cacheField>
    <cacheField name="Fifthorder Streams Mean Length" numFmtId="0">
      <sharedItems containsString="0" containsBlank="1" containsNumber="1" minValue="8097.5092770000001" maxValue="580477.3125"/>
    </cacheField>
    <cacheField name="FirstSecond Stream Length Ratio" numFmtId="0">
      <sharedItems containsString="0" containsBlank="1" containsNumber="1" minValue="7.2441898000000005E-2" maxValue="2.1714322570000002"/>
    </cacheField>
    <cacheField name="SecondThird Stream Length Ratio" numFmtId="0">
      <sharedItems containsString="0" containsBlank="1" containsNumber="1" minValue="2.0654875999999999E-2" maxValue="2.5082502369999999"/>
    </cacheField>
    <cacheField name="ThirdForth Stream Length Ratio" numFmtId="0">
      <sharedItems containsString="0" containsBlank="1" containsNumber="1" minValue="0.15044864999999999" maxValue="6.002673626"/>
    </cacheField>
    <cacheField name="FourthFifth Stream Length Ratio" numFmtId="0">
      <sharedItems containsString="0" containsBlank="1" containsNumber="1" minValue="8.4645904999999994E-2" maxValue="1.372495413"/>
    </cacheField>
    <cacheField name="FifthSixth Stream Length Ratio" numFmtId="0">
      <sharedItems containsString="0" containsBlank="1" containsNumber="1" minValue="0.103855498" maxValue="2.153776884"/>
    </cacheField>
    <cacheField name="SixthSeventh Stream Length Ratio" numFmtId="0">
      <sharedItems containsString="0" containsBlank="1" containsNumber="1" minValue="0.15157145299999999" maxValue="0.54000920100000005"/>
    </cacheField>
    <cacheField name="SeventhEighth Stream Length Ratio" numFmtId="0">
      <sharedItems containsNonDate="0" containsString="0" containsBlank="1"/>
    </cacheField>
    <cacheField name="FirstSecond Bifurcation Ratio" numFmtId="0">
      <sharedItems containsString="0" containsBlank="1" containsNumber="1" minValue="2" maxValue="10"/>
    </cacheField>
    <cacheField name="SecondThird Bifurcation Ratio" numFmtId="0">
      <sharedItems containsString="0" containsBlank="1" containsNumber="1" minValue="2" maxValue="10.33333302"/>
    </cacheField>
    <cacheField name="ThirdForth Bifurcation Ratio" numFmtId="0">
      <sharedItems containsString="0" containsBlank="1" containsNumber="1" minValue="2" maxValue="7.3333334920000004"/>
    </cacheField>
    <cacheField name="FourthFifth Bifurcation Ratio" numFmtId="0">
      <sharedItems containsString="0" containsBlank="1" containsNumber="1" minValue="2" maxValue="9"/>
    </cacheField>
    <cacheField name="FifthSixth Bifurcation Ratio" numFmtId="0">
      <sharedItems containsString="0" containsBlank="1" containsNumber="1" minValue="2" maxValue="5"/>
    </cacheField>
    <cacheField name="Sixthseventh Bifurcation Ratio" numFmtId="0">
      <sharedItems containsString="0" containsBlank="1" containsNumber="1" containsInteger="1" minValue="2" maxValue="4"/>
    </cacheField>
    <cacheField name="SeventhEighth Bifurcation Ratio" numFmtId="0">
      <sharedItems containsNonDate="0" containsString="0" containsBlank="1"/>
    </cacheField>
    <cacheField name="Annual Mean Temperature" numFmtId="0">
      <sharedItems containsSemiMixedTypes="0" containsString="0" containsNumber="1" minValue="7.8065369999999996" maxValue="28.737499"/>
    </cacheField>
    <cacheField name="Mean Diurnal Range" numFmtId="0">
      <sharedItems containsSemiMixedTypes="0" containsString="0" containsNumber="1" minValue="7.488912" maxValue="14.510443"/>
    </cacheField>
    <cacheField name="Isothermality" numFmtId="0">
      <sharedItems containsSemiMixedTypes="0" containsString="0" containsNumber="1" minValue="40.461182000000001" maxValue="67.929834999999997"/>
    </cacheField>
    <cacheField name="Temperature Seasonality" numFmtId="0">
      <sharedItems containsSemiMixedTypes="0" containsString="0" containsNumber="1" minValue="91.365548000000004" maxValue="569.908997"/>
    </cacheField>
    <cacheField name="Max Temperature of Warmest Month" numFmtId="0">
      <sharedItems containsSemiMixedTypes="0" containsString="0" containsNumber="1" minValue="17.580836000000001" maxValue="42.526591000000003"/>
    </cacheField>
    <cacheField name="Min Temperature of Coldest Month" numFmtId="0">
      <sharedItems containsSemiMixedTypes="0" containsString="0" containsNumber="1" minValue="-5.958672" maxValue="21.504090999999999"/>
    </cacheField>
    <cacheField name="Temperature Annual Range" numFmtId="0">
      <sharedItems containsSemiMixedTypes="0" containsString="0" containsNumber="1" minValue="11.245065" maxValue="33.313698000000002"/>
    </cacheField>
    <cacheField name="Mean Temperature of Wettest Quarter" numFmtId="0">
      <sharedItems containsSemiMixedTypes="0" containsString="0" containsNumber="1" minValue="13.472270999999999" maxValue="29.356649000000001"/>
    </cacheField>
    <cacheField name="Mean Temperature of Driest Quarter" numFmtId="0">
      <sharedItems containsSemiMixedTypes="0" containsString="0" containsNumber="1" minValue="2.4953609999999999" maxValue="28.860595"/>
    </cacheField>
    <cacheField name="Mean Temperature of Warmest Quarter" numFmtId="0">
      <sharedItems containsSemiMixedTypes="0" containsString="0" containsNumber="1" minValue="13.476865" maxValue="33.019950000000001"/>
    </cacheField>
    <cacheField name="Mean Temperature of Coldest Quarter" numFmtId="0">
      <sharedItems containsSemiMixedTypes="0" containsString="0" containsNumber="1" minValue="1.3485480000000001" maxValue="26.224242"/>
    </cacheField>
    <cacheField name="Annual Precipitation" numFmtId="0">
      <sharedItems containsSemiMixedTypes="0" containsString="0" containsNumber="1" minValue="588.61732199999994" maxValue="6177.0691639999995"/>
    </cacheField>
    <cacheField name="Precipitation of Wettest Month" numFmtId="0">
      <sharedItems containsSemiMixedTypes="0" containsString="0" containsNumber="1" minValue="132.21887100000001" maxValue="2212.0720459999998"/>
    </cacheField>
    <cacheField name="Precipitation of Driest Month" numFmtId="0">
      <sharedItems containsSemiMixedTypes="0" containsString="0" containsNumber="1" minValue="0" maxValue="34.969611"/>
    </cacheField>
    <cacheField name="Precipitation Seasonality" numFmtId="0">
      <sharedItems containsSemiMixedTypes="0" containsString="0" containsNumber="1" minValue="57.573687" maxValue="162.405361"/>
    </cacheField>
    <cacheField name="Precipitation of Wettest Quarter" numFmtId="0">
      <sharedItems containsSemiMixedTypes="0" containsString="0" containsNumber="1" minValue="309.83065900000003" maxValue="5073.1815559999995"/>
    </cacheField>
    <cacheField name="Precipitation of Driest Quarter" numFmtId="0">
      <sharedItems containsSemiMixedTypes="0" containsString="0" containsNumber="1" minValue="1.0149250000000001" maxValue="151.07692299999999"/>
    </cacheField>
    <cacheField name="Precipitation of Warmest Quarter" numFmtId="0">
      <sharedItems containsSemiMixedTypes="0" containsString="0" containsNumber="1" minValue="63.414073000000002" maxValue="2198.8483099999999"/>
    </cacheField>
    <cacheField name="Precipitation of Coldest Quarter" numFmtId="0">
      <sharedItems containsSemiMixedTypes="0" containsString="0" containsNumber="1" minValue="3.490672" maxValue="4169.56196"/>
    </cacheField>
    <cacheField name="KoppenGeiger Climate Type" numFmtId="0">
      <sharedItems/>
    </cacheField>
    <cacheField name="2015_GDP_PPP" numFmtId="0">
      <sharedItems containsSemiMixedTypes="0" containsString="0" containsNumber="1" minValue="11604603.960000001" maxValue="1718174184"/>
    </cacheField>
    <cacheField name="2010_GDP_PPP" numFmtId="0">
      <sharedItems containsSemiMixedTypes="0" containsString="0" containsNumber="1" minValue="8883316.5549999997" maxValue="1227995574"/>
    </cacheField>
    <cacheField name="2005_GDP_PPP" numFmtId="0">
      <sharedItems containsSemiMixedTypes="0" containsString="0" containsNumber="1" minValue="6276351.3509999998" maxValue="822393725.79999995"/>
    </cacheField>
    <cacheField name="2000_GDP_PPP" numFmtId="0">
      <sharedItems containsSemiMixedTypes="0" containsString="0" containsNumber="1" minValue="4815859.9539999999" maxValue="544042533.60000002"/>
    </cacheField>
    <cacheField name="1995_GDP_PPP" numFmtId="0">
      <sharedItems containsSemiMixedTypes="0" containsString="0" containsNumber="1" minValue="3456601.4270000001" maxValue="454913635.60000002"/>
    </cacheField>
    <cacheField name="1990_GDP_PPP" numFmtId="0">
      <sharedItems containsSemiMixedTypes="0" containsString="0" containsNumber="1" minValue="2624828.3319999999" maxValue="307696847.30000001"/>
    </cacheField>
    <cacheField name="2010_GDP_PC_PPP" numFmtId="0">
      <sharedItems containsSemiMixedTypes="0" containsString="0" containsNumber="1" minValue="2234.1190329999999" maxValue="7055.1576999999997"/>
    </cacheField>
    <cacheField name="2015_GDP_PC_PPP" numFmtId="0">
      <sharedItems containsSemiMixedTypes="0" containsString="0" containsNumber="1" minValue="2905.9004140000002" maxValue="9176.5859999999993"/>
    </cacheField>
    <cacheField name="2005_GDP_PC_PPP" numFmtId="0">
      <sharedItems containsSemiMixedTypes="0" containsString="0" containsNumber="1" minValue="1586.9756789999999" maxValue="5155.1304"/>
    </cacheField>
    <cacheField name="2000_GDP_PC_PPP" numFmtId="0">
      <sharedItems containsSemiMixedTypes="0" containsString="0" containsNumber="1" minValue="1344.5804880000001" maxValue="3743.8674000000001"/>
    </cacheField>
    <cacheField name="1995_GDP_PC_PPP" numFmtId="0">
      <sharedItems containsSemiMixedTypes="0" containsString="0" containsNumber="1" minValue="1148.1525260000001" maxValue="3565.6610000000001"/>
    </cacheField>
    <cacheField name="1990_GDP_PC_PPP" numFmtId="0">
      <sharedItems containsSemiMixedTypes="0" containsString="0" containsNumber="1" minValue="1109.451812" maxValue="2801.1133"/>
    </cacheField>
    <cacheField name="Night Light" numFmtId="0">
      <sharedItems containsSemiMixedTypes="0" containsString="0" containsNumber="1" minValue="3.0009000000000001E-2" maxValue="22.624548999999998"/>
    </cacheField>
    <cacheField name="Road Density" numFmtId="0">
      <sharedItems containsSemiMixedTypes="0" containsString="0" containsNumber="1" minValue="49.171875" maxValue="1484.3"/>
    </cacheField>
    <cacheField name="Urban percentage" numFmtId="0">
      <sharedItems containsSemiMixedTypes="0" containsString="0" containsNumber="1" minValue="0" maxValue="64.705882349999996"/>
    </cacheField>
    <cacheField name="2010_HDI" numFmtId="0">
      <sharedItems containsSemiMixedTypes="0" containsString="0" containsNumber="1" minValue="0.45632030000000001" maxValue="0.99583710000000003"/>
    </cacheField>
    <cacheField name="2015_HDI" numFmtId="0">
      <sharedItems containsSemiMixedTypes="0" containsString="0" containsNumber="1" minValue="0.49093769999999998" maxValue="1"/>
    </cacheField>
    <cacheField name="2005_HDI" numFmtId="0">
      <sharedItems containsSemiMixedTypes="0" containsString="0" containsNumber="1" minValue="0.42170291999999998" maxValue="0.92029090000000002"/>
    </cacheField>
    <cacheField name="2000_HDI" numFmtId="0">
      <sharedItems containsSemiMixedTypes="0" containsString="0" containsNumber="1" minValue="0.38865899999999998" maxValue="0.84817849999999995"/>
    </cacheField>
    <cacheField name="1995_HDI" numFmtId="0">
      <sharedItems containsSemiMixedTypes="0" containsString="0" containsNumber="1" minValue="0.36190919999999999" maxValue="0.78980189999999995"/>
    </cacheField>
    <cacheField name="1990_HDI" numFmtId="0">
      <sharedItems containsSemiMixedTypes="0" containsString="0" containsNumber="1" minValue="0.33673291999999999" maxValue="0.73485909999999999"/>
    </cacheField>
    <cacheField name="Population Count" numFmtId="0">
      <sharedItems containsSemiMixedTypes="0" containsString="0" containsNumber="1" minValue="3697.6888119999999" maxValue="69173810"/>
    </cacheField>
    <cacheField name="Population Density" numFmtId="0">
      <sharedItems containsSemiMixedTypes="0" containsString="0" containsNumber="1" minValue="20.618853999999999" maxValue="1913.8989140000001"/>
    </cacheField>
    <cacheField name="Land cover" numFmtId="0">
      <sharedItems count="4">
        <s v="No dominant class"/>
        <s v="Cropland"/>
        <s v="Forest"/>
        <s v="Mosaic vegetation"/>
      </sharedItems>
    </cacheField>
    <cacheField name="Soil type" numFmtId="0">
      <sharedItems count="8">
        <s v="Cambisols"/>
        <s v="No dominant class"/>
        <s v="Luvisols"/>
        <s v="Fluvisols"/>
        <s v="Leptosols"/>
        <s v="Vertisols"/>
        <s v="Acrisols"/>
        <s v="Lixisols"/>
      </sharedItems>
    </cacheField>
    <cacheField name="lithology type" numFmtId="0">
      <sharedItems/>
    </cacheField>
    <cacheField name="Basin Size" numFmtId="0">
      <sharedItems count="3">
        <s v="Small"/>
        <s v="Medium"/>
        <s v="Large"/>
      </sharedItems>
    </cacheField>
    <cacheField name="Population Risk Level" numFmtId="0">
      <sharedItems count="3">
        <s v="Medium"/>
        <s v="High"/>
        <s v="Low"/>
      </sharedItems>
    </cacheField>
    <cacheField name="Terrain Type" numFmtId="0">
      <sharedItems/>
    </cacheField>
    <cacheField name="Runoff Potential" numFmtId="0">
      <sharedItems/>
    </cacheField>
    <cacheField name="Flood Risk Index" numFmtId="181">
      <sharedItems containsSemiMixedTypes="0" containsString="0" containsNumber="1" minValue="4.0246404540000006E-8" maxValue="1.6509770787685001E-5"/>
    </cacheField>
    <cacheField name="Flood Risk Level" numFmtId="0">
      <sharedItems/>
    </cacheField>
  </cacheFields>
  <extLst>
    <ext xmlns:x14="http://schemas.microsoft.com/office/spreadsheetml/2009/9/main" uri="{725AE2AE-9491-48be-B2B4-4EB974FC3084}">
      <x14:pivotCacheDefinition pivotCacheId="1373819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s v="INDOFLOODS-gauge-1013"/>
    <n v="4"/>
    <n v="141541.17189999999"/>
    <n v="113605.77340000001"/>
    <n v="3542.1064449999999"/>
    <n v="4416"/>
    <n v="116870.2188"/>
    <n v="315248.28129999997"/>
    <n v="1.2458976509999999"/>
    <n v="0.25933068999999997"/>
    <n v="3.7785503999999998E-2"/>
    <n v="5.1E-10"/>
    <n v="0.44788446999999998"/>
    <n v="3.856080532"/>
    <n v="1.6177699999999999E-4"/>
    <n v="1.9218699999999999E-4"/>
    <n v="1.5048497919999999"/>
    <n v="1.211097002"/>
    <n v="0.44898316300000002"/>
    <n v="36"/>
    <n v="1.44E-8"/>
    <n v="7.4900000000000005E-5"/>
    <n v="2.7700000000000001E-12"/>
    <n v="0.84869950999999999"/>
    <n v="36"/>
    <n v="10"/>
    <n v="4"/>
    <n v="1"/>
    <m/>
    <m/>
    <m/>
    <m/>
    <n v="341966.15629999997"/>
    <n v="145076.8438"/>
    <n v="156550.6563"/>
    <n v="37154.519529999998"/>
    <m/>
    <m/>
    <m/>
    <m/>
    <n v="9499.0595699999994"/>
    <n v="14507.684569999999"/>
    <n v="39137.664060000003"/>
    <n v="37154.519529999998"/>
    <m/>
    <n v="0.42424327099999998"/>
    <n v="1.0790878530000001"/>
    <n v="0.23733225499999999"/>
    <m/>
    <m/>
    <m/>
    <m/>
    <n v="3.5999999049999998"/>
    <n v="2.5"/>
    <n v="4"/>
    <m/>
    <m/>
    <m/>
    <m/>
    <n v="22.249034999999999"/>
    <n v="8.8676849999999998"/>
    <n v="45.535290000000003"/>
    <n v="385.87811399999998"/>
    <n v="29.519832999999998"/>
    <n v="10.060377000000001"/>
    <n v="19.459455999999999"/>
    <n v="26.000927000000001"/>
    <n v="17.627987999999998"/>
    <n v="26.001194000000002"/>
    <n v="16.724931999999999"/>
    <n v="3464.7937529999999"/>
    <n v="841.05519900000002"/>
    <n v="6.7986740000000001"/>
    <n v="105.068004"/>
    <n v="2202.791185"/>
    <n v="38.208387000000002"/>
    <n v="2198.8483099999999"/>
    <n v="51.489089"/>
    <s v="Temperate"/>
    <n v="200538660.09999999"/>
    <n v="146530759.40000001"/>
    <n v="103152813.2"/>
    <n v="83021509.120000005"/>
    <n v="56862700.899999999"/>
    <n v="46763628.170000002"/>
    <n v="4724.2936"/>
    <n v="5922.347933"/>
    <n v="3428.8618329999999"/>
    <n v="2855.56936"/>
    <n v="2196.0378999999998"/>
    <n v="1912.6486930000001"/>
    <n v="1.7731539999999999"/>
    <n v="197.11111099999999"/>
    <n v="36.63181479"/>
    <n v="0.605699722"/>
    <n v="0.64862640400000005"/>
    <n v="0.56789016400000003"/>
    <n v="0.53152943100000005"/>
    <n v="0.50072861300000004"/>
    <n v="0.47224803100000001"/>
    <n v="1656813"/>
    <n v="465.07459599999999"/>
    <x v="0"/>
    <x v="0"/>
    <s v="Unconsolidated sediments"/>
    <x v="0"/>
    <x v="0"/>
    <s v="Moderate"/>
    <s v="Low"/>
    <n v="7.2618826572479994E-6"/>
    <s v="Low"/>
  </r>
  <r>
    <s v="INDOFLOODS-gauge-1018"/>
    <n v="5"/>
    <n v="277715.59379999997"/>
    <n v="183743.9063"/>
    <n v="9908.0341800000006"/>
    <n v="7735"/>
    <n v="201079.8125"/>
    <n v="607907.0625"/>
    <n v="1.511427522"/>
    <n v="0.245047659"/>
    <n v="3.8467314000000002E-2"/>
    <n v="1.7700000000000001E-10"/>
    <n v="0.33691704300000003"/>
    <n v="4.0808386800000003"/>
    <n v="2.9116299999999999E-4"/>
    <n v="1.57491E-4"/>
    <n v="1.735060692"/>
    <n v="1.3811211590000001"/>
    <n v="0.45683890599999999"/>
    <n v="136"/>
    <n v="1.7900000000000001E-8"/>
    <n v="1.1343100000000001E-4"/>
    <n v="2.8099999999999999E-12"/>
    <n v="1.2181925769999999"/>
    <n v="136"/>
    <n v="29"/>
    <n v="9"/>
    <n v="2"/>
    <n v="1"/>
    <m/>
    <m/>
    <m/>
    <n v="794714.75"/>
    <n v="330012.46879999997"/>
    <n v="179696.25"/>
    <n v="147985.10939999999"/>
    <n v="108017.25"/>
    <m/>
    <m/>
    <m/>
    <n v="5843.4907229999999"/>
    <n v="11379.740229999999"/>
    <n v="19966.25"/>
    <n v="73992.554690000004"/>
    <n v="108017.25"/>
    <n v="0.415259033"/>
    <n v="0.54451352399999997"/>
    <n v="0.82352918399999997"/>
    <n v="0.72991973200000004"/>
    <m/>
    <m/>
    <m/>
    <n v="4.6896553040000004"/>
    <n v="3.222222328"/>
    <n v="4.5"/>
    <n v="2"/>
    <m/>
    <m/>
    <m/>
    <n v="10.737140999999999"/>
    <n v="9.8448349999999998"/>
    <n v="44.156807999999998"/>
    <n v="475.23673600000001"/>
    <n v="19.904983999999999"/>
    <n v="-2.4976409999999998"/>
    <n v="22.402625"/>
    <n v="15.902504"/>
    <n v="5.5595600000000003"/>
    <n v="15.960725999999999"/>
    <n v="4.4123659999999996"/>
    <n v="1899.769728"/>
    <n v="463.423179"/>
    <n v="5.4138950000000001"/>
    <n v="99.253407999999993"/>
    <n v="1191.1660449999999"/>
    <n v="32.199604000000001"/>
    <n v="1190.2072900000001"/>
    <n v="44.422266"/>
    <s v="Temperate"/>
    <n v="104349547.40000001"/>
    <n v="75502738.159999996"/>
    <n v="46688869.579999998"/>
    <n v="35194905.030000001"/>
    <n v="24357986.949999999"/>
    <n v="19339256.239999998"/>
    <n v="6188.0299260000002"/>
    <n v="8053.3672580000002"/>
    <n v="3598.2386499999998"/>
    <n v="2681.1897009999998"/>
    <n v="2176.462759"/>
    <n v="1906.9627149999999"/>
    <n v="1.4579500000000001"/>
    <n v="180.664062"/>
    <n v="15.25513585"/>
    <n v="0.59369088400000003"/>
    <n v="0.63833134999999996"/>
    <n v="0.54880910500000002"/>
    <n v="0.50590747599999997"/>
    <n v="0.47111964899999997"/>
    <n v="0.43826483799999999"/>
    <n v="2462084"/>
    <n v="247.25476900000001"/>
    <x v="0"/>
    <x v="1"/>
    <s v="Metamorphics"/>
    <x v="1"/>
    <x v="0"/>
    <s v="Moderate"/>
    <s v="Low"/>
    <n v="6.0582557491740004E-6"/>
    <s v="Low"/>
  </r>
  <r>
    <s v="INDOFLOODS-gauge-1020"/>
    <n v="5"/>
    <n v="463678.71879999997"/>
    <n v="330162.8125"/>
    <n v="21904.48242"/>
    <n v="1204"/>
    <n v="341410.34379999997"/>
    <n v="1098149.25"/>
    <n v="1.4043941499999999"/>
    <n v="0.18792287999999999"/>
    <n v="3.526548E-3"/>
    <n v="7.0200000000000001E-11"/>
    <n v="0.22825489900000001"/>
    <n v="5.3213319779999999"/>
    <n v="3.6333900000000001E-4"/>
    <n v="1.6182600000000001E-4"/>
    <n v="2.107978106"/>
    <n v="1.358127356"/>
    <n v="0.422236532"/>
    <n v="315"/>
    <n v="1.8200000000000001E-8"/>
    <n v="1.12562E-4"/>
    <n v="2.9500000000000002E-12"/>
    <n v="0.19483829999999999"/>
    <n v="315"/>
    <n v="67"/>
    <n v="13"/>
    <n v="3"/>
    <n v="1"/>
    <m/>
    <m/>
    <m/>
    <n v="1756620.375"/>
    <n v="817386.5"/>
    <n v="396399.9375"/>
    <n v="274903.03129999997"/>
    <n v="299401.1875"/>
    <m/>
    <m/>
    <m/>
    <n v="5576.5727539999998"/>
    <n v="12199.79883"/>
    <n v="30492.302729999999"/>
    <n v="91634.34375"/>
    <n v="299401.1875"/>
    <n v="0.46531766699999999"/>
    <n v="0.48496022799999999"/>
    <n v="0.69349920700000001"/>
    <n v="1.0891156200000001"/>
    <m/>
    <m/>
    <m/>
    <n v="4.7014923099999999"/>
    <n v="5.1538462640000002"/>
    <n v="4.3333334920000004"/>
    <n v="3"/>
    <m/>
    <m/>
    <m/>
    <n v="25.324363999999999"/>
    <n v="11.317985999999999"/>
    <n v="40.461182000000001"/>
    <n v="493.63209499999999"/>
    <n v="38.792318999999999"/>
    <n v="10.797642"/>
    <n v="27.994676999999999"/>
    <n v="27.586144999999998"/>
    <n v="18.959130999999999"/>
    <n v="31.029907000000001"/>
    <n v="18.706263"/>
    <n v="1213.5546099999999"/>
    <n v="306.45187900000002"/>
    <n v="3.0376240000000001"/>
    <n v="115.792655"/>
    <n v="829.95457399999998"/>
    <n v="26.053864999999998"/>
    <n v="236.93510599999999"/>
    <n v="34.614645000000003"/>
    <s v="Tropical"/>
    <n v="193803869.69999999"/>
    <n v="139464558.5"/>
    <n v="95072538.819999993"/>
    <n v="76975155.099999994"/>
    <n v="55169759.770000003"/>
    <n v="46898096.509999998"/>
    <n v="2346.5167339999998"/>
    <n v="3052.0952179999999"/>
    <n v="1713.2543700000001"/>
    <n v="1511.417903"/>
    <n v="1239.6996019999999"/>
    <n v="1215.136213"/>
    <n v="7.7627629999999996"/>
    <n v="433.03225800000001"/>
    <n v="42.26073014"/>
    <n v="0.50855869399999998"/>
    <n v="0.54713902800000003"/>
    <n v="0.46997840600000002"/>
    <n v="0.43315171400000002"/>
    <n v="0.40333967599999998"/>
    <n v="0.37528125800000001"/>
    <n v="15777280"/>
    <n v="722.63753999999994"/>
    <x v="1"/>
    <x v="2"/>
    <s v="Metamorphics"/>
    <x v="2"/>
    <x v="1"/>
    <s v="Flat"/>
    <s v="Low"/>
    <n v="5.7068715664799999E-7"/>
    <s v="Low"/>
  </r>
  <r>
    <s v="INDOFLOODS-gauge-1042"/>
    <n v="4"/>
    <n v="141541.17189999999"/>
    <n v="113605.77340000001"/>
    <n v="3542.1064449999999"/>
    <n v="4416"/>
    <n v="116870.2188"/>
    <n v="315248.28129999997"/>
    <n v="1.2458976509999999"/>
    <n v="0.25933068999999997"/>
    <n v="3.7785503999999998E-2"/>
    <n v="5.1E-10"/>
    <n v="0.44788446999999998"/>
    <n v="3.856080532"/>
    <n v="1.6177699999999999E-4"/>
    <n v="1.9218699999999999E-4"/>
    <n v="1.5048497919999999"/>
    <n v="1.211097002"/>
    <n v="0.44898316300000002"/>
    <n v="36"/>
    <n v="1.44E-8"/>
    <n v="7.4900000000000005E-5"/>
    <n v="2.7700000000000001E-12"/>
    <n v="0.84869950999999999"/>
    <n v="36"/>
    <n v="10"/>
    <n v="4"/>
    <n v="1"/>
    <m/>
    <m/>
    <m/>
    <m/>
    <n v="341966.15629999997"/>
    <n v="145076.8438"/>
    <n v="156550.6563"/>
    <n v="37154.519529999998"/>
    <m/>
    <m/>
    <m/>
    <m/>
    <n v="9499.0595699999994"/>
    <n v="14507.684569999999"/>
    <n v="39137.664060000003"/>
    <n v="37154.519529999998"/>
    <m/>
    <n v="0.42424327099999998"/>
    <n v="1.0790878530000001"/>
    <n v="0.23733225499999999"/>
    <m/>
    <m/>
    <m/>
    <m/>
    <n v="3.5999999049999998"/>
    <n v="2.5"/>
    <n v="4"/>
    <m/>
    <m/>
    <m/>
    <m/>
    <n v="22.249034999999999"/>
    <n v="8.8676849999999998"/>
    <n v="45.535290000000003"/>
    <n v="385.87811399999998"/>
    <n v="29.519832999999998"/>
    <n v="10.060377000000001"/>
    <n v="19.459455999999999"/>
    <n v="26.000927000000001"/>
    <n v="17.627987999999998"/>
    <n v="26.001194000000002"/>
    <n v="16.724931999999999"/>
    <n v="3464.7937529999999"/>
    <n v="841.05519900000002"/>
    <n v="6.7986740000000001"/>
    <n v="105.068004"/>
    <n v="2202.791185"/>
    <n v="38.208387000000002"/>
    <n v="2198.8483099999999"/>
    <n v="51.489089"/>
    <s v="Temperate"/>
    <n v="200538660.09999999"/>
    <n v="146530759.40000001"/>
    <n v="103152813.2"/>
    <n v="83021509.120000005"/>
    <n v="56862700.899999999"/>
    <n v="46763628.170000002"/>
    <n v="4724.2936"/>
    <n v="5922.347933"/>
    <n v="3428.8618329999999"/>
    <n v="2855.56936"/>
    <n v="2196.0378999999998"/>
    <n v="1912.6486930000001"/>
    <n v="1.7731539999999999"/>
    <n v="197.11111099999999"/>
    <n v="36.63181479"/>
    <n v="0.605699722"/>
    <n v="0.64862640400000005"/>
    <n v="0.56789016400000003"/>
    <n v="0.53152943100000005"/>
    <n v="0.50072861300000004"/>
    <n v="0.47224803100000001"/>
    <n v="1656813"/>
    <n v="465.07459599999999"/>
    <x v="0"/>
    <x v="0"/>
    <s v="Unconsolidated sediments"/>
    <x v="0"/>
    <x v="0"/>
    <s v="Moderate"/>
    <s v="Low"/>
    <n v="7.2618826572479994E-6"/>
    <s v="Low"/>
  </r>
  <r>
    <s v="INDOFLOODS-gauge-1050"/>
    <n v="4"/>
    <n v="218563.5625"/>
    <n v="170715.4063"/>
    <n v="4924.3461909999996"/>
    <n v="6466"/>
    <n v="175772.32810000001"/>
    <n v="503064.0625"/>
    <n v="1.280280232"/>
    <n v="0.15938504000000001"/>
    <n v="3.6786221000000001E-2"/>
    <n v="2.8699999999999999E-10"/>
    <n v="0.24451857799999999"/>
    <n v="6.2741146089999997"/>
    <n v="1.4511099999999999E-4"/>
    <n v="1.4670800000000001E-4"/>
    <n v="2.0366680619999999"/>
    <n v="1.2434469459999999"/>
    <n v="0.43446466299999997"/>
    <n v="62"/>
    <n v="1.48E-8"/>
    <n v="1.01047E-4"/>
    <n v="2.1699999999999998E-12"/>
    <n v="0.94861185599999998"/>
    <n v="62"/>
    <n v="8"/>
    <n v="2"/>
    <n v="1"/>
    <m/>
    <m/>
    <m/>
    <m/>
    <n v="331988.28129999997"/>
    <n v="167766.2813"/>
    <n v="81704.40625"/>
    <n v="140980.45310000001"/>
    <m/>
    <m/>
    <m/>
    <m/>
    <n v="5354.6499020000001"/>
    <n v="20970.785159999999"/>
    <n v="40852.203130000002"/>
    <n v="140980.45310000001"/>
    <m/>
    <n v="0.50533795400000003"/>
    <n v="0.48701327999999999"/>
    <n v="1.725493908"/>
    <m/>
    <m/>
    <m/>
    <m/>
    <n v="7.75"/>
    <n v="4"/>
    <n v="2"/>
    <m/>
    <m/>
    <m/>
    <m/>
    <n v="8.8057289999999995"/>
    <n v="10.331284"/>
    <n v="44.223072999999999"/>
    <n v="490.447112"/>
    <n v="18.490131999999999"/>
    <n v="-4.8509349999999998"/>
    <n v="23.341066000000001"/>
    <n v="14.340247"/>
    <n v="3.4725410000000001"/>
    <n v="14.346389"/>
    <n v="2.3944169999999998"/>
    <n v="1375.6616610000001"/>
    <n v="340.65614499999998"/>
    <n v="6.5272759999999996"/>
    <n v="97.177864"/>
    <n v="830.03325199999995"/>
    <n v="25.630860999999999"/>
    <n v="803.64265999999998"/>
    <n v="37.097610000000003"/>
    <s v="No dominant class"/>
    <n v="35755989.219999999"/>
    <n v="26566602.640000001"/>
    <n v="18452608.93"/>
    <n v="14567951.210000001"/>
    <n v="10209156.539999999"/>
    <n v="8090743.1270000003"/>
    <n v="6271.5331889999998"/>
    <n v="7394.4676570000001"/>
    <n v="4425.5427970000001"/>
    <n v="3509.6539769999999"/>
    <n v="2844.0992799999999"/>
    <n v="2283.2299170000001"/>
    <n v="1.0249379999999999"/>
    <n v="130.81428600000001"/>
    <n v="3.852327448"/>
    <n v="0.57613075999999996"/>
    <n v="0.61216354299999998"/>
    <n v="0.55308733700000001"/>
    <n v="0.53040663399999999"/>
    <n v="0.50857867999999995"/>
    <n v="0.48932529400000002"/>
    <n v="365795.3664"/>
    <n v="73.032149000000004"/>
    <x v="2"/>
    <x v="2"/>
    <s v="Metamorphics"/>
    <x v="0"/>
    <x v="2"/>
    <s v="Moderate"/>
    <s v="Low"/>
    <n v="5.396832910468E-6"/>
    <s v="Low"/>
  </r>
  <r>
    <s v="INDOFLOODS-gauge-1056"/>
    <n v="5"/>
    <n v="291041.09379999997"/>
    <n v="205205.5625"/>
    <n v="19162.853520000001"/>
    <n v="557"/>
    <n v="209606.89060000001"/>
    <n v="710930.25"/>
    <n v="1.418290496"/>
    <n v="0.43616324699999998"/>
    <n v="2.6573550000000001E-3"/>
    <n v="1.2199999999999999E-10"/>
    <n v="0.476448596"/>
    <n v="2.2927196030000001"/>
    <n v="3.9385000000000001E-4"/>
    <n v="1.6395E-4"/>
    <n v="1.4590431450000001"/>
    <n v="1.3885091540000001"/>
    <n v="0.40938064499999999"/>
    <n v="220"/>
    <n v="1.46E-8"/>
    <n v="8.9099999999999997E-5"/>
    <n v="2.3999999999999999E-12"/>
    <n v="9.1319873999999995E-2"/>
    <n v="220"/>
    <n v="43"/>
    <n v="12"/>
    <n v="4"/>
    <n v="1"/>
    <m/>
    <m/>
    <m/>
    <n v="1420586.25"/>
    <n v="756499.5625"/>
    <n v="426683.96879999997"/>
    <n v="486951.25"/>
    <n v="51019.363279999998"/>
    <m/>
    <m/>
    <m/>
    <n v="6457.2104490000002"/>
    <n v="17593.01367"/>
    <n v="35556.996090000001"/>
    <n v="121737.8125"/>
    <n v="51019.363279999998"/>
    <n v="0.53252631399999995"/>
    <n v="0.56402409099999995"/>
    <n v="1.1412457229999999"/>
    <n v="0.104773045"/>
    <m/>
    <m/>
    <m/>
    <n v="5.1162791250000001"/>
    <n v="3.5833332539999998"/>
    <n v="3"/>
    <n v="4"/>
    <m/>
    <m/>
    <m/>
    <n v="25.907135"/>
    <n v="11.496072"/>
    <n v="42.739645000000003"/>
    <n v="462.22922499999999"/>
    <n v="37.809083000000001"/>
    <n v="10.905593"/>
    <n v="26.903490000000001"/>
    <n v="28.756363"/>
    <n v="19.729201"/>
    <n v="30.640982999999999"/>
    <n v="19.380220000000001"/>
    <n v="1326.954101"/>
    <n v="334.07412599999998"/>
    <n v="2.542017"/>
    <n v="110.52819599999999"/>
    <n v="860.79234099999996"/>
    <n v="29.414266999999999"/>
    <n v="306.61258500000002"/>
    <n v="32.019329999999997"/>
    <s v="Tropical"/>
    <n v="277972901.69999999"/>
    <n v="201022334.90000001"/>
    <n v="139999525.19999999"/>
    <n v="112995292.40000001"/>
    <n v="78236432.590000004"/>
    <n v="65502953.689999998"/>
    <n v="2899.980282"/>
    <n v="3771.9806779999999"/>
    <n v="2144.0654979999999"/>
    <n v="1872.185794"/>
    <n v="1468.111476"/>
    <n v="1396.4218209999999"/>
    <n v="3.4220809999999999"/>
    <n v="304.81376499999999"/>
    <n v="42.012835879999997"/>
    <n v="0.54591652700000004"/>
    <n v="0.58733091999999998"/>
    <n v="0.50450220899999998"/>
    <n v="0.46497029400000001"/>
    <n v="0.43296830400000003"/>
    <n v="0.402848767"/>
    <n v="13108320"/>
    <n v="683.97096499999998"/>
    <x v="1"/>
    <x v="2"/>
    <s v="Unconsolidated sediments"/>
    <x v="1"/>
    <x v="1"/>
    <s v="Flat"/>
    <s v="Low"/>
    <n v="4.3567335225000005E-7"/>
    <s v="Low"/>
  </r>
  <r>
    <s v="INDOFLOODS-gauge-1059"/>
    <n v="5"/>
    <n v="243178.9688"/>
    <n v="156023.82810000001"/>
    <n v="9526.4550780000009"/>
    <n v="7717"/>
    <n v="172123.10939999999"/>
    <n v="535352.3125"/>
    <n v="1.5586014989999999"/>
    <n v="0.32155328999999999"/>
    <n v="4.4834189000000003E-2"/>
    <n v="2.11E-10"/>
    <n v="0.41769745899999999"/>
    <n v="3.1099045279999999"/>
    <n v="3.2501999999999997E-4"/>
    <n v="1.56544E-4"/>
    <n v="1.5582791570000001"/>
    <n v="1.412819982"/>
    <n v="0.454241008"/>
    <n v="133"/>
    <n v="1.8299999999999998E-8"/>
    <n v="1.1667600000000001E-4"/>
    <n v="2.8599999999999999E-12"/>
    <n v="1.2080489400000001"/>
    <n v="133"/>
    <n v="29"/>
    <n v="9"/>
    <n v="2"/>
    <n v="1"/>
    <m/>
    <m/>
    <m/>
    <n v="760133.625"/>
    <n v="330012.46879999997"/>
    <n v="179696.25"/>
    <n v="147985.10939999999"/>
    <n v="73480.617190000004"/>
    <m/>
    <m/>
    <m/>
    <n v="5715.2905270000001"/>
    <n v="11379.740229999999"/>
    <n v="19966.25"/>
    <n v="73992.554690000004"/>
    <n v="73480.617190000004"/>
    <n v="0.43415060599999999"/>
    <n v="0.54451352399999997"/>
    <n v="0.82352918399999997"/>
    <n v="0.496540606"/>
    <m/>
    <m/>
    <m/>
    <n v="4.5862069129999998"/>
    <n v="3.222222328"/>
    <n v="4.5"/>
    <n v="2"/>
    <m/>
    <m/>
    <m/>
    <n v="10.186455"/>
    <n v="9.852786"/>
    <n v="44.096173"/>
    <n v="478.20074699999998"/>
    <n v="19.419089"/>
    <n v="-3.0346060000000001"/>
    <n v="22.453695"/>
    <n v="15.414579"/>
    <n v="5.0013779999999999"/>
    <n v="15.475056"/>
    <n v="3.843966"/>
    <n v="1852.812347"/>
    <n v="452.24922900000001"/>
    <n v="5.5070750000000004"/>
    <n v="98.816055000000006"/>
    <n v="1159.178721"/>
    <n v="32.481385000000003"/>
    <n v="1158.1828310000001"/>
    <n v="45.076990000000002"/>
    <s v="Temperate"/>
    <n v="82649816.390000001"/>
    <n v="59812906.509999998"/>
    <n v="35377707.509999998"/>
    <n v="26007275.52"/>
    <n v="18185478.280000001"/>
    <n v="14226821.380000001"/>
    <n v="6296.2144660000004"/>
    <n v="8194.3105660000001"/>
    <n v="3628.0936740000002"/>
    <n v="2686.0886369999998"/>
    <n v="2189.211084"/>
    <n v="1914.540017"/>
    <n v="1.3452360000000001"/>
    <n v="168.95901599999999"/>
    <n v="13.78028634"/>
    <n v="0.59238754000000005"/>
    <n v="0.63690954799999999"/>
    <n v="0.54761234599999997"/>
    <n v="0.50480951399999996"/>
    <n v="0.470098815"/>
    <n v="0.43731102199999999"/>
    <n v="2075920"/>
    <n v="216.21841699999999"/>
    <x v="0"/>
    <x v="1"/>
    <s v="Metamorphics"/>
    <x v="1"/>
    <x v="0"/>
    <s v="Moderate"/>
    <s v="Low"/>
    <n v="7.0185232828160004E-6"/>
    <s v="Low"/>
  </r>
  <r>
    <s v="INDOFLOODS-gauge-1074"/>
    <n v="4"/>
    <n v="128750.32030000001"/>
    <n v="93831.171879999994"/>
    <n v="3812.4304200000001"/>
    <n v="388"/>
    <n v="97127.25"/>
    <n v="292216.09379999997"/>
    <n v="1.372148752"/>
    <n v="0.40412872999999999"/>
    <n v="3.99476E-3"/>
    <n v="5.9100000000000003E-10"/>
    <n v="0.56105256100000001"/>
    <n v="2.4744589330000002"/>
    <n v="2.0875000000000001E-4"/>
    <n v="1.7634399999999999E-4"/>
    <n v="1.344542146"/>
    <n v="1.325583935"/>
    <n v="0.44059967999999999"/>
    <n v="46"/>
    <n v="1.6000000000000001E-8"/>
    <n v="9.0699999999999996E-5"/>
    <n v="2.8200000000000001E-12"/>
    <n v="6.8421356000000003E-2"/>
    <n v="46"/>
    <n v="10"/>
    <n v="4"/>
    <n v="1"/>
    <m/>
    <m/>
    <m/>
    <m/>
    <n v="365325.46879999997"/>
    <n v="146833.8438"/>
    <n v="95021.867190000004"/>
    <n v="65116.894529999998"/>
    <m/>
    <m/>
    <m/>
    <m/>
    <n v="7941.8579099999997"/>
    <n v="14683.384770000001"/>
    <n v="23755.466799999998"/>
    <n v="65116.894529999998"/>
    <m/>
    <n v="0.40192610000000001"/>
    <n v="0.64713871499999998"/>
    <n v="0.68528324399999996"/>
    <m/>
    <m/>
    <m/>
    <m/>
    <n v="4.5999999049999998"/>
    <n v="2.5"/>
    <n v="4"/>
    <m/>
    <m/>
    <m/>
    <m/>
    <n v="25.974986000000001"/>
    <n v="11.415789999999999"/>
    <n v="43.078848000000001"/>
    <n v="452.340845"/>
    <n v="37.497745000000002"/>
    <n v="10.998354000000001"/>
    <n v="26.499389999999998"/>
    <n v="28.994852999999999"/>
    <n v="19.703153"/>
    <n v="30.430377"/>
    <n v="19.501567999999999"/>
    <n v="1384.2864689999999"/>
    <n v="367.110321"/>
    <n v="1.949614"/>
    <n v="112.672819"/>
    <n v="907.669037"/>
    <n v="30.629622000000001"/>
    <n v="312.20743599999997"/>
    <n v="30.761884999999999"/>
    <s v="Tropical"/>
    <n v="337789597.30000001"/>
    <n v="244304648.30000001"/>
    <n v="170886770.5"/>
    <n v="137467243"/>
    <n v="93754148.620000005"/>
    <n v="77687018.030000001"/>
    <n v="3256.2008340000002"/>
    <n v="4235.3138040000003"/>
    <n v="2421.344423"/>
    <n v="2104.3834470000002"/>
    <n v="1615.1220679999999"/>
    <n v="1513.1009770000001"/>
    <n v="2.2736390000000002"/>
    <n v="262.80851100000001"/>
    <n v="42.146134840000002"/>
    <n v="0.57041375900000002"/>
    <n v="0.61368657299999996"/>
    <n v="0.52714103800000001"/>
    <n v="0.485835185"/>
    <n v="0.452397145"/>
    <n v="0.420926038"/>
    <n v="2508787"/>
    <n v="650.12739899999997"/>
    <x v="1"/>
    <x v="2"/>
    <s v="Unconsolidated sediments"/>
    <x v="0"/>
    <x v="1"/>
    <s v="Flat"/>
    <s v="Low"/>
    <n v="7.0445195743999994E-7"/>
    <s v="Low"/>
  </r>
  <r>
    <s v="INDOFLOODS-gauge-1076"/>
    <n v="4"/>
    <n v="188742.0625"/>
    <n v="98491.140629999994"/>
    <n v="3404.2827149999998"/>
    <n v="517"/>
    <n v="116773.44530000001"/>
    <n v="398135.21879999997"/>
    <n v="1.9163354640000001"/>
    <n v="0.24965336900000001"/>
    <n v="4.4273760000000002E-3"/>
    <n v="5.1999999999999996E-10"/>
    <n v="0.269882232"/>
    <n v="4.0055537220000001"/>
    <n v="1.3563200000000001E-4"/>
    <n v="1.6188500000000001E-4"/>
    <n v="1.93860364"/>
    <n v="1.616309762"/>
    <n v="0.47406521400000001"/>
    <n v="41"/>
    <n v="1.59E-8"/>
    <n v="9.7999999999999997E-5"/>
    <n v="2.5700000000000002E-12"/>
    <n v="8.3694353999999999E-2"/>
    <n v="41"/>
    <n v="10"/>
    <n v="2"/>
    <n v="1"/>
    <m/>
    <m/>
    <m/>
    <m/>
    <n v="231431.5313"/>
    <n v="110543.6563"/>
    <n v="122220.7031"/>
    <n v="86905.15625"/>
    <m/>
    <m/>
    <m/>
    <m/>
    <n v="5644.6713870000003"/>
    <n v="11054.365229999999"/>
    <n v="61110.351560000003"/>
    <n v="86905.15625"/>
    <m/>
    <n v="0.47765165599999998"/>
    <n v="1.1056329009999999"/>
    <n v="0.71105104699999999"/>
    <m/>
    <m/>
    <m/>
    <m/>
    <n v="4.0999999049999998"/>
    <n v="5"/>
    <n v="2"/>
    <m/>
    <m/>
    <m/>
    <m/>
    <n v="25.768391000000001"/>
    <n v="11.402926000000001"/>
    <n v="42.526651999999999"/>
    <n v="463.10589299999998"/>
    <n v="37.382781000000001"/>
    <n v="10.572754"/>
    <n v="26.810027000000002"/>
    <n v="28.882100999999999"/>
    <n v="19.506430999999999"/>
    <n v="30.185677999999999"/>
    <n v="19.089281"/>
    <n v="1365.5621599999999"/>
    <n v="328.66311300000001"/>
    <n v="1.603448"/>
    <n v="107.542174"/>
    <n v="859.18489099999999"/>
    <n v="30.516787999999998"/>
    <n v="336.35821199999998"/>
    <n v="30.833485"/>
    <s v="Tropical"/>
    <n v="294243783.80000001"/>
    <n v="212817658"/>
    <n v="148136687.5"/>
    <n v="119661541.5"/>
    <n v="83093655.299999997"/>
    <n v="69724755.489999995"/>
    <n v="2788.012205"/>
    <n v="3626.3447259999998"/>
    <n v="2056.9105370000002"/>
    <n v="1799.2008840000001"/>
    <n v="1421.902763"/>
    <n v="1359.746956"/>
    <n v="4.106789"/>
    <n v="335.58139499999999"/>
    <n v="44.661354580000001"/>
    <n v="0.53857871000000002"/>
    <n v="0.57943643700000003"/>
    <n v="0.49772105100000003"/>
    <n v="0.45872049500000001"/>
    <n v="0.42714865600000002"/>
    <n v="0.397433963"/>
    <n v="3094205"/>
    <n v="921.51914799999997"/>
    <x v="1"/>
    <x v="1"/>
    <s v="Unconsolidated sediments"/>
    <x v="0"/>
    <x v="1"/>
    <s v="Flat"/>
    <s v="Low"/>
    <n v="7.1672576376000012E-7"/>
    <s v="Low"/>
  </r>
  <r>
    <s v="INDOFLOODS-gauge-1084"/>
    <n v="2"/>
    <n v="12694.66699"/>
    <n v="9315.6220699999994"/>
    <n v="146.5135803"/>
    <n v="4"/>
    <n v="13451.95508"/>
    <n v="52609.972659999999"/>
    <n v="1.3627288339999999"/>
    <n v="0.80966818299999999"/>
    <n v="2.9735500000000002E-4"/>
    <n v="2.18E-8"/>
    <n v="0.66519898200000005"/>
    <n v="1.2350739239999999"/>
    <n v="7.6000000000000004E-5"/>
    <n v="1.3534800000000001E-4"/>
    <n v="1.2348107100000001"/>
    <n v="0.943704247"/>
    <n v="0.24129773700000001"/>
    <n v="3"/>
    <n v="2.73E-8"/>
    <n v="2.0171100000000001E-4"/>
    <n v="3.7E-12"/>
    <n v="5.4139300000000004E-4"/>
    <n v="3"/>
    <n v="1"/>
    <m/>
    <m/>
    <m/>
    <m/>
    <m/>
    <m/>
    <n v="13576.106449999999"/>
    <n v="6254.2470700000003"/>
    <m/>
    <m/>
    <m/>
    <m/>
    <m/>
    <m/>
    <n v="4525.3686520000001"/>
    <n v="6254.2470700000003"/>
    <m/>
    <m/>
    <m/>
    <n v="0.46068045499999999"/>
    <m/>
    <m/>
    <m/>
    <m/>
    <m/>
    <m/>
    <n v="3"/>
    <m/>
    <m/>
    <m/>
    <m/>
    <m/>
    <m/>
    <n v="26.192595000000001"/>
    <n v="11.126295000000001"/>
    <n v="43.037711999999999"/>
    <n v="435.74757399999999"/>
    <n v="36.939379000000002"/>
    <n v="11.087047"/>
    <n v="25.852332000000001"/>
    <n v="29.356649000000001"/>
    <n v="19.879792999999999"/>
    <n v="30.278756000000001"/>
    <n v="19.879792999999999"/>
    <n v="1445"/>
    <n v="307.72020700000002"/>
    <n v="2.19171"/>
    <n v="97.947513999999998"/>
    <n v="838.233161"/>
    <n v="29.533678999999999"/>
    <n v="449.81347199999999"/>
    <n v="29.533678999999999"/>
    <s v="Tropical"/>
    <n v="370258070"/>
    <n v="267685325"/>
    <n v="187642190"/>
    <n v="150485080"/>
    <n v="101525480"/>
    <n v="83465095"/>
    <n v="3988.2775999999999"/>
    <n v="5187.5200000000004"/>
    <n v="2991.1864999999998"/>
    <n v="2581.578"/>
    <n v="1917.2467999999999"/>
    <n v="1752.8909000000001"/>
    <n v="4.6008370000000003"/>
    <n v="339.5"/>
    <n v="63.392857139999997"/>
    <n v="0.62019219999999997"/>
    <n v="0.66724132999999997"/>
    <n v="0.57314319999999996"/>
    <n v="0.5282327"/>
    <n v="0.4918766"/>
    <n v="0.45765909999999999"/>
    <n v="268150.97159999999"/>
    <n v="1772.7339030000001"/>
    <x v="1"/>
    <x v="3"/>
    <s v="No dominant class"/>
    <x v="0"/>
    <x v="1"/>
    <s v="Flat"/>
    <s v="Low"/>
    <n v="4.0246404540000006E-8"/>
    <s v="Low"/>
  </r>
  <r>
    <s v="INDOFLOODS-gauge-1085"/>
    <n v="5"/>
    <n v="463678.71879999997"/>
    <n v="330162.8125"/>
    <n v="21904.48242"/>
    <n v="1204"/>
    <n v="341410.34379999997"/>
    <n v="1098149.25"/>
    <n v="1.4043941499999999"/>
    <n v="0.18792287999999999"/>
    <n v="3.526548E-3"/>
    <n v="7.0200000000000001E-11"/>
    <n v="0.22825489900000001"/>
    <n v="5.3213319779999999"/>
    <n v="3.6333900000000001E-4"/>
    <n v="1.6182600000000001E-4"/>
    <n v="2.107978106"/>
    <n v="1.358127356"/>
    <n v="0.422236532"/>
    <n v="315"/>
    <n v="1.8200000000000001E-8"/>
    <n v="1.12562E-4"/>
    <n v="2.9500000000000002E-12"/>
    <n v="0.19483829999999999"/>
    <n v="315"/>
    <n v="67"/>
    <n v="13"/>
    <n v="3"/>
    <n v="1"/>
    <m/>
    <m/>
    <m/>
    <n v="1756620.375"/>
    <n v="817386.5"/>
    <n v="396399.9375"/>
    <n v="274903.03129999997"/>
    <n v="299401.1875"/>
    <m/>
    <m/>
    <m/>
    <n v="5576.5727539999998"/>
    <n v="12199.79883"/>
    <n v="30492.302729999999"/>
    <n v="91634.34375"/>
    <n v="299401.1875"/>
    <n v="0.46531766699999999"/>
    <n v="0.48496022799999999"/>
    <n v="0.69349920700000001"/>
    <n v="1.0891156200000001"/>
    <m/>
    <m/>
    <m/>
    <n v="4.7014923099999999"/>
    <n v="5.1538462640000002"/>
    <n v="4.3333334920000004"/>
    <n v="3"/>
    <m/>
    <m/>
    <m/>
    <n v="25.324363999999999"/>
    <n v="11.317985999999999"/>
    <n v="40.461182000000001"/>
    <n v="493.63209499999999"/>
    <n v="38.792318999999999"/>
    <n v="10.797642"/>
    <n v="27.994676999999999"/>
    <n v="27.586144999999998"/>
    <n v="18.959130999999999"/>
    <n v="31.029907000000001"/>
    <n v="18.706263"/>
    <n v="1213.5546099999999"/>
    <n v="306.45187900000002"/>
    <n v="3.0376240000000001"/>
    <n v="115.792655"/>
    <n v="829.95457399999998"/>
    <n v="26.053864999999998"/>
    <n v="236.93510599999999"/>
    <n v="34.614645000000003"/>
    <s v="Tropical"/>
    <n v="193803869.69999999"/>
    <n v="139464558.5"/>
    <n v="95072538.819999993"/>
    <n v="76975155.099999994"/>
    <n v="55169759.770000003"/>
    <n v="46898096.509999998"/>
    <n v="2346.5167339999998"/>
    <n v="3052.0952179999999"/>
    <n v="1713.2543700000001"/>
    <n v="1511.417903"/>
    <n v="1239.6996019999999"/>
    <n v="1215.136213"/>
    <n v="7.7627629999999996"/>
    <n v="433.03225800000001"/>
    <n v="42.26073014"/>
    <n v="0.50855869399999998"/>
    <n v="0.54713902800000003"/>
    <n v="0.46997840600000002"/>
    <n v="0.43315171400000002"/>
    <n v="0.40333967599999998"/>
    <n v="0.37528125800000001"/>
    <n v="15777280"/>
    <n v="722.63753999999994"/>
    <x v="1"/>
    <x v="2"/>
    <s v="Metamorphics"/>
    <x v="2"/>
    <x v="1"/>
    <s v="Flat"/>
    <s v="Low"/>
    <n v="5.7068715664799999E-7"/>
    <s v="Low"/>
  </r>
  <r>
    <s v="INDOFLOODS-gauge-1086"/>
    <n v="4"/>
    <n v="177011.01560000001"/>
    <n v="141331.07810000001"/>
    <n v="3892.9738769999999"/>
    <n v="6211"/>
    <n v="143702.125"/>
    <n v="410573.625"/>
    <n v="1.252456427"/>
    <n v="0.188518986"/>
    <n v="4.3221350999999998E-2"/>
    <n v="3.9499999999999998E-10"/>
    <n v="0.29020792200000001"/>
    <n v="5.3045053480000002"/>
    <n v="1.8997799999999999E-4"/>
    <n v="1.5824200000000001E-4"/>
    <n v="1.869483113"/>
    <n v="1.2317912579999999"/>
    <n v="0.43113100500000001"/>
    <n v="62"/>
    <n v="2E-8"/>
    <n v="1.2661700000000001E-4"/>
    <n v="3.17E-12"/>
    <n v="0.98283958400000004"/>
    <n v="62"/>
    <n v="12"/>
    <n v="3"/>
    <n v="1"/>
    <m/>
    <m/>
    <m/>
    <m/>
    <n v="316629"/>
    <n v="122135.1719"/>
    <n v="60169.476560000003"/>
    <n v="117097.4063"/>
    <m/>
    <m/>
    <m/>
    <m/>
    <n v="5106.9194340000004"/>
    <n v="10177.93066"/>
    <n v="20056.492190000001"/>
    <n v="117097.4063"/>
    <m/>
    <n v="0.38573589899999999"/>
    <n v="0.49264660500000002"/>
    <n v="1.9461263419999999"/>
    <m/>
    <m/>
    <m/>
    <m/>
    <n v="5.1666665079999996"/>
    <n v="4"/>
    <n v="3"/>
    <m/>
    <m/>
    <m/>
    <m/>
    <n v="7.8065369999999996"/>
    <n v="10.379593"/>
    <n v="44.003822999999997"/>
    <n v="497.94121100000001"/>
    <n v="17.580836000000001"/>
    <n v="-5.958672"/>
    <n v="23.539508000000001"/>
    <n v="13.472270999999999"/>
    <n v="2.4953609999999999"/>
    <n v="13.476865"/>
    <n v="1.3485480000000001"/>
    <n v="1497.193573"/>
    <n v="375.04723200000001"/>
    <n v="6.686992"/>
    <n v="97.257993999999997"/>
    <n v="892.31378199999995"/>
    <n v="29.107433"/>
    <n v="891.66550500000005"/>
    <n v="45.269067"/>
    <s v="No dominant class"/>
    <n v="12537914.91"/>
    <n v="9467456.1089999992"/>
    <n v="6429036.7209999999"/>
    <n v="4858194.2010000004"/>
    <n v="3456601.4270000001"/>
    <n v="2624828.3319999999"/>
    <n v="5724.8691820000004"/>
    <n v="7286.0431600000002"/>
    <n v="3954.367452"/>
    <n v="2890.3009940000002"/>
    <n v="2122.7807320000002"/>
    <n v="1775.52864"/>
    <n v="0.44534099999999999"/>
    <n v="133.94"/>
    <n v="0.70826306900000002"/>
    <n v="0.56719537799999997"/>
    <n v="0.60050084500000001"/>
    <n v="0.53673550000000003"/>
    <n v="0.50643006300000004"/>
    <n v="0.47931762100000003"/>
    <n v="0.452753984"/>
    <n v="156647.7072"/>
    <n v="39.516921000000004"/>
    <x v="2"/>
    <x v="2"/>
    <s v="Metamorphics"/>
    <x v="0"/>
    <x v="2"/>
    <s v="Moderate"/>
    <s v="Low"/>
    <n v="6.8394330249420002E-6"/>
    <s v="Low"/>
  </r>
  <r>
    <s v="INDOFLOODS-gauge-1095"/>
    <n v="4"/>
    <n v="232643.07810000001"/>
    <n v="171425.67189999999"/>
    <n v="4486.435547"/>
    <n v="449"/>
    <n v="174895.9063"/>
    <n v="494078.96879999997"/>
    <n v="1.35710752"/>
    <n v="0.14667028200000001"/>
    <n v="2.5672410000000001E-3"/>
    <n v="3.0299999999999999E-10"/>
    <n v="0.23095031099999999"/>
    <n v="6.8180136679999999"/>
    <n v="1.4167800000000001E-4"/>
    <n v="1.5603700000000001E-4"/>
    <n v="2.0956408980000001"/>
    <n v="1.3301802869999999"/>
    <n v="0.47086212"/>
    <n v="58"/>
    <n v="1.5600000000000001E-8"/>
    <n v="1E-4"/>
    <n v="2.4299999999999999E-12"/>
    <n v="7.0060782000000002E-2"/>
    <n v="58"/>
    <n v="9"/>
    <n v="2"/>
    <n v="1"/>
    <m/>
    <m/>
    <m/>
    <m/>
    <n v="300637.28129999997"/>
    <n v="173040.2813"/>
    <n v="73708.875"/>
    <n v="152665.17189999999"/>
    <m/>
    <m/>
    <m/>
    <m/>
    <n v="5183.4013670000004"/>
    <n v="19226.697270000001"/>
    <n v="36854.4375"/>
    <n v="152665.17189999999"/>
    <m/>
    <n v="0.575578272"/>
    <n v="0.42596367000000002"/>
    <n v="2.071191072"/>
    <m/>
    <m/>
    <m/>
    <m/>
    <n v="6.4444446559999999"/>
    <n v="4.5"/>
    <n v="2"/>
    <m/>
    <m/>
    <m/>
    <m/>
    <n v="25.778604000000001"/>
    <n v="11.710461"/>
    <n v="42.215595"/>
    <n v="480.92538200000001"/>
    <n v="38.529983000000001"/>
    <n v="10.78304"/>
    <n v="27.746943000000002"/>
    <n v="28.274173999999999"/>
    <n v="19.542199"/>
    <n v="31.084188000000001"/>
    <n v="19.173552000000001"/>
    <n v="1247.2797929999999"/>
    <n v="307.89050099999997"/>
    <n v="2.9554399999999998"/>
    <n v="112.059601"/>
    <n v="822.94939599999998"/>
    <n v="27.228325000000002"/>
    <n v="268.38842799999998"/>
    <n v="33.344040999999997"/>
    <s v="Tropical"/>
    <n v="152519289.19999999"/>
    <n v="110181495.90000001"/>
    <n v="75273854.159999996"/>
    <n v="61545553.899999999"/>
    <n v="45303601.18"/>
    <n v="39482880.159999996"/>
    <n v="2260.8464610000001"/>
    <n v="2940.6646019999998"/>
    <n v="1646.569387"/>
    <n v="1455.574869"/>
    <n v="1204.3438719999999"/>
    <n v="1187.0751279999999"/>
    <n v="4.304996"/>
    <n v="328.622951"/>
    <n v="41.601208460000002"/>
    <n v="0.50161753899999995"/>
    <n v="0.53967130200000002"/>
    <n v="0.46356382099999999"/>
    <n v="0.42723976400000002"/>
    <n v="0.397834623"/>
    <n v="0.37015916399999998"/>
    <n v="2402524"/>
    <n v="528.75417100000004"/>
    <x v="1"/>
    <x v="2"/>
    <s v="No dominant class"/>
    <x v="0"/>
    <x v="1"/>
    <s v="Flat"/>
    <s v="Low"/>
    <n v="4.0058458391700005E-7"/>
    <s v="Low"/>
  </r>
  <r>
    <s v="INDOFLOODS-gauge-1100"/>
    <n v="5"/>
    <n v="291041.09379999997"/>
    <n v="205205.5625"/>
    <n v="19162.853520000001"/>
    <n v="557"/>
    <n v="209606.89060000001"/>
    <n v="710930.25"/>
    <n v="1.418290496"/>
    <n v="0.43616324699999998"/>
    <n v="2.6573550000000001E-3"/>
    <n v="1.2199999999999999E-10"/>
    <n v="0.476448596"/>
    <n v="2.2927196030000001"/>
    <n v="3.9385000000000001E-4"/>
    <n v="1.6395E-4"/>
    <n v="1.4590431450000001"/>
    <n v="1.3885091540000001"/>
    <n v="0.40938064499999999"/>
    <n v="220"/>
    <n v="1.46E-8"/>
    <n v="8.9099999999999997E-5"/>
    <n v="2.3999999999999999E-12"/>
    <n v="9.1319873999999995E-2"/>
    <n v="220"/>
    <n v="43"/>
    <n v="12"/>
    <n v="4"/>
    <n v="1"/>
    <m/>
    <m/>
    <m/>
    <n v="1420586.25"/>
    <n v="756499.5625"/>
    <n v="426683.96879999997"/>
    <n v="486951.25"/>
    <n v="51019.363279999998"/>
    <m/>
    <m/>
    <m/>
    <n v="6457.2104490000002"/>
    <n v="17593.01367"/>
    <n v="35556.996090000001"/>
    <n v="121737.8125"/>
    <n v="51019.363279999998"/>
    <n v="0.53252631399999995"/>
    <n v="0.56402409099999995"/>
    <n v="1.1412457229999999"/>
    <n v="0.104773045"/>
    <m/>
    <m/>
    <m/>
    <n v="5.1162791250000001"/>
    <n v="3.5833332539999998"/>
    <n v="3"/>
    <n v="4"/>
    <m/>
    <m/>
    <m/>
    <n v="25.907135"/>
    <n v="11.496072"/>
    <n v="42.739645000000003"/>
    <n v="462.22922499999999"/>
    <n v="37.809083000000001"/>
    <n v="10.905593"/>
    <n v="26.903490000000001"/>
    <n v="28.756363"/>
    <n v="19.729201"/>
    <n v="30.640982999999999"/>
    <n v="19.380220000000001"/>
    <n v="1326.954101"/>
    <n v="334.07412599999998"/>
    <n v="2.542017"/>
    <n v="110.52819599999999"/>
    <n v="860.79234099999996"/>
    <n v="29.414266999999999"/>
    <n v="306.61258500000002"/>
    <n v="32.019329999999997"/>
    <s v="Tropical"/>
    <n v="277972901.69999999"/>
    <n v="201022334.90000001"/>
    <n v="139999525.19999999"/>
    <n v="112995292.40000001"/>
    <n v="78236432.590000004"/>
    <n v="65502953.689999998"/>
    <n v="2899.980282"/>
    <n v="3771.9806779999999"/>
    <n v="2144.0654979999999"/>
    <n v="1872.185794"/>
    <n v="1468.111476"/>
    <n v="1396.4218209999999"/>
    <n v="3.4220809999999999"/>
    <n v="304.81376499999999"/>
    <n v="42.012835879999997"/>
    <n v="0.54591652700000004"/>
    <n v="0.58733091999999998"/>
    <n v="0.50450220899999998"/>
    <n v="0.46497029400000001"/>
    <n v="0.43296830400000003"/>
    <n v="0.402848767"/>
    <n v="13108320"/>
    <n v="683.97096499999998"/>
    <x v="1"/>
    <x v="2"/>
    <s v="Unconsolidated sediments"/>
    <x v="1"/>
    <x v="1"/>
    <s v="Flat"/>
    <s v="Low"/>
    <n v="4.3567335225000005E-7"/>
    <s v="Low"/>
  </r>
  <r>
    <s v="INDOFLOODS-gauge-162"/>
    <n v="4"/>
    <n v="92433.679690000004"/>
    <n v="63537.039060000003"/>
    <n v="2188.4196780000002"/>
    <n v="926"/>
    <n v="69395.03125"/>
    <n v="240174.5313"/>
    <n v="1.454799891"/>
    <n v="0.45443719599999999"/>
    <n v="1.3343895E-2"/>
    <n v="1.09E-9"/>
    <n v="0.47674545600000001"/>
    <n v="2.2005240920000002"/>
    <n v="1.66546E-4"/>
    <n v="1.6614000000000001E-4"/>
    <n v="1.4585888389999999"/>
    <n v="1.331992745"/>
    <n v="0.38486045600000002"/>
    <n v="32"/>
    <n v="1.8299999999999998E-8"/>
    <n v="1.10016E-4"/>
    <n v="3.04E-12"/>
    <n v="0.153845653"/>
    <n v="32"/>
    <n v="5"/>
    <n v="2"/>
    <n v="1"/>
    <m/>
    <m/>
    <m/>
    <m/>
    <n v="226778.6563"/>
    <n v="57366.324220000002"/>
    <n v="43368.855470000002"/>
    <n v="36070.234380000002"/>
    <m/>
    <m/>
    <m/>
    <m/>
    <n v="7086.8330079999996"/>
    <n v="11473.264649999999"/>
    <n v="21684.427729999999"/>
    <n v="36070.234380000002"/>
    <m/>
    <n v="0.25296175500000001"/>
    <n v="0.75599849200000002"/>
    <n v="0.83170825199999998"/>
    <m/>
    <m/>
    <m/>
    <m/>
    <n v="6.4000000950000002"/>
    <n v="2.5"/>
    <n v="2"/>
    <m/>
    <m/>
    <m/>
    <m/>
    <n v="25.838336999999999"/>
    <n v="12.291600000000001"/>
    <n v="51.657487000000003"/>
    <n v="275.45300200000003"/>
    <n v="36.964184000000003"/>
    <n v="13.17375"/>
    <n v="23.790434000000001"/>
    <n v="25.77392"/>
    <n v="23.957059000000001"/>
    <n v="29.450858"/>
    <n v="22.379123"/>
    <n v="2726.1902150000001"/>
    <n v="1093.751004"/>
    <n v="0.54947100000000004"/>
    <n v="160.062285"/>
    <n v="2287.3935740000002"/>
    <n v="2.9817450000000001"/>
    <n v="336.17378600000001"/>
    <n v="4.7535600000000002"/>
    <s v="Tropical"/>
    <n v="116926354.3"/>
    <n v="85148156.5"/>
    <n v="58972067.789999999"/>
    <n v="40660399.140000001"/>
    <n v="32546801.98"/>
    <n v="22735384.629999999"/>
    <n v="6587.9273110000004"/>
    <n v="8569.0333859999992"/>
    <n v="4838.0194860000001"/>
    <n v="3467.4277539999998"/>
    <n v="3202.5255040000002"/>
    <n v="2568.0943820000002"/>
    <n v="2.3017979999999998"/>
    <n v="273.67857099999998"/>
    <n v="14.64354528"/>
    <n v="0.69075893499999996"/>
    <n v="0.74316138200000004"/>
    <n v="0.63835659300000003"/>
    <n v="0.58833611100000005"/>
    <n v="0.54784331600000002"/>
    <n v="0.50973246699999997"/>
    <n v="616329.63890000002"/>
    <n v="285.05939899999998"/>
    <x v="3"/>
    <x v="4"/>
    <s v="Basic volcanic rocks"/>
    <x v="0"/>
    <x v="0"/>
    <s v="Flat"/>
    <s v="Low"/>
    <n v="2.2169547152999999E-6"/>
    <s v="Low"/>
  </r>
  <r>
    <s v="INDOFLOODS-gauge-175"/>
    <n v="4"/>
    <n v="102817.55469999999"/>
    <n v="77464.820309999996"/>
    <n v="2308.2470699999999"/>
    <n v="517"/>
    <n v="79989.875"/>
    <n v="251064.4688"/>
    <n v="1.327280641"/>
    <n v="0.36075490700000001"/>
    <n v="6.463318E-3"/>
    <n v="9.2200000000000002E-10"/>
    <n v="0.46017354700000002"/>
    <n v="2.7719650269999998"/>
    <n v="1.7525400000000001E-4"/>
    <n v="1.71614E-4"/>
    <n v="1.4846200940000001"/>
    <n v="1.2853821519999999"/>
    <n v="0.40952649699999999"/>
    <n v="33"/>
    <n v="1.9099999999999999E-8"/>
    <n v="1.11075E-4"/>
    <n v="3.27E-12"/>
    <n v="8.8724673000000004E-2"/>
    <n v="33"/>
    <n v="8"/>
    <n v="2"/>
    <n v="1"/>
    <m/>
    <m/>
    <m/>
    <m/>
    <n v="206872.75"/>
    <n v="81737.953129999994"/>
    <n v="89281.515629999994"/>
    <n v="18236.332030000001"/>
    <m/>
    <m/>
    <m/>
    <m/>
    <n v="6268.8710940000001"/>
    <n v="10217.244140000001"/>
    <n v="44640.757810000003"/>
    <n v="18236.332030000001"/>
    <m/>
    <n v="0.39511221600000002"/>
    <n v="1.0922895669999999"/>
    <n v="0.20425652"/>
    <m/>
    <m/>
    <m/>
    <m/>
    <n v="4.125"/>
    <n v="4"/>
    <n v="2"/>
    <m/>
    <m/>
    <m/>
    <m/>
    <n v="26.544540000000001"/>
    <n v="13.190410999999999"/>
    <n v="46.159654000000003"/>
    <n v="417.18604900000003"/>
    <n v="40.391984999999998"/>
    <n v="11.818472999999999"/>
    <n v="28.573512000000001"/>
    <n v="27.181916999999999"/>
    <n v="26.324292"/>
    <n v="31.930385999999999"/>
    <n v="21.154993999999999"/>
    <n v="902.15204700000004"/>
    <n v="303.567251"/>
    <n v="0.35947699999999999"/>
    <n v="148.939301"/>
    <n v="754.12555899999995"/>
    <n v="3.5889229999999999"/>
    <n v="114.381837"/>
    <n v="5.0811830000000002"/>
    <s v="Tropical"/>
    <n v="257966171.90000001"/>
    <n v="187405717.59999999"/>
    <n v="132375921.90000001"/>
    <n v="79648902.569999993"/>
    <n v="61798164.460000001"/>
    <n v="46441520.93"/>
    <n v="6431.7010140000002"/>
    <n v="8365.6604640000005"/>
    <n v="4836.3385289999997"/>
    <n v="3127.7160210000002"/>
    <n v="2704.8798459999998"/>
    <n v="2292.262725"/>
    <n v="0.39686399999999999"/>
    <n v="319.64285699999999"/>
    <n v="56.093189959999997"/>
    <n v="0.65746859599999996"/>
    <n v="0.70734557099999995"/>
    <n v="0.60759168100000005"/>
    <n v="0.55998190699999995"/>
    <n v="0.52144065799999995"/>
    <n v="0.48516650500000003"/>
    <n v="1072623"/>
    <n v="469.067879"/>
    <x v="1"/>
    <x v="5"/>
    <s v="No dominant class"/>
    <x v="0"/>
    <x v="0"/>
    <s v="Flat"/>
    <s v="Low"/>
    <n v="1.1091958552519999E-6"/>
    <s v="Low"/>
  </r>
  <r>
    <s v="INDOFLOODS-gauge-180"/>
    <n v="5"/>
    <n v="750349.125"/>
    <n v="566346.3125"/>
    <n v="63694.527340000001"/>
    <n v="1256"/>
    <n v="570237.4375"/>
    <n v="1835279"/>
    <n v="1.324894547"/>
    <n v="0.195880264"/>
    <n v="2.2025909999999998E-3"/>
    <n v="2.4600000000000001E-11"/>
    <n v="0.23763357099999999"/>
    <n v="5.1051597600000003"/>
    <n v="5.8955599999999998E-4"/>
    <n v="1.74341E-4"/>
    <n v="2.065961599"/>
    <n v="1.3158538339999999"/>
    <n v="0.40884745099999997"/>
    <n v="828"/>
    <n v="1.7E-8"/>
    <n v="9.7399999999999996E-5"/>
    <n v="2.9599999999999999E-12"/>
    <n v="0.218971848"/>
    <n v="828"/>
    <n v="207"/>
    <n v="39"/>
    <n v="7"/>
    <n v="1"/>
    <m/>
    <m/>
    <m/>
    <n v="5933836"/>
    <n v="2776032.75"/>
    <n v="1316217.625"/>
    <n v="497981.1875"/>
    <n v="580477.3125"/>
    <m/>
    <m/>
    <m/>
    <n v="7166.46875"/>
    <n v="13410.78613"/>
    <n v="33749.167970000002"/>
    <n v="71140.171879999994"/>
    <n v="580477.3125"/>
    <n v="0.467831045"/>
    <n v="0.47413620400000001"/>
    <n v="0.378342599"/>
    <n v="1.1656610970000001"/>
    <m/>
    <m/>
    <m/>
    <n v="4"/>
    <n v="5.3076925279999996"/>
    <n v="5.5714287760000003"/>
    <n v="7"/>
    <m/>
    <m/>
    <m/>
    <n v="26.644081"/>
    <n v="13.454998"/>
    <n v="47.622782000000001"/>
    <n v="395.53719799999999"/>
    <n v="41.079144999999997"/>
    <n v="12.812237"/>
    <n v="28.266908000000001"/>
    <n v="26.601946999999999"/>
    <n v="26.830200000000001"/>
    <n v="32.059280999999999"/>
    <n v="21.931086000000001"/>
    <n v="838.95258000000001"/>
    <n v="248.13808"/>
    <n v="2.162785"/>
    <n v="127.46221300000001"/>
    <n v="618.81683799999996"/>
    <n v="10.939145"/>
    <n v="142.65997400000001"/>
    <n v="23.160409999999999"/>
    <s v="Arid"/>
    <n v="223100910.19999999"/>
    <n v="161785150.5"/>
    <n v="111455085.7"/>
    <n v="74877175.420000002"/>
    <n v="63905979.75"/>
    <n v="45529916.380000003"/>
    <n v="6438.9219640000001"/>
    <n v="8375.05314"/>
    <n v="4718.8219259999996"/>
    <n v="3442.6318489999999"/>
    <n v="3265.356644"/>
    <n v="2597.5900059999999"/>
    <n v="1.705076"/>
    <n v="380.47401000000002"/>
    <n v="7.9899584490000004"/>
    <n v="0.68191872600000003"/>
    <n v="0.73365054600000001"/>
    <n v="0.63018703399999998"/>
    <n v="0.58080669699999998"/>
    <n v="0.54083211399999997"/>
    <n v="0.50320900499999999"/>
    <n v="18379050"/>
    <n v="286.74662999999998"/>
    <x v="1"/>
    <x v="5"/>
    <s v="Basic volcanic rocks"/>
    <x v="2"/>
    <x v="0"/>
    <s v="Flat"/>
    <s v="Low"/>
    <n v="3.8400191753099999E-7"/>
    <s v="Low"/>
  </r>
  <r>
    <s v="INDOFLOODS-gauge-19"/>
    <n v="7"/>
    <n v="1393229.75"/>
    <n v="915337.375"/>
    <n v="305683.8125"/>
    <n v="1514"/>
    <n v="938523.5625"/>
    <n v="4014486"/>
    <n v="1.5220942500000001"/>
    <n v="0.347042024"/>
    <n v="1.613172E-3"/>
    <n v="6.8299999999999998E-12"/>
    <n v="0.23835398299999999"/>
    <n v="2.8814952370000002"/>
    <n v="1.294562E-3"/>
    <n v="1.6252199999999999E-4"/>
    <n v="2.0628371240000001"/>
    <n v="1.4844909909999999"/>
    <n v="0.34705060700000001"/>
    <n v="4101"/>
    <n v="1.7E-8"/>
    <n v="1.04609E-4"/>
    <n v="2.76E-12"/>
    <n v="0.24605891099999999"/>
    <n v="4101"/>
    <n v="860"/>
    <n v="180"/>
    <n v="40"/>
    <n v="11"/>
    <n v="4"/>
    <n v="1"/>
    <m/>
    <n v="26209998"/>
    <n v="11301700"/>
    <n v="5876153"/>
    <n v="3152302.25"/>
    <n v="1722194.375"/>
    <n v="920850.8125"/>
    <n v="497267.9375"/>
    <m/>
    <n v="6391.1235349999997"/>
    <n v="13141.51172"/>
    <n v="32645.29492"/>
    <n v="78807.554690000004"/>
    <n v="156563.125"/>
    <n v="0.43119806100000002"/>
    <n v="0.51993531000000004"/>
    <n v="0.53645682299999997"/>
    <n v="0.54632908099999999"/>
    <n v="0.53469622100000003"/>
    <n v="0.54000920100000005"/>
    <m/>
    <n v="4.7686047550000001"/>
    <n v="4.777777672"/>
    <n v="4.5"/>
    <n v="3.6363637450000001"/>
    <n v="2.75"/>
    <n v="4"/>
    <m/>
    <n v="26.285972999999998"/>
    <n v="12.167401999999999"/>
    <n v="44.599955999999999"/>
    <n v="401.84304400000002"/>
    <n v="40.446505000000002"/>
    <n v="13.11111"/>
    <n v="27.335394999999998"/>
    <n v="26.329810999999999"/>
    <n v="22.541779999999999"/>
    <n v="31.705598999999999"/>
    <n v="21.407260000000001"/>
    <n v="1129.1448150000001"/>
    <n v="318.49142499999999"/>
    <n v="3.9406720000000002"/>
    <n v="123.51285"/>
    <n v="813.07887400000004"/>
    <n v="16.861177999999999"/>
    <n v="195.872196"/>
    <n v="26.747164999999999"/>
    <s v="Tropical"/>
    <n v="160155032.19999999"/>
    <n v="116174215.5"/>
    <n v="77950675.620000005"/>
    <n v="54006858.990000002"/>
    <n v="44524635.049999997"/>
    <n v="31976059.329999998"/>
    <n v="5592.303011"/>
    <n v="7273.8627800000004"/>
    <n v="4001.9925079999998"/>
    <n v="2998.0887699999998"/>
    <n v="2728.5670060000002"/>
    <n v="2193.1310229999999"/>
    <n v="2.6620900000000001"/>
    <n v="336.436601"/>
    <n v="6.4202582870000002"/>
    <n v="0.63860536000000001"/>
    <n v="0.68705133200000001"/>
    <n v="0.59015948900000004"/>
    <n v="0.543915645"/>
    <n v="0.506480131"/>
    <n v="0.471246728"/>
    <n v="69173810"/>
    <n v="225.97926200000001"/>
    <x v="1"/>
    <x v="5"/>
    <s v="No dominant class"/>
    <x v="2"/>
    <x v="0"/>
    <s v="Flat"/>
    <s v="Low"/>
    <n v="2.6217593978399995E-7"/>
    <s v="Low"/>
  </r>
  <r>
    <s v="INDOFLOODS-gauge-243"/>
    <n v="6"/>
    <n v="335415.4375"/>
    <n v="148760.8125"/>
    <n v="25780.101559999999"/>
    <n v="776"/>
    <n v="153332.3438"/>
    <n v="883523.625"/>
    <n v="2.2547297479999999"/>
    <n v="1.0965212580000001"/>
    <n v="5.0609019999999999E-3"/>
    <n v="1.4399999999999999E-10"/>
    <n v="0.41500961800000002"/>
    <n v="0.91197496700000003"/>
    <n v="5.4327900000000003E-4"/>
    <n v="1.6658499999999999E-4"/>
    <n v="1.5633171800000001"/>
    <n v="2.187506199"/>
    <n v="0.37963381400000001"/>
    <n v="362"/>
    <n v="1.8600000000000001E-8"/>
    <n v="1.1176899999999999E-4"/>
    <n v="3.1000000000000001E-12"/>
    <n v="0.12927018100000001"/>
    <n v="362"/>
    <n v="87"/>
    <n v="21"/>
    <n v="7"/>
    <n v="2"/>
    <n v="1"/>
    <m/>
    <m/>
    <n v="2182030"/>
    <n v="1074673.375"/>
    <n v="446856.53129999997"/>
    <n v="370497.28129999997"/>
    <n v="140171.67189999999"/>
    <n v="80356.351559999996"/>
    <m/>
    <m/>
    <n v="6027.7070309999999"/>
    <n v="12352.56738"/>
    <n v="21278.882809999999"/>
    <n v="52928.183590000001"/>
    <n v="70085.835940000004"/>
    <n v="0.49251082499999999"/>
    <n v="0.41580683000000002"/>
    <n v="0.82911908599999995"/>
    <n v="0.37833386699999999"/>
    <n v="0.57327097699999996"/>
    <m/>
    <m/>
    <n v="4.1609196659999999"/>
    <n v="4.1428570750000002"/>
    <n v="3"/>
    <n v="3.5"/>
    <n v="2"/>
    <m/>
    <m/>
    <n v="26.244050000000001"/>
    <n v="13.592345"/>
    <n v="45.210734000000002"/>
    <n v="454.46650799999998"/>
    <n v="40.823898"/>
    <n v="10.75849"/>
    <n v="30.065408000000001"/>
    <n v="27.101032"/>
    <n v="25.401185000000002"/>
    <n v="32.047410999999997"/>
    <n v="20.319393999999999"/>
    <n v="801.55441900000005"/>
    <n v="269.926536"/>
    <n v="0.56688400000000005"/>
    <n v="147.83602500000001"/>
    <n v="676.19410200000004"/>
    <n v="4.5988769999999999"/>
    <n v="88.411716999999996"/>
    <n v="5.9906740000000003"/>
    <s v="Tropical"/>
    <n v="123643514.90000001"/>
    <n v="89684939.359999999"/>
    <n v="60931428.020000003"/>
    <n v="44414082.950000003"/>
    <n v="34206777.009999998"/>
    <n v="28540916.870000001"/>
    <n v="3742.723943"/>
    <n v="4868.1301890000004"/>
    <n v="2688.0869950000001"/>
    <n v="2154.2033219999998"/>
    <n v="1795.1899169999999"/>
    <n v="1674.7211480000001"/>
    <n v="1.173502"/>
    <n v="259.15963900000003"/>
    <n v="23.875105130000001"/>
    <n v="0.53760331699999997"/>
    <n v="0.57838704900000004"/>
    <n v="0.49681964299999998"/>
    <n v="0.45788973599999999"/>
    <n v="0.42637507400000002"/>
    <n v="0.39671418899999999"/>
    <n v="8593699"/>
    <n v="330.369641"/>
    <x v="1"/>
    <x v="5"/>
    <s v="No dominant class"/>
    <x v="2"/>
    <x v="0"/>
    <s v="Flat"/>
    <s v="Low"/>
    <n v="8.4307035966999996E-7"/>
    <s v="Low"/>
  </r>
  <r>
    <s v="INDOFLOODS-gauge-294"/>
    <n v="3"/>
    <n v="44865.855470000002"/>
    <n v="33050.316409999999"/>
    <n v="757.82421880000004"/>
    <n v="596"/>
    <n v="37953.113279999998"/>
    <n v="128600.3281"/>
    <n v="1.3575015070000001"/>
    <n v="0.52610647700000002"/>
    <n v="1.5703587000000001E-2"/>
    <n v="3.3900000000000001E-9"/>
    <n v="0.57582986400000002"/>
    <n v="1.9007558819999999"/>
    <n v="1.24416E-4"/>
    <n v="1.6071E-4"/>
    <n v="1.327177644"/>
    <n v="1.1821390389999999"/>
    <n v="0.34887823499999998"/>
    <n v="13"/>
    <n v="2.11E-8"/>
    <n v="1.3137399999999999E-4"/>
    <n v="3.3899999999999999E-12"/>
    <n v="9.5782935999999999E-2"/>
    <n v="13"/>
    <n v="2"/>
    <n v="1"/>
    <m/>
    <m/>
    <m/>
    <m/>
    <m/>
    <n v="78528.164059999996"/>
    <n v="26233.964840000001"/>
    <n v="17027.51758"/>
    <m/>
    <m/>
    <m/>
    <m/>
    <m/>
    <n v="6040.6279299999997"/>
    <n v="13116.98242"/>
    <n v="17027.51758"/>
    <m/>
    <m/>
    <n v="0.33407077200000002"/>
    <n v="0.64906382600000001"/>
    <m/>
    <m/>
    <m/>
    <m/>
    <m/>
    <n v="6.5"/>
    <n v="2"/>
    <m/>
    <m/>
    <m/>
    <m/>
    <m/>
    <n v="25.424382000000001"/>
    <n v="12.700868"/>
    <n v="51.794705"/>
    <n v="284.73894200000001"/>
    <n v="37.038276000000003"/>
    <n v="12.518086"/>
    <n v="24.520188999999998"/>
    <n v="25.302015000000001"/>
    <n v="23.574553000000002"/>
    <n v="29.181948999999999"/>
    <n v="21.902383"/>
    <n v="2358.3922189999998"/>
    <n v="915.41219799999999"/>
    <n v="0.53732899999999995"/>
    <n v="156.476237"/>
    <n v="1970.7402729999999"/>
    <n v="3.3301789999999998"/>
    <n v="282.34279700000002"/>
    <n v="5.5604630000000004"/>
    <s v="Tropical"/>
    <n v="87513390.200000003"/>
    <n v="64171053"/>
    <n v="45026656.600000001"/>
    <n v="30523954.600000001"/>
    <n v="26145880.75"/>
    <n v="18724337.449999999"/>
    <n v="6955.9588800000001"/>
    <n v="9047.5588000000007"/>
    <n v="5110.6971999999996"/>
    <n v="3629.8588199999999"/>
    <n v="3400.1328600000002"/>
    <n v="2704.6105600000001"/>
    <n v="0.15004899999999999"/>
    <n v="249.4"/>
    <n v="7.4681238619999997"/>
    <n v="0.70969146400000005"/>
    <n v="0.76353017999999995"/>
    <n v="0.65585287199999998"/>
    <n v="0.60446141200000003"/>
    <n v="0.56285877399999995"/>
    <n v="0.52370337"/>
    <n v="150872.75080000001"/>
    <n v="196.80316999999999"/>
    <x v="3"/>
    <x v="4"/>
    <s v="No dominant class"/>
    <x v="0"/>
    <x v="2"/>
    <s v="Flat"/>
    <s v="Low"/>
    <n v="2.5237234667700002E-6"/>
    <s v="Low"/>
  </r>
  <r>
    <s v="INDOFLOODS-gauge-31"/>
    <n v="7"/>
    <n v="1281775.25"/>
    <n v="840818.4375"/>
    <n v="279467.96879999997"/>
    <n v="1334"/>
    <n v="861739.125"/>
    <n v="3990670.5"/>
    <n v="1.5244376660000001"/>
    <n v="0.37634003199999999"/>
    <n v="1.548032E-3"/>
    <n v="7.7799999999999996E-12"/>
    <n v="0.22052110699999999"/>
    <n v="2.6571714879999999"/>
    <n v="1.1955379999999999E-3"/>
    <n v="1.62588E-4"/>
    <n v="2.144623518"/>
    <n v="1.487428427"/>
    <n v="0.32119294999999998"/>
    <n v="3760"/>
    <n v="1.7100000000000001E-8"/>
    <n v="1.05E-4"/>
    <n v="2.7799999999999999E-12"/>
    <n v="0.21689245099999999"/>
    <n v="3760"/>
    <n v="791"/>
    <n v="167"/>
    <n v="38"/>
    <n v="10"/>
    <n v="4"/>
    <n v="1"/>
    <m/>
    <n v="24024444"/>
    <n v="10302391"/>
    <n v="5381754.5"/>
    <n v="2736072.5"/>
    <n v="1686823.875"/>
    <n v="920850.8125"/>
    <n v="385813.53129999997"/>
    <m/>
    <n v="6389.4799800000001"/>
    <n v="13024.514649999999"/>
    <n v="32226.074219999999"/>
    <n v="72001.90625"/>
    <n v="168682.39060000001"/>
    <n v="0.42882952099999999"/>
    <n v="0.52237915999999995"/>
    <n v="0.50839787700000005"/>
    <n v="0.61651283499999998"/>
    <n v="0.54590809299999998"/>
    <n v="0.41897505499999999"/>
    <m/>
    <n v="4.7534766199999998"/>
    <n v="4.7365269659999996"/>
    <n v="4.3947367670000004"/>
    <n v="3.7999999519999998"/>
    <n v="2.5"/>
    <n v="4"/>
    <m/>
    <n v="26.366710999999999"/>
    <n v="12.367141999999999"/>
    <n v="44.538575000000002"/>
    <n v="408.62028500000002"/>
    <n v="40.821959999999997"/>
    <n v="13.005924"/>
    <n v="27.816036"/>
    <n v="26.383147000000001"/>
    <n v="22.635556000000001"/>
    <n v="31.896471999999999"/>
    <n v="21.429901999999998"/>
    <n v="1103.9679530000001"/>
    <n v="314.85798399999999"/>
    <n v="3.9188079999999998"/>
    <n v="124.710613"/>
    <n v="803.65178100000003"/>
    <n v="16.926534"/>
    <n v="187.51739900000001"/>
    <n v="25.587444999999999"/>
    <s v="Tropical"/>
    <n v="167448738.5"/>
    <n v="121475610.90000001"/>
    <n v="81750134.629999995"/>
    <n v="56587769.789999999"/>
    <n v="46857863.460000001"/>
    <n v="33601058.68"/>
    <n v="5726.1997430000001"/>
    <n v="7448.0211769999996"/>
    <n v="4111.8584929999997"/>
    <n v="3076.580207"/>
    <n v="2815.73027"/>
    <n v="2259.4168460000001"/>
    <n v="2.7241420000000001"/>
    <n v="338.663431"/>
    <n v="6.6547783899999997"/>
    <n v="0.64788902900000001"/>
    <n v="0.69703928100000001"/>
    <n v="0.59873888200000003"/>
    <n v="0.55182277300000004"/>
    <n v="0.51384304199999997"/>
    <n v="0.47809743500000002"/>
    <n v="65533550"/>
    <n v="233.51607100000001"/>
    <x v="1"/>
    <x v="5"/>
    <s v="No dominant class"/>
    <x v="2"/>
    <x v="0"/>
    <s v="Flat"/>
    <s v="Low"/>
    <n v="2.5169142681599997E-7"/>
    <s v="Low"/>
  </r>
  <r>
    <s v="INDOFLOODS-gauge-329"/>
    <n v="6"/>
    <n v="578873.0625"/>
    <n v="347800.3125"/>
    <n v="52106.023439999997"/>
    <n v="939"/>
    <n v="365715.65629999997"/>
    <n v="1187652.125"/>
    <n v="1.664383411"/>
    <n v="0.38958373699999999"/>
    <n v="2.567569E-3"/>
    <n v="4.2500000000000002E-11"/>
    <n v="0.46421512999999998"/>
    <n v="2.566842318"/>
    <n v="7.10646E-4"/>
    <n v="1.6281100000000001E-4"/>
    <n v="1.478143215"/>
    <n v="1.5828500990000001"/>
    <n v="0.48740962100000002"/>
    <n v="666"/>
    <n v="1.6199999999999999E-8"/>
    <n v="9.9500000000000006E-5"/>
    <n v="2.6400000000000001E-12"/>
    <n v="0.15287920799999999"/>
    <n v="666"/>
    <n v="141"/>
    <n v="26"/>
    <n v="8"/>
    <n v="2"/>
    <n v="1"/>
    <m/>
    <m/>
    <n v="4449868"/>
    <n v="2181722.5"/>
    <n v="835648.25"/>
    <n v="474784.9375"/>
    <n v="473541.5625"/>
    <n v="67850.851559999996"/>
    <m/>
    <m/>
    <n v="6681.4833980000003"/>
    <n v="15473.208979999999"/>
    <n v="32140.316409999999"/>
    <n v="59348.117189999997"/>
    <n v="236770.7813"/>
    <n v="0.49028927100000003"/>
    <n v="0.38302224899999998"/>
    <n v="0.56816363299999995"/>
    <n v="0.99738121000000002"/>
    <n v="0.143283829"/>
    <m/>
    <m/>
    <n v="4.7234044080000004"/>
    <n v="5.423077106"/>
    <n v="3.25"/>
    <n v="4"/>
    <n v="2"/>
    <m/>
    <m/>
    <n v="25.794087999999999"/>
    <n v="13.091634000000001"/>
    <n v="52.913086"/>
    <n v="296.89366699999999"/>
    <n v="38.515087000000001"/>
    <n v="13.767531"/>
    <n v="24.747555999999999"/>
    <n v="25.245915"/>
    <n v="24.749146"/>
    <n v="29.854102999999999"/>
    <n v="22.403974000000002"/>
    <n v="784.14090999999996"/>
    <n v="223.90251799999999"/>
    <n v="0.876189"/>
    <n v="104.824303"/>
    <n v="494.167441"/>
    <n v="6.4352600000000004"/>
    <n v="96.141234999999995"/>
    <n v="29.608339000000001"/>
    <s v="Arid"/>
    <n v="271887554"/>
    <n v="196045209.09999999"/>
    <n v="133424824.59999999"/>
    <n v="89697442.180000007"/>
    <n v="75664151.650000006"/>
    <n v="52222585.369999997"/>
    <n v="6873.7181639999999"/>
    <n v="8940.5890959999997"/>
    <n v="5032.5845890000001"/>
    <n v="3657.0061799999999"/>
    <n v="3437.4496559999998"/>
    <n v="2705.5538449999999"/>
    <n v="4.9082410000000003"/>
    <n v="389.42260099999999"/>
    <n v="9.3372519409999999"/>
    <n v="0.71483123299999995"/>
    <n v="0.76905986199999998"/>
    <n v="0.66060273599999997"/>
    <n v="0.60883907900000001"/>
    <n v="0.56693513500000003"/>
    <n v="0.52749616300000002"/>
    <n v="17910630"/>
    <n v="342.16163999999998"/>
    <x v="1"/>
    <x v="5"/>
    <s v="Basic volcanic rocks"/>
    <x v="2"/>
    <x v="0"/>
    <s v="Flat"/>
    <s v="Low"/>
    <n v="4.1802847645900003E-7"/>
    <s v="Low"/>
  </r>
  <r>
    <s v="INDOFLOODS-gauge-388"/>
    <n v="5"/>
    <n v="554425.4375"/>
    <n v="336555.03129999997"/>
    <n v="45441.382810000003"/>
    <n v="908"/>
    <n v="339304.40629999997"/>
    <n v="1316438.875"/>
    <n v="1.6473544840000001"/>
    <n v="0.39470490800000002"/>
    <n v="2.6760629999999998E-3"/>
    <n v="4.8999999999999999E-11"/>
    <n v="0.32950347699999999"/>
    <n v="2.5335381030000002"/>
    <n v="5.3781499999999997E-4"/>
    <n v="1.5455699999999999E-4"/>
    <n v="1.7544708250000001"/>
    <n v="1.634006023"/>
    <n v="0.421155483"/>
    <n v="569"/>
    <n v="1.5600000000000001E-8"/>
    <n v="1.00808E-4"/>
    <n v="2.41E-12"/>
    <n v="0.140337721"/>
    <n v="569"/>
    <n v="114"/>
    <n v="20"/>
    <n v="4"/>
    <n v="1"/>
    <m/>
    <m/>
    <m/>
    <n v="3593499"/>
    <n v="1802097.5"/>
    <n v="783081.9375"/>
    <n v="519657.15629999997"/>
    <n v="324947"/>
    <m/>
    <m/>
    <m/>
    <n v="6315.4638670000004"/>
    <n v="15807.87305"/>
    <n v="39154.097659999999"/>
    <n v="129914.28909999999"/>
    <n v="324947"/>
    <n v="0.50148826800000001"/>
    <n v="0.434539169"/>
    <n v="0.66360509400000001"/>
    <n v="0.62531036100000004"/>
    <m/>
    <m/>
    <m/>
    <n v="4.9912281040000002"/>
    <n v="5.6999998090000004"/>
    <n v="5"/>
    <n v="4"/>
    <m/>
    <m/>
    <m/>
    <n v="24.642748000000001"/>
    <n v="11.464428"/>
    <n v="55.117930000000001"/>
    <n v="219.771345"/>
    <n v="35.644050999999997"/>
    <n v="14.844764"/>
    <n v="20.799287"/>
    <n v="23.816800000000001"/>
    <n v="24.312166000000001"/>
    <n v="27.888127000000001"/>
    <n v="22.442625"/>
    <n v="1145.3600570000001"/>
    <n v="372.63283100000001"/>
    <n v="0.56744099999999997"/>
    <n v="106.493421"/>
    <n v="757.03339400000004"/>
    <n v="8.6244650000000007"/>
    <n v="111.422222"/>
    <n v="45.46228"/>
    <s v="Arid"/>
    <n v="261689741.40000001"/>
    <n v="189453608.30000001"/>
    <n v="131278060.59999999"/>
    <n v="89073465.870000005"/>
    <n v="70308445.980000004"/>
    <n v="49886195.82"/>
    <n v="5957.8434139999999"/>
    <n v="7749.3183790000003"/>
    <n v="4413.9949640000004"/>
    <n v="3218.5460739999999"/>
    <n v="2790.2614239999998"/>
    <n v="2223.1865819999998"/>
    <n v="4.6076790000000001"/>
    <n v="430.535842"/>
    <n v="16.082693150000001"/>
    <n v="0.68350849300000005"/>
    <n v="0.73536090499999995"/>
    <n v="0.63165617500000004"/>
    <n v="0.58216071899999999"/>
    <n v="0.54209295099999999"/>
    <n v="0.504382145"/>
    <n v="16673440"/>
    <n v="364.247612"/>
    <x v="1"/>
    <x v="5"/>
    <s v="Basic volcanic rocks"/>
    <x v="2"/>
    <x v="0"/>
    <s v="Flat"/>
    <s v="Low"/>
    <n v="4.1360426909099995E-7"/>
    <s v="Low"/>
  </r>
  <r>
    <s v="INDOFLOODS-gauge-399"/>
    <n v="1"/>
    <n v="11873.22754"/>
    <n v="10385.424800000001"/>
    <n v="75.754791260000005"/>
    <n v="1574"/>
    <n v="13669.13867"/>
    <n v="40088.484380000002"/>
    <n v="1.143258691"/>
    <n v="0.40544113500000001"/>
    <n v="0.1151499"/>
    <n v="2.9799999999999999E-8"/>
    <n v="0.59235316500000001"/>
    <n v="2.4664492610000002"/>
    <n v="2.4899999999999999E-5"/>
    <n v="1.3969699999999999E-4"/>
    <n v="1.3085364100000001"/>
    <n v="0.86861562699999995"/>
    <n v="0.29617550999999998"/>
    <n v="1"/>
    <n v="1.3200000000000001E-8"/>
    <n v="9.4500000000000007E-5"/>
    <n v="1.8399999999999998E-12"/>
    <n v="0.21988379999999999"/>
    <n v="1"/>
    <n v="1"/>
    <m/>
    <m/>
    <m/>
    <m/>
    <m/>
    <m/>
    <n v="10582.75195"/>
    <m/>
    <m/>
    <m/>
    <m/>
    <m/>
    <m/>
    <m/>
    <n v="10582.75195"/>
    <m/>
    <m/>
    <m/>
    <m/>
    <m/>
    <m/>
    <m/>
    <m/>
    <m/>
    <m/>
    <m/>
    <m/>
    <m/>
    <m/>
    <m/>
    <m/>
    <m/>
    <m/>
    <n v="23.635805999999999"/>
    <n v="7.9025639999999999"/>
    <n v="61.487434999999998"/>
    <n v="129.56127900000001"/>
    <n v="30.514285999999998"/>
    <n v="17.661538"/>
    <n v="12.852747000000001"/>
    <n v="22.600183000000001"/>
    <n v="23.983516999999999"/>
    <n v="25.633333"/>
    <n v="22.577106000000001"/>
    <n v="3709.6153850000001"/>
    <n v="1214.978022"/>
    <n v="4.406593"/>
    <n v="123.10668200000001"/>
    <n v="2648.7142859999999"/>
    <n v="32.659340999999998"/>
    <n v="290.23076900000001"/>
    <n v="2079.087912"/>
    <s v="Tropical"/>
    <n v="33765930"/>
    <n v="25255564"/>
    <n v="17979854"/>
    <n v="12166219"/>
    <n v="8042533"/>
    <n v="5886955"/>
    <n v="6329.4633999999996"/>
    <n v="8232.6820000000007"/>
    <n v="4635.8389999999999"/>
    <n v="3245.9465"/>
    <n v="2198.1104"/>
    <n v="1649.2139999999999"/>
    <n v="0.47291699999999998"/>
    <n v="167"/>
    <n v="7.407407407"/>
    <n v="0.99583710000000003"/>
    <n v="1"/>
    <n v="0.92029090000000002"/>
    <n v="0.84817849999999995"/>
    <n v="0.78980189999999995"/>
    <n v="0.73485909999999999"/>
    <n v="37489.702420000001"/>
    <n v="488.27426300000002"/>
    <x v="3"/>
    <x v="0"/>
    <s v="No dominant class"/>
    <x v="0"/>
    <x v="0"/>
    <s v="Steep"/>
    <s v="Low"/>
    <n v="1.60860955803E-5"/>
    <s v="Low"/>
  </r>
  <r>
    <s v="INDOFLOODS-gauge-404"/>
    <n v="2"/>
    <n v="22479.570309999999"/>
    <n v="18572.007809999999"/>
    <n v="225.71475219999999"/>
    <n v="2295"/>
    <n v="23418.63867"/>
    <n v="66813.976559999996"/>
    <n v="1.210400701"/>
    <n v="0.41156330699999999"/>
    <n v="9.7998865000000004E-2"/>
    <n v="1.0099999999999999E-8"/>
    <n v="0.63538235399999998"/>
    <n v="2.4297597409999998"/>
    <n v="5.9899999999999999E-5"/>
    <n v="1.68469E-4"/>
    <n v="1.263451576"/>
    <n v="0.959900796"/>
    <n v="0.33645013000000001"/>
    <n v="3"/>
    <n v="1.77E-8"/>
    <n v="1.05191E-4"/>
    <n v="2.99E-12"/>
    <n v="0.386636376"/>
    <n v="3"/>
    <n v="1"/>
    <m/>
    <m/>
    <m/>
    <m/>
    <m/>
    <m/>
    <n v="27422.613280000001"/>
    <n v="10603.32617"/>
    <m/>
    <m/>
    <m/>
    <m/>
    <m/>
    <m/>
    <n v="9140.8710940000001"/>
    <n v="10603.32617"/>
    <m/>
    <m/>
    <m/>
    <n v="0.386663586"/>
    <m/>
    <m/>
    <m/>
    <m/>
    <m/>
    <m/>
    <n v="3"/>
    <m/>
    <m/>
    <m/>
    <m/>
    <m/>
    <m/>
    <n v="24.655904"/>
    <n v="8.2872079999999997"/>
    <n v="63.034078000000001"/>
    <n v="132.96116499999999"/>
    <n v="31.715498"/>
    <n v="18.561623999999998"/>
    <n v="13.153874999999999"/>
    <n v="23.656334999999999"/>
    <n v="25.036593"/>
    <n v="26.690097999999999"/>
    <n v="23.524046999999999"/>
    <n v="2808.162362"/>
    <n v="835.72693700000002"/>
    <n v="4.2509230000000002"/>
    <n v="110.24473999999999"/>
    <n v="1828.3874539999999"/>
    <n v="29.616236000000001"/>
    <n v="288.58302600000002"/>
    <n v="1246.439114"/>
    <s v="Tropical"/>
    <n v="226554368"/>
    <n v="166673287.30000001"/>
    <n v="115455061.7"/>
    <n v="76494211"/>
    <n v="49522496.329999998"/>
    <n v="35302388"/>
    <n v="6154.9832669999996"/>
    <n v="8005.7366670000001"/>
    <n v="4512.1093330000003"/>
    <n v="3289.9160000000002"/>
    <n v="2297.1090669999999"/>
    <n v="1736.6027329999999"/>
    <n v="0.59412900000000002"/>
    <n v="369.66666700000002"/>
    <n v="28.84615385"/>
    <n v="0.90339651300000001"/>
    <n v="0.92434113299999998"/>
    <n v="0.83486303299999998"/>
    <n v="0.76944462000000002"/>
    <n v="0.71648693299999999"/>
    <n v="0.66664433300000003"/>
    <n v="89446.794479999997"/>
    <n v="390.99243999999999"/>
    <x v="0"/>
    <x v="0"/>
    <s v="No dominant class"/>
    <x v="0"/>
    <x v="0"/>
    <s v="Steep"/>
    <s v="Low"/>
    <n v="1.6509770787685001E-5"/>
    <s v="Low"/>
  </r>
  <r>
    <s v="INDOFLOODS-gauge-406"/>
    <n v="2"/>
    <n v="17330.730469999999"/>
    <n v="15091.81934"/>
    <n v="175.83975219999999"/>
    <n v="1402"/>
    <n v="20428.875"/>
    <n v="57955.191409999999"/>
    <n v="1.1483526230000001"/>
    <n v="0.42133560799999997"/>
    <n v="6.8628348000000006E-2"/>
    <n v="1.31E-8"/>
    <n v="0.65787327299999998"/>
    <n v="2.3734049800000001"/>
    <n v="8.6299999999999997E-5"/>
    <n v="1.11884E-4"/>
    <n v="1.2416667939999999"/>
    <n v="0.84834480300000004"/>
    <n v="0.29903671100000001"/>
    <n v="4"/>
    <n v="2.84E-8"/>
    <n v="2.5414699999999998E-4"/>
    <n v="3.1800000000000002E-12"/>
    <n v="0.156861484"/>
    <n v="4"/>
    <n v="1"/>
    <m/>
    <m/>
    <m/>
    <m/>
    <m/>
    <m/>
    <n v="9902.2558590000008"/>
    <n v="9771.4130860000005"/>
    <m/>
    <m/>
    <m/>
    <m/>
    <m/>
    <m/>
    <n v="2475.5639649999998"/>
    <n v="9771.4130860000005"/>
    <m/>
    <m/>
    <m/>
    <n v="0.98678654399999999"/>
    <m/>
    <m/>
    <m/>
    <m/>
    <m/>
    <m/>
    <n v="4"/>
    <m/>
    <m/>
    <m/>
    <m/>
    <m/>
    <m/>
    <n v="22.144569000000001"/>
    <n v="8.5618090000000002"/>
    <n v="59.732267999999998"/>
    <n v="136.94506999999999"/>
    <n v="29.648340999999999"/>
    <n v="15.316587999999999"/>
    <n v="14.331754"/>
    <n v="21.585229000000002"/>
    <n v="22.173223"/>
    <n v="24.202054"/>
    <n v="20.784123000000001"/>
    <n v="2101.0236970000001"/>
    <n v="534.98578199999997"/>
    <n v="7.7630330000000001"/>
    <n v="94.356594000000001"/>
    <n v="1227.1800949999999"/>
    <n v="34.383885999999997"/>
    <n v="229.19431299999999"/>
    <n v="184.68720400000001"/>
    <s v="Tropical"/>
    <n v="22534137.399999999"/>
    <n v="16886003.93"/>
    <n v="12059562.5"/>
    <n v="8186809.4670000002"/>
    <n v="5429898.8669999996"/>
    <n v="3988378.8130000001"/>
    <n v="6329.4633999999996"/>
    <n v="8232.6820000000007"/>
    <n v="4635.8389999999999"/>
    <n v="3245.9465"/>
    <n v="2198.1104"/>
    <n v="1649.2139999999999"/>
    <n v="0.43756800000000001"/>
    <n v="139"/>
    <n v="4.0983606559999997"/>
    <n v="0.99583710000000003"/>
    <n v="1"/>
    <n v="0.92029090000000002"/>
    <n v="0.84817849999999995"/>
    <n v="0.78980189999999995"/>
    <n v="0.73485909999999999"/>
    <n v="57832.009310000001"/>
    <n v="326.58498200000002"/>
    <x v="2"/>
    <x v="0"/>
    <s v="No dominant class"/>
    <x v="0"/>
    <x v="0"/>
    <s v="Steep"/>
    <s v="Low"/>
    <n v="7.6784140876320001E-6"/>
    <s v="Low"/>
  </r>
  <r>
    <s v="INDOFLOODS-gauge-509"/>
    <n v="3"/>
    <n v="84947.53125"/>
    <n v="65477.910159999999"/>
    <n v="1797.1866460000001"/>
    <n v="175"/>
    <n v="71596.648440000004"/>
    <n v="238354.125"/>
    <n v="1.2973463540000001"/>
    <n v="0.350596666"/>
    <n v="2.444248E-3"/>
    <n v="1.1700000000000001E-9"/>
    <n v="0.397518814"/>
    <n v="2.8522803780000001"/>
    <n v="1.3425399999999999E-4"/>
    <n v="1.7389099999999999E-4"/>
    <n v="1.5973397490000001"/>
    <n v="1.186473608"/>
    <n v="0.35639211500000001"/>
    <n v="24"/>
    <n v="1.7800000000000001E-8"/>
    <n v="1.02395E-4"/>
    <n v="3.1000000000000001E-12"/>
    <n v="3.0430993E-2"/>
    <n v="24"/>
    <n v="7"/>
    <n v="1"/>
    <m/>
    <m/>
    <m/>
    <m/>
    <m/>
    <n v="177182.0625"/>
    <n v="65233.910159999999"/>
    <n v="70099.296879999994"/>
    <m/>
    <m/>
    <m/>
    <m/>
    <m/>
    <n v="7382.5859380000002"/>
    <n v="9319.1298829999996"/>
    <n v="70099.296879999994"/>
    <m/>
    <m/>
    <n v="0.36817446399999998"/>
    <n v="1.0745836499999999"/>
    <m/>
    <m/>
    <m/>
    <m/>
    <m/>
    <n v="3.4285714629999999"/>
    <n v="7"/>
    <m/>
    <m/>
    <m/>
    <m/>
    <m/>
    <n v="25.523059"/>
    <n v="13.905651000000001"/>
    <n v="41.738433999999998"/>
    <n v="569.908997"/>
    <n v="42.338783999999997"/>
    <n v="9.0250859999999999"/>
    <n v="33.313698000000002"/>
    <n v="27.174970999999999"/>
    <n v="28.860595"/>
    <n v="32.684803000000002"/>
    <n v="18.125556"/>
    <n v="946.76498300000003"/>
    <n v="319.08561600000002"/>
    <n v="1.985017"/>
    <n v="149.918091"/>
    <n v="792.11729500000001"/>
    <n v="13.293664"/>
    <n v="83.794949000000003"/>
    <n v="31.576198999999999"/>
    <s v="Temperate"/>
    <n v="57790123.640000001"/>
    <n v="41823864.640000001"/>
    <n v="29180557.140000001"/>
    <n v="22968309.140000001"/>
    <n v="22435722.640000001"/>
    <n v="19907767.84"/>
    <n v="2990.2112000000002"/>
    <n v="3889.3429999999998"/>
    <n v="2227.44"/>
    <n v="1882.7871"/>
    <n v="1810.0876000000001"/>
    <n v="1581.1670999999999"/>
    <n v="1.0791869999999999"/>
    <n v="343.652174"/>
    <n v="9.4423791819999998"/>
    <n v="0.47270748000000001"/>
    <n v="0.50856809999999997"/>
    <n v="0.43684694000000002"/>
    <n v="0.40261638"/>
    <n v="0.37490593999999999"/>
    <n v="0.34882553999999999"/>
    <n v="310768.01400000002"/>
    <n v="170.53016099999999"/>
    <x v="1"/>
    <x v="5"/>
    <s v="No dominant class"/>
    <x v="0"/>
    <x v="2"/>
    <s v="Flat"/>
    <s v="Low"/>
    <n v="4.2503272896799998E-7"/>
    <s v="Low"/>
  </r>
  <r>
    <s v="INDOFLOODS-gauge-544"/>
    <n v="5"/>
    <n v="255893.875"/>
    <n v="111168.3438"/>
    <n v="12778.33301"/>
    <n v="678"/>
    <n v="144975.75"/>
    <n v="670464.1875"/>
    <n v="2.3018591399999999"/>
    <n v="0.60797184699999995"/>
    <n v="4.6766439999999998E-3"/>
    <n v="2.16E-10"/>
    <n v="0.35721764"/>
    <n v="1.6448129419999999"/>
    <n v="3.1023299999999998E-4"/>
    <n v="1.5722500000000001E-4"/>
    <n v="1.6850380899999999"/>
    <n v="1.7650805709999999"/>
    <n v="0.38166672000000001"/>
    <n v="168"/>
    <n v="1.63E-8"/>
    <n v="1.0353000000000001E-4"/>
    <n v="2.56E-12"/>
    <n v="0.106598444"/>
    <n v="168"/>
    <n v="30"/>
    <n v="7"/>
    <n v="2"/>
    <n v="1"/>
    <m/>
    <m/>
    <m/>
    <n v="921294.5625"/>
    <n v="522215.3125"/>
    <n v="338070.8125"/>
    <n v="189111.7813"/>
    <n v="38379.019529999998"/>
    <m/>
    <m/>
    <m/>
    <n v="5483.8959960000002"/>
    <n v="17407.177729999999"/>
    <n v="48295.832029999998"/>
    <n v="94555.890629999994"/>
    <n v="38379.019529999998"/>
    <n v="0.56682771399999998"/>
    <n v="0.64737820599999996"/>
    <n v="0.55938512100000004"/>
    <n v="0.20294356299999999"/>
    <m/>
    <m/>
    <m/>
    <n v="5.5999999049999998"/>
    <n v="4.2857141490000004"/>
    <n v="3.5"/>
    <n v="2"/>
    <m/>
    <m/>
    <m/>
    <n v="23.972845"/>
    <n v="12.825984999999999"/>
    <n v="41.374457"/>
    <n v="496.70565299999998"/>
    <n v="39.901865000000001"/>
    <n v="8.9183459999999997"/>
    <n v="30.983519000000001"/>
    <n v="25.163598"/>
    <n v="17.901007"/>
    <n v="30.413294"/>
    <n v="17.802703000000001"/>
    <n v="1367.9040990000001"/>
    <n v="439.20112899999998"/>
    <n v="4.2016200000000001"/>
    <n v="140.706323"/>
    <n v="1085.633452"/>
    <n v="32.570805999999997"/>
    <n v="160.48901699999999"/>
    <n v="32.778377999999996"/>
    <s v="Temperate"/>
    <n v="39041302.969999999"/>
    <n v="28292435.52"/>
    <n v="19782958.52"/>
    <n v="15605188.52"/>
    <n v="15274735.42"/>
    <n v="13580642.27"/>
    <n v="2990.2112000000002"/>
    <n v="3889.3429999999998"/>
    <n v="2227.44"/>
    <n v="1882.7871"/>
    <n v="1810.0876000000001"/>
    <n v="1581.1670999999999"/>
    <n v="0.73328599999999999"/>
    <n v="303.09146299999998"/>
    <n v="4.0983606559999997"/>
    <n v="0.47990392999999998"/>
    <n v="0.51631048400000001"/>
    <n v="0.44349745000000002"/>
    <n v="0.40874576899999998"/>
    <n v="0.38061346800000001"/>
    <n v="0.35413602199999999"/>
    <n v="1359701"/>
    <n v="105.248743"/>
    <x v="0"/>
    <x v="5"/>
    <s v="Basic volcanic rocks"/>
    <x v="1"/>
    <x v="2"/>
    <s v="Flat"/>
    <s v="Low"/>
    <n v="7.3528535290000002E-7"/>
    <s v="Low"/>
  </r>
  <r>
    <s v="INDOFLOODS-gauge-585"/>
    <n v="3"/>
    <n v="32559.689450000002"/>
    <n v="24827.613280000001"/>
    <n v="637.48352050000005"/>
    <n v="865"/>
    <n v="28620.439450000002"/>
    <n v="107773.33590000001"/>
    <n v="1.3114304539999999"/>
    <n v="0.77824503199999995"/>
    <n v="3.0223155000000002E-2"/>
    <n v="4.9099999999999998E-9"/>
    <n v="0.68969356999999998"/>
    <n v="1.2849422690000001"/>
    <n v="1.0206599999999999E-4"/>
    <n v="1.5475299999999999E-4"/>
    <n v="1.2126852269999999"/>
    <n v="1.137637615"/>
    <n v="0.302112669"/>
    <n v="8"/>
    <n v="1.7299999999999999E-8"/>
    <n v="1.1150300000000001E-4"/>
    <n v="2.6700000000000001E-12"/>
    <n v="0.13386119899999999"/>
    <n v="8"/>
    <n v="2"/>
    <n v="1"/>
    <m/>
    <m/>
    <m/>
    <m/>
    <m/>
    <n v="64648.808590000001"/>
    <n v="28368.009770000001"/>
    <n v="5635.5551759999998"/>
    <m/>
    <m/>
    <m/>
    <m/>
    <m/>
    <n v="8081.1010740000002"/>
    <n v="14184.00488"/>
    <n v="5635.5551759999998"/>
    <m/>
    <m/>
    <n v="0.438801736"/>
    <n v="0.19865880899999999"/>
    <m/>
    <m/>
    <m/>
    <m/>
    <m/>
    <n v="4"/>
    <n v="2"/>
    <m/>
    <m/>
    <m/>
    <m/>
    <m/>
    <n v="25.505469999999999"/>
    <n v="12.361440999999999"/>
    <n v="51.864275999999997"/>
    <n v="271.00740300000001"/>
    <n v="36.735795000000003"/>
    <n v="12.903129"/>
    <n v="23.832666"/>
    <n v="25.337337999999999"/>
    <n v="23.737213000000001"/>
    <n v="29.083708999999999"/>
    <n v="22.156758"/>
    <n v="3025.1426780000002"/>
    <n v="1228.79224"/>
    <n v="0.86107599999999995"/>
    <n v="162.405361"/>
    <n v="2550.2903630000001"/>
    <n v="3.2190240000000001"/>
    <n v="361.259074"/>
    <n v="5.6633290000000001"/>
    <s v="Tropical"/>
    <n v="149816107.30000001"/>
    <n v="109000848.8"/>
    <n v="75196686.25"/>
    <n v="51240738.5"/>
    <n v="43968599.380000003"/>
    <n v="30744078.940000001"/>
    <n v="7055.1576999999997"/>
    <n v="9176.5859999999993"/>
    <n v="5155.1304"/>
    <n v="3743.8674000000001"/>
    <n v="3565.6610000000001"/>
    <n v="2801.1133"/>
    <n v="0.13204299999999999"/>
    <n v="503.875"/>
    <n v="7.3732718889999997"/>
    <n v="0.72103642999999995"/>
    <n v="0.77573579999999998"/>
    <n v="0.66633719999999996"/>
    <n v="0.61412420000000001"/>
    <n v="0.57185649999999999"/>
    <n v="0.53207517000000004"/>
    <n v="119919.48510000001"/>
    <n v="185.75658100000001"/>
    <x v="3"/>
    <x v="4"/>
    <s v="No dominant class"/>
    <x v="0"/>
    <x v="2"/>
    <s v="Moderate"/>
    <s v="Low"/>
    <n v="4.6771239057149994E-6"/>
    <s v="Low"/>
  </r>
  <r>
    <s v="INDOFLOODS-gauge-596"/>
    <n v="2"/>
    <n v="42638.53125"/>
    <n v="34697.445310000003"/>
    <n v="408.33078"/>
    <n v="944"/>
    <n v="40600.339840000001"/>
    <n v="124521.17969999999"/>
    <n v="1.228866577"/>
    <n v="0.24771526499999999"/>
    <n v="2.3251035999999999E-2"/>
    <n v="4.32E-9"/>
    <n v="0.33092954800000002"/>
    <n v="4.0368928909999999"/>
    <n v="5.6199999999999997E-5"/>
    <n v="1.5103100000000001E-4"/>
    <n v="1.750686526"/>
    <n v="1.0502012970000001"/>
    <n v="0.34241992199999999"/>
    <n v="6"/>
    <n v="1.7100000000000001E-8"/>
    <n v="1.1350599999999999E-4"/>
    <n v="2.5900000000000001E-12"/>
    <n v="0.14257307399999999"/>
    <n v="6"/>
    <n v="1"/>
    <m/>
    <m/>
    <m/>
    <m/>
    <m/>
    <m/>
    <n v="23818.089840000001"/>
    <n v="37852.433590000001"/>
    <m/>
    <m/>
    <m/>
    <m/>
    <m/>
    <m/>
    <n v="3969.6816410000001"/>
    <n v="37852.433590000001"/>
    <m/>
    <m/>
    <m/>
    <n v="1.5892304180000001"/>
    <m/>
    <m/>
    <m/>
    <m/>
    <m/>
    <m/>
    <n v="6"/>
    <m/>
    <m/>
    <m/>
    <m/>
    <m/>
    <m/>
    <n v="25.404311"/>
    <n v="9.2378900000000002"/>
    <n v="55.297387999999998"/>
    <n v="172.180126"/>
    <n v="33.565244"/>
    <n v="16.854472000000001"/>
    <n v="16.710771999999999"/>
    <n v="25.061212999999999"/>
    <n v="24.714431000000001"/>
    <n v="27.815075"/>
    <n v="23.700339"/>
    <n v="3486.9898370000001"/>
    <n v="1356.119919"/>
    <n v="0.15243899999999999"/>
    <n v="151.71034800000001"/>
    <n v="2848.8556910000002"/>
    <n v="3.3231709999999999"/>
    <n v="112.5"/>
    <n v="17.638210999999998"/>
    <s v="Tropical"/>
    <n v="38300255"/>
    <n v="28228859.25"/>
    <n v="19898248"/>
    <n v="13853691.630000001"/>
    <n v="12119178.130000001"/>
    <n v="8676023.625"/>
    <n v="7055.1576999999997"/>
    <n v="9176.5859999999993"/>
    <n v="5155.1304"/>
    <n v="3743.8674000000001"/>
    <n v="3565.6610000000001"/>
    <n v="2801.1133"/>
    <n v="0.21535399999999999"/>
    <n v="284.5"/>
    <n v="0"/>
    <n v="0.72103642999999995"/>
    <n v="0.77573579999999998"/>
    <n v="0.66633719999999996"/>
    <n v="0.61412420000000001"/>
    <n v="0.57185649999999999"/>
    <n v="0.53207517000000004"/>
    <n v="59797.195630000002"/>
    <n v="147.77692300000001"/>
    <x v="3"/>
    <x v="4"/>
    <s v="No dominant class"/>
    <x v="0"/>
    <x v="2"/>
    <s v="Moderate"/>
    <s v="Low"/>
    <n v="3.5116272181160001E-6"/>
    <s v="Low"/>
  </r>
  <r>
    <s v="INDOFLOODS-gauge-602"/>
    <n v="3"/>
    <n v="34361.136720000002"/>
    <n v="23634.494139999999"/>
    <n v="861.9865112"/>
    <n v="1350"/>
    <n v="27032.134770000001"/>
    <n v="165521.9375"/>
    <n v="1.4538553949999999"/>
    <n v="1.17961359"/>
    <n v="4.9940564E-2"/>
    <n v="4.4699999999999997E-9"/>
    <n v="0.395365894"/>
    <n v="0.84773522599999995"/>
    <n v="9.6700000000000006E-5"/>
    <n v="1.46162E-4"/>
    <n v="1.6016830209999999"/>
    <n v="1.27112186"/>
    <n v="0.20759265099999999"/>
    <n v="12"/>
    <n v="1.8600000000000001E-8"/>
    <n v="1.26995E-4"/>
    <n v="2.71E-12"/>
    <n v="0.19731855400000001"/>
    <n v="12"/>
    <n v="3"/>
    <n v="1"/>
    <m/>
    <m/>
    <m/>
    <m/>
    <m/>
    <n v="68648.023440000004"/>
    <n v="47259.957029999998"/>
    <n v="10081.596680000001"/>
    <m/>
    <m/>
    <m/>
    <m/>
    <m/>
    <n v="5720.6684569999998"/>
    <n v="15753.31934"/>
    <n v="10081.596680000001"/>
    <m/>
    <m/>
    <n v="0.68843871400000001"/>
    <n v="0.213322178"/>
    <m/>
    <m/>
    <m/>
    <m/>
    <m/>
    <n v="4"/>
    <n v="3"/>
    <m/>
    <m/>
    <m/>
    <m/>
    <m/>
    <n v="25.624694999999999"/>
    <n v="9.4351120000000002"/>
    <n v="53.038277000000001"/>
    <n v="198.41793100000001"/>
    <n v="34.457312000000002"/>
    <n v="16.663933"/>
    <n v="17.793379000000002"/>
    <n v="25.642638000000002"/>
    <n v="24.617885000000001"/>
    <n v="28.337828999999999"/>
    <n v="23.436084000000001"/>
    <n v="3413.1857709999999"/>
    <n v="1408.132411"/>
    <n v="6.7194000000000004E-2"/>
    <n v="158.365285"/>
    <n v="2826.36166"/>
    <n v="1.579051"/>
    <n v="466.51087000000001"/>
    <n v="7.8557309999999996"/>
    <s v="Tropical"/>
    <n v="81009398.920000002"/>
    <n v="59168221.380000003"/>
    <n v="41085975.079999998"/>
    <n v="28183087.079999998"/>
    <n v="24330122.579999998"/>
    <n v="17140312.73"/>
    <n v="7055.1576999999997"/>
    <n v="9176.5859999999993"/>
    <n v="5155.1304"/>
    <n v="3743.8674000000001"/>
    <n v="3565.6610000000001"/>
    <n v="2801.1133"/>
    <n v="1.9597359999999999"/>
    <n v="205.692308"/>
    <n v="4.8109965639999999"/>
    <n v="0.72103642999999995"/>
    <n v="0.77573579999999998"/>
    <n v="0.66633719999999996"/>
    <n v="0.61412420000000001"/>
    <n v="0.57185649999999999"/>
    <n v="0.53207517000000004"/>
    <n v="136351.16639999999"/>
    <n v="164.482913"/>
    <x v="3"/>
    <x v="4"/>
    <s v="No dominant class"/>
    <x v="0"/>
    <x v="2"/>
    <s v="Moderate"/>
    <s v="Low"/>
    <n v="7.2994127153679998E-6"/>
    <s v="Low"/>
  </r>
  <r>
    <s v="INDOFLOODS-gauge-617"/>
    <n v="5"/>
    <n v="335709.40629999997"/>
    <n v="245194.45310000001"/>
    <n v="29500.498049999998"/>
    <n v="913"/>
    <n v="251836.51560000001"/>
    <n v="956476.3125"/>
    <n v="1.3691557649999999"/>
    <n v="0.46514883600000001"/>
    <n v="3.6253679999999999E-3"/>
    <n v="8.2000000000000001E-11"/>
    <n v="0.40521991299999999"/>
    <n v="2.1498494149999998"/>
    <n v="5.2275200000000003E-4"/>
    <n v="1.7844700000000001E-4"/>
    <n v="1.58208847"/>
    <n v="1.3330450060000001"/>
    <n v="0.35098558699999999"/>
    <n v="371"/>
    <n v="1.6899999999999999E-8"/>
    <n v="9.5000000000000005E-5"/>
    <n v="3.0200000000000001E-12"/>
    <n v="0.16292221800000001"/>
    <n v="371"/>
    <n v="104"/>
    <n v="19"/>
    <n v="5"/>
    <n v="1"/>
    <m/>
    <m/>
    <m/>
    <n v="2690832"/>
    <n v="1480556.25"/>
    <n v="657720.125"/>
    <n v="269332.875"/>
    <n v="165837.57810000001"/>
    <m/>
    <m/>
    <m/>
    <n v="7252.9165039999998"/>
    <n v="14236.11816"/>
    <n v="34616.847659999999"/>
    <n v="53866.574220000002"/>
    <n v="165837.57810000001"/>
    <n v="0.55022245599999997"/>
    <n v="0.44423851399999997"/>
    <n v="0.40949466800000001"/>
    <n v="0.61573463699999997"/>
    <m/>
    <m/>
    <m/>
    <n v="3.5673077110000002"/>
    <n v="5.4736843110000004"/>
    <n v="3.7999999519999998"/>
    <n v="5"/>
    <m/>
    <m/>
    <m/>
    <n v="26.598434000000001"/>
    <n v="12.860685"/>
    <n v="45.153523"/>
    <n v="422.54136599999998"/>
    <n v="41.651190999999997"/>
    <n v="13.172561999999999"/>
    <n v="28.478629000000002"/>
    <n v="26.337439"/>
    <n v="26.969245000000001"/>
    <n v="32.496023000000001"/>
    <n v="21.655901"/>
    <n v="913.51314200000002"/>
    <n v="261.08293300000003"/>
    <n v="4.0720859999999997"/>
    <n v="127.236558"/>
    <n v="678.16084499999999"/>
    <n v="17.550889999999999"/>
    <n v="149.818321"/>
    <n v="29.331624000000001"/>
    <s v="Tropical"/>
    <n v="171860898.19999999"/>
    <n v="124662578"/>
    <n v="85719099.700000003"/>
    <n v="58892660.280000001"/>
    <n v="51340228.240000002"/>
    <n v="37027395.579999998"/>
    <n v="5976.9225539999998"/>
    <n v="7774.1342759999998"/>
    <n v="4378.5546969999996"/>
    <n v="3250.2121480000001"/>
    <n v="3099.9916629999998"/>
    <n v="2477.5201440000001"/>
    <n v="1.3045979999999999"/>
    <n v="316.06366000000003"/>
    <n v="4.6182582300000004"/>
    <n v="0.65516668199999994"/>
    <n v="0.70486903599999995"/>
    <n v="0.60546445199999999"/>
    <n v="0.55802132999999998"/>
    <n v="0.51961497199999995"/>
    <n v="0.48346784100000001"/>
    <n v="7348122"/>
    <n v="246.383354"/>
    <x v="1"/>
    <x v="5"/>
    <s v="Basic volcanic rocks"/>
    <x v="2"/>
    <x v="0"/>
    <s v="Flat"/>
    <s v="Low"/>
    <n v="6.4693604349600003E-7"/>
    <s v="Low"/>
  </r>
  <r>
    <s v="INDOFLOODS-gauge-635"/>
    <n v="5"/>
    <n v="146478.42189999999"/>
    <n v="95281.046879999994"/>
    <n v="6916.8486329999996"/>
    <n v="871"/>
    <n v="102859.78909999999"/>
    <n v="413458.34379999997"/>
    <n v="1.5373301509999999"/>
    <n v="0.65375798900000004"/>
    <n v="8.4678380000000001E-3"/>
    <n v="4.1400000000000002E-10"/>
    <n v="0.50845742199999999"/>
    <n v="1.529618025"/>
    <n v="2.9265299999999998E-4"/>
    <n v="1.7156300000000001E-4"/>
    <n v="1.4123711590000001"/>
    <n v="1.424059153"/>
    <n v="0.354276121"/>
    <n v="91"/>
    <n v="1.7500000000000001E-8"/>
    <n v="1.01965E-4"/>
    <n v="3.0000000000000001E-12"/>
    <n v="0.14943158600000001"/>
    <n v="91"/>
    <n v="21"/>
    <n v="6"/>
    <n v="2"/>
    <n v="1"/>
    <m/>
    <m/>
    <m/>
    <n v="667246.125"/>
    <n v="297716.4375"/>
    <n v="110971.1563"/>
    <n v="64964.476560000003"/>
    <n v="45778.898439999997"/>
    <m/>
    <m/>
    <m/>
    <n v="7332.375"/>
    <n v="14176.97363"/>
    <n v="18495.193360000001"/>
    <n v="32482.238280000001"/>
    <n v="45778.898439999997"/>
    <n v="0.446186841"/>
    <n v="0.37274110300000002"/>
    <n v="0.58541768800000005"/>
    <n v="0.70467585300000002"/>
    <m/>
    <m/>
    <m/>
    <n v="4.3333334920000004"/>
    <n v="3.5"/>
    <n v="3"/>
    <n v="2"/>
    <m/>
    <m/>
    <m/>
    <n v="24.697116000000001"/>
    <n v="13.489069000000001"/>
    <n v="51.997748000000001"/>
    <n v="312.34301699999997"/>
    <n v="37.212629999999997"/>
    <n v="11.273021999999999"/>
    <n v="25.939608"/>
    <n v="24.695489999999999"/>
    <n v="22.683453"/>
    <n v="28.783871999999999"/>
    <n v="20.832747000000001"/>
    <n v="977.22710500000005"/>
    <n v="310.87220300000001"/>
    <n v="0.28362199999999999"/>
    <n v="120.732693"/>
    <n v="708.38050699999997"/>
    <n v="4.3096889999999997"/>
    <n v="163.99469400000001"/>
    <n v="10.433102999999999"/>
    <s v="Arid"/>
    <n v="492278343.5"/>
    <n v="355511052.10000002"/>
    <n v="242275839.30000001"/>
    <n v="163117788.59999999"/>
    <n v="138522526.59999999"/>
    <n v="95598537.280000001"/>
    <n v="7055.1576999999997"/>
    <n v="9176.5859999999993"/>
    <n v="5155.1304"/>
    <n v="3743.8674000000001"/>
    <n v="3565.6610000000001"/>
    <n v="2801.1133"/>
    <n v="5.4210739999999999"/>
    <n v="543.5"/>
    <n v="20.480710970000001"/>
    <n v="0.72103642999999995"/>
    <n v="0.77573579999999998"/>
    <n v="0.66633719999999996"/>
    <n v="0.61412420000000001"/>
    <n v="0.57185649999999999"/>
    <n v="0.53207517000000004"/>
    <n v="3569752"/>
    <n v="515.95890999999995"/>
    <x v="1"/>
    <x v="5"/>
    <s v="Basic volcanic rocks"/>
    <x v="1"/>
    <x v="1"/>
    <s v="Flat"/>
    <s v="Low"/>
    <n v="1.4527676907940002E-6"/>
    <s v="Low"/>
  </r>
  <r>
    <s v="INDOFLOODS-gauge-645"/>
    <n v="3"/>
    <n v="40200.246090000001"/>
    <n v="33245.453130000002"/>
    <n v="693.20642090000001"/>
    <n v="323"/>
    <n v="35015.863279999998"/>
    <n v="118647.38280000001"/>
    <n v="1.2091952560000001"/>
    <n v="0.56537020199999999"/>
    <n v="9.2243910000000002E-3"/>
    <n v="3.8499999999999997E-9"/>
    <n v="0.61880827000000005"/>
    <n v="1.7687525749999999"/>
    <n v="1.17997E-4"/>
    <n v="1.6207999999999999E-4"/>
    <n v="1.280259848"/>
    <n v="1.1480581759999999"/>
    <n v="0.33882117299999998"/>
    <n v="10"/>
    <n v="2.0199999999999999E-8"/>
    <n v="1.2460499999999999E-4"/>
    <n v="3.27E-12"/>
    <n v="5.2351731999999998E-2"/>
    <n v="10"/>
    <n v="3"/>
    <n v="1"/>
    <m/>
    <m/>
    <m/>
    <m/>
    <m/>
    <n v="66162.226559999996"/>
    <n v="30347.523440000001"/>
    <n v="15844.920899999999"/>
    <m/>
    <m/>
    <m/>
    <m/>
    <m/>
    <n v="6616.2226559999999"/>
    <n v="10115.840819999999"/>
    <n v="15844.920899999999"/>
    <m/>
    <m/>
    <n v="0.45868352099999998"/>
    <n v="0.52211576699999995"/>
    <m/>
    <m/>
    <m/>
    <m/>
    <m/>
    <n v="3.3333332539999998"/>
    <n v="3"/>
    <m/>
    <m/>
    <m/>
    <m/>
    <m/>
    <n v="24.188749999999999"/>
    <n v="12.896921000000001"/>
    <n v="51.864365999999997"/>
    <n v="291.23304999999999"/>
    <n v="36.030786999999997"/>
    <n v="11.164652"/>
    <n v="24.866135"/>
    <n v="24.154921999999999"/>
    <n v="22.253440000000001"/>
    <n v="27.997623999999998"/>
    <n v="20.554466000000001"/>
    <n v="1637.0456099999999"/>
    <n v="590.95096899999999"/>
    <n v="0.67274800000000001"/>
    <n v="143.36171300000001"/>
    <n v="1294.781072"/>
    <n v="3.9840360000000001"/>
    <n v="232.70695599999999"/>
    <n v="7.8745719999999997"/>
    <s v="Tropical"/>
    <n v="1718174184"/>
    <n v="1227995574"/>
    <n v="822393725.79999995"/>
    <n v="544042533.60000002"/>
    <n v="454913635.60000002"/>
    <n v="307696847.30000001"/>
    <n v="7055.1576999999997"/>
    <n v="9176.5859999999993"/>
    <n v="5155.1304"/>
    <n v="3743.8674000000001"/>
    <n v="3565.6610000000001"/>
    <n v="2801.1133"/>
    <n v="15.219256"/>
    <n v="656.375"/>
    <n v="23.7804878"/>
    <n v="0.72103642999999995"/>
    <n v="0.77573579999999998"/>
    <n v="0.66633719999999996"/>
    <n v="0.61412420000000001"/>
    <n v="0.57185649999999999"/>
    <n v="0.53207517000000004"/>
    <n v="755202.3811"/>
    <n v="1101.142409"/>
    <x v="1"/>
    <x v="5"/>
    <s v="No dominant class"/>
    <x v="0"/>
    <x v="1"/>
    <s v="Flat"/>
    <s v="Low"/>
    <n v="1.49508929328E-6"/>
    <s v="Low"/>
  </r>
  <r>
    <s v="INDOFLOODS-gauge-646"/>
    <n v="2"/>
    <n v="33861.265630000002"/>
    <n v="27096.791020000001"/>
    <n v="436.12445070000001"/>
    <n v="764"/>
    <n v="32629.753909999999"/>
    <n v="93451.835940000004"/>
    <n v="1.24964118"/>
    <n v="0.40962159599999998"/>
    <n v="2.3414213E-2"/>
    <n v="5.2000000000000002E-9"/>
    <n v="0.62754464099999996"/>
    <n v="2.4412775039999999"/>
    <n v="8.5599999999999994E-5"/>
    <n v="1.43051E-4"/>
    <n v="1.271317005"/>
    <n v="1.037742019"/>
    <n v="0.36233922800000001"/>
    <n v="7"/>
    <n v="1.8299999999999998E-8"/>
    <n v="1.2823000000000001E-4"/>
    <n v="2.6200000000000001E-12"/>
    <n v="0.10929085299999999"/>
    <n v="7"/>
    <n v="1"/>
    <m/>
    <m/>
    <m/>
    <m/>
    <m/>
    <m/>
    <n v="32753.875"/>
    <n v="29634.103520000001"/>
    <m/>
    <m/>
    <m/>
    <m/>
    <m/>
    <m/>
    <n v="4679.125"/>
    <n v="29634.103520000001"/>
    <m/>
    <m/>
    <m/>
    <n v="0.90475106199999999"/>
    <m/>
    <m/>
    <m/>
    <m/>
    <m/>
    <m/>
    <n v="7"/>
    <m/>
    <m/>
    <m/>
    <m/>
    <m/>
    <m/>
    <n v="26.423103000000001"/>
    <n v="9.9357589999999991"/>
    <n v="53.047939"/>
    <n v="208.956301"/>
    <n v="35.222014999999999"/>
    <n v="16.490485"/>
    <n v="18.731529999999999"/>
    <n v="26.808893000000001"/>
    <n v="24.973165000000002"/>
    <n v="29.232306999999999"/>
    <n v="23.862811000000001"/>
    <n v="4096.1436569999996"/>
    <n v="1671.061567"/>
    <n v="0.22947799999999999"/>
    <n v="160.370878"/>
    <n v="3436.283582"/>
    <n v="1.0149250000000001"/>
    <n v="674.93283599999995"/>
    <n v="3.490672"/>
    <s v="Tropical"/>
    <n v="126645542"/>
    <n v="92404187.709999993"/>
    <n v="64045622.289999999"/>
    <n v="43843719.859999999"/>
    <n v="37773057.289999999"/>
    <n v="26544240"/>
    <n v="7055.1576999999997"/>
    <n v="9176.5859999999993"/>
    <n v="5155.1304"/>
    <n v="3743.8674000000001"/>
    <n v="3565.6610000000001"/>
    <n v="2801.1133"/>
    <n v="4.9782989999999998"/>
    <n v="225"/>
    <n v="7.0512820510000003"/>
    <n v="0.72103642999999995"/>
    <n v="0.77573579999999998"/>
    <n v="0.66633719999999996"/>
    <n v="0.61412420000000001"/>
    <n v="0.57185649999999999"/>
    <n v="0.53207517000000004"/>
    <n v="76796.291819999999"/>
    <n v="176.517191"/>
    <x v="0"/>
    <x v="4"/>
    <s v="No dominant class"/>
    <x v="0"/>
    <x v="2"/>
    <s v="Moderate"/>
    <s v="Low"/>
    <n v="3.349426583863E-6"/>
    <s v="Low"/>
  </r>
  <r>
    <s v="INDOFLOODS-gauge-648"/>
    <n v="1"/>
    <n v="17134.67383"/>
    <n v="14538.82617"/>
    <n v="123.8492584"/>
    <n v="506"/>
    <n v="17959.183590000001"/>
    <n v="51612.714840000001"/>
    <n v="1.178545833"/>
    <n v="0.38399028800000001"/>
    <n v="2.8174999999999999E-2"/>
    <n v="1.77E-8"/>
    <n v="0.58423811199999998"/>
    <n v="2.6042325499999999"/>
    <n v="1.9400000000000001E-5"/>
    <n v="1.2810299999999999E-4"/>
    <n v="1.3175928589999999"/>
    <n v="0.95408981999999998"/>
    <n v="0.33198550300000002"/>
    <n v="1"/>
    <n v="8.0700000000000005E-9"/>
    <n v="6.3E-5"/>
    <n v="1.0300000000000001E-12"/>
    <n v="6.4820244999999999E-2"/>
    <n v="1"/>
    <n v="1"/>
    <m/>
    <m/>
    <m/>
    <m/>
    <m/>
    <m/>
    <n v="15865.492190000001"/>
    <m/>
    <m/>
    <m/>
    <m/>
    <m/>
    <m/>
    <m/>
    <n v="15865.492190000001"/>
    <m/>
    <m/>
    <m/>
    <m/>
    <m/>
    <m/>
    <m/>
    <m/>
    <m/>
    <m/>
    <m/>
    <m/>
    <m/>
    <m/>
    <m/>
    <m/>
    <m/>
    <m/>
    <n v="26.520562999999999"/>
    <n v="9.7851730000000003"/>
    <n v="53.303916000000001"/>
    <n v="202.43388100000001"/>
    <n v="34.992857000000001"/>
    <n v="16.633766000000001"/>
    <n v="18.359090999999999"/>
    <n v="26.978355000000001"/>
    <n v="24.976731999999998"/>
    <n v="29.232792"/>
    <n v="23.982900000000001"/>
    <n v="4234.2207790000002"/>
    <n v="1710.350649"/>
    <n v="0.37013000000000001"/>
    <n v="159.53623200000001"/>
    <n v="3545.4220780000001"/>
    <n v="1.9025970000000001"/>
    <n v="707.37013000000002"/>
    <n v="4.2662339999999999"/>
    <s v="Tropical"/>
    <n v="275886355"/>
    <n v="199986010"/>
    <n v="137111795"/>
    <n v="92846955"/>
    <n v="79220517"/>
    <n v="55001278"/>
    <n v="7055.1576999999997"/>
    <n v="9176.5859999999993"/>
    <n v="5155.1304"/>
    <n v="3743.8674000000001"/>
    <n v="3565.6610000000001"/>
    <n v="2801.1133"/>
    <n v="2.99146"/>
    <n v="158"/>
    <n v="5.7471264370000004"/>
    <n v="0.72103642999999995"/>
    <n v="0.77573579999999998"/>
    <n v="0.66633719999999996"/>
    <n v="0.61412420000000001"/>
    <n v="0.57185649999999999"/>
    <n v="0.53207517000000004"/>
    <n v="40573.912519999998"/>
    <n v="333.23139300000003"/>
    <x v="0"/>
    <x v="4"/>
    <s v="No dominant class"/>
    <x v="0"/>
    <x v="0"/>
    <s v="Moderate"/>
    <s v="Low"/>
    <n v="3.6093020249999995E-6"/>
    <s v="Low"/>
  </r>
  <r>
    <s v="INDOFLOODS-gauge-656"/>
    <n v="4"/>
    <n v="126153.7969"/>
    <n v="100087.42969999999"/>
    <n v="2928.4804690000001"/>
    <n v="508"/>
    <n v="104108.9219"/>
    <n v="289428.90629999997"/>
    <n v="1.2604359389999999"/>
    <n v="0.27018824200000002"/>
    <n v="4.8795050000000001E-3"/>
    <n v="6.29E-10"/>
    <n v="0.43930727200000003"/>
    <n v="3.7011234759999998"/>
    <n v="1.8657400000000001E-4"/>
    <n v="1.5818000000000001E-4"/>
    <n v="1.5194695"/>
    <n v="1.211748123"/>
    <n v="0.43587145199999999"/>
    <n v="43"/>
    <n v="1.8399999999999999E-8"/>
    <n v="1.16573E-4"/>
    <n v="2.9200000000000001E-12"/>
    <n v="8.0355614000000006E-2"/>
    <n v="43"/>
    <n v="8"/>
    <n v="2"/>
    <n v="1"/>
    <m/>
    <m/>
    <m/>
    <m/>
    <n v="248569.82810000001"/>
    <n v="119084.49219999999"/>
    <n v="46935.675779999998"/>
    <n v="48638.039060000003"/>
    <m/>
    <m/>
    <m/>
    <m/>
    <n v="5780.6938479999999"/>
    <n v="14885.561519999999"/>
    <n v="23467.837889999999"/>
    <n v="48638.039060000003"/>
    <m/>
    <n v="0.47907862099999998"/>
    <n v="0.39413759100000001"/>
    <n v="1.036270142"/>
    <m/>
    <m/>
    <m/>
    <m/>
    <n v="5.375"/>
    <n v="4"/>
    <n v="2"/>
    <m/>
    <m/>
    <m/>
    <m/>
    <n v="24.894382"/>
    <n v="12.945855999999999"/>
    <n v="54.991056"/>
    <n v="252.321606"/>
    <n v="37.347565000000003"/>
    <n v="13.805645"/>
    <n v="23.541920000000001"/>
    <n v="23.774055000000001"/>
    <n v="24.487165999999998"/>
    <n v="28.587392000000001"/>
    <n v="22.341246999999999"/>
    <n v="588.61732199999994"/>
    <n v="132.21887100000001"/>
    <n v="2.49E-3"/>
    <n v="90.001183999999995"/>
    <n v="309.83065900000003"/>
    <n v="5.1004430000000003"/>
    <n v="80.157719999999998"/>
    <n v="36.404814999999999"/>
    <s v="Arid"/>
    <n v="216711813.59999999"/>
    <n v="157916156.5"/>
    <n v="109229343.2"/>
    <n v="74632482.079999998"/>
    <n v="64200106.649999999"/>
    <n v="45029628.810000002"/>
    <n v="7055.1576999999997"/>
    <n v="9176.5859999999993"/>
    <n v="5155.1304"/>
    <n v="3743.8674000000001"/>
    <n v="3565.6610000000001"/>
    <n v="2801.1133"/>
    <n v="1.8577859999999999"/>
    <n v="484.83783799999998"/>
    <n v="8.2811747709999999"/>
    <n v="0.72103642999999995"/>
    <n v="0.77573579999999998"/>
    <n v="0.66633719999999996"/>
    <n v="0.61412420000000001"/>
    <n v="0.57185649999999999"/>
    <n v="0.53207517000000004"/>
    <n v="759946.20819999999"/>
    <n v="257.21051699999998"/>
    <x v="1"/>
    <x v="5"/>
    <s v="No dominant class"/>
    <x v="0"/>
    <x v="0"/>
    <s v="Flat"/>
    <s v="Low"/>
    <n v="7.7184010090000009E-7"/>
    <s v="Low"/>
  </r>
  <r>
    <s v="INDOFLOODS-gauge-668"/>
    <n v="3"/>
    <n v="58008.335939999997"/>
    <n v="45804.375"/>
    <n v="961.73870850000003"/>
    <n v="1028"/>
    <n v="49877.601560000003"/>
    <n v="169448.2813"/>
    <n v="1.2664365769999999"/>
    <n v="0.38658586099999998"/>
    <n v="2.0610454E-2"/>
    <n v="2.2900000000000002E-9"/>
    <n v="0.42091327899999997"/>
    <n v="2.5867474079999999"/>
    <n v="9.4400000000000004E-5"/>
    <n v="1.5066799999999999E-4"/>
    <n v="1.5523149970000001"/>
    <n v="1.163013697"/>
    <n v="0.342336535"/>
    <n v="12"/>
    <n v="1.66E-8"/>
    <n v="1.10418E-4"/>
    <n v="2.51E-12"/>
    <n v="0.15488702100000001"/>
    <n v="12"/>
    <n v="3"/>
    <n v="1"/>
    <m/>
    <m/>
    <m/>
    <m/>
    <m/>
    <n v="71356.578129999994"/>
    <n v="51806.179689999997"/>
    <n v="21740.787110000001"/>
    <m/>
    <m/>
    <m/>
    <m/>
    <m/>
    <n v="5946.3813479999999"/>
    <n v="17268.726559999999"/>
    <n v="21740.787110000001"/>
    <m/>
    <m/>
    <n v="0.72601824999999998"/>
    <n v="0.41965624699999998"/>
    <m/>
    <m/>
    <m/>
    <m/>
    <m/>
    <n v="4"/>
    <n v="3"/>
    <m/>
    <m/>
    <m/>
    <m/>
    <m/>
    <n v="26.264399999999998"/>
    <n v="11.008383"/>
    <n v="52.312192000000003"/>
    <n v="238.09361999999999"/>
    <n v="36.123773"/>
    <n v="15.072589000000001"/>
    <n v="21.051183999999999"/>
    <n v="26.825859999999999"/>
    <n v="24.634772000000002"/>
    <n v="29.431809999999999"/>
    <n v="23.309842"/>
    <n v="3608.4720809999999"/>
    <n v="1465.8747880000001"/>
    <n v="0.88747900000000002"/>
    <n v="158.98676599999999"/>
    <n v="2981.358714"/>
    <n v="3.441624"/>
    <n v="560.47377300000005"/>
    <n v="4.8959390000000003"/>
    <s v="Tropical"/>
    <n v="197976974.69999999"/>
    <n v="143606923.30000001"/>
    <n v="98580928.930000007"/>
    <n v="66849795.530000001"/>
    <n v="57123006.630000003"/>
    <n v="39733275.329999998"/>
    <n v="7055.1576999999997"/>
    <n v="9176.5859999999993"/>
    <n v="5155.1304"/>
    <n v="3743.8674000000001"/>
    <n v="3565.6610000000001"/>
    <n v="2801.1133"/>
    <n v="5.0164419999999996"/>
    <n v="315"/>
    <n v="20.148148150000001"/>
    <n v="0.72103642999999995"/>
    <n v="0.77573579999999998"/>
    <n v="0.66633719999999996"/>
    <n v="0.61412420000000001"/>
    <n v="0.57185649999999999"/>
    <n v="0.53207517000000004"/>
    <n v="516651.33470000001"/>
    <n v="538.62059499999998"/>
    <x v="0"/>
    <x v="1"/>
    <s v="No dominant class"/>
    <x v="0"/>
    <x v="1"/>
    <s v="Moderate"/>
    <s v="Low"/>
    <n v="3.1053358832719996E-6"/>
    <s v="Low"/>
  </r>
  <r>
    <s v="INDOFLOODS-gauge-694"/>
    <n v="4"/>
    <n v="281256.09379999997"/>
    <n v="104630.21090000001"/>
    <n v="10024.22949"/>
    <n v="1073"/>
    <n v="159817.375"/>
    <n v="602523.6875"/>
    <n v="2.6880962849999999"/>
    <n v="0.39246687299999999"/>
    <n v="6.7139130000000002E-3"/>
    <n v="2.2200000000000001E-10"/>
    <n v="0.34698653200000001"/>
    <n v="2.547985792"/>
    <n v="2.6389000000000002E-4"/>
    <n v="1.6167500000000001E-4"/>
    <n v="1.70969975"/>
    <n v="1.759859324"/>
    <n v="0.46679675599999998"/>
    <n v="125"/>
    <n v="1.59E-8"/>
    <n v="9.8099999999999999E-5"/>
    <n v="2.56E-12"/>
    <n v="0.17347688999999999"/>
    <n v="125"/>
    <n v="26"/>
    <n v="7"/>
    <n v="1"/>
    <m/>
    <m/>
    <m/>
    <m/>
    <n v="804413"/>
    <n v="446730.75"/>
    <n v="126500.35159999999"/>
    <n v="243019.64060000001"/>
    <m/>
    <m/>
    <m/>
    <m/>
    <n v="6435.3041990000002"/>
    <n v="17181.95117"/>
    <n v="18071.478520000001"/>
    <n v="243019.64060000001"/>
    <m/>
    <n v="0.55535000599999995"/>
    <n v="0.28316912100000002"/>
    <n v="1.9210985899999999"/>
    <m/>
    <m/>
    <m/>
    <m/>
    <n v="4.8076925279999996"/>
    <n v="3.7142856119999998"/>
    <n v="7"/>
    <m/>
    <m/>
    <m/>
    <m/>
    <n v="24.97776"/>
    <n v="10.545790999999999"/>
    <n v="42.966683000000003"/>
    <n v="403.820404"/>
    <n v="36.429712000000002"/>
    <n v="11.882994999999999"/>
    <n v="24.546717000000001"/>
    <n v="26.636676999999999"/>
    <n v="19.558966000000002"/>
    <n v="29.572573999999999"/>
    <n v="19.545566000000001"/>
    <n v="1542.4879550000001"/>
    <n v="379.912848"/>
    <n v="4.5057470000000004"/>
    <n v="107.648757"/>
    <n v="997.11258099999998"/>
    <n v="38.971814999999999"/>
    <n v="336.647221"/>
    <n v="43.105809999999998"/>
    <s v="Tropical"/>
    <n v="105421996.5"/>
    <n v="76007016.280000001"/>
    <n v="47738822.600000001"/>
    <n v="31568390.890000001"/>
    <n v="24462077.309999999"/>
    <n v="18195558.690000001"/>
    <n v="3465.9220690000002"/>
    <n v="4508.0962060000002"/>
    <n v="2339.7320249999998"/>
    <n v="1669.5273749999999"/>
    <n v="1420.5385879999999"/>
    <n v="1169.323625"/>
    <n v="2.292084"/>
    <n v="216.195312"/>
    <n v="18.998083770000001"/>
    <n v="0.45742328300000001"/>
    <n v="0.49212435799999998"/>
    <n v="0.42272222799999998"/>
    <n v="0.38959843700000002"/>
    <n v="0.36278398099999998"/>
    <n v="0.33754684600000001"/>
    <n v="2211327"/>
    <n v="218.59253000000001"/>
    <x v="1"/>
    <x v="2"/>
    <s v="No dominant class"/>
    <x v="1"/>
    <x v="0"/>
    <s v="Flat"/>
    <s v="Low"/>
    <n v="1.0854718842750001E-6"/>
    <s v="Low"/>
  </r>
  <r>
    <s v="INDOFLOODS-gauge-727"/>
    <n v="5"/>
    <n v="299233.96879999997"/>
    <n v="197610.79689999999"/>
    <n v="15817.27246"/>
    <n v="855"/>
    <n v="214999.8438"/>
    <n v="791043.3125"/>
    <n v="1.5142592189999999"/>
    <n v="0.34218055000000003"/>
    <n v="3.9767470000000001E-3"/>
    <n v="1.3100000000000001E-10"/>
    <n v="0.31764420900000001"/>
    <n v="2.9224338529999998"/>
    <n v="3.6028399999999999E-4"/>
    <n v="1.6110500000000001E-4"/>
    <n v="1.786922455"/>
    <n v="1.3917869329999999"/>
    <n v="0.37827759999999999"/>
    <n v="221"/>
    <n v="1.7999999999999999E-8"/>
    <n v="1.11842E-4"/>
    <n v="2.9000000000000002E-12"/>
    <n v="0.13774497799999999"/>
    <n v="221"/>
    <n v="49"/>
    <n v="11"/>
    <n v="3"/>
    <n v="1"/>
    <m/>
    <m/>
    <m/>
    <n v="1242388"/>
    <n v="627367.75"/>
    <n v="320452.1875"/>
    <n v="220217.875"/>
    <n v="137819.73439999999"/>
    <m/>
    <m/>
    <m/>
    <n v="5621.6650390000004"/>
    <n v="12803.42383"/>
    <n v="29132.01758"/>
    <n v="73405.960940000004"/>
    <n v="137819.73439999999"/>
    <n v="0.50496923900000001"/>
    <n v="0.51078844099999998"/>
    <n v="0.68720978499999996"/>
    <n v="0.62583357100000003"/>
    <m/>
    <m/>
    <m/>
    <n v="4.5102043150000002"/>
    <n v="4.4545454979999999"/>
    <n v="3.6666667460000002"/>
    <n v="3"/>
    <m/>
    <m/>
    <m/>
    <n v="25.485866999999999"/>
    <n v="10.932116000000001"/>
    <n v="41.317706000000001"/>
    <n v="452.78894100000002"/>
    <n v="38.112799000000003"/>
    <n v="11.646606999999999"/>
    <n v="26.466191999999999"/>
    <n v="27.292397999999999"/>
    <n v="19.496046"/>
    <n v="30.716512000000002"/>
    <n v="19.417195"/>
    <n v="1325.6286070000001"/>
    <n v="327.99633799999998"/>
    <n v="2.5419450000000001"/>
    <n v="113.68352299999999"/>
    <n v="892.82702300000005"/>
    <n v="25.938827"/>
    <n v="277.60826500000002"/>
    <n v="35.533085999999997"/>
    <s v="Tropical"/>
    <n v="101800486.90000001"/>
    <n v="73265401.700000003"/>
    <n v="48370070.600000001"/>
    <n v="38351752.520000003"/>
    <n v="29301454.23"/>
    <n v="25161597.27"/>
    <n v="2234.1190329999999"/>
    <n v="2905.9004140000002"/>
    <n v="1586.9756789999999"/>
    <n v="1347.6087769999999"/>
    <n v="1148.777431"/>
    <n v="1112.9786819999999"/>
    <n v="4.4467489999999996"/>
    <n v="247.128713"/>
    <n v="26.289905090000001"/>
    <n v="0.48084491099999999"/>
    <n v="0.51732280900000005"/>
    <n v="0.44436704100000002"/>
    <n v="0.409547208"/>
    <n v="0.38135977500000001"/>
    <n v="0.35483039500000002"/>
    <n v="6980017"/>
    <n v="439.19586199999998"/>
    <x v="1"/>
    <x v="2"/>
    <s v="Metamorphics"/>
    <x v="1"/>
    <x v="0"/>
    <s v="Flat"/>
    <s v="Low"/>
    <n v="6.4067382543500011E-7"/>
    <s v="Low"/>
  </r>
  <r>
    <s v="INDOFLOODS-gauge-731"/>
    <n v="5"/>
    <n v="407427.5625"/>
    <n v="262161.5"/>
    <n v="18438.296880000002"/>
    <n v="902"/>
    <n v="279967.375"/>
    <n v="970256.5"/>
    <n v="1.554109097"/>
    <n v="0.235237166"/>
    <n v="3.221804E-3"/>
    <n v="9.3199999999999999E-11"/>
    <n v="0.246126026"/>
    <n v="4.2510290150000003"/>
    <n v="3.2774799999999999E-4"/>
    <n v="1.6226200000000001E-4"/>
    <n v="2.0300064089999998"/>
    <n v="1.4552680250000001"/>
    <n v="0.41991737499999998"/>
    <n v="251"/>
    <n v="1.7199999999999999E-8"/>
    <n v="1.06289E-4"/>
    <n v="2.8000000000000002E-12"/>
    <n v="0.146360248"/>
    <n v="251"/>
    <n v="51"/>
    <n v="12"/>
    <n v="3"/>
    <n v="1"/>
    <m/>
    <m/>
    <m/>
    <n v="1497652"/>
    <n v="647265.4375"/>
    <n v="380684.875"/>
    <n v="220217.875"/>
    <n v="246013.32810000001"/>
    <m/>
    <m/>
    <m/>
    <n v="5966.7412109999996"/>
    <n v="12691.47949"/>
    <n v="31723.740229999999"/>
    <n v="73405.960940000004"/>
    <n v="246013.32810000001"/>
    <n v="0.43218681199999998"/>
    <n v="0.58814334899999998"/>
    <n v="0.57847815800000002"/>
    <n v="1.1171360020000001"/>
    <m/>
    <m/>
    <m/>
    <n v="4.9215683940000003"/>
    <n v="4.25"/>
    <n v="4"/>
    <n v="3"/>
    <m/>
    <m/>
    <m/>
    <n v="25.652744999999999"/>
    <n v="10.869161999999999"/>
    <n v="41.584249"/>
    <n v="446.83110299999998"/>
    <n v="38.009656"/>
    <n v="11.853216"/>
    <n v="26.15644"/>
    <n v="27.478311999999999"/>
    <n v="19.714434000000001"/>
    <n v="30.761735000000002"/>
    <n v="19.639182000000002"/>
    <n v="1336.2888700000001"/>
    <n v="325.35943099999997"/>
    <n v="2.6295670000000002"/>
    <n v="112.191925"/>
    <n v="891.099108"/>
    <n v="26.954799999999999"/>
    <n v="285.31146999999999"/>
    <n v="35.360875"/>
    <s v="Tropical"/>
    <n v="123525785"/>
    <n v="89157871.480000004"/>
    <n v="59899653.700000003"/>
    <n v="47625879.280000001"/>
    <n v="35329230.93"/>
    <n v="30036859.699999999"/>
    <n v="2427.0348490000001"/>
    <n v="3156.8244239999999"/>
    <n v="1740.0585530000001"/>
    <n v="1480.171881"/>
    <n v="1231.744267"/>
    <n v="1181.0847819999999"/>
    <n v="4.0090539999999999"/>
    <n v="244.99570800000001"/>
    <n v="28.36905733"/>
    <n v="0.495467767"/>
    <n v="0.53305499099999998"/>
    <n v="0.45788058199999998"/>
    <n v="0.42200185200000001"/>
    <n v="0.392957214"/>
    <n v="0.365621056"/>
    <n v="8057006"/>
    <n v="435.48799400000001"/>
    <x v="1"/>
    <x v="2"/>
    <s v="Metamorphics"/>
    <x v="1"/>
    <x v="0"/>
    <s v="Flat"/>
    <s v="Low"/>
    <n v="5.2277636064800001E-7"/>
    <s v="Low"/>
  </r>
  <r>
    <s v="INDOFLOODS-gauge-734"/>
    <n v="6"/>
    <n v="882755.8125"/>
    <n v="542999.375"/>
    <n v="132534.9063"/>
    <n v="1230"/>
    <n v="555607.625"/>
    <n v="2587483.75"/>
    <n v="1.625703216"/>
    <n v="0.429332614"/>
    <n v="2.213792E-3"/>
    <n v="1.7500000000000001E-11"/>
    <n v="0.24876247300000001"/>
    <n v="2.3291964529999998"/>
    <n v="8.6029499999999996E-4"/>
    <n v="1.6296299999999999E-4"/>
    <n v="2.0192203520000001"/>
    <n v="1.5888115169999999"/>
    <n v="0.34116381400000001"/>
    <n v="1749"/>
    <n v="1.6800000000000002E-8"/>
    <n v="1.03064E-4"/>
    <n v="2.74E-12"/>
    <n v="0.20044437100000001"/>
    <n v="1749"/>
    <n v="368"/>
    <n v="83"/>
    <n v="20"/>
    <n v="5"/>
    <n v="1"/>
    <m/>
    <m/>
    <n v="10887221"/>
    <n v="5421133.5"/>
    <n v="3050756"/>
    <n v="1071324.125"/>
    <n v="649998.375"/>
    <n v="517839.34379999997"/>
    <m/>
    <m/>
    <n v="6224.826172"/>
    <n v="14731.340819999999"/>
    <n v="36756.097659999999"/>
    <n v="53566.207029999998"/>
    <n v="129999.6719"/>
    <n v="0.49793547399999999"/>
    <n v="0.56275242599999997"/>
    <n v="0.351166755"/>
    <n v="0.60672432200000004"/>
    <n v="0.79667788699999997"/>
    <m/>
    <m/>
    <n v="4.7527174949999997"/>
    <n v="4.4337348939999996"/>
    <n v="4.1500000950000002"/>
    <n v="4"/>
    <n v="5"/>
    <m/>
    <m/>
    <n v="26.145872000000001"/>
    <n v="11.376118999999999"/>
    <n v="40.463540999999999"/>
    <n v="454.46266700000001"/>
    <n v="40.557574000000002"/>
    <n v="12.417182"/>
    <n v="28.140391999999999"/>
    <n v="26.907810000000001"/>
    <n v="20.477024"/>
    <n v="32.080815999999999"/>
    <n v="20.447758"/>
    <n v="1358.444814"/>
    <n v="393.26742899999999"/>
    <n v="3.7556370000000001"/>
    <n v="128.775723"/>
    <n v="995.93586900000003"/>
    <n v="22.307628999999999"/>
    <n v="237.29173700000001"/>
    <n v="23.291367000000001"/>
    <s v="Tropical"/>
    <n v="81405505.349999994"/>
    <n v="58769046.880000003"/>
    <n v="39006248.049999997"/>
    <n v="28335939.539999999"/>
    <n v="23639351.780000001"/>
    <n v="18121897.649999999"/>
    <n v="3246.5967869999999"/>
    <n v="4222.8216130000001"/>
    <n v="2309.625873"/>
    <n v="1809.070995"/>
    <n v="1658.116569"/>
    <n v="1411.2066890000001"/>
    <n v="2.967476"/>
    <n v="307.06559299999998"/>
    <n v="13.28852227"/>
    <n v="0.52765585999999998"/>
    <n v="0.56768492500000001"/>
    <n v="0.487626805"/>
    <n v="0.44941722699999997"/>
    <n v="0.418485681"/>
    <n v="0.38937363899999999"/>
    <n v="31222400"/>
    <n v="234.53869299999999"/>
    <x v="1"/>
    <x v="1"/>
    <s v="No dominant class"/>
    <x v="2"/>
    <x v="0"/>
    <s v="Flat"/>
    <s v="Low"/>
    <n v="3.6076618569599998E-7"/>
    <s v="Low"/>
  </r>
  <r>
    <s v="INDOFLOODS-gauge-768"/>
    <n v="4"/>
    <n v="155460.42189999999"/>
    <n v="106181.6875"/>
    <n v="7841.71875"/>
    <n v="1328"/>
    <n v="121583.8594"/>
    <n v="516709.21879999997"/>
    <n v="1.4640982149999999"/>
    <n v="0.53046828499999998"/>
    <n v="1.0922503E-2"/>
    <n v="3.29E-10"/>
    <n v="0.369086951"/>
    <n v="1.8851268290000001"/>
    <n v="2.6707499999999997E-4"/>
    <n v="1.57565E-4"/>
    <n v="1.657722473"/>
    <n v="1.2786271570000001"/>
    <n v="0.30086636500000002"/>
    <n v="107"/>
    <n v="1.7599999999999999E-8"/>
    <n v="1.1168899999999999E-4"/>
    <n v="2.7700000000000001E-12"/>
    <n v="0.20924592"/>
    <n v="107"/>
    <n v="25"/>
    <n v="5"/>
    <n v="1"/>
    <m/>
    <m/>
    <m/>
    <m/>
    <n v="590895.1875"/>
    <n v="378853.4375"/>
    <n v="183346.39060000001"/>
    <n v="82483.09375"/>
    <m/>
    <m/>
    <m/>
    <m/>
    <n v="5522.3847660000001"/>
    <n v="15154.137699999999"/>
    <n v="36669.277340000001"/>
    <n v="82483.09375"/>
    <m/>
    <n v="0.64115166700000004"/>
    <n v="0.48395070400000001"/>
    <n v="0.44987574200000002"/>
    <m/>
    <m/>
    <m/>
    <m/>
    <n v="4.2800002099999999"/>
    <n v="5"/>
    <n v="5"/>
    <m/>
    <m/>
    <m/>
    <m/>
    <n v="24.918082999999999"/>
    <n v="9.0351119999999998"/>
    <n v="42.998508000000001"/>
    <n v="343.47380600000002"/>
    <n v="34.653457000000003"/>
    <n v="13.616267000000001"/>
    <n v="21.037189999999999"/>
    <n v="25.950887000000002"/>
    <n v="20.571708999999998"/>
    <n v="29.025138999999999"/>
    <n v="20.276700999999999"/>
    <n v="1469.042684"/>
    <n v="328.39323999999999"/>
    <n v="8.7323599999999999"/>
    <n v="98.851290000000006"/>
    <n v="885.78208900000004"/>
    <n v="39.629429000000002"/>
    <n v="337.85418199999998"/>
    <n v="55.936996000000001"/>
    <s v="Tropical"/>
    <n v="45659509.149999999"/>
    <n v="33250112.710000001"/>
    <n v="21118813.239999998"/>
    <n v="14216488.01"/>
    <n v="11028354.99"/>
    <n v="8256442.1229999997"/>
    <n v="3666.201223"/>
    <n v="4768.5976559999999"/>
    <n v="2466.6554980000001"/>
    <n v="1756.167886"/>
    <n v="1481.261857"/>
    <n v="1205.5527030000001"/>
    <n v="1.169675"/>
    <n v="198.92708300000001"/>
    <n v="2.8116710880000002"/>
    <n v="0.463607873"/>
    <n v="0.49877812700000002"/>
    <n v="0.42843764299999998"/>
    <n v="0.39486600500000002"/>
    <n v="0.36768900100000002"/>
    <n v="0.34211064699999999"/>
    <n v="853063.48419999995"/>
    <n v="107.789046"/>
    <x v="0"/>
    <x v="1"/>
    <s v="Metamorphics"/>
    <x v="1"/>
    <x v="2"/>
    <s v="Flat"/>
    <s v="Low"/>
    <n v="1.7210041851950001E-6"/>
    <s v="Low"/>
  </r>
  <r>
    <s v="INDOFLOODS-gauge-786"/>
    <n v="5"/>
    <n v="173615.8125"/>
    <n v="123726.3594"/>
    <n v="6153.2666019999997"/>
    <n v="322"/>
    <n v="127104.9375"/>
    <n v="486106.34379999997"/>
    <n v="1.4032241110000001"/>
    <n v="0.380873621"/>
    <n v="2.5333399999999998E-3"/>
    <n v="3.5600000000000001E-10"/>
    <n v="0.32722991699999998"/>
    <n v="2.6255428790000002"/>
    <n v="2.36574E-4"/>
    <n v="1.6778799999999999E-4"/>
    <n v="1.760555267"/>
    <n v="1.365924954"/>
    <n v="0.35715603800000001"/>
    <n v="86"/>
    <n v="1.8699999999999999E-8"/>
    <n v="1.1138599999999999E-4"/>
    <n v="3.1399999999999999E-12"/>
    <n v="5.4027881E-2"/>
    <n v="86"/>
    <n v="21"/>
    <n v="5"/>
    <n v="2"/>
    <n v="1"/>
    <m/>
    <m/>
    <m/>
    <n v="522116.75"/>
    <n v="277291.21879999997"/>
    <n v="110623.2344"/>
    <n v="122415.875"/>
    <m/>
    <m/>
    <m/>
    <m/>
    <n v="6071.125"/>
    <n v="13204.34375"/>
    <n v="22124.646479999999"/>
    <n v="61207.9375"/>
    <m/>
    <n v="0.531090438"/>
    <n v="0.39894244099999998"/>
    <n v="1.1066018339999999"/>
    <m/>
    <m/>
    <m/>
    <m/>
    <n v="4.0952382089999997"/>
    <n v="4.1999998090000004"/>
    <n v="2.5"/>
    <n v="2"/>
    <m/>
    <m/>
    <m/>
    <n v="25.955615999999999"/>
    <n v="14.510443"/>
    <n v="47.281793"/>
    <n v="432.85451699999999"/>
    <n v="40.918537000000001"/>
    <n v="10.234132000000001"/>
    <n v="30.684405000000002"/>
    <n v="26.470399"/>
    <n v="26.453697999999999"/>
    <n v="31.644936999999999"/>
    <n v="20.475228999999999"/>
    <n v="938.87295500000005"/>
    <n v="304.35007000000002"/>
    <n v="0.75795599999999996"/>
    <n v="145.00646499999999"/>
    <n v="783.11106900000004"/>
    <n v="4.7607460000000001"/>
    <n v="106.07556700000001"/>
    <n v="6.7026750000000002"/>
    <s v="Tropical"/>
    <n v="104027015.8"/>
    <n v="75310752.859999999"/>
    <n v="51608332.979999997"/>
    <n v="40443429.420000002"/>
    <n v="35826912.57"/>
    <n v="31269387.149999999"/>
    <n v="3176.5219050000001"/>
    <n v="4131.675827"/>
    <n v="2318.8467139999998"/>
    <n v="1949.8209409999999"/>
    <n v="1762.9848489999999"/>
    <n v="1591.5594369999999"/>
    <n v="0.92872500000000002"/>
    <n v="288.77499999999998"/>
    <n v="10.86572438"/>
    <n v="0.49382563099999999"/>
    <n v="0.53128830900000001"/>
    <n v="0.45636302499999998"/>
    <n v="0.42060322"/>
    <n v="0.39165482699999998"/>
    <n v="0.364409278"/>
    <n v="1685811"/>
    <n v="272.00663400000002"/>
    <x v="1"/>
    <x v="5"/>
    <s v="Basic volcanic rocks"/>
    <x v="1"/>
    <x v="0"/>
    <s v="Flat"/>
    <s v="Low"/>
    <n v="4.2506405191999991E-7"/>
    <s v="Low"/>
  </r>
  <r>
    <s v="INDOFLOODS-gauge-832"/>
    <n v="2"/>
    <n v="10593.264649999999"/>
    <n v="9107.5996090000008"/>
    <n v="168.3835144"/>
    <n v="1200"/>
    <n v="12885.26953"/>
    <n v="51532.121090000001"/>
    <n v="1.163123608"/>
    <n v="1.0141742229999999"/>
    <n v="9.3129597999999994E-2"/>
    <n v="2.1200000000000001E-8"/>
    <n v="0.79680746800000002"/>
    <n v="0.98602390299999998"/>
    <n v="5.8199999999999998E-5"/>
    <n v="9.4500000000000007E-5"/>
    <n v="1.128234744"/>
    <n v="0.82212209700000005"/>
    <n v="0.20556624200000001"/>
    <n v="2"/>
    <n v="1.7800000000000001E-8"/>
    <n v="1.8860400000000001E-4"/>
    <n v="1.6799999999999999E-12"/>
    <n v="0.113357767"/>
    <n v="2"/>
    <n v="1"/>
    <m/>
    <m/>
    <m/>
    <m/>
    <m/>
    <m/>
    <n v="15906.316409999999"/>
    <m/>
    <m/>
    <m/>
    <m/>
    <m/>
    <m/>
    <m/>
    <n v="7953.158203"/>
    <m/>
    <m/>
    <m/>
    <m/>
    <m/>
    <m/>
    <m/>
    <m/>
    <m/>
    <m/>
    <m/>
    <n v="2"/>
    <m/>
    <m/>
    <m/>
    <m/>
    <m/>
    <m/>
    <n v="22.984200000000001"/>
    <n v="8.7548680000000001"/>
    <n v="59.490164"/>
    <n v="146.797223"/>
    <n v="30.7"/>
    <n v="15.991584"/>
    <n v="14.708416"/>
    <n v="22.47203"/>
    <n v="22.967822000000002"/>
    <n v="25.179455000000001"/>
    <n v="21.462129000000001"/>
    <n v="1807.336634"/>
    <n v="427.94554499999998"/>
    <n v="7.8465350000000003"/>
    <n v="86.647732000000005"/>
    <n v="984.98514899999998"/>
    <n v="36.277228000000001"/>
    <n v="223.43069299999999"/>
    <n v="190.50990100000001"/>
    <s v="Tropical"/>
    <n v="21349694"/>
    <n v="15901323"/>
    <n v="11389212"/>
    <n v="8743391"/>
    <n v="6272931"/>
    <n v="4663275.5"/>
    <n v="5806.0230000000001"/>
    <n v="7551.8459999999995"/>
    <n v="4264.6499999999996"/>
    <n v="3377.855"/>
    <n v="2495.1064000000001"/>
    <n v="1911.3802000000001"/>
    <n v="4.6937249999999997"/>
    <n v="223"/>
    <n v="8.7719298250000008"/>
    <n v="0.71851533999999995"/>
    <n v="0.77302340000000003"/>
    <n v="0.66400729999999997"/>
    <n v="0.61197685999999996"/>
    <n v="0.56985699999999995"/>
    <n v="0.53021479999999999"/>
    <n v="326630.35450000002"/>
    <n v="1913.8989140000001"/>
    <x v="0"/>
    <x v="1"/>
    <s v="No dominant class"/>
    <x v="0"/>
    <x v="1"/>
    <s v="Steep"/>
    <s v="Low"/>
    <n v="8.8007470110000007E-6"/>
    <s v="Low"/>
  </r>
  <r>
    <s v="INDOFLOODS-gauge-913"/>
    <n v="7"/>
    <n v="1052660.125"/>
    <n v="646376.875"/>
    <n v="208408.92189999999"/>
    <n v="1516"/>
    <n v="659490.25"/>
    <n v="2951072.5"/>
    <n v="1.628554702"/>
    <n v="0.47918096199999999"/>
    <n v="2.298745E-3"/>
    <n v="1.1800000000000001E-11"/>
    <n v="0.30072283700000002"/>
    <n v="2.086894274"/>
    <n v="1.1639840000000001E-3"/>
    <n v="1.6064399999999999E-4"/>
    <n v="1.836508512"/>
    <n v="1.5961723329999999"/>
    <n v="0.35670426500000002"/>
    <n v="2695"/>
    <n v="1.6499999999999999E-8"/>
    <n v="1.026E-4"/>
    <n v="2.6499999999999998E-12"/>
    <n v="0.24353662100000001"/>
    <n v="2695"/>
    <n v="584"/>
    <n v="121"/>
    <n v="25"/>
    <n v="7"/>
    <n v="2"/>
    <n v="1"/>
    <m/>
    <n v="17377488"/>
    <n v="8529605"/>
    <n v="3633493"/>
    <n v="1678860.5"/>
    <n v="1541143.5"/>
    <n v="624447.4375"/>
    <n v="94648.40625"/>
    <m/>
    <n v="6448.0473629999997"/>
    <n v="14605.48828"/>
    <n v="30028.867190000001"/>
    <n v="67154.421879999994"/>
    <n v="220163.35939999999"/>
    <n v="0.49084222300000002"/>
    <n v="0.42598608100000002"/>
    <n v="0.46205139200000001"/>
    <n v="0.91796994200000004"/>
    <n v="0.40518447800000001"/>
    <n v="0.15157145299999999"/>
    <m/>
    <n v="4.6147260670000003"/>
    <n v="4.826446056"/>
    <n v="4.8400001530000001"/>
    <n v="3.5714285370000001"/>
    <n v="3.5"/>
    <n v="2"/>
    <m/>
    <n v="25.699217000000001"/>
    <n v="11.765807000000001"/>
    <n v="53.991677000000003"/>
    <n v="255.588179"/>
    <n v="37.225394999999999"/>
    <n v="15.368391000000001"/>
    <n v="21.857005000000001"/>
    <n v="25.040973000000001"/>
    <n v="24.899698999999998"/>
    <n v="29.309535"/>
    <n v="22.893985000000001"/>
    <n v="887.067588"/>
    <n v="256.09948100000003"/>
    <n v="0.83869899999999997"/>
    <n v="103.120752"/>
    <n v="567.33396300000004"/>
    <n v="7.352576"/>
    <n v="100.493239"/>
    <n v="49.188172000000002"/>
    <s v="Arid"/>
    <n v="204979709.80000001"/>
    <n v="148373594.19999999"/>
    <n v="101667270.09999999"/>
    <n v="69391683.489999995"/>
    <n v="53971386.149999999"/>
    <n v="38504155.549999997"/>
    <n v="5775.2123149999998"/>
    <n v="7511.7715989999997"/>
    <n v="4229.9505639999998"/>
    <n v="3106.9957760000002"/>
    <n v="2629.59501"/>
    <n v="2103.4994660000002"/>
    <n v="3.3085170000000002"/>
    <n v="380.35001999999997"/>
    <n v="8.902170066"/>
    <n v="0.66853591400000001"/>
    <n v="0.71925247800000003"/>
    <n v="0.61781944099999997"/>
    <n v="0.56940821100000005"/>
    <n v="0.53021814899999997"/>
    <n v="0.49333341600000002"/>
    <n v="61276120"/>
    <n v="292.480166"/>
    <x v="1"/>
    <x v="5"/>
    <s v="No dominant class"/>
    <x v="2"/>
    <x v="0"/>
    <s v="Flat"/>
    <s v="Low"/>
    <n v="3.6927959177999996E-7"/>
    <s v="Low"/>
  </r>
  <r>
    <s v="INDOFLOODS-gauge-916"/>
    <n v="5"/>
    <n v="440759.9375"/>
    <n v="295993.65629999997"/>
    <n v="15865.900390000001"/>
    <n v="320"/>
    <n v="299575.09379999997"/>
    <n v="784237.8125"/>
    <n v="1.4890857930000001"/>
    <n v="0.176788211"/>
    <n v="1.06818E-3"/>
    <n v="9.3899999999999994E-11"/>
    <n v="0.32417464299999998"/>
    <n v="5.656485558"/>
    <n v="3.4173299999999999E-4"/>
    <n v="1.5495400000000001E-4"/>
    <n v="1.768832207"/>
    <n v="1.4712836739999999"/>
    <n v="0.56202334200000004"/>
    <n v="217"/>
    <n v="1.6899999999999999E-8"/>
    <n v="1.0901E-4"/>
    <n v="2.6200000000000001E-12"/>
    <n v="4.9585181999999998E-2"/>
    <n v="217"/>
    <n v="41"/>
    <n v="7"/>
    <n v="2"/>
    <n v="1"/>
    <m/>
    <m/>
    <m/>
    <n v="1286022.375"/>
    <n v="583582.5"/>
    <n v="190283.5313"/>
    <n v="226422.0625"/>
    <n v="172169.54689999999"/>
    <m/>
    <m/>
    <m/>
    <n v="5926.3706050000001"/>
    <n v="14233.719730000001"/>
    <n v="27183.36133"/>
    <n v="113211.0313"/>
    <n v="172169.54689999999"/>
    <n v="0.45378875699999999"/>
    <n v="0.32606107000000001"/>
    <n v="1.1899193530000001"/>
    <n v="0.76039206999999998"/>
    <m/>
    <m/>
    <m/>
    <n v="5.2926831249999999"/>
    <n v="5.8571429249999998"/>
    <n v="3.5"/>
    <n v="2"/>
    <m/>
    <m/>
    <m/>
    <n v="25.966327"/>
    <n v="13.153504999999999"/>
    <n v="48.992119000000002"/>
    <n v="359.74109900000002"/>
    <n v="40.178140999999997"/>
    <n v="13.331078"/>
    <n v="26.847062000000001"/>
    <n v="25.297771000000001"/>
    <n v="23.288938999999999"/>
    <n v="30.794101000000001"/>
    <n v="21.764934"/>
    <n v="889.66680199999996"/>
    <n v="205.514535"/>
    <n v="1.5765910000000001"/>
    <n v="112.431252"/>
    <n v="587.13956099999996"/>
    <n v="9.7020230000000005"/>
    <n v="130.93626800000001"/>
    <n v="28.778206999999998"/>
    <s v="Tropical"/>
    <n v="237867111.90000001"/>
    <n v="172546992.59999999"/>
    <n v="118073973.5"/>
    <n v="80655318.620000005"/>
    <n v="65324940.909999996"/>
    <n v="46157455.549999997"/>
    <n v="6393.7308059999996"/>
    <n v="8316.2734899999996"/>
    <n v="4657.0113689999998"/>
    <n v="3406.8003079999999"/>
    <n v="3071.5094519999998"/>
    <n v="2432.8609959999999"/>
    <n v="2.2528890000000001"/>
    <n v="328.82142900000002"/>
    <n v="5.6733828209999997"/>
    <n v="0.691304107"/>
    <n v="0.74374791900000004"/>
    <n v="0.63886041199999999"/>
    <n v="0.58880044799999998"/>
    <n v="0.54827568800000004"/>
    <n v="0.51013476999999996"/>
    <n v="4659931"/>
    <n v="292.65267799999998"/>
    <x v="1"/>
    <x v="5"/>
    <s v="Basic volcanic rocks"/>
    <x v="1"/>
    <x v="0"/>
    <s v="Flat"/>
    <s v="Low"/>
    <n v="1.6551876372E-7"/>
    <s v="Low"/>
  </r>
  <r>
    <s v="INDOFLOODS-gauge-922"/>
    <n v="7"/>
    <n v="1208645.125"/>
    <n v="795633.875"/>
    <n v="273897.3125"/>
    <n v="1321"/>
    <n v="815825.8125"/>
    <n v="3884693.75"/>
    <n v="1.51909709"/>
    <n v="0.41152185200000002"/>
    <n v="1.619218E-3"/>
    <n v="8.2999999999999998E-12"/>
    <n v="0.22807835000000001"/>
    <n v="2.4300045969999999"/>
    <n v="1.204728E-3"/>
    <n v="1.62616E-4"/>
    <n v="2.1087939740000001"/>
    <n v="1.4814989569999999"/>
    <n v="0.31113010600000002"/>
    <n v="3689"/>
    <n v="1.7100000000000001E-8"/>
    <n v="1.05074E-4"/>
    <n v="2.7799999999999999E-12"/>
    <n v="0.21481607899999999"/>
    <n v="3689"/>
    <n v="776"/>
    <n v="163"/>
    <n v="37"/>
    <n v="10"/>
    <n v="4"/>
    <n v="1"/>
    <m/>
    <n v="23515590"/>
    <n v="10145404"/>
    <n v="5256495"/>
    <n v="2702308.75"/>
    <n v="1686823.875"/>
    <n v="920850.8125"/>
    <n v="312683.375"/>
    <m/>
    <n v="6374.5161129999997"/>
    <n v="13073.974609999999"/>
    <n v="32248.435549999998"/>
    <n v="73035.375"/>
    <n v="168682.39060000001"/>
    <n v="0.43143311099999998"/>
    <n v="0.51811587800000003"/>
    <n v="0.51408946499999997"/>
    <n v="0.62421584100000005"/>
    <n v="0.54590809299999998"/>
    <n v="0.33955919699999998"/>
    <m/>
    <n v="4.7538661959999997"/>
    <n v="4.7607359889999996"/>
    <n v="4.4054055209999996"/>
    <n v="3.7000000480000002"/>
    <n v="2.5"/>
    <n v="4"/>
    <m/>
    <n v="26.341066000000001"/>
    <n v="12.403392999999999"/>
    <n v="44.538156000000001"/>
    <n v="409.75566400000002"/>
    <n v="40.842927000000003"/>
    <n v="12.944288"/>
    <n v="27.898638999999999"/>
    <n v="26.355813999999999"/>
    <n v="22.612597999999998"/>
    <n v="31.887945999999999"/>
    <n v="21.394549000000001"/>
    <n v="1103.5701650000001"/>
    <n v="314.84031599999997"/>
    <n v="3.9572579999999999"/>
    <n v="124.851266"/>
    <n v="804.37747899999999"/>
    <n v="17.027832"/>
    <n v="186.86495600000001"/>
    <n v="25.595283999999999"/>
    <s v="Tropical"/>
    <n v="168905757.09999999"/>
    <n v="122527407.5"/>
    <n v="82523473.549999997"/>
    <n v="57094641.880000003"/>
    <n v="47345664.18"/>
    <n v="33935810.799999997"/>
    <n v="5734.6178049999999"/>
    <n v="7458.97048"/>
    <n v="4123.6479579999996"/>
    <n v="3083.52135"/>
    <n v="2829.7562419999999"/>
    <n v="2270.1776020000002"/>
    <n v="2.7206459999999999"/>
    <n v="341.47089599999998"/>
    <n v="6.7072768009999999"/>
    <n v="0.64891707700000001"/>
    <n v="0.69814531800000001"/>
    <n v="0.59968894100000003"/>
    <n v="0.55269838599999999"/>
    <n v="0.51465839000000002"/>
    <n v="0.478856063"/>
    <n v="64675330"/>
    <n v="235.11225999999999"/>
    <x v="1"/>
    <x v="5"/>
    <s v="No dominant class"/>
    <x v="2"/>
    <x v="0"/>
    <s v="Flat"/>
    <s v="Low"/>
    <n v="2.6331075428800002E-7"/>
    <s v="Low"/>
  </r>
  <r>
    <s v="INDOFLOODS-gauge-925"/>
    <n v="7"/>
    <n v="1230233.375"/>
    <n v="800062.625"/>
    <n v="277813.90629999997"/>
    <n v="1332"/>
    <n v="821175.5625"/>
    <n v="3961574.75"/>
    <n v="1.5376713280000001"/>
    <n v="0.41198551700000002"/>
    <n v="1.622065E-3"/>
    <n v="8.1899999999999996E-12"/>
    <n v="0.22244781299999999"/>
    <n v="2.4272696969999998"/>
    <n v="1.1967460000000001E-3"/>
    <n v="1.6259E-4"/>
    <n v="2.135315657"/>
    <n v="1.4981368779999999"/>
    <n v="0.31054151099999999"/>
    <n v="3736"/>
    <n v="1.7100000000000001E-8"/>
    <n v="1.04959E-4"/>
    <n v="2.7700000000000001E-12"/>
    <n v="0.216570228"/>
    <n v="3736"/>
    <n v="786"/>
    <n v="166"/>
    <n v="38"/>
    <n v="10"/>
    <n v="4"/>
    <n v="1"/>
    <m/>
    <n v="23891160"/>
    <n v="10238744"/>
    <n v="5361914"/>
    <n v="2736072.5"/>
    <n v="1686823.875"/>
    <n v="920850.8125"/>
    <n v="334271.625"/>
    <m/>
    <n v="6394.8500979999999"/>
    <n v="13026.391600000001"/>
    <n v="32300.6875"/>
    <n v="72001.90625"/>
    <n v="168682.39060000001"/>
    <n v="0.42855784299999999"/>
    <n v="0.52368867399999997"/>
    <n v="0.51027905900000003"/>
    <n v="0.61651283499999998"/>
    <n v="0.54590809299999998"/>
    <n v="0.36300301600000001"/>
    <m/>
    <n v="4.7531805040000004"/>
    <n v="4.7349395750000003"/>
    <n v="4.3684210779999999"/>
    <n v="3.7999999519999998"/>
    <n v="2.5"/>
    <n v="4"/>
    <m/>
    <n v="26.358732"/>
    <n v="12.380064000000001"/>
    <n v="44.537484999999997"/>
    <n v="409.02387800000002"/>
    <n v="40.830551"/>
    <n v="12.984635000000001"/>
    <n v="27.845915999999999"/>
    <n v="26.374054000000001"/>
    <n v="22.628333000000001"/>
    <n v="31.894659000000001"/>
    <n v="21.418395"/>
    <n v="1103.1822729999999"/>
    <n v="314.66348900000003"/>
    <n v="3.9300869999999999"/>
    <n v="124.74412100000001"/>
    <n v="803.359645"/>
    <n v="16.951063999999999"/>
    <n v="187.238494"/>
    <n v="25.579733999999998"/>
    <s v="Tropical"/>
    <n v="168475263.19999999"/>
    <n v="122215202.8"/>
    <n v="82263946.480000004"/>
    <n v="56933073.450000003"/>
    <n v="47162810.079999998"/>
    <n v="33813221.329999998"/>
    <n v="5730.3770560000003"/>
    <n v="7453.454573"/>
    <n v="4117.0025519999999"/>
    <n v="3079.8353870000001"/>
    <n v="2821.525584"/>
    <n v="2263.8882060000001"/>
    <n v="2.7325949999999999"/>
    <n v="339.13879300000002"/>
    <n v="6.6755828050000003"/>
    <n v="0.64835332499999998"/>
    <n v="0.69753879900000004"/>
    <n v="0.59916795599999995"/>
    <n v="0.55221822499999995"/>
    <n v="0.51421127600000005"/>
    <n v="0.478440054"/>
    <n v="65331200"/>
    <n v="234.16617400000001"/>
    <x v="1"/>
    <x v="5"/>
    <s v="No dominant class"/>
    <x v="2"/>
    <x v="0"/>
    <s v="Flat"/>
    <s v="Low"/>
    <n v="2.6373154834999999E-7"/>
    <s v="Low"/>
  </r>
  <r>
    <s v="INDOFLOODS-gauge-939"/>
    <n v="5"/>
    <n v="579353.625"/>
    <n v="275662.1875"/>
    <n v="22715.89258"/>
    <n v="425"/>
    <n v="279294.03129999997"/>
    <n v="1049063.25"/>
    <n v="2.101679802"/>
    <n v="0.29121014499999998"/>
    <n v="1.5216940000000001E-3"/>
    <n v="8.4200000000000004E-11"/>
    <n v="0.259379894"/>
    <n v="3.4339463710000002"/>
    <n v="3.7748000000000002E-4"/>
    <n v="1.5803400000000001E-4"/>
    <n v="1.9774613379999999"/>
    <n v="2.074350119"/>
    <n v="0.55225807400000004"/>
    <n v="317"/>
    <n v="1.74E-8"/>
    <n v="1.1031000000000001E-4"/>
    <n v="2.7500000000000002E-12"/>
    <n v="6.7164361000000006E-2"/>
    <n v="317"/>
    <n v="63"/>
    <n v="13"/>
    <n v="2"/>
    <n v="1"/>
    <m/>
    <m/>
    <m/>
    <n v="1916524.625"/>
    <n v="837417.5625"/>
    <n v="298751"/>
    <n v="226422.0625"/>
    <n v="310763.25"/>
    <m/>
    <m/>
    <m/>
    <n v="6045.8188479999999"/>
    <n v="13292.3418"/>
    <n v="22980.845700000002"/>
    <n v="113211.0313"/>
    <n v="310763.25"/>
    <n v="0.43694588499999998"/>
    <n v="0.35675272299999999"/>
    <n v="0.75789558899999998"/>
    <n v="1.372495413"/>
    <m/>
    <m/>
    <m/>
    <n v="5.0317459109999998"/>
    <n v="4.8461537359999998"/>
    <n v="6.5"/>
    <n v="2"/>
    <m/>
    <m/>
    <m/>
    <n v="26.108499999999999"/>
    <n v="12.911023999999999"/>
    <n v="48.319526000000003"/>
    <n v="362.06387599999999"/>
    <n v="40.221955999999999"/>
    <n v="13.507607"/>
    <n v="26.714348999999999"/>
    <n v="25.489794"/>
    <n v="23.168956999999999"/>
    <n v="30.975615999999999"/>
    <n v="21.863119999999999"/>
    <n v="917.57822799999997"/>
    <n v="219.275373"/>
    <n v="1.601842"/>
    <n v="114.619608"/>
    <n v="619.95756100000006"/>
    <n v="9.2722789999999993"/>
    <n v="143.14021"/>
    <n v="26.294345"/>
    <s v="Tropical"/>
    <n v="222101108.90000001"/>
    <n v="161180664.09999999"/>
    <n v="107941242.09999999"/>
    <n v="74660148.980000004"/>
    <n v="58827252.850000001"/>
    <n v="42058115.530000001"/>
    <n v="6092.5764479999998"/>
    <n v="7924.5644670000001"/>
    <n v="4337.9146870000004"/>
    <n v="3216.652646"/>
    <n v="2798.4427390000001"/>
    <n v="2229.4550170000002"/>
    <n v="4.2964019999999996"/>
    <n v="328.40510899999998"/>
    <n v="7.5319176240000001"/>
    <n v="0.66424254599999999"/>
    <n v="0.71463341700000005"/>
    <n v="0.61385178699999998"/>
    <n v="0.56575146300000001"/>
    <n v="0.52681307499999996"/>
    <n v="0.49016520699999999"/>
    <n v="6794415"/>
    <n v="308.88168899999999"/>
    <x v="1"/>
    <x v="5"/>
    <s v="Basic volcanic rocks"/>
    <x v="2"/>
    <x v="0"/>
    <s v="Flat"/>
    <s v="Low"/>
    <n v="2.4047938959600002E-7"/>
    <s v="Low"/>
  </r>
  <r>
    <s v="INDOFLOODS-gauge-943"/>
    <n v="5"/>
    <n v="258846.25"/>
    <n v="153669.2813"/>
    <n v="12880.316409999999"/>
    <n v="500"/>
    <n v="171142.76560000001"/>
    <n v="588089"/>
    <n v="1.684437156"/>
    <n v="0.43975365199999999"/>
    <n v="2.9215370000000001E-3"/>
    <n v="1.8299999999999999E-10"/>
    <n v="0.46800476299999999"/>
    <n v="2.2740004059999999"/>
    <n v="3.57089E-4"/>
    <n v="1.6369999999999999E-4"/>
    <n v="1.472146511"/>
    <n v="1.5124580860000001"/>
    <n v="0.44014808500000002"/>
    <n v="166"/>
    <n v="1.63E-8"/>
    <n v="9.9599999999999995E-5"/>
    <n v="2.6700000000000001E-12"/>
    <n v="8.1849753999999997E-2"/>
    <n v="166"/>
    <n v="33"/>
    <n v="8"/>
    <n v="2"/>
    <n v="1"/>
    <m/>
    <m/>
    <m/>
    <n v="1147896.125"/>
    <n v="512583.21879999997"/>
    <n v="254142.35939999999"/>
    <n v="149434.0625"/>
    <n v="44445.695310000003"/>
    <m/>
    <m/>
    <m/>
    <n v="6915.0371089999999"/>
    <n v="15532.825199999999"/>
    <n v="31767.79492"/>
    <n v="74717.03125"/>
    <n v="44445.695310000003"/>
    <n v="0.446541458"/>
    <n v="0.49580702199999999"/>
    <n v="0.58799350299999997"/>
    <n v="0.29742679"/>
    <m/>
    <m/>
    <m/>
    <n v="5.0303030010000001"/>
    <n v="4.125"/>
    <n v="4"/>
    <n v="2"/>
    <m/>
    <m/>
    <m/>
    <n v="27.234971999999999"/>
    <n v="12.049865"/>
    <n v="44.680895"/>
    <n v="383.79539599999998"/>
    <n v="41.219324999999998"/>
    <n v="14.253748"/>
    <n v="26.965577"/>
    <n v="27.036453000000002"/>
    <n v="24.018108000000002"/>
    <n v="32.452250999999997"/>
    <n v="22.583245999999999"/>
    <n v="934.93963299999996"/>
    <n v="241.66535200000001"/>
    <n v="4.9123299999999999"/>
    <n v="114.797451"/>
    <n v="638.49614899999995"/>
    <n v="17.479617000000001"/>
    <n v="173.1677"/>
    <n v="30.003568999999999"/>
    <s v="Tropical"/>
    <n v="253412612.40000001"/>
    <n v="183375787.80000001"/>
    <n v="113239457.09999999"/>
    <n v="81248546.760000005"/>
    <n v="57576815.100000001"/>
    <n v="42702524.43"/>
    <n v="5335.8296"/>
    <n v="6940.27"/>
    <n v="3536.0819999999999"/>
    <n v="2738.8456999999999"/>
    <n v="2112.2750999999998"/>
    <n v="1718.3323"/>
    <n v="7.7937339999999997"/>
    <n v="369.59748400000001"/>
    <n v="12.31185707"/>
    <n v="0.59624169999999999"/>
    <n v="0.64147390000000004"/>
    <n v="0.55100959999999999"/>
    <n v="0.50783350000000005"/>
    <n v="0.47288138000000002"/>
    <n v="0.43998527999999998"/>
    <n v="4707247"/>
    <n v="365.43126100000001"/>
    <x v="1"/>
    <x v="1"/>
    <s v="Metamorphics"/>
    <x v="1"/>
    <x v="0"/>
    <s v="Flat"/>
    <s v="Low"/>
    <n v="4.7825560689999997E-7"/>
    <s v="Low"/>
  </r>
  <r>
    <s v="INDOFLOODS-gauge-944"/>
    <n v="3"/>
    <n v="74233.515629999994"/>
    <n v="51657.871090000001"/>
    <n v="1246.7971190000001"/>
    <n v="320"/>
    <n v="56497.320310000003"/>
    <n v="189178.1875"/>
    <n v="1.4370223280000001"/>
    <n v="0.39060705899999998"/>
    <n v="5.6639849999999999E-3"/>
    <n v="1.7800000000000001E-9"/>
    <n v="0.43778768200000001"/>
    <n v="2.560117483"/>
    <n v="1.6386699999999999E-4"/>
    <n v="1.6129499999999999E-4"/>
    <n v="1.5221042629999999"/>
    <n v="1.313929796"/>
    <n v="0.39239996700000002"/>
    <n v="26"/>
    <n v="2.4900000000000001E-8"/>
    <n v="1.54151E-4"/>
    <n v="4.0100000000000001E-12"/>
    <n v="5.1614247000000002E-2"/>
    <n v="26"/>
    <n v="4"/>
    <n v="1"/>
    <m/>
    <m/>
    <m/>
    <m/>
    <m/>
    <n v="123321.2813"/>
    <n v="44967.648439999997"/>
    <n v="32812.617189999997"/>
    <m/>
    <m/>
    <m/>
    <m/>
    <m/>
    <n v="4743.1259769999997"/>
    <n v="11241.912109999999"/>
    <n v="32812.617189999997"/>
    <m/>
    <m/>
    <n v="0.36463817999999998"/>
    <n v="0.72969388999999996"/>
    <m/>
    <m/>
    <m/>
    <m/>
    <m/>
    <n v="6.5"/>
    <n v="4"/>
    <m/>
    <m/>
    <m/>
    <m/>
    <m/>
    <n v="24.369713000000001"/>
    <n v="10.271347"/>
    <n v="46.011246999999997"/>
    <n v="381.05920700000001"/>
    <n v="32.347633999999999"/>
    <n v="10.024035"/>
    <n v="22.323599000000002"/>
    <n v="27.394417000000001"/>
    <n v="18.601379999999999"/>
    <n v="27.412993"/>
    <n v="18.601379999999999"/>
    <n v="2194.1394770000002"/>
    <n v="458.12951399999997"/>
    <n v="5.2029889999999996"/>
    <n v="83.868397999999999"/>
    <n v="1144.525529"/>
    <n v="41.776463"/>
    <n v="1139.770859"/>
    <n v="41.776463"/>
    <s v="Tropical"/>
    <n v="160471366"/>
    <n v="115493434.90000001"/>
    <n v="93828384"/>
    <n v="67207706.590000004"/>
    <n v="35211597.460000001"/>
    <n v="28517917.829999998"/>
    <n v="3643.4976000000001"/>
    <n v="4739.0673999999999"/>
    <n v="3189.4104000000002"/>
    <n v="2475.652"/>
    <n v="1429.769"/>
    <n v="1289.9675"/>
    <n v="2.7587929999999998"/>
    <n v="285"/>
    <n v="22.76159655"/>
    <n v="0.57999999999999996"/>
    <n v="0.624"/>
    <n v="0.53600000000000003"/>
    <n v="0.49399999999999999"/>
    <n v="0.46"/>
    <n v="0.42799999999999999"/>
    <n v="317448.16080000001"/>
    <n v="251.28017399999999"/>
    <x v="3"/>
    <x v="6"/>
    <s v="Siliciclastic sedimentary rocks"/>
    <x v="0"/>
    <x v="0"/>
    <s v="Flat"/>
    <s v="Low"/>
    <n v="9.1357246057499992E-7"/>
    <s v="Low"/>
  </r>
  <r>
    <s v="INDOFLOODS-gauge-97"/>
    <n v="3"/>
    <n v="37359.734380000002"/>
    <n v="29472.039059999999"/>
    <n v="715.01397710000003"/>
    <n v="640"/>
    <n v="33009"/>
    <n v="144497.75"/>
    <n v="1.2676331999999999"/>
    <n v="0.65622049599999999"/>
    <n v="1.9388651E-2"/>
    <n v="4.0199999999999998E-9"/>
    <n v="0.43033060400000001"/>
    <n v="1.523877978"/>
    <n v="7.6100000000000007E-5"/>
    <n v="1.48417E-4"/>
    <n v="1.535235643"/>
    <n v="1.131804466"/>
    <n v="0.25854888599999998"/>
    <n v="8"/>
    <n v="1.5399999999999999E-8"/>
    <n v="1.03656E-4"/>
    <n v="2.28E-12"/>
    <n v="9.4986825999999996E-2"/>
    <n v="8"/>
    <n v="2"/>
    <n v="1"/>
    <m/>
    <m/>
    <m/>
    <m/>
    <m/>
    <n v="65963.390629999994"/>
    <n v="38885.820310000003"/>
    <n v="1270.963135"/>
    <m/>
    <m/>
    <m/>
    <m/>
    <m/>
    <n v="8245.4238280000009"/>
    <n v="19442.910159999999"/>
    <n v="1270.963135"/>
    <m/>
    <m/>
    <n v="0.58950608999999998"/>
    <n v="3.2684485999999999E-2"/>
    <m/>
    <m/>
    <m/>
    <m/>
    <m/>
    <n v="4"/>
    <n v="2"/>
    <m/>
    <m/>
    <m/>
    <m/>
    <m/>
    <n v="21.921374"/>
    <n v="9.491225"/>
    <n v="47.023780000000002"/>
    <n v="290.19262900000001"/>
    <n v="31.656095000000001"/>
    <n v="11.472122000000001"/>
    <n v="20.183973000000002"/>
    <n v="22.398720999999998"/>
    <n v="18.410948000000001"/>
    <n v="25.546934"/>
    <n v="18.062058"/>
    <n v="1371.6839729999999"/>
    <n v="273.02934499999998"/>
    <n v="5.7844239999999996"/>
    <n v="91.524675999999999"/>
    <n v="750.30474000000004"/>
    <n v="22.230248"/>
    <n v="304.94356699999997"/>
    <n v="56.531602999999997"/>
    <s v="Temperate"/>
    <n v="114051538"/>
    <n v="83130415.25"/>
    <n v="51951272.25"/>
    <n v="37715376"/>
    <n v="27010339"/>
    <n v="20283372.25"/>
    <n v="5335.8296"/>
    <n v="6940.27"/>
    <n v="3536.0819999999999"/>
    <n v="2738.8456999999999"/>
    <n v="2112.2750999999998"/>
    <n v="1718.3323"/>
    <n v="0.41343800000000003"/>
    <n v="129.88888900000001"/>
    <n v="6.9033530570000003"/>
    <n v="0.59624169999999999"/>
    <n v="0.64147390000000004"/>
    <n v="0.55100959999999999"/>
    <n v="0.50783350000000005"/>
    <n v="0.47288138000000002"/>
    <n v="0.43998527999999998"/>
    <n v="91129.393549999993"/>
    <n v="125.753426"/>
    <x v="3"/>
    <x v="0"/>
    <s v="No dominant class"/>
    <x v="0"/>
    <x v="2"/>
    <s v="Flat"/>
    <s v="Low"/>
    <n v="2.8776054154669998E-6"/>
    <s v="Low"/>
  </r>
  <r>
    <s v="INDOFLOODS-gauge-1010"/>
    <n v="4"/>
    <n v="254902.57810000001"/>
    <n v="186492.82810000001"/>
    <n v="10008.26074"/>
    <n v="6876"/>
    <n v="200483.4688"/>
    <n v="636124.9375"/>
    <n v="1.366822362"/>
    <n v="0.24900122"/>
    <n v="3.4297094E-2"/>
    <n v="1.7700000000000001E-10"/>
    <n v="0.31080186399999998"/>
    <n v="4.0160446170000004"/>
    <n v="2.9396700000000001E-4"/>
    <n v="1.5292300000000001E-4"/>
    <n v="1.8064849380000001"/>
    <n v="1.2714394330000001"/>
    <n v="0.40071150700000002"/>
    <n v="152"/>
    <n v="1.8699999999999999E-8"/>
    <n v="1.2218299999999999E-4"/>
    <n v="2.8599999999999999E-12"/>
    <n v="1.0514974589999999"/>
    <n v="152"/>
    <n v="28"/>
    <n v="6"/>
    <n v="1"/>
    <m/>
    <m/>
    <m/>
    <m/>
    <n v="765858.0625"/>
    <n v="424673.71879999997"/>
    <n v="141773.3125"/>
    <n v="198186.67189999999"/>
    <m/>
    <m/>
    <m/>
    <m/>
    <n v="5038.5400390000004"/>
    <n v="15166.918949999999"/>
    <n v="23628.884770000001"/>
    <n v="198186.67189999999"/>
    <m/>
    <n v="0.55450707700000001"/>
    <n v="0.33384054899999999"/>
    <n v="1.397912383"/>
    <m/>
    <m/>
    <m/>
    <m/>
    <n v="5.4285712239999997"/>
    <n v="4.6666665079999996"/>
    <n v="6"/>
    <m/>
    <m/>
    <m/>
    <m/>
    <n v="8.3135949999999994"/>
    <n v="10.308287999999999"/>
    <n v="43.501854999999999"/>
    <n v="503.08067299999999"/>
    <n v="18.384285999999999"/>
    <n v="-5.3650520000000004"/>
    <n v="23.749338000000002"/>
    <n v="14.007419000000001"/>
    <n v="2.7906559999999998"/>
    <n v="14.021087"/>
    <n v="1.762993"/>
    <n v="1134.186099"/>
    <n v="281.00564200000002"/>
    <n v="6.4488490000000001"/>
    <n v="102.074082"/>
    <n v="698.91966300000001"/>
    <n v="25.061456"/>
    <n v="687.69226700000002"/>
    <n v="32.62547"/>
    <s v="No dominant class"/>
    <n v="11604603.960000001"/>
    <n v="8883316.5549999997"/>
    <n v="6276351.3509999998"/>
    <n v="4815859.9539999999"/>
    <n v="3575717.4610000001"/>
    <n v="2734575.2250000001"/>
    <n v="6324.2535379999999"/>
    <n v="7434.9418139999998"/>
    <n v="4463.9395340000001"/>
    <n v="3524.002829"/>
    <n v="2867.7693859999999"/>
    <n v="2296.3905150000001"/>
    <n v="0.187141"/>
    <n v="49.171875"/>
    <n v="0.66544885200000004"/>
    <n v="0.57071904600000001"/>
    <n v="0.60595897799999998"/>
    <n v="0.54911559300000001"/>
    <n v="0.52777529999999995"/>
    <n v="0.50685969600000003"/>
    <n v="0.48852928699999998"/>
    <n v="209858.27729999999"/>
    <n v="20.618853999999999"/>
    <x v="2"/>
    <x v="2"/>
    <s v="No dominant class"/>
    <x v="1"/>
    <x v="2"/>
    <s v="Moderate"/>
    <s v="Low"/>
    <n v="5.2448145057620007E-6"/>
    <s v="Low"/>
  </r>
  <r>
    <s v="INDOFLOODS-gauge-1012"/>
    <n v="2"/>
    <n v="28677.873049999998"/>
    <n v="24133.48633"/>
    <n v="148.7983093"/>
    <n v="1182"/>
    <n v="31551.425780000001"/>
    <n v="74100.8125"/>
    <n v="1.188302159"/>
    <n v="0.14947205799999999"/>
    <n v="3.7462648000000001E-2"/>
    <n v="9.2099999999999994E-9"/>
    <n v="0.34053513400000002"/>
    <n v="6.6902136800000003"/>
    <n v="4.0500000000000002E-5"/>
    <n v="1.9061800000000001E-4"/>
    <n v="1.7258188720000001"/>
    <n v="0.90892481800000002"/>
    <n v="0.38701158800000002"/>
    <n v="2"/>
    <n v="2.0199999999999999E-8"/>
    <n v="1.05769E-4"/>
    <n v="3.8399999999999998E-12"/>
    <n v="0.22531063900000001"/>
    <n v="2"/>
    <n v="1"/>
    <m/>
    <m/>
    <m/>
    <m/>
    <m/>
    <m/>
    <n v="8943.4853519999997"/>
    <n v="19420.171880000002"/>
    <m/>
    <m/>
    <m/>
    <m/>
    <m/>
    <m/>
    <n v="4471.7426759999998"/>
    <n v="19420.171880000002"/>
    <m/>
    <m/>
    <m/>
    <n v="2.1714322570000002"/>
    <m/>
    <m/>
    <m/>
    <m/>
    <m/>
    <m/>
    <n v="2"/>
    <m/>
    <m/>
    <m/>
    <m/>
    <m/>
    <m/>
    <n v="24.790434000000001"/>
    <n v="9.9868199999999998"/>
    <n v="48.849856000000003"/>
    <n v="371.20254199999999"/>
    <n v="32.286735"/>
    <n v="11.845917999999999"/>
    <n v="20.440816000000002"/>
    <n v="28.280442000000001"/>
    <n v="20.179507000000001"/>
    <n v="28.301189999999998"/>
    <n v="19.417687000000001"/>
    <n v="3145.3265310000002"/>
    <n v="773.19387800000004"/>
    <n v="4.0306119999999996"/>
    <n v="108.335506"/>
    <n v="2026.831633"/>
    <n v="26.076530999999999"/>
    <n v="1746.8826529999999"/>
    <n v="30.525510000000001"/>
    <s v="Temperate"/>
    <n v="126392725"/>
    <n v="94336815"/>
    <n v="66063122"/>
    <n v="52610092"/>
    <n v="37085203"/>
    <n v="29711411"/>
    <n v="5236.933"/>
    <n v="6394.4444999999996"/>
    <n v="3775.6001000000001"/>
    <n v="3089.1195499999999"/>
    <n v="2424.1192500000002"/>
    <n v="2042.9200499999999"/>
    <n v="1.235995"/>
    <n v="139.5"/>
    <n v="26.262626260000001"/>
    <n v="0.59609610000000002"/>
    <n v="0.63712066499999997"/>
    <n v="0.56217514999999996"/>
    <n v="0.52942157000000001"/>
    <n v="0.50101055000000005"/>
    <n v="0.47497655"/>
    <n v="43702.444130000003"/>
    <n v="289.76026400000001"/>
    <x v="0"/>
    <x v="0"/>
    <s v="No dominant class"/>
    <x v="0"/>
    <x v="0"/>
    <s v="Moderate"/>
    <s v="Low"/>
    <n v="7.1410550364640005E-6"/>
    <s v="Low"/>
  </r>
  <r>
    <s v="INDOFLOODS-gauge-367"/>
    <n v="3"/>
    <n v="110138.3594"/>
    <n v="72794.03125"/>
    <n v="2010.45813"/>
    <n v="1073"/>
    <n v="75755.351559999996"/>
    <n v="265037.71879999997"/>
    <n v="1.5130136009999999"/>
    <n v="0.35032278300000003"/>
    <n v="1.4164016E-2"/>
    <n v="1.0399999999999999E-9"/>
    <n v="0.35965782400000001"/>
    <n v="2.854510307"/>
    <n v="1.16964E-4"/>
    <n v="1.4202099999999999E-4"/>
    <n v="1.6793119910000001"/>
    <n v="1.4538689849999999"/>
    <n v="0.41555729499999999"/>
    <n v="25"/>
    <n v="1.5399999999999999E-8"/>
    <n v="1.08571E-4"/>
    <n v="2.1900000000000002E-12"/>
    <n v="0.15238826"/>
    <n v="25"/>
    <n v="5"/>
    <n v="1"/>
    <m/>
    <m/>
    <m/>
    <m/>
    <m/>
    <n v="134705.51560000001"/>
    <n v="83566.578129999994"/>
    <n v="67254.664059999996"/>
    <m/>
    <m/>
    <m/>
    <m/>
    <m/>
    <n v="5388.220703"/>
    <n v="16713.316409999999"/>
    <n v="67254.664059999996"/>
    <m/>
    <m/>
    <n v="0.62036490399999999"/>
    <n v="0.80480337099999999"/>
    <m/>
    <m/>
    <m/>
    <m/>
    <m/>
    <n v="5"/>
    <n v="5"/>
    <m/>
    <m/>
    <m/>
    <m/>
    <m/>
    <n v="22.266736999999999"/>
    <n v="9.1587750000000003"/>
    <n v="55.494647999999998"/>
    <n v="168.88117600000001"/>
    <n v="31.318406"/>
    <n v="14.803081000000001"/>
    <n v="16.515325000000001"/>
    <n v="21.280944000000002"/>
    <n v="21.553053999999999"/>
    <n v="24.861079"/>
    <n v="20.825116000000001"/>
    <n v="3009.2707479999999"/>
    <n v="1092.4650779999999"/>
    <n v="0.94248200000000004"/>
    <n v="133.450549"/>
    <n v="2312.396467"/>
    <n v="11.032045999999999"/>
    <n v="216.75472500000001"/>
    <n v="784.66392800000006"/>
    <s v="Tropical"/>
    <n v="37350580.229999997"/>
    <n v="27279411.140000001"/>
    <n v="19497366.68"/>
    <n v="13494037.279999999"/>
    <n v="9718482.0500000007"/>
    <n v="7248834.4500000002"/>
    <n v="5101.6587"/>
    <n v="6635.6859999999997"/>
    <n v="3835.7204999999999"/>
    <n v="2808.6615999999999"/>
    <n v="2185.2521999999999"/>
    <n v="1772.2565"/>
    <n v="0.43145800000000001"/>
    <n v="327.68"/>
    <n v="1.585014409"/>
    <n v="0.65422714000000004"/>
    <n v="0.70385819999999999"/>
    <n v="0.60459613999999995"/>
    <n v="0.55722106000000005"/>
    <n v="0.51886980000000005"/>
    <n v="0.48277452999999998"/>
    <n v="294701.73460000003"/>
    <n v="149.971082"/>
    <x v="0"/>
    <x v="1"/>
    <s v="Metamorphics"/>
    <x v="0"/>
    <x v="2"/>
    <s v="Flat"/>
    <s v="Low"/>
    <n v="2.0115877163359996E-6"/>
    <s v="Low"/>
  </r>
  <r>
    <s v="INDOFLOODS-gauge-370"/>
    <n v="1"/>
    <n v="3461.5441890000002"/>
    <n v="2699.78125"/>
    <n v="24.711015700000001"/>
    <n v="117"/>
    <n v="5290.9306640000004"/>
    <n v="16920.591799999998"/>
    <n v="1.2821573020000001"/>
    <n v="0.88272708700000002"/>
    <n v="2.2113312E-2"/>
    <n v="1.35E-7"/>
    <n v="1.0845993759999999"/>
    <n v="1.1328529119999999"/>
    <n v="5.91E-5"/>
    <n v="8.81E-5"/>
    <n v="0.96703344599999996"/>
    <n v="0.654241085"/>
    <n v="0.20457583700000001"/>
    <n v="1"/>
    <n v="4.0499999999999999E-8"/>
    <n v="4.5919E-4"/>
    <n v="3.5699999999999999E-12"/>
    <n v="1.031106E-2"/>
    <n v="1"/>
    <n v="1"/>
    <m/>
    <m/>
    <m/>
    <m/>
    <m/>
    <m/>
    <n v="2177.75"/>
    <m/>
    <m/>
    <m/>
    <m/>
    <m/>
    <m/>
    <m/>
    <n v="2177.75"/>
    <m/>
    <m/>
    <m/>
    <m/>
    <m/>
    <m/>
    <m/>
    <m/>
    <m/>
    <m/>
    <m/>
    <m/>
    <m/>
    <m/>
    <m/>
    <m/>
    <m/>
    <m/>
    <n v="23.805996"/>
    <n v="10.071341"/>
    <n v="54.322037000000002"/>
    <n v="191.81020899999999"/>
    <n v="33.77561"/>
    <n v="15.236585"/>
    <n v="18.539024999999999"/>
    <n v="22.898779999999999"/>
    <n v="22.559349000000001"/>
    <n v="26.776423000000001"/>
    <n v="22.09065"/>
    <n v="1713.3170729999999"/>
    <n v="646"/>
    <n v="0"/>
    <n v="135.414299"/>
    <n v="1273.0487800000001"/>
    <n v="5.0243900000000004"/>
    <n v="135"/>
    <n v="39.951219999999999"/>
    <s v="Tropical"/>
    <n v="56520908"/>
    <n v="41348280"/>
    <n v="29622982"/>
    <n v="20541534"/>
    <n v="14811412"/>
    <n v="11062698"/>
    <n v="5101.6587"/>
    <n v="6635.6859999999997"/>
    <n v="3835.7204999999999"/>
    <n v="2808.6615999999999"/>
    <n v="2185.2521999999999"/>
    <n v="1772.2565"/>
    <n v="3.0009000000000001E-2"/>
    <n v="408"/>
    <n v="0"/>
    <n v="0.65422714000000004"/>
    <n v="0.70385819999999999"/>
    <n v="0.60459613999999995"/>
    <n v="0.55722106000000005"/>
    <n v="0.51886980000000005"/>
    <n v="0.48277452999999998"/>
    <n v="3697.6888119999999"/>
    <n v="108.03121"/>
    <x v="0"/>
    <x v="2"/>
    <s v="No dominant class"/>
    <x v="0"/>
    <x v="2"/>
    <s v="Moderate"/>
    <s v="Low"/>
    <n v="1.9481827871999999E-6"/>
    <s v="Low"/>
  </r>
  <r>
    <s v="INDOFLOODS-gauge-421"/>
    <n v="3"/>
    <n v="38851.53125"/>
    <n v="31247.558590000001"/>
    <n v="782.39941409999994"/>
    <n v="938"/>
    <n v="36598.949220000002"/>
    <n v="132942.10939999999"/>
    <n v="1.2433460949999999"/>
    <n v="0.58410549199999995"/>
    <n v="2.5629151999999999E-2"/>
    <n v="3.46E-9"/>
    <n v="0.55630534899999995"/>
    <n v="1.7120195629999999"/>
    <n v="8.2700000000000004E-5"/>
    <n v="1.44368E-4"/>
    <n v="1.350266695"/>
    <n v="1.061547756"/>
    <n v="0.29224398699999998"/>
    <n v="8"/>
    <n v="1.4100000000000001E-8"/>
    <n v="9.7399999999999996E-5"/>
    <n v="2.03E-12"/>
    <n v="0.135417551"/>
    <n v="8"/>
    <n v="2"/>
    <n v="1"/>
    <m/>
    <m/>
    <m/>
    <m/>
    <m/>
    <n v="49088.097659999999"/>
    <n v="62573.207029999998"/>
    <n v="1292.4417719999999"/>
    <m/>
    <m/>
    <m/>
    <m/>
    <m/>
    <n v="6136.0122069999998"/>
    <n v="31286.603520000001"/>
    <n v="1292.4417719999999"/>
    <m/>
    <m/>
    <n v="1.2747124430000001"/>
    <n v="2.0654875999999999E-2"/>
    <m/>
    <m/>
    <m/>
    <m/>
    <m/>
    <n v="4"/>
    <n v="2"/>
    <m/>
    <m/>
    <m/>
    <m/>
    <m/>
    <n v="26.682238999999999"/>
    <n v="7.6926360000000003"/>
    <n v="64.563851999999997"/>
    <n v="130.66054299999999"/>
    <n v="33.313766999999999"/>
    <n v="21.396585000000002"/>
    <n v="11.917183"/>
    <n v="25.426983"/>
    <n v="27.438473999999999"/>
    <n v="28.612380000000002"/>
    <n v="25.425649"/>
    <n v="3144.9252929999998"/>
    <n v="823.85699"/>
    <n v="4.399146"/>
    <n v="102.230445"/>
    <n v="1969.289221"/>
    <n v="52.877268000000001"/>
    <n v="398.23906099999999"/>
    <n v="1943.0949840000001"/>
    <s v="Tropical"/>
    <n v="415421693.60000002"/>
    <n v="304180596"/>
    <n v="209018937.09999999"/>
    <n v="136522341.30000001"/>
    <n v="87250790.099999994"/>
    <n v="61561457.210000001"/>
    <n v="6329.4633999999996"/>
    <n v="8232.6820000000007"/>
    <n v="4635.8389999999999"/>
    <n v="3245.9465"/>
    <n v="2198.1104"/>
    <n v="1649.2139999999999"/>
    <n v="7.4128699999999998"/>
    <n v="313.625"/>
    <n v="34.742647060000003"/>
    <n v="0.99583710000000003"/>
    <n v="1"/>
    <n v="0.92029090000000002"/>
    <n v="0.84817849999999995"/>
    <n v="0.78980189999999995"/>
    <n v="0.73485909999999999"/>
    <n v="675679.09600000002"/>
    <n v="863.63575100000003"/>
    <x v="3"/>
    <x v="1"/>
    <s v="No dominant class"/>
    <x v="0"/>
    <x v="1"/>
    <s v="Moderate"/>
    <s v="Low"/>
    <n v="3.7000294159359996E-6"/>
    <s v="Low"/>
  </r>
  <r>
    <s v="INDOFLOODS-gauge-422"/>
    <n v="3"/>
    <n v="57049.730470000002"/>
    <n v="39977.566409999999"/>
    <n v="883.2365112"/>
    <n v="1597"/>
    <n v="45676.472659999999"/>
    <n v="142747.0313"/>
    <n v="1.427043557"/>
    <n v="0.423342526"/>
    <n v="3.4963294999999998E-2"/>
    <n v="2.6099999999999999E-9"/>
    <n v="0.544694126"/>
    <n v="2.3621535300000001"/>
    <n v="1.33103E-4"/>
    <n v="1.57396E-4"/>
    <n v="1.3645825389999999"/>
    <n v="1.248996019"/>
    <n v="0.39965614700000002"/>
    <n v="15"/>
    <n v="2.1500000000000001E-8"/>
    <n v="1.36673E-4"/>
    <n v="3.3899999999999999E-12"/>
    <n v="0.25136071399999999"/>
    <n v="15"/>
    <n v="3"/>
    <n v="1"/>
    <m/>
    <m/>
    <m/>
    <m/>
    <m/>
    <n v="71468.1875"/>
    <n v="43653.738279999998"/>
    <n v="23895.582030000001"/>
    <m/>
    <m/>
    <m/>
    <m/>
    <m/>
    <n v="4764.5458980000003"/>
    <n v="14551.246090000001"/>
    <n v="23895.582030000001"/>
    <m/>
    <m/>
    <n v="0.61081355800000003"/>
    <n v="0.54738914999999999"/>
    <m/>
    <m/>
    <m/>
    <m/>
    <m/>
    <n v="5"/>
    <n v="3"/>
    <m/>
    <m/>
    <m/>
    <m/>
    <m/>
    <n v="25.578059"/>
    <n v="7.5305239999999998"/>
    <n v="66.125400999999997"/>
    <n v="99.792439999999999"/>
    <n v="31.397911000000001"/>
    <n v="20.005887999999999"/>
    <n v="11.392023"/>
    <n v="25.321558"/>
    <n v="25.378679999999999"/>
    <n v="27.053165"/>
    <n v="24.499224000000002"/>
    <n v="1983.1994299999999"/>
    <n v="313.08641999999998"/>
    <n v="34.969611"/>
    <n v="57.573687"/>
    <n v="794.21367499999997"/>
    <n v="151.07692299999999"/>
    <n v="365.72364700000003"/>
    <n v="357.50427400000001"/>
    <s v="Tropical"/>
    <n v="212392720.40000001"/>
    <n v="155488236.09999999"/>
    <n v="106822377.7"/>
    <n v="69768025.849999994"/>
    <n v="44595932.479999997"/>
    <n v="31471485.300000001"/>
    <n v="6329.4633999999996"/>
    <n v="8232.6820000000007"/>
    <n v="4635.8389999999999"/>
    <n v="3245.9465"/>
    <n v="2198.1104"/>
    <n v="1649.2139999999999"/>
    <n v="1.863191"/>
    <n v="404.1"/>
    <n v="8.8285229199999993"/>
    <n v="0.99583710000000003"/>
    <n v="1"/>
    <n v="0.92029090000000002"/>
    <n v="0.84817849999999995"/>
    <n v="0.78980189999999995"/>
    <n v="0.73485909999999999"/>
    <n v="328905.86820000003"/>
    <n v="373.13208800000001"/>
    <x v="0"/>
    <x v="6"/>
    <s v="No dominant class"/>
    <x v="0"/>
    <x v="0"/>
    <s v="Moderate"/>
    <s v="Low"/>
    <n v="5.5030827798199992E-6"/>
    <s v="Low"/>
  </r>
  <r>
    <s v="INDOFLOODS-gauge-426"/>
    <n v="1"/>
    <n v="4791.3540039999998"/>
    <n v="4597.5600590000004"/>
    <n v="47.730579380000002"/>
    <n v="769"/>
    <n v="7830.4008789999998"/>
    <n v="23847.990229999999"/>
    <n v="1.0421514510000001"/>
    <n v="0.778446376"/>
    <n v="9.8206975000000002E-2"/>
    <n v="6.5499999999999998E-8"/>
    <n v="1.0546369550000001"/>
    <n v="1.284609914"/>
    <n v="4.1900000000000002E-5"/>
    <n v="7.3300000000000006E-5"/>
    <n v="0.98067402800000003"/>
    <n v="0.61189126999999999"/>
    <n v="0.200912282"/>
    <n v="1"/>
    <n v="2.0999999999999999E-8"/>
    <n v="2.8594800000000001E-4"/>
    <n v="1.5399999999999999E-12"/>
    <n v="5.6343342999999997E-2"/>
    <n v="1"/>
    <n v="1"/>
    <m/>
    <m/>
    <m/>
    <m/>
    <m/>
    <m/>
    <n v="3497.1396479999999"/>
    <m/>
    <m/>
    <m/>
    <m/>
    <m/>
    <m/>
    <m/>
    <n v="3497.1396479999999"/>
    <m/>
    <m/>
    <m/>
    <m/>
    <m/>
    <m/>
    <m/>
    <m/>
    <m/>
    <m/>
    <m/>
    <m/>
    <m/>
    <m/>
    <m/>
    <m/>
    <m/>
    <m/>
    <n v="25.797294999999998"/>
    <n v="7.9179820000000003"/>
    <n v="67.135591000000005"/>
    <n v="102.0393"/>
    <n v="31.870175"/>
    <n v="20.075438999999999"/>
    <n v="11.794737"/>
    <n v="25.372807000000002"/>
    <n v="25.521052999999998"/>
    <n v="27.371637"/>
    <n v="24.811111"/>
    <n v="2473.2456139999999"/>
    <n v="499.45614"/>
    <n v="26.719297999999998"/>
    <n v="71.303730000000002"/>
    <n v="1213.736842"/>
    <n v="134.63157899999999"/>
    <n v="411.17543899999998"/>
    <n v="301.57894700000003"/>
    <s v="Tropical"/>
    <n v="148267700"/>
    <n v="109497490"/>
    <n v="76318870"/>
    <n v="50559188"/>
    <n v="32745972"/>
    <n v="23449444"/>
    <n v="6329.4633999999996"/>
    <n v="8232.6820000000007"/>
    <n v="4635.8389999999999"/>
    <n v="3245.9465"/>
    <n v="2198.1104"/>
    <n v="1649.2139999999999"/>
    <n v="0.80943699999999996"/>
    <n v="282"/>
    <n v="3.225806452"/>
    <n v="0.99583710000000003"/>
    <n v="1"/>
    <n v="0.92029090000000002"/>
    <n v="0.84817849999999995"/>
    <n v="0.78980189999999995"/>
    <n v="0.73485909999999999"/>
    <n v="16275.97752"/>
    <n v="336.43538999999998"/>
    <x v="0"/>
    <x v="6"/>
    <s v="No dominant class"/>
    <x v="0"/>
    <x v="0"/>
    <s v="Steep"/>
    <s v="Low"/>
    <n v="7.1985712675000011E-6"/>
    <s v="Low"/>
  </r>
  <r>
    <s v="INDOFLOODS-gauge-434"/>
    <n v="3"/>
    <n v="64526.550779999998"/>
    <n v="46699.664060000003"/>
    <n v="1090.7113039999999"/>
    <n v="1639"/>
    <n v="50149.628909999999"/>
    <n v="179677.1563"/>
    <n v="1.381734848"/>
    <n v="0.43368497499999997"/>
    <n v="3.2682194999999997E-2"/>
    <n v="2.1400000000000001E-9"/>
    <n v="0.42455497399999997"/>
    <n v="2.3058211800000001"/>
    <n v="1.05745E-4"/>
    <n v="1.5257399999999999E-4"/>
    <n v="1.545642972"/>
    <n v="1.286680579"/>
    <n v="0.35912495900000002"/>
    <n v="14"/>
    <n v="1.74E-8"/>
    <n v="1.1417300000000001E-4"/>
    <n v="2.66E-12"/>
    <n v="0.25006854499999998"/>
    <n v="14"/>
    <n v="4"/>
    <n v="1"/>
    <m/>
    <m/>
    <m/>
    <m/>
    <m/>
    <n v="43739.683590000001"/>
    <n v="90008.257809999996"/>
    <n v="32666.078130000002"/>
    <m/>
    <m/>
    <m/>
    <m/>
    <m/>
    <n v="3124.2631839999999"/>
    <n v="22502.064450000002"/>
    <n v="32666.078130000002"/>
    <m/>
    <m/>
    <n v="2.0578167440000001"/>
    <n v="0.36292311500000002"/>
    <m/>
    <m/>
    <m/>
    <m/>
    <m/>
    <n v="3.5"/>
    <n v="4"/>
    <m/>
    <m/>
    <m/>
    <m/>
    <m/>
    <n v="23.769145999999999"/>
    <n v="7.7926000000000002"/>
    <n v="65.070234999999997"/>
    <n v="105.366748"/>
    <n v="29.846088999999999"/>
    <n v="17.864877"/>
    <n v="11.981211999999999"/>
    <n v="23.582426000000002"/>
    <n v="23.471511"/>
    <n v="25.300664999999999"/>
    <n v="22.614429999999999"/>
    <n v="2163.8029139999999"/>
    <n v="392.84432500000003"/>
    <n v="34.489263999999999"/>
    <n v="62.111837999999999"/>
    <n v="953.26993900000002"/>
    <n v="149.58895699999999"/>
    <n v="361.20168699999999"/>
    <n v="356.062117"/>
    <s v="Tropical"/>
    <n v="62586476.710000001"/>
    <n v="46564892.93"/>
    <n v="32861633.07"/>
    <n v="22044714.460000001"/>
    <n v="14453079.460000001"/>
    <n v="10487350.01"/>
    <n v="6329.4633999999996"/>
    <n v="8232.6820000000007"/>
    <n v="4635.8389999999999"/>
    <n v="3245.9465"/>
    <n v="2198.1104"/>
    <n v="1649.2139999999999"/>
    <n v="0.80624799999999996"/>
    <n v="203.42857100000001"/>
    <n v="14.060446779999999"/>
    <n v="0.99583710000000003"/>
    <n v="1"/>
    <n v="0.92029090000000002"/>
    <n v="0.84817849999999995"/>
    <n v="0.78980189999999995"/>
    <n v="0.73485909999999999"/>
    <n v="242494.76259999999"/>
    <n v="220.22951699999999"/>
    <x v="2"/>
    <x v="0"/>
    <s v="Acid plutonic rocks"/>
    <x v="0"/>
    <x v="0"/>
    <s v="Moderate"/>
    <s v="Low"/>
    <n v="4.9864532199299992E-6"/>
    <s v="Low"/>
  </r>
  <r>
    <s v="INDOFLOODS-gauge-445"/>
    <n v="2"/>
    <n v="25263.287110000001"/>
    <n v="21335.88867"/>
    <n v="183.92822269999999"/>
    <n v="680"/>
    <n v="28165.162110000001"/>
    <n v="81032.679690000004"/>
    <n v="1.184074759"/>
    <n v="0.23185895400000001"/>
    <n v="2.4143300999999999E-2"/>
    <n v="9.2799999999999994E-9"/>
    <n v="0.35199609399999998"/>
    <n v="4.3129668240000001"/>
    <n v="3.6999999999999998E-5"/>
    <n v="1.7825100000000001E-4"/>
    <n v="1.6974900959999999"/>
    <n v="0.89696937799999998"/>
    <n v="0.31176665399999998"/>
    <n v="2"/>
    <n v="1.63E-8"/>
    <n v="9.1500000000000001E-5"/>
    <n v="2.9099999999999999E-12"/>
    <n v="0.12121091000000001"/>
    <n v="2"/>
    <n v="1"/>
    <m/>
    <m/>
    <m/>
    <m/>
    <m/>
    <m/>
    <n v="30570.841799999998"/>
    <n v="2214.6098630000001"/>
    <m/>
    <m/>
    <m/>
    <m/>
    <m/>
    <m/>
    <n v="15285.420899999999"/>
    <n v="2214.6098630000001"/>
    <m/>
    <m/>
    <m/>
    <n v="7.2441898000000005E-2"/>
    <m/>
    <m/>
    <m/>
    <m/>
    <m/>
    <m/>
    <n v="2"/>
    <m/>
    <m/>
    <m/>
    <m/>
    <m/>
    <m/>
    <n v="27.102197"/>
    <n v="8.0427269999999993"/>
    <n v="67.375873999999996"/>
    <n v="112.00839999999999"/>
    <n v="33.441364"/>
    <n v="21.504090999999999"/>
    <n v="11.937272999999999"/>
    <n v="26.243939000000001"/>
    <n v="26.869394"/>
    <n v="28.842803"/>
    <n v="26.224242"/>
    <n v="3131.7954549999999"/>
    <n v="741.25"/>
    <n v="12.486364"/>
    <n v="91.154544999999999"/>
    <n v="1826.5136359999999"/>
    <n v="87.518181999999996"/>
    <n v="463.56818199999998"/>
    <n v="1571.0954549999999"/>
    <s v="Tropical"/>
    <n v="479133470"/>
    <n v="351504350"/>
    <n v="242311320"/>
    <n v="158775530"/>
    <n v="101780333"/>
    <n v="72057626"/>
    <n v="6329.4633999999996"/>
    <n v="8232.6820000000007"/>
    <n v="4635.8389999999999"/>
    <n v="3245.9465"/>
    <n v="2198.1104"/>
    <n v="1649.2139999999999"/>
    <n v="6.2064649999999997"/>
    <n v="173"/>
    <n v="47.413793099999999"/>
    <n v="0.99583710000000003"/>
    <n v="1"/>
    <n v="0.92029090000000002"/>
    <n v="0.84817849999999995"/>
    <n v="0.78980189999999995"/>
    <n v="0.73485909999999999"/>
    <n v="121183.5368"/>
    <n v="650.075467"/>
    <x v="1"/>
    <x v="0"/>
    <s v="No dominant class"/>
    <x v="0"/>
    <x v="1"/>
    <s v="Moderate"/>
    <s v="Low"/>
    <n v="4.3035675465510004E-6"/>
    <s v="Low"/>
  </r>
  <r>
    <s v="INDOFLOODS-gauge-485"/>
    <n v="6"/>
    <n v="831192.6875"/>
    <n v="510814.8125"/>
    <n v="61992.695310000003"/>
    <n v="1006"/>
    <n v="546030.6875"/>
    <n v="2196999.25"/>
    <n v="1.627189875"/>
    <n v="0.20792485799999999"/>
    <n v="1.842387E-3"/>
    <n v="2.6099999999999999E-11"/>
    <n v="0.161395177"/>
    <n v="4.8094296459999999"/>
    <n v="4.7155199999999997E-4"/>
    <n v="1.6876099999999999E-4"/>
    <n v="2.5068645479999998"/>
    <n v="1.522245407"/>
    <n v="0.37833088599999998"/>
    <n v="803"/>
    <n v="1.6700000000000001E-8"/>
    <n v="9.8999999999999994E-5"/>
    <n v="2.8200000000000001E-12"/>
    <n v="0.169773534"/>
    <n v="803"/>
    <n v="173"/>
    <n v="45"/>
    <n v="11"/>
    <n v="3"/>
    <n v="1"/>
    <m/>
    <m/>
    <n v="5138545.5"/>
    <n v="2823969.25"/>
    <n v="1327622.75"/>
    <n v="422155.15629999997"/>
    <n v="345153.28129999997"/>
    <n v="404501.125"/>
    <m/>
    <m/>
    <n v="6399.1850590000004"/>
    <n v="16323.521479999999"/>
    <n v="29502.728520000001"/>
    <n v="38377.742189999997"/>
    <n v="115051.0938"/>
    <n v="0.54956585199999997"/>
    <n v="0.47012648000000001"/>
    <n v="0.31797826299999998"/>
    <n v="0.81759816399999996"/>
    <n v="1.1719462869999999"/>
    <m/>
    <m/>
    <n v="4.6416187290000002"/>
    <n v="3.844444513"/>
    <n v="4.0909090040000002"/>
    <n v="3.6666667460000002"/>
    <n v="3"/>
    <m/>
    <m/>
    <n v="25.369029999999999"/>
    <n v="12.913294"/>
    <n v="41.912266000000002"/>
    <n v="494.948824"/>
    <n v="41.398606999999998"/>
    <n v="10.584880999999999"/>
    <n v="30.813725999999999"/>
    <n v="26.100752"/>
    <n v="25.243652999999998"/>
    <n v="31.949818"/>
    <n v="19.308278999999999"/>
    <n v="1232.298943"/>
    <n v="390.81670300000002"/>
    <n v="3.9740489999999999"/>
    <n v="142.72286299999999"/>
    <n v="1005.592995"/>
    <n v="22.956050000000001"/>
    <n v="132.35121100000001"/>
    <n v="31.963204000000001"/>
    <s v="Tropical"/>
    <n v="62481730.68"/>
    <n v="45117246.82"/>
    <n v="31363561.77"/>
    <n v="24599896.91"/>
    <n v="23948699.489999998"/>
    <n v="21180821.68"/>
    <n v="2990.2112000000002"/>
    <n v="3889.3429999999998"/>
    <n v="2227.44"/>
    <n v="1882.7871"/>
    <n v="1810.0876000000001"/>
    <n v="1581.1670999999999"/>
    <n v="1.576319"/>
    <n v="283.88804099999999"/>
    <n v="5.0263210059999999"/>
    <n v="0.47393445899999997"/>
    <n v="0.50988816000000003"/>
    <n v="0.43798083799999998"/>
    <n v="0.40366142799999999"/>
    <n v="0.37587906100000001"/>
    <n v="0.34973096599999998"/>
    <n v="11100030"/>
    <n v="178.46591900000001"/>
    <x v="1"/>
    <x v="5"/>
    <s v="Basic volcanic rocks"/>
    <x v="2"/>
    <x v="2"/>
    <s v="Flat"/>
    <s v="Low"/>
    <n v="3.10923072507E-7"/>
    <s v="Low"/>
  </r>
  <r>
    <s v="INDOFLOODS-gauge-626"/>
    <n v="5"/>
    <n v="295467.40629999997"/>
    <n v="189771.0313"/>
    <n v="14911.73242"/>
    <n v="879"/>
    <n v="203021.76560000001"/>
    <n v="662235.375"/>
    <n v="1.556967854"/>
    <n v="0.36177861700000002"/>
    <n v="4.3295850000000004E-3"/>
    <n v="1.43E-10"/>
    <n v="0.42728063500000002"/>
    <n v="2.7641212940000002"/>
    <n v="3.5485900000000001E-4"/>
    <n v="1.5731799999999999E-4"/>
    <n v="1.540705204"/>
    <n v="1.455348372"/>
    <n v="0.446166754"/>
    <n v="186"/>
    <n v="1.5799999999999999E-8"/>
    <n v="1.00175E-4"/>
    <n v="2.4799999999999999E-12"/>
    <n v="0.13828273099999999"/>
    <n v="186"/>
    <n v="39"/>
    <n v="7"/>
    <n v="2"/>
    <n v="1"/>
    <m/>
    <m/>
    <m/>
    <n v="1119897.75"/>
    <n v="709349.75"/>
    <n v="296716.46879999997"/>
    <n v="95663.328129999994"/>
    <n v="124260.2188"/>
    <m/>
    <m/>
    <m/>
    <n v="6020.9555659999996"/>
    <n v="18188.45508"/>
    <n v="42388.066409999999"/>
    <n v="47831.664060000003"/>
    <n v="124260.2188"/>
    <n v="0.63340580499999999"/>
    <n v="0.418293625"/>
    <n v="0.32240653000000002"/>
    <n v="1.2989326720000001"/>
    <m/>
    <m/>
    <m/>
    <n v="4.7692308429999999"/>
    <n v="5.5714287760000003"/>
    <n v="3.5"/>
    <n v="2"/>
    <m/>
    <m/>
    <m/>
    <n v="24.816227999999999"/>
    <n v="12.945148"/>
    <n v="52.499026000000001"/>
    <n v="289.143911"/>
    <n v="37.124519999999997"/>
    <n v="12.482875"/>
    <n v="24.641645"/>
    <n v="24.663163000000001"/>
    <n v="23.396820000000002"/>
    <n v="28.620459"/>
    <n v="21.397075000000001"/>
    <n v="960.40361399999995"/>
    <n v="327.78635400000002"/>
    <n v="0.57880299999999996"/>
    <n v="111.449504"/>
    <n v="661.34638600000005"/>
    <n v="4.4733549999999997"/>
    <n v="159.79735700000001"/>
    <n v="21.626536999999999"/>
    <s v="Arid"/>
    <n v="492710243.39999998"/>
    <n v="352536987.69999999"/>
    <n v="236667255"/>
    <n v="157054231.69999999"/>
    <n v="131801291.2"/>
    <n v="89575071.530000001"/>
    <n v="7055.1576999999997"/>
    <n v="9176.5859999999993"/>
    <n v="5155.1304"/>
    <n v="3743.8674000000001"/>
    <n v="3565.6610000000001"/>
    <n v="2801.1133"/>
    <n v="9.2793050000000008"/>
    <n v="484.73480699999999"/>
    <n v="15.50540668"/>
    <n v="0.72103642999999995"/>
    <n v="0.77573579999999998"/>
    <n v="0.66633719999999996"/>
    <n v="0.61412420000000001"/>
    <n v="0.57185649999999999"/>
    <n v="0.53207517000000004"/>
    <n v="8628607"/>
    <n v="577.20141000000001"/>
    <x v="1"/>
    <x v="5"/>
    <s v="Basic volcanic rocks"/>
    <x v="1"/>
    <x v="1"/>
    <s v="Flat"/>
    <s v="Low"/>
    <n v="6.8112165303000002E-7"/>
    <s v="Low"/>
  </r>
  <r>
    <s v="INDOFLOODS-gauge-665"/>
    <n v="2"/>
    <n v="56723.386720000002"/>
    <n v="41795.28125"/>
    <n v="463.08306879999998"/>
    <n v="702"/>
    <n v="47529.914060000003"/>
    <n v="146723.76560000001"/>
    <n v="1.3571720119999999"/>
    <n v="0.20498630400000001"/>
    <n v="1.4769646000000001E-2"/>
    <n v="3.4699999999999998E-9"/>
    <n v="0.27031356099999998"/>
    <n v="4.8783745769999998"/>
    <n v="4.0899999999999998E-5"/>
    <n v="1.70383E-4"/>
    <n v="1.9370563030000001"/>
    <n v="1.1934249400000001"/>
    <n v="0.38659986899999998"/>
    <n v="5"/>
    <n v="1.3000000000000001E-8"/>
    <n v="7.6000000000000004E-5"/>
    <n v="2.2100000000000001E-12"/>
    <n v="0.119609036"/>
    <n v="5"/>
    <n v="1"/>
    <m/>
    <m/>
    <m/>
    <m/>
    <m/>
    <m/>
    <n v="28990.976559999999"/>
    <n v="49910.613279999998"/>
    <m/>
    <m/>
    <m/>
    <m/>
    <m/>
    <m/>
    <n v="5798.1953130000002"/>
    <n v="49910.613279999998"/>
    <m/>
    <m/>
    <m/>
    <n v="1.721591353"/>
    <m/>
    <m/>
    <m/>
    <m/>
    <m/>
    <m/>
    <n v="5"/>
    <m/>
    <m/>
    <m/>
    <m/>
    <m/>
    <m/>
    <n v="25.902531"/>
    <n v="12.058813000000001"/>
    <n v="44.088906999999999"/>
    <n v="414.35668700000002"/>
    <n v="40.53181"/>
    <n v="13.200507999999999"/>
    <n v="27.331302999999998"/>
    <n v="25.449549000000001"/>
    <n v="27.477664999999998"/>
    <n v="31.718668999999998"/>
    <n v="21.104286999999999"/>
    <n v="1035.345178"/>
    <n v="301.878173"/>
    <n v="4.2284259999999998"/>
    <n v="129.83963600000001"/>
    <n v="778.38240299999995"/>
    <n v="17.724195999999999"/>
    <n v="162.67681899999999"/>
    <n v="33.664974999999998"/>
    <s v="Tropical"/>
    <n v="39765841.920000002"/>
    <n v="29252203.030000001"/>
    <n v="20555877.920000002"/>
    <n v="14269308.33"/>
    <n v="12566153"/>
    <n v="9067334.6170000006"/>
    <n v="7055.1576999999997"/>
    <n v="9176.5859999999993"/>
    <n v="5155.1304"/>
    <n v="3743.8674000000001"/>
    <n v="3565.6610000000001"/>
    <n v="2801.1133"/>
    <n v="1.0136289999999999"/>
    <n v="244.16666699999999"/>
    <n v="3.2448377580000001"/>
    <n v="0.72103642999999995"/>
    <n v="0.77573579999999998"/>
    <n v="0.66633719999999996"/>
    <n v="0.61412420000000001"/>
    <n v="0.57185649999999999"/>
    <n v="0.53207517000000004"/>
    <n v="55382.272010000001"/>
    <n v="117.00336900000001"/>
    <x v="2"/>
    <x v="1"/>
    <s v="Basic volcanic rocks"/>
    <x v="0"/>
    <x v="2"/>
    <s v="Flat"/>
    <s v="Low"/>
    <n v="2.5164965944180003E-6"/>
    <s v="Low"/>
  </r>
  <r>
    <s v="INDOFLOODS-gauge-705"/>
    <n v="5"/>
    <n v="467113.34379999997"/>
    <n v="230699.5"/>
    <n v="25141.4375"/>
    <n v="976"/>
    <n v="260391.60939999999"/>
    <n v="1115021.75"/>
    <n v="2.0247695449999998"/>
    <n v="0.370796919"/>
    <n v="3.7482010000000001E-3"/>
    <n v="8.5899999999999995E-11"/>
    <n v="0.25411674400000001"/>
    <n v="2.6968939299999999"/>
    <n v="4.0447600000000002E-4"/>
    <n v="1.6248E-4"/>
    <n v="1.9978345630000001"/>
    <n v="1.7938878540000001"/>
    <n v="0.41892754999999998"/>
    <n v="350"/>
    <n v="1.7900000000000001E-8"/>
    <n v="1.10404E-4"/>
    <n v="2.9099999999999999E-12"/>
    <n v="0.158580795"/>
    <n v="350"/>
    <n v="81"/>
    <n v="16"/>
    <n v="3"/>
    <n v="1"/>
    <m/>
    <m/>
    <m/>
    <n v="2023504"/>
    <n v="1066558.625"/>
    <n v="498024.6875"/>
    <n v="272922.6875"/>
    <n v="223978.8438"/>
    <m/>
    <m/>
    <m/>
    <n v="5781.4399409999996"/>
    <n v="13167.39063"/>
    <n v="31126.542969999999"/>
    <n v="90974.226559999996"/>
    <n v="223978.8438"/>
    <n v="0.52708500599999997"/>
    <n v="0.46694543999999999"/>
    <n v="0.54801034900000001"/>
    <n v="0.82066774399999998"/>
    <m/>
    <m/>
    <m/>
    <n v="4.320987701"/>
    <n v="5.0625"/>
    <n v="5.3333334920000004"/>
    <n v="3"/>
    <m/>
    <m/>
    <m/>
    <n v="24.930917999999998"/>
    <n v="10.997964"/>
    <n v="40.481259000000001"/>
    <n v="462.13154500000002"/>
    <n v="38.432025000000003"/>
    <n v="11.268236999999999"/>
    <n v="27.163788"/>
    <n v="26.673877000000001"/>
    <n v="18.941922999999999"/>
    <n v="30.521272"/>
    <n v="18.888045000000002"/>
    <n v="1418.548342"/>
    <n v="388.62680599999999"/>
    <n v="3.6970019999999999"/>
    <n v="122.44231499999999"/>
    <n v="999.66929800000003"/>
    <n v="29.469628"/>
    <n v="272.108633"/>
    <n v="41.524101000000002"/>
    <s v="Tropical"/>
    <n v="59318848.600000001"/>
    <n v="42813694.619999997"/>
    <n v="27693820.329999998"/>
    <n v="20307994.52"/>
    <n v="15922413.48"/>
    <n v="12981264.970000001"/>
    <n v="2488.9573730000002"/>
    <n v="3237.3664640000002"/>
    <n v="1737.3052130000001"/>
    <n v="1396.8987589999999"/>
    <n v="1216.049129"/>
    <n v="1123.4597650000001"/>
    <n v="2.1350189999999998"/>
    <n v="320.13793099999998"/>
    <n v="10.84938942"/>
    <n v="0.47436395599999998"/>
    <n v="0.51035018899999995"/>
    <n v="0.43837774099999999"/>
    <n v="0.40402721899999999"/>
    <n v="0.37621970100000002"/>
    <n v="0.35004789400000003"/>
    <n v="5111498"/>
    <n v="202.83702299999999"/>
    <x v="0"/>
    <x v="1"/>
    <s v="Metamorphics"/>
    <x v="2"/>
    <x v="0"/>
    <s v="Flat"/>
    <s v="Low"/>
    <n v="6.0900769848E-7"/>
    <s v="Low"/>
  </r>
  <r>
    <s v="INDOFLOODS-gauge-833"/>
    <n v="2"/>
    <n v="7003.78125"/>
    <n v="6648.701172"/>
    <n v="73.230880740000003"/>
    <n v="820"/>
    <n v="10498.13184"/>
    <n v="37871.027340000001"/>
    <n v="1.053405881"/>
    <n v="0.66446209000000001"/>
    <n v="7.8109137999999995E-2"/>
    <n v="3.9500000000000003E-8"/>
    <n v="0.64163780199999998"/>
    <n v="1.5049767489999999"/>
    <n v="7.9200000000000001E-5"/>
    <n v="9.5600000000000006E-5"/>
    <n v="1.2572776080000001"/>
    <n v="0.66714549099999998"/>
    <n v="0.184937716"/>
    <n v="2"/>
    <n v="4.1000000000000003E-8"/>
    <n v="4.2834500000000001E-4"/>
    <n v="3.9200000000000003E-12"/>
    <n v="7.8423738000000007E-2"/>
    <n v="2"/>
    <n v="1"/>
    <m/>
    <m/>
    <m/>
    <m/>
    <m/>
    <m/>
    <n v="6082.2568359999996"/>
    <n v="921.45001219999995"/>
    <m/>
    <m/>
    <m/>
    <m/>
    <m/>
    <m/>
    <n v="3041.1284179999998"/>
    <n v="921.45001219999995"/>
    <m/>
    <m/>
    <m/>
    <n v="0.151498049"/>
    <m/>
    <m/>
    <m/>
    <m/>
    <m/>
    <m/>
    <n v="2"/>
    <m/>
    <m/>
    <m/>
    <m/>
    <m/>
    <m/>
    <n v="15.849565"/>
    <n v="9.8697759999999999"/>
    <n v="59.296169999999996"/>
    <n v="139.713323"/>
    <n v="23.635821"/>
    <n v="6.9910449999999997"/>
    <n v="16.644776"/>
    <n v="15.627114000000001"/>
    <n v="15.110697"/>
    <n v="17.623632000000001"/>
    <n v="14.129851"/>
    <n v="1020.2089549999999"/>
    <n v="170.86567199999999"/>
    <n v="6.8805969999999999"/>
    <n v="65.771782999999999"/>
    <n v="415.14925399999998"/>
    <n v="28.895522"/>
    <n v="204.11940300000001"/>
    <n v="160.14925400000001"/>
    <s v="Temperate"/>
    <n v="453267870"/>
    <n v="329061150"/>
    <n v="225841520"/>
    <n v="166133340"/>
    <n v="114460840"/>
    <n v="81358220"/>
    <n v="5806.0230000000001"/>
    <n v="7551.8459999999995"/>
    <n v="4264.6499999999996"/>
    <n v="3377.855"/>
    <n v="2495.1064000000001"/>
    <n v="1911.3802000000001"/>
    <n v="10.163484"/>
    <n v="556"/>
    <n v="26.829268290000002"/>
    <n v="0.71851533999999995"/>
    <n v="0.77302340000000003"/>
    <n v="0.66400729999999997"/>
    <n v="0.61197685999999996"/>
    <n v="0.56985699999999995"/>
    <n v="0.53021479999999999"/>
    <n v="13337.827579999999"/>
    <n v="236.02081000000001"/>
    <x v="3"/>
    <x v="2"/>
    <s v="No dominant class"/>
    <x v="0"/>
    <x v="0"/>
    <s v="Steep"/>
    <s v="Low"/>
    <n v="7.4672335927999999E-6"/>
    <s v="Low"/>
  </r>
  <r>
    <s v="INDOFLOODS-gauge-877"/>
    <n v="5"/>
    <n v="449046.625"/>
    <n v="285309.1875"/>
    <n v="42438.839840000001"/>
    <n v="1528"/>
    <n v="293893.625"/>
    <n v="1361739.25"/>
    <n v="1.573894739"/>
    <n v="0.49134117399999999"/>
    <n v="5.1991600000000004E-3"/>
    <n v="5.8599999999999997E-11"/>
    <n v="0.28759774599999999"/>
    <n v="2.0352456569999999"/>
    <n v="5.1404900000000004E-4"/>
    <n v="1.57515E-4"/>
    <n v="1.87794745"/>
    <n v="1.5279222729999999"/>
    <n v="0.32975962800000003"/>
    <n v="547"/>
    <n v="1.6499999999999999E-8"/>
    <n v="1.0471600000000001E-4"/>
    <n v="2.5999999999999998E-12"/>
    <n v="0.24068278100000001"/>
    <n v="547"/>
    <n v="119"/>
    <n v="27"/>
    <n v="6"/>
    <n v="1"/>
    <m/>
    <m/>
    <m/>
    <n v="3482557.25"/>
    <n v="1592847.625"/>
    <n v="925681.4375"/>
    <n v="490570.84379999997"/>
    <n v="193092.6875"/>
    <m/>
    <m/>
    <m/>
    <n v="6366.6494140000004"/>
    <n v="13385.27441"/>
    <n v="34284.496090000001"/>
    <n v="81761.804690000004"/>
    <n v="193092.6875"/>
    <n v="0.45737874499999998"/>
    <n v="0.58114874400000005"/>
    <n v="0.52995645999999996"/>
    <n v="0.39360815300000002"/>
    <m/>
    <m/>
    <m/>
    <n v="4.5966386799999999"/>
    <n v="4.4074072839999996"/>
    <n v="4.5"/>
    <n v="6"/>
    <m/>
    <m/>
    <m/>
    <n v="23.928766"/>
    <n v="10.212771"/>
    <n v="57.906424999999999"/>
    <n v="189.880201"/>
    <n v="33.446572000000003"/>
    <n v="15.803141"/>
    <n v="17.643431"/>
    <n v="23.245315999999999"/>
    <n v="23.99785"/>
    <n v="26.684764000000001"/>
    <n v="21.910149000000001"/>
    <n v="1053.3213069999999"/>
    <n v="297.89594499999998"/>
    <n v="2.430949"/>
    <n v="94.73151"/>
    <n v="619.81831899999997"/>
    <n v="13.752314999999999"/>
    <n v="180.92495199999999"/>
    <n v="164.67752100000001"/>
    <s v="Tropical"/>
    <n v="238920592.69999999"/>
    <n v="172271418.40000001"/>
    <n v="119761710.40000001"/>
    <n v="81654911.599999994"/>
    <n v="56990666.329999998"/>
    <n v="41175240.020000003"/>
    <n v="5255.7983489999997"/>
    <n v="6836.1740710000004"/>
    <n v="3931.744424"/>
    <n v="2910.3723610000002"/>
    <n v="2231.3484490000001"/>
    <n v="1787.649412"/>
    <n v="4.7790809999999997"/>
    <n v="445.79803900000002"/>
    <n v="16.260881390000002"/>
    <n v="0.67774758000000002"/>
    <n v="0.72622362699999998"/>
    <n v="0.626332271"/>
    <n v="0.57725398400000005"/>
    <n v="0.537523945"/>
    <n v="0.50013099299999997"/>
    <n v="18288780"/>
    <n v="429.51616899999999"/>
    <x v="1"/>
    <x v="1"/>
    <s v="Metamorphics"/>
    <x v="2"/>
    <x v="0"/>
    <s v="Flat"/>
    <s v="Low"/>
    <n v="8.1894568740000002E-7"/>
    <s v="Low"/>
  </r>
  <r>
    <s v="INDOFLOODS-gauge-130"/>
    <n v="4"/>
    <n v="163248.73439999999"/>
    <n v="120555.2969"/>
    <n v="7189.501953"/>
    <n v="766"/>
    <n v="125654.55469999999"/>
    <n v="599038.3125"/>
    <n v="1.3541399240000001"/>
    <n v="0.455346853"/>
    <n v="6.0960779999999996E-3"/>
    <n v="3.3299999999999999E-10"/>
    <n v="0.251767397"/>
    <n v="2.19612813"/>
    <n v="1.8529700000000001E-4"/>
    <n v="1.6693900000000001E-4"/>
    <n v="2.0071341989999998"/>
    <n v="1.2991867070000001"/>
    <n v="0.27251800900000001"/>
    <n v="87"/>
    <n v="1.5399999999999999E-8"/>
    <n v="9.2499999999999999E-5"/>
    <n v="2.5799999999999999E-12"/>
    <n v="0.12787537299999999"/>
    <n v="87"/>
    <n v="19"/>
    <n v="4"/>
    <n v="1"/>
    <m/>
    <m/>
    <m/>
    <m/>
    <n v="673744.0625"/>
    <n v="280155.0625"/>
    <n v="152473.73439999999"/>
    <n v="93836.304690000004"/>
    <m/>
    <m/>
    <m/>
    <m/>
    <n v="7744.1845700000003"/>
    <n v="14745.002930000001"/>
    <n v="38118.433590000001"/>
    <n v="93836.304690000004"/>
    <m/>
    <n v="0.41581821400000002"/>
    <n v="0.54424762699999996"/>
    <n v="0.61542600400000003"/>
    <m/>
    <m/>
    <m/>
    <m/>
    <n v="4.578947544"/>
    <n v="4.75"/>
    <n v="4"/>
    <m/>
    <m/>
    <m/>
    <m/>
    <n v="24.234316"/>
    <n v="11.090413"/>
    <n v="44.715218999999998"/>
    <n v="357.93993499999999"/>
    <n v="36.242057000000003"/>
    <n v="11.437640999999999"/>
    <n v="24.804416"/>
    <n v="24.547673"/>
    <n v="20.055237999999999"/>
    <n v="28.861819000000001"/>
    <n v="19.607171999999998"/>
    <n v="1501.279374"/>
    <n v="397.42750100000001"/>
    <n v="7.0200110000000002"/>
    <n v="117.712371"/>
    <n v="1034.0780319999999"/>
    <n v="25.139296000000002"/>
    <n v="307.40670799999998"/>
    <n v="38.221465000000002"/>
    <s v="Tropical"/>
    <n v="90783642.849999994"/>
    <n v="65803515.659999996"/>
    <n v="41917214.210000001"/>
    <n v="28062109.210000001"/>
    <n v="22093663.210000001"/>
    <n v="16441836.99"/>
    <n v="3548.204874"/>
    <n v="4615.1207530000001"/>
    <n v="2399.7854269999998"/>
    <n v="1710.2920160000001"/>
    <n v="1462.927735"/>
    <n v="1195.5258249999999"/>
    <n v="1.1824779999999999"/>
    <n v="376.93258400000002"/>
    <n v="11.71450737"/>
    <n v="0.46187893800000002"/>
    <n v="0.49691802800000001"/>
    <n v="0.42683986699999998"/>
    <n v="0.39339342700000002"/>
    <n v="0.36631777500000001"/>
    <n v="0.34083481100000002"/>
    <n v="1382314"/>
    <n v="191.221441"/>
    <x v="1"/>
    <x v="2"/>
    <s v="No dominant class"/>
    <x v="1"/>
    <x v="2"/>
    <s v="Flat"/>
    <s v="Low"/>
    <n v="1.017673165242E-6"/>
    <s v="Low"/>
  </r>
  <r>
    <s v="INDOFLOODS-gauge-196"/>
    <n v="6"/>
    <n v="1170074.625"/>
    <n v="805070.125"/>
    <n v="86862.546879999994"/>
    <n v="1188"/>
    <n v="840734.9375"/>
    <n v="2785611.5"/>
    <n v="1.4533822540000001"/>
    <n v="0.122889385"/>
    <n v="1.413049E-3"/>
    <n v="1.43E-11"/>
    <n v="0.14066994199999999"/>
    <n v="8.1373996730000009"/>
    <n v="5.1801899999999999E-4"/>
    <n v="1.6792099999999999E-4"/>
    <n v="2.6851930620000002"/>
    <n v="1.3917282820000001"/>
    <n v="0.42004227599999999"/>
    <n v="1124"/>
    <n v="1.66E-8"/>
    <n v="9.8900000000000005E-5"/>
    <n v="2.79E-12"/>
    <n v="0.19949066600000001"/>
    <n v="1124"/>
    <n v="242"/>
    <n v="59"/>
    <n v="14"/>
    <n v="3"/>
    <n v="1"/>
    <m/>
    <m/>
    <n v="7348735"/>
    <n v="3882560.75"/>
    <n v="1776935.125"/>
    <n v="489316.40629999997"/>
    <n v="345153.28129999997"/>
    <n v="743383.125"/>
    <m/>
    <m/>
    <n v="6538.0205079999996"/>
    <n v="16043.639649999999"/>
    <n v="30117.54492"/>
    <n v="34951.171880000002"/>
    <n v="115051.0938"/>
    <n v="0.52833050500000001"/>
    <n v="0.45767092700000001"/>
    <n v="0.275371015"/>
    <n v="0.705378532"/>
    <n v="2.153776884"/>
    <m/>
    <m/>
    <n v="4.6446280480000004"/>
    <n v="4.101695061"/>
    <n v="4.2142858509999996"/>
    <n v="4.6666665079999996"/>
    <n v="3"/>
    <m/>
    <m/>
    <n v="25.745652"/>
    <n v="13.232467"/>
    <n v="43.502603999999998"/>
    <n v="473.61119400000001"/>
    <n v="41.446083000000002"/>
    <n v="10.988531"/>
    <n v="30.457552"/>
    <n v="26.316147999999998"/>
    <n v="25.899643000000001"/>
    <n v="32.071860999999998"/>
    <n v="19.965585999999998"/>
    <n v="1120.1060299999999"/>
    <n v="352.17142799999999"/>
    <n v="3.0762079999999998"/>
    <n v="141.055533"/>
    <n v="907.08941200000004"/>
    <n v="17.821391999999999"/>
    <n v="129.51872700000001"/>
    <n v="26.691392"/>
    <s v="Tropical"/>
    <n v="66349964.200000003"/>
    <n v="47971396.789999999"/>
    <n v="33405321.079999998"/>
    <n v="26099650.030000001"/>
    <n v="25340152.449999999"/>
    <n v="22336078.239999998"/>
    <n v="3095.7297330000001"/>
    <n v="4026.5900959999999"/>
    <n v="2304.7831940000001"/>
    <n v="1927.680159"/>
    <n v="1849.546979"/>
    <n v="1609.5101569999999"/>
    <n v="1.319145"/>
    <n v="281.20670899999999"/>
    <n v="6.4232451309999998"/>
    <n v="0.47976502399999998"/>
    <n v="0.51616104299999999"/>
    <n v="0.44336908400000002"/>
    <n v="0.40862746100000003"/>
    <n v="0.38050330300000001"/>
    <n v="0.35403351999999999"/>
    <n v="17694680"/>
    <n v="202.580862"/>
    <x v="1"/>
    <x v="5"/>
    <s v="Basic volcanic rocks"/>
    <x v="2"/>
    <x v="0"/>
    <s v="Flat"/>
    <s v="Low"/>
    <n v="2.37280601129E-7"/>
    <s v="Low"/>
  </r>
  <r>
    <s v="INDOFLOODS-gauge-208"/>
    <n v="3"/>
    <n v="44865.855470000002"/>
    <n v="33050.316409999999"/>
    <n v="757.82421880000004"/>
    <n v="596"/>
    <n v="37953.113279999998"/>
    <n v="128600.3281"/>
    <n v="1.3575015070000001"/>
    <n v="0.52610647700000002"/>
    <n v="1.5703587000000001E-2"/>
    <n v="3.3900000000000001E-9"/>
    <n v="0.57582986400000002"/>
    <n v="1.9007558819999999"/>
    <n v="1.24416E-4"/>
    <n v="1.6071E-4"/>
    <n v="1.327177644"/>
    <n v="1.1821390389999999"/>
    <n v="0.34887823499999998"/>
    <n v="13"/>
    <n v="2.11E-8"/>
    <n v="1.3137399999999999E-4"/>
    <n v="3.3899999999999999E-12"/>
    <n v="9.5782935999999999E-2"/>
    <n v="13"/>
    <n v="2"/>
    <n v="1"/>
    <m/>
    <m/>
    <m/>
    <m/>
    <m/>
    <n v="78528.164059999996"/>
    <n v="26233.964840000001"/>
    <n v="17027.51758"/>
    <m/>
    <m/>
    <m/>
    <m/>
    <m/>
    <n v="6040.6279299999997"/>
    <n v="13116.98242"/>
    <n v="17027.51758"/>
    <m/>
    <m/>
    <n v="0.33407077200000002"/>
    <n v="0.64906382600000001"/>
    <m/>
    <m/>
    <m/>
    <m/>
    <m/>
    <n v="6.5"/>
    <n v="2"/>
    <m/>
    <m/>
    <m/>
    <m/>
    <m/>
    <n v="25.424382000000001"/>
    <n v="12.700868"/>
    <n v="51.794705"/>
    <n v="284.73894200000001"/>
    <n v="37.038276000000003"/>
    <n v="12.518086"/>
    <n v="24.520188999999998"/>
    <n v="25.302015000000001"/>
    <n v="23.574553000000002"/>
    <n v="29.181948999999999"/>
    <n v="21.902383"/>
    <n v="2358.3922189999998"/>
    <n v="915.41219799999999"/>
    <n v="0.53732899999999995"/>
    <n v="156.476237"/>
    <n v="1970.7402729999999"/>
    <n v="3.3301789999999998"/>
    <n v="282.34279700000002"/>
    <n v="5.5604630000000004"/>
    <s v="Tropical"/>
    <n v="87513390.200000003"/>
    <n v="64171053"/>
    <n v="45026656.600000001"/>
    <n v="30523954.600000001"/>
    <n v="26145880.75"/>
    <n v="18724337.449999999"/>
    <n v="6955.9588800000001"/>
    <n v="9047.5588000000007"/>
    <n v="5110.6971999999996"/>
    <n v="3629.8588199999999"/>
    <n v="3400.1328600000002"/>
    <n v="2704.6105600000001"/>
    <n v="0.15004899999999999"/>
    <n v="249.4"/>
    <n v="7.4681238619999997"/>
    <n v="0.70969146400000005"/>
    <n v="0.76353017999999995"/>
    <n v="0.65585287199999998"/>
    <n v="0.60446141200000003"/>
    <n v="0.56285877399999995"/>
    <n v="0.52370337"/>
    <n v="150872.75080000001"/>
    <n v="196.80316999999999"/>
    <x v="3"/>
    <x v="4"/>
    <s v="No dominant class"/>
    <x v="0"/>
    <x v="2"/>
    <s v="Flat"/>
    <s v="Low"/>
    <n v="2.5237234667700002E-6"/>
    <s v="Low"/>
  </r>
  <r>
    <s v="INDOFLOODS-gauge-29"/>
    <n v="6"/>
    <n v="572100.6875"/>
    <n v="386962.34379999997"/>
    <n v="64017.378909999999"/>
    <n v="1487"/>
    <n v="389954.09379999997"/>
    <n v="1413298.5"/>
    <n v="1.4784401659999999"/>
    <n v="0.42098915599999998"/>
    <n v="3.8132690000000002E-3"/>
    <n v="3.59E-11"/>
    <n v="0.402754098"/>
    <n v="2.3753581050000001"/>
    <n v="7.6346200000000002E-4"/>
    <n v="1.6394700000000001E-4"/>
    <n v="1.5869241949999999"/>
    <n v="1.4670975209999999"/>
    <n v="0.40479820999999999"/>
    <n v="842"/>
    <n v="1.6899999999999999E-8"/>
    <n v="1.02806E-4"/>
    <n v="2.76E-12"/>
    <n v="0.24378898700000001"/>
    <n v="842"/>
    <n v="185"/>
    <n v="43"/>
    <n v="6"/>
    <n v="2"/>
    <n v="1"/>
    <m/>
    <m/>
    <n v="5508303.5"/>
    <n v="2695714.25"/>
    <n v="1311469.25"/>
    <n v="395859.9375"/>
    <n v="518155.375"/>
    <n v="65946.398440000004"/>
    <m/>
    <m/>
    <n v="6541.9282229999999"/>
    <n v="14571.42871"/>
    <n v="30499.285159999999"/>
    <n v="65976.65625"/>
    <n v="259077.6875"/>
    <n v="0.48939102899999998"/>
    <n v="0.48650157500000002"/>
    <n v="0.30184462699999998"/>
    <n v="1.308936119"/>
    <n v="0.127271473"/>
    <m/>
    <m/>
    <n v="4.5513515470000003"/>
    <n v="4.3023257260000003"/>
    <n v="7.1666665079999996"/>
    <n v="3"/>
    <n v="2"/>
    <m/>
    <m/>
    <n v="25.396463000000001"/>
    <n v="10.744284"/>
    <n v="55.465840999999998"/>
    <n v="216.506056"/>
    <n v="35.851981000000002"/>
    <n v="16.477876999999999"/>
    <n v="19.374105"/>
    <n v="24.693598999999999"/>
    <n v="25.220489000000001"/>
    <n v="28.579781000000001"/>
    <n v="23.129677000000001"/>
    <n v="888.81731600000001"/>
    <n v="258.04785199999998"/>
    <n v="0.79360900000000001"/>
    <n v="97.609813000000003"/>
    <n v="560.20734100000004"/>
    <n v="5.9664910000000004"/>
    <n v="115.514914"/>
    <n v="90.523867999999993"/>
    <s v="Arid"/>
    <n v="147827041.09999999"/>
    <n v="107228676.90000001"/>
    <n v="74716707.760000005"/>
    <n v="51375685.829999998"/>
    <n v="36591464.57"/>
    <n v="26972694.469999999"/>
    <n v="5127.3419599999997"/>
    <n v="6669.0919869999998"/>
    <n v="3802.8569229999998"/>
    <n v="2801.0043719999999"/>
    <n v="2177.2482599999998"/>
    <n v="1766.3422330000001"/>
    <n v="1.970453"/>
    <n v="360.825806"/>
    <n v="6.2787683779999997"/>
    <n v="0.64786744699999999"/>
    <n v="0.69701605099999997"/>
    <n v="0.59871890699999997"/>
    <n v="0.55180435999999999"/>
    <n v="0.51382590900000003"/>
    <n v="0.47808151500000001"/>
    <n v="15478840"/>
    <n v="240.31345099999999"/>
    <x v="1"/>
    <x v="5"/>
    <s v="Metamorphics"/>
    <x v="2"/>
    <x v="0"/>
    <s v="Flat"/>
    <s v="Low"/>
    <n v="6.2517401274300007E-7"/>
    <s v="Low"/>
  </r>
  <r>
    <s v="INDOFLOODS-gauge-308"/>
    <n v="5"/>
    <n v="192726.0938"/>
    <n v="116788.14840000001"/>
    <n v="12608.525390000001"/>
    <n v="785"/>
    <n v="131660.8125"/>
    <n v="695523.3125"/>
    <n v="1.65021956"/>
    <n v="0.72736305000000001"/>
    <n v="5.9622900000000003E-3"/>
    <n v="2.4E-10"/>
    <n v="0.327529758"/>
    <n v="1.374829292"/>
    <n v="3.1918400000000003E-4"/>
    <n v="1.6108299999999999E-4"/>
    <n v="1.759749174"/>
    <n v="1.4638075829999999"/>
    <n v="0.27709507900000002"/>
    <n v="172"/>
    <n v="1.7599999999999999E-8"/>
    <n v="1.09305E-4"/>
    <n v="2.84E-12"/>
    <n v="0.12644997199999999"/>
    <n v="172"/>
    <n v="37"/>
    <n v="9"/>
    <n v="3"/>
    <n v="1"/>
    <m/>
    <m/>
    <m/>
    <n v="987477.6875"/>
    <n v="512323.625"/>
    <n v="279685.28129999997"/>
    <n v="220217.875"/>
    <n v="31311.84375"/>
    <m/>
    <m/>
    <m/>
    <n v="5741.1494140000004"/>
    <n v="13846.583979999999"/>
    <n v="31076.14258"/>
    <n v="73405.960940000004"/>
    <n v="31311.84375"/>
    <n v="0.51882046500000001"/>
    <n v="0.54591524599999997"/>
    <n v="0.78737741699999997"/>
    <n v="0.142185748"/>
    <m/>
    <m/>
    <m/>
    <n v="4.6486487390000004"/>
    <n v="4.1111111640000004"/>
    <n v="3"/>
    <n v="3"/>
    <m/>
    <m/>
    <m/>
    <n v="25.322399000000001"/>
    <n v="10.954857000000001"/>
    <n v="41.089035000000003"/>
    <n v="456.75295599999998"/>
    <n v="38.145051000000002"/>
    <n v="11.479861"/>
    <n v="26.665189999999999"/>
    <n v="27.105104000000001"/>
    <n v="19.304417999999998"/>
    <n v="30.645275000000002"/>
    <n v="19.223189999999999"/>
    <n v="1327.5218769999999"/>
    <n v="333.244213"/>
    <n v="2.7711160000000001"/>
    <n v="114.936239"/>
    <n v="902.23980600000004"/>
    <n v="25.634581000000001"/>
    <n v="271.27785"/>
    <n v="36.593434000000002"/>
    <s v="Tropical"/>
    <n v="107133734.59999999"/>
    <n v="77010373.329999998"/>
    <n v="50695137.329999998"/>
    <n v="40067377.82"/>
    <n v="30600094.350000001"/>
    <n v="26209228.640000001"/>
    <n v="2243.5094789999998"/>
    <n v="2918.1144859999999"/>
    <n v="1590.365528"/>
    <n v="1344.5804880000001"/>
    <n v="1148.1525260000001"/>
    <n v="1109.451812"/>
    <n v="4.2874299999999996"/>
    <n v="241.691824"/>
    <n v="25.963094850000001"/>
    <n v="0.479470069"/>
    <n v="0.51584366800000003"/>
    <n v="0.44309649699999998"/>
    <n v="0.40837622200000001"/>
    <n v="0.38026938300000002"/>
    <n v="0.35381585599999998"/>
    <n v="4975459"/>
    <n v="392.50916799999999"/>
    <x v="1"/>
    <x v="2"/>
    <s v="Metamorphics"/>
    <x v="1"/>
    <x v="0"/>
    <s v="Flat"/>
    <s v="Low"/>
    <n v="9.6042356006999993E-7"/>
    <s v="Low"/>
  </r>
  <r>
    <s v="INDOFLOODS-gauge-318"/>
    <n v="3"/>
    <n v="42982.296880000002"/>
    <n v="30920.615229999999"/>
    <n v="551.19116210000004"/>
    <n v="847"/>
    <n v="36609.117189999997"/>
    <n v="114719.375"/>
    <n v="1.390085459"/>
    <n v="0.41126686299999998"/>
    <n v="2.3136314000000002E-2"/>
    <n v="4.1199999999999998E-9"/>
    <n v="0.52630627200000002"/>
    <n v="2.4315111639999998"/>
    <n v="1.1332000000000001E-4"/>
    <n v="1.55007E-4"/>
    <n v="1.3882154229999999"/>
    <n v="1.174087286"/>
    <n v="0.37467339599999999"/>
    <n v="10"/>
    <n v="2.36E-8"/>
    <n v="1.52156E-4"/>
    <n v="3.6600000000000002E-12"/>
    <n v="0.131290883"/>
    <n v="10"/>
    <n v="2"/>
    <n v="1"/>
    <m/>
    <m/>
    <m/>
    <m/>
    <m/>
    <n v="31966.662110000001"/>
    <n v="49980.285159999999"/>
    <n v="3491.5134280000002"/>
    <m/>
    <m/>
    <m/>
    <m/>
    <m/>
    <n v="3196.66626"/>
    <n v="24990.14258"/>
    <n v="3491.5134280000002"/>
    <m/>
    <m/>
    <n v="1.563512802"/>
    <n v="6.9857813000000005E-2"/>
    <m/>
    <m/>
    <m/>
    <m/>
    <m/>
    <n v="5"/>
    <n v="2"/>
    <m/>
    <m/>
    <m/>
    <m/>
    <m/>
    <n v="25.245559"/>
    <n v="8.7713830000000002"/>
    <n v="58.013447999999997"/>
    <n v="143.63467700000001"/>
    <n v="33.101686999999998"/>
    <n v="17.979600999999999"/>
    <n v="15.122085999999999"/>
    <n v="24.311451999999999"/>
    <n v="25.210864000000001"/>
    <n v="27.466640999999999"/>
    <n v="24.173850000000002"/>
    <n v="5887.2638040000002"/>
    <n v="2166.7960119999998"/>
    <n v="0.49693300000000001"/>
    <n v="148.417688"/>
    <n v="4863.3466259999996"/>
    <n v="5.8389569999999997"/>
    <n v="201.89110400000001"/>
    <n v="3761.6610430000001"/>
    <s v="Tropical"/>
    <n v="55391201.75"/>
    <n v="40345506.25"/>
    <n v="28696364.559999999"/>
    <n v="19756616.059999999"/>
    <n v="14152878.689999999"/>
    <n v="10489827.5"/>
    <n v="5101.6587"/>
    <n v="6635.6859999999997"/>
    <n v="3835.7204999999999"/>
    <n v="2808.6615999999999"/>
    <n v="2185.2521999999999"/>
    <n v="1772.2565"/>
    <n v="0.31437700000000002"/>
    <n v="354"/>
    <n v="1.315789474"/>
    <n v="0.65422714000000004"/>
    <n v="0.70385819999999999"/>
    <n v="0.60459613999999995"/>
    <n v="0.55722106000000005"/>
    <n v="0.51886980000000005"/>
    <n v="0.48277452999999998"/>
    <n v="96317.125270000004"/>
    <n v="181.78707299999999"/>
    <x v="0"/>
    <x v="6"/>
    <s v="No dominant class"/>
    <x v="0"/>
    <x v="2"/>
    <s v="Moderate"/>
    <s v="Low"/>
    <n v="3.5862906241980005E-6"/>
    <s v="Low"/>
  </r>
  <r>
    <s v="INDOFLOODS-gauge-319"/>
    <n v="4"/>
    <n v="127419.5781"/>
    <n v="97785.867190000004"/>
    <n v="3298.4409179999998"/>
    <n v="552"/>
    <n v="100640.2969"/>
    <n v="319578.8125"/>
    <n v="1.3030469419999999"/>
    <n v="0.32566034799999999"/>
    <n v="5.4848800000000001E-3"/>
    <n v="6.1299999999999995E-10"/>
    <n v="0.40584725100000002"/>
    <n v="3.0706839559999999"/>
    <n v="1.75231E-4"/>
    <n v="1.5176100000000001E-4"/>
    <n v="1.580865264"/>
    <n v="1.2660890819999999"/>
    <n v="0.398710966"/>
    <n v="43"/>
    <n v="1.7E-8"/>
    <n v="1.11872E-4"/>
    <n v="2.5799999999999999E-12"/>
    <n v="8.3771802000000006E-2"/>
    <n v="43"/>
    <n v="9"/>
    <n v="3"/>
    <n v="1"/>
    <m/>
    <m/>
    <m/>
    <m/>
    <n v="246173.9063"/>
    <n v="92599.054690000004"/>
    <n v="140640.89060000001"/>
    <n v="21159.23242"/>
    <m/>
    <m/>
    <m/>
    <m/>
    <n v="5724.9746089999999"/>
    <n v="10288.784180000001"/>
    <n v="46880.296880000002"/>
    <n v="21159.23242"/>
    <m/>
    <n v="0.37615299200000002"/>
    <n v="1.5188156370000001"/>
    <n v="0.15044864999999999"/>
    <m/>
    <m/>
    <m/>
    <m/>
    <n v="4.777777672"/>
    <n v="3"/>
    <n v="3"/>
    <m/>
    <m/>
    <m/>
    <m/>
    <n v="24.244817999999999"/>
    <n v="10.761735"/>
    <n v="56.086204000000002"/>
    <n v="217.895015"/>
    <n v="34.524937000000001"/>
    <n v="15.330933"/>
    <n v="19.194004"/>
    <n v="23.728458"/>
    <n v="24.071864000000001"/>
    <n v="27.32367"/>
    <n v="21.646546000000001"/>
    <n v="770.18790799999999"/>
    <n v="167.71600599999999"/>
    <n v="1.3341700000000001"/>
    <n v="87.781819999999996"/>
    <n v="423.55845499999998"/>
    <n v="7.5393879999999998"/>
    <n v="133.620923"/>
    <n v="64.086302000000003"/>
    <s v="Tropical"/>
    <n v="696193281.39999998"/>
    <n v="492973433.19999999"/>
    <n v="334615683"/>
    <n v="220245511.59999999"/>
    <n v="151504351.30000001"/>
    <n v="106779797.8"/>
    <n v="5119.7193230000003"/>
    <n v="6659.1772819999996"/>
    <n v="3846.7186919999999"/>
    <n v="2823.2563030000001"/>
    <n v="2193.1971789999998"/>
    <n v="1775.823774"/>
    <n v="19.868362000000001"/>
    <n v="1484.3"/>
    <n v="32.441911439999998"/>
    <n v="0.65587555500000005"/>
    <n v="0.70563166700000002"/>
    <n v="0.60611950299999995"/>
    <n v="0.55862505500000004"/>
    <n v="0.52017716400000003"/>
    <n v="0.483990947"/>
    <n v="6336434"/>
    <n v="1905.966541"/>
    <x v="1"/>
    <x v="7"/>
    <s v="No dominant class"/>
    <x v="0"/>
    <x v="1"/>
    <s v="Flat"/>
    <s v="Low"/>
    <n v="8.3239087368000006E-7"/>
    <s v="Low"/>
  </r>
  <r>
    <s v="INDOFLOODS-gauge-32"/>
    <n v="6"/>
    <n v="639711.4375"/>
    <n v="421990.84379999997"/>
    <n v="66450.617190000004"/>
    <n v="1525"/>
    <n v="424555.75"/>
    <n v="1498839.375"/>
    <n v="1.5159367319999999"/>
    <n v="0.36866301299999998"/>
    <n v="3.5919900000000002E-3"/>
    <n v="3.2399999999999999E-11"/>
    <n v="0.37170526399999998"/>
    <n v="2.7125043870000001"/>
    <n v="7.4857899999999998E-4"/>
    <n v="1.6425000000000001E-4"/>
    <n v="1.651873589"/>
    <n v="1.5067783589999999"/>
    <n v="0.42680454299999998"/>
    <n v="875"/>
    <n v="1.6899999999999999E-8"/>
    <n v="1.02799E-4"/>
    <n v="2.7700000000000001E-12"/>
    <n v="0.250480592"/>
    <n v="875"/>
    <n v="194"/>
    <n v="44"/>
    <n v="6"/>
    <n v="2"/>
    <n v="1"/>
    <m/>
    <m/>
    <n v="5755048"/>
    <n v="2778756.5"/>
    <n v="1333108.625"/>
    <n v="395859.9375"/>
    <n v="518155.375"/>
    <n v="133557.10939999999"/>
    <m/>
    <m/>
    <n v="6577.1977539999998"/>
    <n v="14323.487300000001"/>
    <n v="30297.92383"/>
    <n v="65976.65625"/>
    <n v="259077.6875"/>
    <n v="0.48283812399999998"/>
    <n v="0.479750067"/>
    <n v="0.29694500600000001"/>
    <n v="1.308936119"/>
    <n v="0.25775495199999998"/>
    <m/>
    <m/>
    <n v="4.5103092189999998"/>
    <n v="4.4090909959999998"/>
    <n v="7.3333334920000004"/>
    <n v="3"/>
    <n v="2"/>
    <m/>
    <m/>
    <n v="25.490368"/>
    <n v="10.781986"/>
    <n v="55.467851000000003"/>
    <n v="218.18806599999999"/>
    <n v="35.971120999999997"/>
    <n v="16.529330999999999"/>
    <n v="19.441790999999998"/>
    <n v="24.801397999999999"/>
    <n v="25.237016000000001"/>
    <n v="28.685834"/>
    <n v="23.192533000000001"/>
    <n v="872.33124399999997"/>
    <n v="250.94154599999999"/>
    <n v="0.77342699999999998"/>
    <n v="97.685834999999997"/>
    <n v="547.84094100000004"/>
    <n v="5.965662"/>
    <n v="113.43955"/>
    <n v="84.188304000000002"/>
    <s v="Arid"/>
    <n v="148058713"/>
    <n v="107430040.7"/>
    <n v="74575972.659999996"/>
    <n v="51388268.789999999"/>
    <n v="36614571.549999997"/>
    <n v="27014332.68"/>
    <n v="5134.779646"/>
    <n v="6678.7661189999999"/>
    <n v="3793.339868"/>
    <n v="2798.7868950000002"/>
    <n v="2174.9303770000001"/>
    <n v="1764.629504"/>
    <n v="1.9548160000000001"/>
    <n v="368.50124099999999"/>
    <n v="6.1800172269999996"/>
    <n v="0.646025725"/>
    <n v="0.695034614"/>
    <n v="0.59701690200000002"/>
    <n v="0.55023572300000001"/>
    <n v="0.512365234"/>
    <n v="0.47672245200000002"/>
    <n v="16220290"/>
    <n v="242.60983100000001"/>
    <x v="1"/>
    <x v="5"/>
    <s v="Metamorphics"/>
    <x v="2"/>
    <x v="0"/>
    <s v="Flat"/>
    <s v="Low"/>
    <n v="5.8998435750000002E-7"/>
    <s v="Low"/>
  </r>
  <r>
    <s v="INDOFLOODS-gauge-324"/>
    <n v="3"/>
    <n v="129473.6406"/>
    <n v="84465.21875"/>
    <n v="2832.6523440000001"/>
    <n v="781"/>
    <n v="89357.273440000004"/>
    <n v="303810.8125"/>
    <n v="1.5328633789999999"/>
    <n v="0.354759037"/>
    <n v="8.7401949999999992E-3"/>
    <n v="7.4500000000000001E-10"/>
    <n v="0.385652989"/>
    <n v="2.8188147539999999"/>
    <n v="1.7774199999999999E-4"/>
    <n v="1.6068000000000001E-4"/>
    <n v="1.6217272279999999"/>
    <n v="1.4489434960000001"/>
    <n v="0.426165342"/>
    <n v="43"/>
    <n v="1.9099999999999999E-8"/>
    <n v="1.1864199999999999E-4"/>
    <n v="3.0599999999999999E-12"/>
    <n v="0.12549090399999999"/>
    <n v="43"/>
    <n v="10"/>
    <n v="1"/>
    <m/>
    <m/>
    <m/>
    <m/>
    <m/>
    <n v="237443.5938"/>
    <n v="104671.9844"/>
    <n v="113034.36719999999"/>
    <m/>
    <m/>
    <m/>
    <m/>
    <m/>
    <n v="5521.9438479999999"/>
    <n v="10467.19824"/>
    <n v="113034.36719999999"/>
    <m/>
    <m/>
    <n v="0.44082883"/>
    <n v="1.0798913240000001"/>
    <m/>
    <m/>
    <m/>
    <m/>
    <m/>
    <n v="4.3000001909999996"/>
    <n v="10"/>
    <m/>
    <m/>
    <m/>
    <m/>
    <m/>
    <n v="23.454827000000002"/>
    <n v="9.48203"/>
    <n v="55.584654999999998"/>
    <n v="174.34491199999999"/>
    <n v="32.572851999999997"/>
    <n v="15.485493999999999"/>
    <n v="17.087357999999998"/>
    <n v="22.565564999999999"/>
    <n v="22.824148000000001"/>
    <n v="26.129663000000001"/>
    <n v="21.910312000000001"/>
    <n v="3309.8526069999998"/>
    <n v="1203.6358869999999"/>
    <n v="0.893096"/>
    <n v="135.978678"/>
    <n v="2614.6207399999998"/>
    <n v="10.092339000000001"/>
    <n v="192.63763499999999"/>
    <n v="644.07456999999999"/>
    <s v="Tropical"/>
    <n v="141850432.80000001"/>
    <n v="102075114.8"/>
    <n v="71165699.650000006"/>
    <n v="48039057.640000001"/>
    <n v="33817932.030000001"/>
    <n v="24540718.370000001"/>
    <n v="5101.6587"/>
    <n v="6635.6859999999997"/>
    <n v="3835.7204999999999"/>
    <n v="2808.6615999999999"/>
    <n v="2185.2521999999999"/>
    <n v="1772.2565"/>
    <n v="1.959886"/>
    <n v="416.39393899999999"/>
    <n v="5.0126582280000003"/>
    <n v="0.65422714000000004"/>
    <n v="0.70385819999999999"/>
    <n v="0.60459613999999995"/>
    <n v="0.55722106000000005"/>
    <n v="0.51886980000000005"/>
    <n v="0.48277452999999998"/>
    <n v="512144.95880000002"/>
    <n v="179.436443"/>
    <x v="0"/>
    <x v="1"/>
    <s v="Metamorphics"/>
    <x v="0"/>
    <x v="2"/>
    <s v="Flat"/>
    <s v="Low"/>
    <n v="1.4043745326E-6"/>
    <s v="Low"/>
  </r>
  <r>
    <s v="INDOFLOODS-gauge-338"/>
    <n v="6"/>
    <n v="837830.6875"/>
    <n v="488994.53129999997"/>
    <n v="124893.27340000001"/>
    <n v="1068"/>
    <n v="508287.25"/>
    <n v="2072318.375"/>
    <n v="1.713374376"/>
    <n v="0.48341554399999997"/>
    <n v="2.1011739999999999E-3"/>
    <n v="1.97E-11"/>
    <n v="0.36545673000000001"/>
    <n v="2.0686135289999998"/>
    <n v="9.7764899999999992E-4"/>
    <n v="1.58562E-4"/>
    <n v="1.665935516"/>
    <n v="1.64834094"/>
    <n v="0.40429630900000002"/>
    <n v="1603"/>
    <n v="1.6199999999999999E-8"/>
    <n v="1.0230600000000001E-4"/>
    <n v="2.5700000000000002E-12"/>
    <n v="0.16934458899999999"/>
    <n v="1603"/>
    <n v="339"/>
    <n v="63"/>
    <n v="16"/>
    <n v="4"/>
    <n v="1"/>
    <m/>
    <m/>
    <n v="10218051"/>
    <n v="5087824.5"/>
    <n v="2002799.375"/>
    <n v="1169442"/>
    <n v="998446.625"/>
    <n v="326808.46879999997"/>
    <m/>
    <m/>
    <n v="6374.330078"/>
    <n v="15008.33203"/>
    <n v="31790.466799999998"/>
    <n v="73090.125"/>
    <n v="249611.6563"/>
    <n v="0.49792513300000002"/>
    <n v="0.393645525"/>
    <n v="0.58390372999999995"/>
    <n v="0.85378038899999997"/>
    <n v="0.32731691000000002"/>
    <m/>
    <m/>
    <n v="4.7286133770000003"/>
    <n v="5.380952358"/>
    <n v="3.9375"/>
    <n v="4"/>
    <n v="4"/>
    <m/>
    <m/>
    <n v="25.574006000000001"/>
    <n v="12.323344000000001"/>
    <n v="53.473511000000002"/>
    <n v="270.38453700000002"/>
    <n v="37.640241000000003"/>
    <n v="14.541651"/>
    <n v="23.098589"/>
    <n v="24.89556"/>
    <n v="24.573767"/>
    <n v="29.365428999999999"/>
    <n v="22.592952"/>
    <n v="916.106897"/>
    <n v="270.30060700000001"/>
    <n v="0.88578100000000004"/>
    <n v="105.38134599999999"/>
    <n v="589.984421"/>
    <n v="8.1117720000000002"/>
    <n v="95.488455000000002"/>
    <n v="34.628366"/>
    <s v="Arid"/>
    <n v="238246807.69999999"/>
    <n v="172261621.90000001"/>
    <n v="118483949.8"/>
    <n v="80236068.349999994"/>
    <n v="64655342.950000003"/>
    <n v="45483146.020000003"/>
    <n v="6175.5708969999996"/>
    <n v="8032.5147139999999"/>
    <n v="4552.1317929999996"/>
    <n v="3319.2356340000001"/>
    <n v="2939.4699310000001"/>
    <n v="2334.4049129999999"/>
    <n v="4.0761859999999999"/>
    <n v="379.50129900000002"/>
    <n v="10.69785839"/>
    <n v="0.68966913200000002"/>
    <n v="0.741988906"/>
    <n v="0.63734946299999995"/>
    <n v="0.58740789100000002"/>
    <n v="0.54697897900000003"/>
    <n v="0.50892827200000001"/>
    <n v="40810310"/>
    <n v="324.69837799999999"/>
    <x v="1"/>
    <x v="5"/>
    <s v="Basic volcanic rocks"/>
    <x v="2"/>
    <x v="0"/>
    <s v="Flat"/>
    <s v="Low"/>
    <n v="3.33166351788E-7"/>
    <s v="Low"/>
  </r>
  <r>
    <s v="INDOFLOODS-gauge-345"/>
    <n v="3"/>
    <n v="73532.945309999996"/>
    <n v="51432.324220000002"/>
    <n v="1641.223389"/>
    <n v="286"/>
    <n v="57130.101560000003"/>
    <n v="182624.07810000001"/>
    <n v="1.4297029969999999"/>
    <n v="0.50284916199999996"/>
    <n v="5.006117E-3"/>
    <n v="1.5300000000000001E-9"/>
    <n v="0.61838859300000004"/>
    <n v="1.9886680839999999"/>
    <n v="1.4236899999999999E-4"/>
    <n v="1.7053500000000001E-4"/>
    <n v="1.2806941270000001"/>
    <n v="1.287113905"/>
    <n v="0.40264651200000001"/>
    <n v="20"/>
    <n v="1.5799999999999999E-8"/>
    <n v="9.2899999999999995E-5"/>
    <n v="2.6999999999999998E-12"/>
    <n v="4.8773087999999999E-2"/>
    <n v="20"/>
    <n v="5"/>
    <n v="1"/>
    <m/>
    <m/>
    <m/>
    <m/>
    <m/>
    <n v="152013.01560000001"/>
    <n v="91629.992190000004"/>
    <n v="36243.480470000002"/>
    <m/>
    <m/>
    <m/>
    <m/>
    <m/>
    <n v="7600.6508789999998"/>
    <n v="18325.998049999998"/>
    <n v="36243.480470000002"/>
    <m/>
    <m/>
    <n v="0.60277730200000001"/>
    <n v="0.39554166800000001"/>
    <m/>
    <m/>
    <m/>
    <m/>
    <m/>
    <n v="4"/>
    <n v="5"/>
    <m/>
    <m/>
    <m/>
    <m/>
    <m/>
    <n v="26.347971999999999"/>
    <n v="12.77988"/>
    <n v="54.521327999999997"/>
    <n v="272.73820499999999"/>
    <n v="38.590899999999998"/>
    <n v="15.14817"/>
    <n v="23.442730000000001"/>
    <n v="25.50244"/>
    <n v="26.037298"/>
    <n v="30.302002999999999"/>
    <n v="23.361713000000002"/>
    <n v="895.32838800000002"/>
    <n v="202.498516"/>
    <n v="1"/>
    <n v="98.499964000000006"/>
    <n v="520.08011899999997"/>
    <n v="9.1132539999999995"/>
    <n v="88.547477999999998"/>
    <n v="36.706726000000003"/>
    <s v="Arid"/>
    <n v="46323575.899999999"/>
    <n v="34187482.5"/>
    <n v="24338254.050000001"/>
    <n v="17020269.329999998"/>
    <n v="14212861.43"/>
    <n v="10316831.050000001"/>
    <n v="6273.7581"/>
    <n v="8160.2259999999997"/>
    <n v="4627.3664399999998"/>
    <n v="3369.7850800000001"/>
    <n v="3013.49748"/>
    <n v="2389.5705800000001"/>
    <n v="0.35471399999999997"/>
    <n v="351.47618999999997"/>
    <n v="0.25751073000000002"/>
    <n v="0.69431271400000005"/>
    <n v="0.74698476000000003"/>
    <n v="0.64164077600000002"/>
    <n v="0.591362944"/>
    <n v="0.55066181999999997"/>
    <n v="0.51235491399999999"/>
    <n v="293648.56229999999"/>
    <n v="176.96917400000001"/>
    <x v="1"/>
    <x v="5"/>
    <s v="No dominant class"/>
    <x v="0"/>
    <x v="2"/>
    <s v="Flat"/>
    <s v="Low"/>
    <n v="8.5371816259499999E-7"/>
    <s v="Low"/>
  </r>
  <r>
    <s v="INDOFLOODS-gauge-346"/>
    <n v="2"/>
    <n v="32433.396479999999"/>
    <n v="25964.691409999999"/>
    <n v="287.33984379999998"/>
    <n v="930"/>
    <n v="29631.64258"/>
    <n v="95176.273440000004"/>
    <n v="1.24913466"/>
    <n v="0.32725357999999999"/>
    <n v="3.1385370000000003E-2"/>
    <n v="7.06E-9"/>
    <n v="0.39861011499999999"/>
    <n v="3.0557343960000001"/>
    <n v="4.1999999999999998E-5"/>
    <n v="1.36499E-4"/>
    <n v="1.5951517820000001"/>
    <n v="1.094552755"/>
    <n v="0.34077185399999999"/>
    <n v="3"/>
    <n v="1.39E-8"/>
    <n v="1.01984E-4"/>
    <n v="1.9E-12"/>
    <n v="0.12694422899999999"/>
    <n v="3"/>
    <n v="1"/>
    <m/>
    <m/>
    <m/>
    <m/>
    <m/>
    <m/>
    <n v="23563.04492"/>
    <n v="15658.606449999999"/>
    <m/>
    <m/>
    <m/>
    <m/>
    <m/>
    <m/>
    <n v="7854.3481449999999"/>
    <n v="15658.606449999999"/>
    <m/>
    <m/>
    <m/>
    <n v="0.66454088700000002"/>
    <m/>
    <m/>
    <m/>
    <m/>
    <m/>
    <m/>
    <n v="3"/>
    <m/>
    <m/>
    <m/>
    <m/>
    <m/>
    <m/>
    <n v="25.455932000000001"/>
    <n v="8.7461090000000006"/>
    <n v="58.948036999999999"/>
    <n v="138.96283600000001"/>
    <n v="33.114409000000002"/>
    <n v="18.277809999999999"/>
    <n v="14.836600000000001"/>
    <n v="24.501009"/>
    <n v="25.410038"/>
    <n v="27.604035"/>
    <n v="24.380547"/>
    <n v="6177.0691639999995"/>
    <n v="2212.0720459999998"/>
    <n v="0.50144100000000003"/>
    <n v="146.30315999999999"/>
    <n v="5073.1815559999995"/>
    <n v="6.308357"/>
    <n v="227.919308"/>
    <n v="4169.56196"/>
    <s v="Tropical"/>
    <n v="33853740.75"/>
    <n v="24680133.75"/>
    <n v="17581058.129999999"/>
    <n v="12123392"/>
    <n v="8698202.5"/>
    <n v="6458797.9000000004"/>
    <n v="5101.6587"/>
    <n v="6635.6859999999997"/>
    <n v="3835.7204999999999"/>
    <n v="2808.6615999999999"/>
    <n v="2185.2521999999999"/>
    <n v="1772.2565"/>
    <n v="0.134376"/>
    <n v="138.75"/>
    <n v="2.9411764709999999"/>
    <n v="0.65422714000000004"/>
    <n v="0.70385819999999999"/>
    <n v="0.60459613999999995"/>
    <n v="0.55722106000000005"/>
    <n v="0.51886980000000005"/>
    <n v="0.48277452999999998"/>
    <n v="57734.068950000001"/>
    <n v="198.24867499999999"/>
    <x v="2"/>
    <x v="1"/>
    <s v="No dominant class"/>
    <x v="0"/>
    <x v="2"/>
    <s v="Moderate"/>
    <s v="Low"/>
    <n v="4.2840716196300001E-6"/>
    <s v="Low"/>
  </r>
  <r>
    <s v="INDOFLOODS-gauge-349"/>
    <n v="3"/>
    <n v="57956.101560000003"/>
    <n v="18712.644530000001"/>
    <n v="1027.7146"/>
    <n v="658"/>
    <n v="37357.289060000003"/>
    <n v="150432.39060000001"/>
    <n v="3.0971624850000001"/>
    <n v="0.73641365800000003"/>
    <n v="1.7613698000000001E-2"/>
    <n v="2.9600000000000001E-9"/>
    <n v="0.57068920099999998"/>
    <n v="1.3579324479999999"/>
    <n v="1.52893E-4"/>
    <n v="1.49937E-4"/>
    <n v="1.333141804"/>
    <n v="1.5514000649999999"/>
    <n v="0.38526344299999998"/>
    <n v="17"/>
    <n v="2.2399999999999999E-8"/>
    <n v="1.4926100000000001E-4"/>
    <n v="3.3599999999999998E-12"/>
    <n v="9.8658814999999997E-2"/>
    <n v="17"/>
    <n v="5"/>
    <n v="1"/>
    <m/>
    <m/>
    <m/>
    <m/>
    <m/>
    <n v="70326.617190000004"/>
    <n v="46419.769529999998"/>
    <n v="37346.476560000003"/>
    <m/>
    <m/>
    <m/>
    <m/>
    <m/>
    <n v="4136.8598629999997"/>
    <n v="9283.9541019999997"/>
    <n v="37346.476560000003"/>
    <m/>
    <m/>
    <n v="0.66005974999999995"/>
    <n v="0.80453819000000004"/>
    <m/>
    <m/>
    <m/>
    <m/>
    <m/>
    <n v="3.4000000950000002"/>
    <n v="5"/>
    <m/>
    <m/>
    <m/>
    <m/>
    <m/>
    <n v="24.245699999999999"/>
    <n v="8.9096530000000005"/>
    <n v="56.442748000000002"/>
    <n v="147.80025900000001"/>
    <n v="32.199919999999999"/>
    <n v="16.40192"/>
    <n v="15.798"/>
    <n v="23.524947000000001"/>
    <n v="24.019812999999999"/>
    <n v="26.495467000000001"/>
    <n v="23.015892999999998"/>
    <n v="3792.6632"/>
    <n v="1555.7560000000001"/>
    <n v="1.2E-2"/>
    <n v="154.16235399999999"/>
    <n v="3152.2968000000001"/>
    <n v="4.0175999999999998"/>
    <n v="145.16159999999999"/>
    <n v="91.970399999999998"/>
    <s v="Tropical"/>
    <n v="64024952.5"/>
    <n v="46498654.579999998"/>
    <n v="32918035.579999998"/>
    <n v="22561370.920000002"/>
    <n v="16100180.33"/>
    <n v="11878589.539999999"/>
    <n v="5101.6587"/>
    <n v="6635.6859999999997"/>
    <n v="3835.7204999999999"/>
    <n v="2808.6615999999999"/>
    <n v="2185.2521999999999"/>
    <n v="1772.2565"/>
    <n v="0.26980399999999999"/>
    <n v="302.41666700000002"/>
    <n v="0.559440559"/>
    <n v="0.65422714000000004"/>
    <n v="0.70385819999999999"/>
    <n v="0.60459613999999995"/>
    <n v="0.55722106000000005"/>
    <n v="0.51886980000000005"/>
    <n v="0.48277452999999998"/>
    <n v="149588.83309999999"/>
    <n v="143.613437"/>
    <x v="3"/>
    <x v="0"/>
    <s v="No dominant class"/>
    <x v="0"/>
    <x v="2"/>
    <s v="Flat"/>
    <s v="Low"/>
    <n v="2.6409450370259999E-6"/>
    <s v="Low"/>
  </r>
  <r>
    <s v="INDOFLOODS-gauge-355"/>
    <n v="3"/>
    <n v="44138.828130000002"/>
    <n v="35216.050779999998"/>
    <n v="584.77313230000004"/>
    <n v="339"/>
    <n v="41058.046880000002"/>
    <n v="126186.9063"/>
    <n v="1.2533724310000001"/>
    <n v="0.34688925700000001"/>
    <n v="8.2566029999999995E-3"/>
    <n v="3.5699999999999999E-9"/>
    <n v="0.46149679999999998"/>
    <n v="2.8827645780000002"/>
    <n v="1.2679600000000001E-4"/>
    <n v="1.6423499999999999E-4"/>
    <n v="1.482490182"/>
    <n v="1.075034738"/>
    <n v="0.34978929199999997"/>
    <n v="12"/>
    <n v="2.7400000000000001E-8"/>
    <n v="1.6659699999999999E-4"/>
    <n v="4.4899999999999996E-12"/>
    <n v="5.5675514000000002E-2"/>
    <n v="12"/>
    <n v="3"/>
    <n v="1"/>
    <m/>
    <m/>
    <m/>
    <m/>
    <m/>
    <n v="53305.53125"/>
    <n v="12642.820309999999"/>
    <n v="30091.609380000002"/>
    <m/>
    <m/>
    <m/>
    <m/>
    <m/>
    <n v="4442.1274409999996"/>
    <n v="4214.2734380000002"/>
    <n v="30091.609380000002"/>
    <m/>
    <m/>
    <n v="0.237176523"/>
    <n v="2.380134344"/>
    <m/>
    <m/>
    <m/>
    <m/>
    <m/>
    <n v="4"/>
    <n v="3"/>
    <m/>
    <m/>
    <m/>
    <m/>
    <m/>
    <n v="21.883817000000001"/>
    <n v="9.1641440000000003"/>
    <n v="56.423476000000001"/>
    <n v="163.11603600000001"/>
    <n v="30.708062000000002"/>
    <n v="14.464214999999999"/>
    <n v="16.243846999999999"/>
    <n v="20.864144"/>
    <n v="21.007213"/>
    <n v="24.387294000000001"/>
    <n v="20.541961000000001"/>
    <n v="3232.6025460000001"/>
    <n v="1251.3083449999999"/>
    <n v="1"/>
    <n v="141.86166900000001"/>
    <n v="2525.7751060000001"/>
    <n v="8.5643560000000001"/>
    <n v="219.49787799999999"/>
    <n v="452.47666199999998"/>
    <s v="Tropical"/>
    <n v="55424462.670000002"/>
    <n v="40567157"/>
    <n v="29089034.670000002"/>
    <n v="20189603.5"/>
    <n v="14570350.5"/>
    <n v="10893759.33"/>
    <n v="5101.6587"/>
    <n v="6635.6859999999997"/>
    <n v="3835.7204999999999"/>
    <n v="2808.6615999999999"/>
    <n v="2185.2521999999999"/>
    <n v="1772.2565"/>
    <n v="0.83986499999999997"/>
    <n v="423.16666700000002"/>
    <n v="6.3569682150000002"/>
    <n v="0.65422714000000004"/>
    <n v="0.70385819999999999"/>
    <n v="0.60459613999999995"/>
    <n v="0.55722106000000005"/>
    <n v="0.51886980000000005"/>
    <n v="0.48277452999999998"/>
    <n v="78278.130359999996"/>
    <n v="132.446878"/>
    <x v="0"/>
    <x v="1"/>
    <s v="No dominant class"/>
    <x v="0"/>
    <x v="2"/>
    <s v="Flat"/>
    <s v="Low"/>
    <n v="1.3560231937049999E-6"/>
    <s v="Low"/>
  </r>
  <r>
    <s v="INDOFLOODS-gauge-361"/>
    <n v="4"/>
    <n v="191142.10939999999"/>
    <n v="122980"/>
    <n v="8031.3129879999997"/>
    <n v="597"/>
    <n v="128386.24219999999"/>
    <n v="479913.28129999997"/>
    <n v="1.554253578"/>
    <n v="0.48724743700000001"/>
    <n v="4.6500309999999998E-3"/>
    <n v="3.0800000000000002E-10"/>
    <n v="0.43819847699999998"/>
    <n v="2.0523452760000001"/>
    <n v="2.66715E-4"/>
    <n v="1.5830299999999999E-4"/>
    <n v="1.5213905569999999"/>
    <n v="1.488805175"/>
    <n v="0.39828467400000001"/>
    <n v="102"/>
    <n v="1.59E-8"/>
    <n v="1.00678E-4"/>
    <n v="2.5200000000000002E-12"/>
    <n v="9.4506971999999995E-2"/>
    <n v="102"/>
    <n v="20"/>
    <n v="5"/>
    <n v="1"/>
    <m/>
    <m/>
    <m/>
    <m/>
    <n v="688777.5625"/>
    <n v="326680.53129999997"/>
    <n v="137769.25"/>
    <n v="118154.69530000001"/>
    <m/>
    <m/>
    <m/>
    <m/>
    <n v="6752.7211909999996"/>
    <n v="16334.02637"/>
    <n v="27553.849610000001"/>
    <n v="118154.69530000001"/>
    <m/>
    <n v="0.47429031100000002"/>
    <n v="0.42172470699999998"/>
    <n v="0.85762751100000001"/>
    <m/>
    <m/>
    <m/>
    <m/>
    <n v="5.0999999049999998"/>
    <n v="4"/>
    <n v="5"/>
    <m/>
    <m/>
    <m/>
    <m/>
    <n v="24.364775999999999"/>
    <n v="10.596556"/>
    <n v="56.921835999999999"/>
    <n v="204.51527899999999"/>
    <n v="34.462643999999997"/>
    <n v="15.840954"/>
    <n v="18.621690000000001"/>
    <n v="23.737210000000001"/>
    <n v="24.469529999999999"/>
    <n v="27.375826"/>
    <n v="22.099733000000001"/>
    <n v="649.49249599999996"/>
    <n v="156.85824400000001"/>
    <n v="1.0822369999999999"/>
    <n v="92.760919000000001"/>
    <n v="350.199116"/>
    <n v="6.1771180000000001"/>
    <n v="135.32236800000001"/>
    <n v="52.947367999999997"/>
    <s v="Arid"/>
    <n v="210584598.90000001"/>
    <n v="152278560.30000001"/>
    <n v="107026111.59999999"/>
    <n v="72822247.719999999"/>
    <n v="51623392.630000003"/>
    <n v="37783337.299999997"/>
    <n v="5101.6587"/>
    <n v="6635.6859999999997"/>
    <n v="3835.7204999999999"/>
    <n v="2808.6615999999999"/>
    <n v="2185.2521999999999"/>
    <n v="1772.2565"/>
    <n v="5.0407419999999998"/>
    <n v="382.75757599999997"/>
    <n v="16.036552589999999"/>
    <n v="0.65422714000000004"/>
    <n v="0.70385819999999999"/>
    <n v="0.60459613999999995"/>
    <n v="0.55722106000000005"/>
    <n v="0.51886980000000005"/>
    <n v="0.48277452999999998"/>
    <n v="2709152"/>
    <n v="336.71452099999999"/>
    <x v="1"/>
    <x v="2"/>
    <s v="Metamorphics"/>
    <x v="1"/>
    <x v="0"/>
    <s v="Flat"/>
    <s v="Low"/>
    <n v="7.361138573929999E-7"/>
    <s v="Low"/>
  </r>
  <r>
    <s v="INDOFLOODS-gauge-363"/>
    <n v="5"/>
    <n v="148325.17189999999"/>
    <n v="116519.55469999999"/>
    <n v="8276.7285159999992"/>
    <n v="310"/>
    <n v="120351.97659999999"/>
    <n v="570628.5"/>
    <n v="1.2729637620000001"/>
    <n v="0.57141584199999995"/>
    <n v="2.5757779999999999E-3"/>
    <n v="3.2400000000000002E-10"/>
    <n v="0.31941968199999998"/>
    <n v="1.750039101"/>
    <n v="2.6812500000000003E-4"/>
    <n v="1.5430500000000001E-4"/>
    <n v="1.781949282"/>
    <n v="1.2324281930000001"/>
    <n v="0.259932995"/>
    <n v="116"/>
    <n v="1.85E-8"/>
    <n v="1.19799E-4"/>
    <n v="2.8500000000000002E-12"/>
    <n v="4.7834440999999998E-2"/>
    <n v="116"/>
    <n v="27"/>
    <n v="7"/>
    <n v="2"/>
    <n v="1"/>
    <m/>
    <m/>
    <m/>
    <n v="639562.75"/>
    <n v="363765.34379999997"/>
    <n v="159193.10939999999"/>
    <n v="114616.52340000001"/>
    <m/>
    <m/>
    <m/>
    <m/>
    <n v="5513.4721680000002"/>
    <n v="13472.79004"/>
    <n v="22741.873049999998"/>
    <n v="57308.261720000002"/>
    <m/>
    <n v="0.56877195800000002"/>
    <n v="0.43762582500000002"/>
    <n v="0.71998417400000003"/>
    <m/>
    <m/>
    <m/>
    <m/>
    <n v="4.2962961200000001"/>
    <n v="3.8571429249999998"/>
    <n v="3.5"/>
    <n v="2"/>
    <m/>
    <m/>
    <m/>
    <n v="26.573554000000001"/>
    <n v="12.629595999999999"/>
    <n v="49.489564000000001"/>
    <n v="341.10825299999999"/>
    <n v="40.144362999999998"/>
    <n v="14.624457"/>
    <n v="25.519905999999999"/>
    <n v="25.864509999999999"/>
    <n v="23.413592000000001"/>
    <n v="31.19633"/>
    <n v="22.620094999999999"/>
    <n v="890.63955799999997"/>
    <n v="213.77392800000001"/>
    <n v="1.4485220000000001"/>
    <n v="111.933367"/>
    <n v="595.55284800000004"/>
    <n v="9.8845179999999999"/>
    <n v="63.414073000000002"/>
    <n v="22.707379"/>
    <s v="Tropical"/>
    <n v="150788174.90000001"/>
    <n v="109817738.8"/>
    <n v="74448140.689999998"/>
    <n v="52052740.899999999"/>
    <n v="38342323"/>
    <n v="28218703.02"/>
    <n v="5345.4796720000004"/>
    <n v="6952.8218790000001"/>
    <n v="3870.9206119999999"/>
    <n v="2873.9343979999999"/>
    <n v="2290.1039209999999"/>
    <n v="1850.5376470000001"/>
    <n v="1.7525200000000001"/>
    <n v="296.87755099999998"/>
    <n v="5.4703476479999997"/>
    <n v="0.64390078900000003"/>
    <n v="0.69274848300000003"/>
    <n v="0.59505317499999999"/>
    <n v="0.54842587399999998"/>
    <n v="0.51067994699999997"/>
    <n v="0.47515439599999998"/>
    <n v="2129545"/>
    <n v="254.60001700000001"/>
    <x v="1"/>
    <x v="5"/>
    <s v="No dominant class"/>
    <x v="1"/>
    <x v="0"/>
    <s v="Flat"/>
    <s v="Low"/>
    <n v="3.9745542429000003E-7"/>
    <s v="Low"/>
  </r>
  <r>
    <s v="INDOFLOODS-gauge-364"/>
    <n v="4"/>
    <n v="102404.4219"/>
    <n v="72547.726559999996"/>
    <n v="3250.0295409999999"/>
    <n v="1538"/>
    <n v="81256.132809999996"/>
    <n v="300538.5"/>
    <n v="1.411545515"/>
    <n v="0.49223786600000002"/>
    <n v="1.8927801000000001E-2"/>
    <n v="7.6500000000000005E-10"/>
    <n v="0.45216500799999998"/>
    <n v="2.0315382479999999"/>
    <n v="1.7967699999999999E-4"/>
    <n v="1.60922E-4"/>
    <n v="1.49770987"/>
    <n v="1.260267019"/>
    <n v="0.340736449"/>
    <n v="42"/>
    <n v="1.66E-8"/>
    <n v="1.0325E-4"/>
    <n v="2.6700000000000001E-12"/>
    <n v="0.24749869099999999"/>
    <n v="42"/>
    <n v="8"/>
    <n v="3"/>
    <n v="1"/>
    <m/>
    <m/>
    <m/>
    <m/>
    <n v="304713.75"/>
    <n v="106162.3438"/>
    <n v="62400.691409999999"/>
    <n v="49725.863279999998"/>
    <m/>
    <m/>
    <m/>
    <m/>
    <n v="7255.0893550000001"/>
    <n v="13270.29297"/>
    <n v="20800.230469999999"/>
    <n v="49725.863279999998"/>
    <m/>
    <n v="0.348400235"/>
    <n v="0.58778554199999999"/>
    <n v="0.79688000699999995"/>
    <m/>
    <m/>
    <m/>
    <m/>
    <n v="5.25"/>
    <n v="2.6666667460000002"/>
    <n v="3"/>
    <m/>
    <m/>
    <m/>
    <m/>
    <n v="25.233409999999999"/>
    <n v="8.6526619999999994"/>
    <n v="59.788240999999999"/>
    <n v="143.21110100000001"/>
    <n v="32.918849000000002"/>
    <n v="18.439098000000001"/>
    <n v="14.479749999999999"/>
    <n v="24.162167"/>
    <n v="25.265198000000002"/>
    <n v="27.444074000000001"/>
    <n v="24.072831000000001"/>
    <n v="4119.1148750000002"/>
    <n v="1498.571829"/>
    <n v="1.0005090000000001"/>
    <n v="137.19186500000001"/>
    <n v="3155.7710139999999"/>
    <n v="10.342078000000001"/>
    <n v="279.03998999999999"/>
    <n v="2632.9651039999999"/>
    <s v="Tropical"/>
    <n v="50500098.799999997"/>
    <n v="36786349.630000003"/>
    <n v="26171705.02"/>
    <n v="18025599.02"/>
    <n v="12919894.060000001"/>
    <n v="9582173.1510000005"/>
    <n v="5101.6587"/>
    <n v="6635.6859999999997"/>
    <n v="3835.7204999999999"/>
    <n v="2808.6615999999999"/>
    <n v="2185.2521999999999"/>
    <n v="1772.2565"/>
    <n v="0.78911200000000004"/>
    <n v="218.30952400000001"/>
    <n v="13.356766260000001"/>
    <n v="0.65422714000000004"/>
    <n v="0.70385819999999999"/>
    <n v="0.60459613999999995"/>
    <n v="0.55722106000000005"/>
    <n v="0.51886980000000005"/>
    <n v="0.48277452999999998"/>
    <n v="725418.24879999994"/>
    <n v="220.396265"/>
    <x v="3"/>
    <x v="1"/>
    <s v="Metamorphics"/>
    <x v="0"/>
    <x v="0"/>
    <s v="Flat"/>
    <s v="Low"/>
    <n v="3.0458995925220003E-6"/>
    <s v="Low"/>
  </r>
  <r>
    <s v="INDOFLOODS-gauge-369"/>
    <n v="5"/>
    <n v="302106.53129999997"/>
    <n v="189812.8125"/>
    <n v="14490.601559999999"/>
    <n v="1197"/>
    <n v="195423.5938"/>
    <n v="671399.75"/>
    <n v="1.5916024449999999"/>
    <n v="0.37943065199999998"/>
    <n v="6.1251559999999997E-3"/>
    <n v="1.51E-10"/>
    <n v="0.40395587700000002"/>
    <n v="2.6355276110000001"/>
    <n v="3.7831399999999998E-4"/>
    <n v="1.59498E-4"/>
    <n v="1.584561825"/>
    <n v="1.5459061860000001"/>
    <n v="0.44996520899999998"/>
    <n v="199"/>
    <n v="1.7500000000000001E-8"/>
    <n v="1.09898E-4"/>
    <n v="2.8000000000000002E-12"/>
    <n v="0.19091929499999999"/>
    <n v="199"/>
    <n v="42"/>
    <n v="9"/>
    <n v="3"/>
    <n v="1"/>
    <m/>
    <m/>
    <m/>
    <n v="1214115.625"/>
    <n v="506812.15629999997"/>
    <n v="379480.96879999997"/>
    <n v="154940.1875"/>
    <n v="55875.382810000003"/>
    <m/>
    <m/>
    <m/>
    <n v="6101.0834960000002"/>
    <n v="12066.956050000001"/>
    <n v="42164.550779999998"/>
    <n v="51646.730470000002"/>
    <n v="55875.382810000003"/>
    <n v="0.417433202"/>
    <n v="0.74876058099999998"/>
    <n v="0.40829500600000002"/>
    <n v="0.36062550500000001"/>
    <m/>
    <m/>
    <m/>
    <n v="4.7380952839999999"/>
    <n v="4.6666665079999996"/>
    <n v="3"/>
    <n v="3"/>
    <m/>
    <m/>
    <m/>
    <n v="24.139654"/>
    <n v="10.132308999999999"/>
    <n v="55.212868999999998"/>
    <n v="196.10052300000001"/>
    <n v="34.074466999999999"/>
    <n v="15.713388999999999"/>
    <n v="18.361077999999999"/>
    <n v="23.393424"/>
    <n v="23.979890000000001"/>
    <n v="27.138874000000001"/>
    <n v="22.327183999999999"/>
    <n v="1590.6772980000001"/>
    <n v="524.83518100000003"/>
    <n v="0.64790499999999995"/>
    <n v="107.676671"/>
    <n v="1115.567855"/>
    <n v="7.4307239999999997"/>
    <n v="154.475979"/>
    <n v="260.157826"/>
    <s v="Tropical"/>
    <n v="154762262.90000001"/>
    <n v="112075837.09999999"/>
    <n v="78965452.75"/>
    <n v="53864978.619999997"/>
    <n v="38274377.729999997"/>
    <n v="28093005.210000001"/>
    <n v="5101.6587"/>
    <n v="6635.6859999999997"/>
    <n v="3835.7204999999999"/>
    <n v="2808.6615999999999"/>
    <n v="2185.2521999999999"/>
    <n v="1772.2565"/>
    <n v="1.9895890000000001"/>
    <n v="392.50867099999999"/>
    <n v="8.1931525829999998"/>
    <n v="0.65422714000000004"/>
    <n v="0.70385819999999999"/>
    <n v="0.60459613999999995"/>
    <n v="0.55722106000000005"/>
    <n v="0.51886980000000005"/>
    <n v="0.48277452999999998"/>
    <n v="3925171"/>
    <n v="269.84635100000003"/>
    <x v="1"/>
    <x v="1"/>
    <s v="Metamorphics"/>
    <x v="1"/>
    <x v="0"/>
    <s v="Flat"/>
    <s v="Low"/>
    <n v="9.7695013168799994E-7"/>
    <s v="Low"/>
  </r>
  <r>
    <s v="INDOFLOODS-gauge-372"/>
    <n v="3"/>
    <n v="44966.71875"/>
    <n v="35876.441409999999"/>
    <n v="689.84643549999998"/>
    <n v="1791"/>
    <n v="39174.710939999997"/>
    <n v="127866.6563"/>
    <n v="1.2533773180000001"/>
    <n v="0.44951152799999999"/>
    <n v="4.5718270999999998E-2"/>
    <n v="3.4499999999999999E-9"/>
    <n v="0.53020972"/>
    <n v="2.224637032"/>
    <n v="1.01668E-4"/>
    <n v="1.54559E-4"/>
    <n v="1.38309598"/>
    <n v="1.147850633"/>
    <n v="0.35166883500000001"/>
    <n v="9"/>
    <n v="1.88E-8"/>
    <n v="1.21926E-4"/>
    <n v="2.9099999999999999E-12"/>
    <n v="0.27681541399999998"/>
    <n v="9"/>
    <n v="3"/>
    <n v="1"/>
    <m/>
    <m/>
    <m/>
    <m/>
    <m/>
    <n v="54134.054689999997"/>
    <n v="24653.871090000001"/>
    <n v="27834.144530000001"/>
    <m/>
    <m/>
    <m/>
    <m/>
    <m/>
    <n v="6014.8950199999999"/>
    <n v="8217.9570309999999"/>
    <n v="27834.144530000001"/>
    <m/>
    <m/>
    <n v="0.45542258000000002"/>
    <n v="1.128996968"/>
    <m/>
    <m/>
    <m/>
    <m/>
    <m/>
    <n v="3"/>
    <n v="3"/>
    <m/>
    <m/>
    <m/>
    <m/>
    <m/>
    <n v="26.281306000000001"/>
    <n v="8.7367209999999993"/>
    <n v="60.246968000000003"/>
    <n v="139.01976300000001"/>
    <n v="33.821238000000001"/>
    <n v="19.318688999999999"/>
    <n v="14.502549"/>
    <n v="25.218912"/>
    <n v="26.39106"/>
    <n v="28.438734"/>
    <n v="25.115817"/>
    <n v="4578.4660190000004"/>
    <n v="1592.4308249999999"/>
    <n v="1.0048539999999999"/>
    <n v="136.43214499999999"/>
    <n v="3570.964806"/>
    <n v="9.0716020000000004"/>
    <n v="258.26092199999999"/>
    <n v="3028.9259710000001"/>
    <s v="Tropical"/>
    <n v="112692567.8"/>
    <n v="81829545.400000006"/>
    <n v="57905251.100000001"/>
    <n v="39663447.700000003"/>
    <n v="28282653.550000001"/>
    <n v="20847393.550000001"/>
    <n v="5101.6587"/>
    <n v="6635.6859999999997"/>
    <n v="3835.7204999999999"/>
    <n v="2808.6615999999999"/>
    <n v="2185.2521999999999"/>
    <n v="1772.2565"/>
    <n v="0.87498299999999996"/>
    <n v="206.5"/>
    <n v="16.631578950000002"/>
    <n v="0.65422714000000004"/>
    <n v="0.70385819999999999"/>
    <n v="0.60459613999999995"/>
    <n v="0.55722106000000005"/>
    <n v="0.51886980000000005"/>
    <n v="0.48277452999999998"/>
    <n v="223113.4547"/>
    <n v="322.53894500000001"/>
    <x v="3"/>
    <x v="6"/>
    <s v="No dominant class"/>
    <x v="0"/>
    <x v="0"/>
    <s v="Moderate"/>
    <s v="Low"/>
    <n v="7.0661702474889993E-6"/>
    <s v="Low"/>
  </r>
  <r>
    <s v="INDOFLOODS-gauge-376"/>
    <n v="5"/>
    <n v="654491.5"/>
    <n v="387402.9375"/>
    <n v="53425.386720000002"/>
    <n v="1050"/>
    <n v="391114.78129999997"/>
    <n v="1456955.125"/>
    <n v="1.6894334550000001"/>
    <n v="0.34925225399999998"/>
    <n v="2.684634E-3"/>
    <n v="3.9199999999999998E-11"/>
    <n v="0.31627523899999999"/>
    <n v="2.8632600309999998"/>
    <n v="5.8272200000000004E-4"/>
    <n v="1.5485400000000001E-4"/>
    <n v="1.7907855509999999"/>
    <n v="1.6734000440000001"/>
    <n v="0.44921872000000002"/>
    <n v="682"/>
    <n v="1.59E-8"/>
    <n v="1.0262100000000001E-4"/>
    <n v="2.46E-12"/>
    <n v="0.16259652399999999"/>
    <n v="682"/>
    <n v="135"/>
    <n v="26"/>
    <n v="5"/>
    <n v="1"/>
    <m/>
    <m/>
    <m/>
    <n v="4251124"/>
    <n v="2129094.5"/>
    <n v="919132.75"/>
    <n v="548761.6875"/>
    <n v="425013.0625"/>
    <m/>
    <m/>
    <m/>
    <n v="6233.3198240000002"/>
    <n v="15771.070309999999"/>
    <n v="35351.257810000003"/>
    <n v="109752.33590000001"/>
    <n v="425013.0625"/>
    <n v="0.50083094800000005"/>
    <n v="0.43170124300000001"/>
    <n v="0.59704291799999998"/>
    <n v="0.77449476699999997"/>
    <m/>
    <m/>
    <m/>
    <n v="5.0518517489999999"/>
    <n v="5.1923074720000004"/>
    <n v="5.1999998090000004"/>
    <n v="5"/>
    <m/>
    <m/>
    <m/>
    <n v="24.886113999999999"/>
    <n v="11.508618999999999"/>
    <n v="55.013737999999996"/>
    <n v="225.25197199999999"/>
    <n v="35.944398"/>
    <n v="15.023709"/>
    <n v="20.92069"/>
    <n v="24.082293"/>
    <n v="24.532564000000001"/>
    <n v="28.19022"/>
    <n v="22.581033000000001"/>
    <n v="1081.826247"/>
    <n v="342.48346600000002"/>
    <n v="0.64406799999999997"/>
    <n v="105.006073"/>
    <n v="706.01185599999997"/>
    <n v="8.9357530000000001"/>
    <n v="106.736811"/>
    <n v="43.517280999999997"/>
    <s v="Arid"/>
    <n v="239589982.59999999"/>
    <n v="173519552.19999999"/>
    <n v="120454167.90000001"/>
    <n v="81811399.329999998"/>
    <n v="64132066.659999996"/>
    <n v="45638973.399999999"/>
    <n v="5833.8502829999998"/>
    <n v="7588.0415389999998"/>
    <n v="4330.2489450000003"/>
    <n v="3159.1863840000001"/>
    <n v="2702.6436619999999"/>
    <n v="2157.8826450000001"/>
    <n v="4.0597880000000002"/>
    <n v="406.99089500000002"/>
    <n v="14.18872328"/>
    <n v="0.67926795100000004"/>
    <n v="0.73079866599999999"/>
    <n v="0.62773732599999998"/>
    <n v="0.57854894400000001"/>
    <n v="0.538729762"/>
    <n v="0.50125291900000002"/>
    <n v="18345460"/>
    <n v="340.90918099999999"/>
    <x v="1"/>
    <x v="5"/>
    <s v="Basic volcanic rocks"/>
    <x v="2"/>
    <x v="0"/>
    <s v="Flat"/>
    <s v="Low"/>
    <n v="4.1572631343599999E-7"/>
    <s v="Low"/>
  </r>
  <r>
    <s v="INDOFLOODS-gauge-391"/>
    <n v="6"/>
    <n v="779901.6875"/>
    <n v="448903.4375"/>
    <n v="69118.5"/>
    <n v="984"/>
    <n v="466040.625"/>
    <n v="1567224.125"/>
    <n v="1.7373484370000001"/>
    <n v="0.31823411600000001"/>
    <n v="2.1114039999999999E-3"/>
    <n v="2.8899999999999998E-11"/>
    <n v="0.35362416499999999"/>
    <n v="3.1423404220000002"/>
    <n v="7.2867699999999995E-4"/>
    <n v="1.6090700000000001E-4"/>
    <n v="1.693578005"/>
    <n v="1.6734628680000001"/>
    <n v="0.49763250399999998"/>
    <n v="893"/>
    <n v="1.6499999999999999E-8"/>
    <n v="1.0268300000000001E-4"/>
    <n v="2.66E-12"/>
    <n v="0.15833243699999999"/>
    <n v="893"/>
    <n v="197"/>
    <n v="37"/>
    <n v="11"/>
    <n v="3"/>
    <n v="1"/>
    <m/>
    <m/>
    <n v="5736929"/>
    <n v="2895583.5"/>
    <n v="1083666.75"/>
    <n v="620680.3125"/>
    <n v="515907.625"/>
    <n v="268879.46879999997"/>
    <m/>
    <m/>
    <n v="6424.3325199999999"/>
    <n v="14698.393550000001"/>
    <n v="29288.291020000001"/>
    <n v="56425.484380000002"/>
    <n v="171969.20310000001"/>
    <n v="0.50472706599999995"/>
    <n v="0.37424814699999998"/>
    <n v="0.57275938999999998"/>
    <n v="0.83119702299999998"/>
    <n v="0.52117753"/>
    <m/>
    <m/>
    <n v="4.532994747"/>
    <n v="5.324324131"/>
    <n v="3.3636362549999999"/>
    <n v="3.6666667460000002"/>
    <n v="3"/>
    <m/>
    <m/>
    <n v="26.036242000000001"/>
    <n v="12.964304"/>
    <n v="52.313637999999997"/>
    <n v="304.49916000000002"/>
    <n v="38.883263999999997"/>
    <n v="14.091585"/>
    <n v="24.791678999999998"/>
    <n v="25.449786"/>
    <n v="24.542314000000001"/>
    <n v="30.198491000000001"/>
    <n v="22.547545"/>
    <n v="796.84178299999996"/>
    <n v="218.43327099999999"/>
    <n v="1.0638129999999999"/>
    <n v="105.636883"/>
    <n v="506.128421"/>
    <n v="7.4719860000000002"/>
    <n v="88.329141000000007"/>
    <n v="28.244029999999999"/>
    <s v="Arid"/>
    <n v="241359932.90000001"/>
    <n v="174262081.30000001"/>
    <n v="118948595.5"/>
    <n v="80329733.290000007"/>
    <n v="66240403"/>
    <n v="46150223.689999998"/>
    <n v="6475.886622"/>
    <n v="8423.1328919999996"/>
    <n v="4748.8407139999999"/>
    <n v="3460.572177"/>
    <n v="3148.4919719999998"/>
    <n v="2490.2010719999998"/>
    <n v="4.1877700000000004"/>
    <n v="363.56455399999999"/>
    <n v="8.2756655539999997"/>
    <n v="0.699056652"/>
    <n v="0.75208858599999995"/>
    <n v="0.64602483600000005"/>
    <n v="0.59540347800000004"/>
    <n v="0.55442425699999998"/>
    <n v="0.51585561300000005"/>
    <n v="22000810"/>
    <n v="316.61015800000001"/>
    <x v="1"/>
    <x v="5"/>
    <s v="Basic volcanic rocks"/>
    <x v="2"/>
    <x v="0"/>
    <s v="Flat"/>
    <s v="Low"/>
    <n v="3.3973968342799999E-7"/>
    <s v="Low"/>
  </r>
  <r>
    <s v="INDOFLOODS-gauge-394"/>
    <n v="5"/>
    <n v="383689.8125"/>
    <n v="253031.23439999999"/>
    <n v="36889.800779999998"/>
    <n v="1392"/>
    <n v="264462.40629999997"/>
    <n v="1216617.25"/>
    <n v="1.516373277"/>
    <n v="0.52744650800000004"/>
    <n v="5.2635080000000001E-3"/>
    <n v="6.9799999999999994E-11"/>
    <n v="0.313190252"/>
    <n v="1.8959268330000001"/>
    <n v="5.0303399999999997E-4"/>
    <n v="1.5852600000000001E-4"/>
    <n v="1.7995836730000001"/>
    <n v="1.4508292679999999"/>
    <n v="0.31537428499999998"/>
    <n v="478"/>
    <n v="1.66E-8"/>
    <n v="1.04651E-4"/>
    <n v="2.6299999999999999E-12"/>
    <n v="0.220668584"/>
    <n v="478"/>
    <n v="105"/>
    <n v="23"/>
    <n v="5"/>
    <n v="1"/>
    <m/>
    <m/>
    <m/>
    <n v="3041328"/>
    <n v="1357403.375"/>
    <n v="850671.75"/>
    <n v="470864"/>
    <n v="127735.9063"/>
    <m/>
    <m/>
    <m/>
    <n v="6362.6108400000003"/>
    <n v="12927.65137"/>
    <n v="36985.726560000003"/>
    <n v="94172.796879999994"/>
    <n v="127735.9063"/>
    <n v="0.44631931200000002"/>
    <n v="0.62669044699999998"/>
    <n v="0.55352020300000004"/>
    <n v="0.27127984199999999"/>
    <m/>
    <m/>
    <m/>
    <n v="4.5523810390000001"/>
    <n v="4.5652174949999997"/>
    <n v="4.5999999049999998"/>
    <n v="5"/>
    <m/>
    <m/>
    <m/>
    <n v="23.715154999999999"/>
    <n v="10.187543"/>
    <n v="57.902121000000001"/>
    <n v="186.66487100000001"/>
    <n v="33.259013000000003"/>
    <n v="15.656218000000001"/>
    <n v="17.602795"/>
    <n v="23.025352999999999"/>
    <n v="23.870415000000001"/>
    <n v="26.477188999999999"/>
    <n v="21.804663000000001"/>
    <n v="1094.228818"/>
    <n v="315.20284400000003"/>
    <n v="1.9560519999999999"/>
    <n v="96.554501000000002"/>
    <n v="655.05965400000002"/>
    <n v="12.499988999999999"/>
    <n v="182.191588"/>
    <n v="171.05122800000001"/>
    <s v="Tropical"/>
    <n v="244598578.80000001"/>
    <n v="176200390.40000001"/>
    <n v="122631951.90000001"/>
    <n v="82808154.129999995"/>
    <n v="57882711.68"/>
    <n v="41900114.829999998"/>
    <n v="5191.6613740000003"/>
    <n v="6752.7517250000001"/>
    <n v="3893.0141309999999"/>
    <n v="2855.0879"/>
    <n v="2199.8506339999999"/>
    <n v="1772.704765"/>
    <n v="5.1422730000000003"/>
    <n v="478.663657"/>
    <n v="16.612505380000002"/>
    <n v="0.67332324200000004"/>
    <n v="0.72101910700000005"/>
    <n v="0.62224357399999997"/>
    <n v="0.57348566999999995"/>
    <n v="0.53401498800000002"/>
    <n v="0.49686613600000001"/>
    <n v="16778960"/>
    <n v="452.84792299999998"/>
    <x v="1"/>
    <x v="2"/>
    <s v="Metamorphics"/>
    <x v="2"/>
    <x v="0"/>
    <s v="Flat"/>
    <s v="Low"/>
    <n v="8.344028692080001E-7"/>
    <s v="Low"/>
  </r>
  <r>
    <s v="INDOFLOODS-gauge-395"/>
    <n v="3"/>
    <n v="104290.1719"/>
    <n v="81224.742190000004"/>
    <n v="2236.875732"/>
    <n v="467"/>
    <n v="86004.609379999994"/>
    <n v="249845.26560000001"/>
    <n v="1.2839704750000001"/>
    <n v="0.30241155600000003"/>
    <n v="5.4299420000000001E-3"/>
    <n v="8.7099999999999999E-10"/>
    <n v="0.45030781600000003"/>
    <n v="3.3067517280000001"/>
    <n v="1.24077E-4"/>
    <n v="1.4154099999999999E-4"/>
    <n v="1.5007952449999999"/>
    <n v="1.2126114370000001"/>
    <n v="0.41741904600000002"/>
    <n v="25"/>
    <n v="1.39E-8"/>
    <n v="9.7899999999999994E-5"/>
    <n v="1.9600000000000001E-12"/>
    <n v="6.609951E-2"/>
    <n v="25"/>
    <n v="5"/>
    <n v="1"/>
    <m/>
    <m/>
    <m/>
    <m/>
    <m/>
    <n v="116957.50780000001"/>
    <n v="164018.20310000001"/>
    <n v="35633.261720000002"/>
    <m/>
    <m/>
    <m/>
    <m/>
    <m/>
    <n v="4678.3002930000002"/>
    <n v="32803.640630000002"/>
    <n v="35633.261720000002"/>
    <m/>
    <m/>
    <n v="1.402374268"/>
    <n v="0.21725186699999999"/>
    <m/>
    <m/>
    <m/>
    <m/>
    <m/>
    <n v="5"/>
    <n v="5"/>
    <m/>
    <m/>
    <m/>
    <m/>
    <m/>
    <n v="24.18665"/>
    <n v="11.075734000000001"/>
    <n v="54.916097999999998"/>
    <n v="200.537812"/>
    <n v="34.717443000000003"/>
    <n v="14.556409"/>
    <n v="20.161034000000001"/>
    <n v="23.430001000000001"/>
    <n v="23.979661"/>
    <n v="27.183599999999998"/>
    <n v="22.318245000000001"/>
    <n v="1886.7749449999999"/>
    <n v="750.74617599999999"/>
    <n v="0.27094000000000001"/>
    <n v="132.46966"/>
    <n v="1423.7374359999999"/>
    <n v="9.0790240000000004"/>
    <n v="128.291697"/>
    <n v="57.328842000000002"/>
    <s v="Tropical"/>
    <n v="286026137.39999998"/>
    <n v="206355699.90000001"/>
    <n v="141289730.80000001"/>
    <n v="95118285.670000002"/>
    <n v="77949691.459999993"/>
    <n v="54626087.579999998"/>
    <n v="6648.1787420000001"/>
    <n v="8647.2318329999998"/>
    <n v="4880.2533370000001"/>
    <n v="3549.032858"/>
    <n v="3278.0758329999999"/>
    <n v="2586.768133"/>
    <n v="6.4509160000000003"/>
    <n v="493.79166700000002"/>
    <n v="23.87301587"/>
    <n v="0.707117828"/>
    <n v="0.76076129999999997"/>
    <n v="0.653474479"/>
    <n v="0.60226937899999999"/>
    <n v="0.56081760400000003"/>
    <n v="0.52180420299999997"/>
    <n v="1053845"/>
    <n v="467.12708199999997"/>
    <x v="1"/>
    <x v="5"/>
    <s v="Basic volcanic rocks"/>
    <x v="0"/>
    <x v="0"/>
    <s v="Flat"/>
    <s v="Low"/>
    <n v="7.6855942062200002E-7"/>
    <s v="Low"/>
  </r>
  <r>
    <s v="INDOFLOODS-gauge-396"/>
    <n v="2"/>
    <n v="22147.666020000001"/>
    <n v="20719.40625"/>
    <n v="346.30181879999998"/>
    <n v="1074"/>
    <n v="24801.367190000001"/>
    <n v="80613.664059999996"/>
    <n v="1.068933487"/>
    <n v="0.56299370500000001"/>
    <n v="4.3304062999999997E-2"/>
    <n v="7.6799999999999999E-9"/>
    <n v="0.66964912399999998"/>
    <n v="1.7762188910000001"/>
    <n v="7.4400000000000006E-5"/>
    <n v="1.4764499999999999E-4"/>
    <n v="1.2307008500000001"/>
    <n v="0.89300179499999999"/>
    <n v="0.27473837099999998"/>
    <n v="5"/>
    <n v="1.7299999999999999E-8"/>
    <n v="1.17349E-4"/>
    <n v="2.56E-12"/>
    <n v="0.15857079600000001"/>
    <n v="5"/>
    <n v="1"/>
    <m/>
    <m/>
    <m/>
    <m/>
    <m/>
    <m/>
    <n v="38541.066409999999"/>
    <n v="12588.6875"/>
    <m/>
    <m/>
    <m/>
    <m/>
    <m/>
    <m/>
    <n v="7708.2133789999998"/>
    <n v="12588.6875"/>
    <m/>
    <m/>
    <m/>
    <n v="0.32663050300000002"/>
    <m/>
    <m/>
    <m/>
    <m/>
    <m/>
    <m/>
    <n v="5"/>
    <m/>
    <m/>
    <m/>
    <m/>
    <m/>
    <m/>
    <n v="26.20665"/>
    <n v="8.8003330000000002"/>
    <n v="60.101152999999996"/>
    <n v="138.080467"/>
    <n v="33.728428999999998"/>
    <n v="19.085785999999999"/>
    <n v="14.642643"/>
    <n v="25.205611000000001"/>
    <n v="26.252161000000001"/>
    <n v="28.347756"/>
    <n v="25.1"/>
    <n v="5338.2817960000002"/>
    <n v="1880.451372"/>
    <n v="1"/>
    <n v="141.162262"/>
    <n v="4271.2668329999997"/>
    <n v="7.7082290000000002"/>
    <n v="248.02743100000001"/>
    <n v="3659.0299249999998"/>
    <s v="Tropical"/>
    <n v="98934160"/>
    <n v="71943466.670000002"/>
    <n v="51034122"/>
    <n v="35043615.329999998"/>
    <n v="25045990.670000002"/>
    <n v="18512575.329999998"/>
    <n v="5101.6587"/>
    <n v="6635.6859999999997"/>
    <n v="3835.7204999999999"/>
    <n v="2808.6615999999999"/>
    <n v="2185.2521999999999"/>
    <n v="1772.2565"/>
    <n v="0.58264800000000005"/>
    <n v="150.66666699999999"/>
    <n v="4.3103448279999999"/>
    <n v="0.65422714000000004"/>
    <n v="0.70385819999999999"/>
    <n v="0.60459613999999995"/>
    <n v="0.55722106000000005"/>
    <n v="0.51886980000000005"/>
    <n v="0.48277452999999998"/>
    <n v="54009.516239999997"/>
    <n v="161.18613199999999"/>
    <x v="3"/>
    <x v="1"/>
    <s v="No dominant class"/>
    <x v="0"/>
    <x v="2"/>
    <s v="Moderate"/>
    <s v="Low"/>
    <n v="6.393628381634999E-6"/>
    <s v="Low"/>
  </r>
  <r>
    <s v="INDOFLOODS-gauge-397"/>
    <n v="4"/>
    <n v="123383.72659999999"/>
    <n v="84360.101559999996"/>
    <n v="2771.248779"/>
    <n v="393"/>
    <n v="87872.03125"/>
    <n v="255313.9375"/>
    <n v="1.462583899"/>
    <n v="0.35890060699999998"/>
    <n v="4.4724129999999997E-3"/>
    <n v="7.6600000000000004E-10"/>
    <n v="0.534239888"/>
    <n v="2.786286831"/>
    <n v="1.2925299999999999E-4"/>
    <n v="1.46689E-4"/>
    <n v="1.3778692480000001"/>
    <n v="1.4041296240000001"/>
    <n v="0.48326280700000002"/>
    <n v="25"/>
    <n v="1.1900000000000001E-8"/>
    <n v="8.1199999999999995E-5"/>
    <n v="1.75E-12"/>
    <n v="5.7648890000000001E-2"/>
    <n v="25"/>
    <n v="5"/>
    <n v="2"/>
    <n v="1"/>
    <m/>
    <m/>
    <m/>
    <m/>
    <n v="197653.1563"/>
    <n v="121395.38280000001"/>
    <n v="67108.03125"/>
    <n v="20355.941409999999"/>
    <m/>
    <m/>
    <m/>
    <m/>
    <n v="7906.1264650000003"/>
    <n v="24279.07617"/>
    <n v="33554.015630000002"/>
    <n v="20355.941409999999"/>
    <m/>
    <n v="0.61418390300000003"/>
    <n v="0.55280548299999999"/>
    <n v="0.303330928"/>
    <m/>
    <m/>
    <m/>
    <m/>
    <n v="5"/>
    <n v="2.5"/>
    <n v="2"/>
    <m/>
    <m/>
    <m/>
    <m/>
    <n v="23.672495000000001"/>
    <n v="10.915003"/>
    <n v="55.220149999999997"/>
    <n v="193.31631899999999"/>
    <n v="34.11412"/>
    <n v="14.35154"/>
    <n v="19.76258"/>
    <n v="22.911325999999999"/>
    <n v="23.634654999999999"/>
    <n v="26.618807"/>
    <n v="21.945844999999998"/>
    <n v="2221.3884370000001"/>
    <n v="916.79227200000003"/>
    <n v="0.101685"/>
    <n v="140.79592299999999"/>
    <n v="1726.6778039999999"/>
    <n v="9.4721089999999997"/>
    <n v="147.22341700000001"/>
    <n v="62.830621999999998"/>
    <s v="Tropical"/>
    <n v="200282730.80000001"/>
    <n v="145349799.19999999"/>
    <n v="100834754.40000001"/>
    <n v="68617650.890000001"/>
    <n v="55422114.719999999"/>
    <n v="39393881.68"/>
    <n v="6403.9913669999996"/>
    <n v="8329.6193330000006"/>
    <n v="4715.3271000000004"/>
    <n v="3432.1321330000001"/>
    <n v="3105.5247330000002"/>
    <n v="2458.1610329999999"/>
    <n v="3.152123"/>
    <n v="449.88888900000001"/>
    <n v="17.804754679999999"/>
    <n v="0.69876666700000001"/>
    <n v="0.75177660000000002"/>
    <n v="0.64575684700000002"/>
    <n v="0.59515648700000001"/>
    <n v="0.55419426699999996"/>
    <n v="0.51564162300000005"/>
    <n v="907800.33680000005"/>
    <n v="322.49593399999998"/>
    <x v="0"/>
    <x v="5"/>
    <s v="Basic volcanic rocks"/>
    <x v="0"/>
    <x v="0"/>
    <s v="Flat"/>
    <s v="Low"/>
    <n v="6.5605379055700001E-7"/>
    <s v="Low"/>
  </r>
  <r>
    <s v="INDOFLOODS-gauge-403"/>
    <n v="2"/>
    <n v="21117.912110000001"/>
    <n v="13541.17871"/>
    <n v="249.5108185"/>
    <n v="1720"/>
    <n v="18805.394530000001"/>
    <n v="66075.929690000004"/>
    <n v="1.5595327619999999"/>
    <n v="0.705544591"/>
    <n v="9.1463118999999996E-2"/>
    <n v="1.1900000000000001E-8"/>
    <n v="0.71814590700000003"/>
    <n v="1.417344809"/>
    <n v="7.5699999999999997E-5"/>
    <n v="1.6224300000000001E-4"/>
    <n v="1.1884197000000001"/>
    <n v="1.122970939"/>
    <n v="0.31960067199999997"/>
    <n v="4"/>
    <n v="2E-8"/>
    <n v="1.23514E-4"/>
    <n v="3.2500000000000001E-12"/>
    <n v="0.279057324"/>
    <n v="4"/>
    <n v="1"/>
    <m/>
    <m/>
    <m/>
    <m/>
    <m/>
    <m/>
    <n v="26513.248049999998"/>
    <n v="13968.04297"/>
    <m/>
    <m/>
    <m/>
    <m/>
    <m/>
    <m/>
    <n v="6628.3120120000003"/>
    <n v="13968.04297"/>
    <m/>
    <m/>
    <m/>
    <n v="0.52683258099999997"/>
    <m/>
    <m/>
    <m/>
    <m/>
    <m/>
    <m/>
    <n v="4"/>
    <m/>
    <m/>
    <m/>
    <m/>
    <m/>
    <m/>
    <n v="24.111944000000001"/>
    <n v="7.8196669999999999"/>
    <n v="61.890920000000001"/>
    <n v="128.11991399999999"/>
    <n v="30.856332999999999"/>
    <n v="18.216667000000001"/>
    <n v="12.639666999999999"/>
    <n v="22.985444000000001"/>
    <n v="24.471056000000001"/>
    <n v="26.081167000000001"/>
    <n v="22.981166999999999"/>
    <n v="3958.893333"/>
    <n v="1333.393333"/>
    <n v="4.4000000000000004"/>
    <n v="126.932303"/>
    <n v="2885.376667"/>
    <n v="35.15"/>
    <n v="334.22666700000002"/>
    <n v="2745.7533330000001"/>
    <s v="Tropical"/>
    <n v="143122168"/>
    <n v="105650745"/>
    <n v="73591971"/>
    <n v="48729559"/>
    <n v="31553490.5"/>
    <n v="22589640.5"/>
    <n v="6329.4633999999996"/>
    <n v="8232.6820000000007"/>
    <n v="4635.8389999999999"/>
    <n v="3245.9465"/>
    <n v="2198.1104"/>
    <n v="1649.2139999999999"/>
    <n v="0.14810300000000001"/>
    <n v="313.5"/>
    <n v="12.64367816"/>
    <n v="0.99583710000000003"/>
    <n v="1"/>
    <n v="0.92029090000000002"/>
    <n v="0.84817849999999995"/>
    <n v="0.78980189999999995"/>
    <n v="0.73485909999999999"/>
    <n v="243663.451"/>
    <n v="983.64525000000003"/>
    <x v="2"/>
    <x v="0"/>
    <s v="No dominant class"/>
    <x v="0"/>
    <x v="1"/>
    <s v="Steep"/>
    <s v="Low"/>
    <n v="1.4839250815917001E-5"/>
    <s v="Low"/>
  </r>
  <r>
    <s v="INDOFLOODS-gauge-407"/>
    <n v="2"/>
    <n v="78008.390629999994"/>
    <n v="60043.53125"/>
    <n v="903.46582030000002"/>
    <n v="1260"/>
    <n v="63740.976560000003"/>
    <n v="169079.60939999999"/>
    <n v="1.299197197"/>
    <n v="0.22236903"/>
    <n v="1.9767504000000002E-2"/>
    <n v="1.85E-9"/>
    <n v="0.39713588399999999"/>
    <n v="4.4970293049999999"/>
    <n v="6.5099999999999997E-5"/>
    <n v="1.55527E-4"/>
    <n v="1.598109722"/>
    <n v="1.2238342760000001"/>
    <n v="0.46137076599999999"/>
    <n v="10"/>
    <n v="1.22E-8"/>
    <n v="7.8300000000000006E-5"/>
    <n v="1.8899999999999998E-12"/>
    <n v="0.195963949"/>
    <n v="10"/>
    <n v="1"/>
    <m/>
    <m/>
    <m/>
    <m/>
    <m/>
    <m/>
    <n v="83092.773440000004"/>
    <n v="57420.5"/>
    <m/>
    <m/>
    <m/>
    <m/>
    <m/>
    <m/>
    <n v="8309.2773440000001"/>
    <n v="57420.5"/>
    <m/>
    <m/>
    <m/>
    <n v="0.69104081399999995"/>
    <m/>
    <m/>
    <m/>
    <m/>
    <m/>
    <m/>
    <n v="10"/>
    <m/>
    <m/>
    <m/>
    <m/>
    <m/>
    <m/>
    <n v="25.500226000000001"/>
    <n v="8.2827439999999992"/>
    <n v="60.442037999999997"/>
    <n v="137.01403099999999"/>
    <n v="32.759098999999999"/>
    <n v="19.055147000000002"/>
    <n v="13.703951999999999"/>
    <n v="24.375996000000001"/>
    <n v="25.733425"/>
    <n v="27.612883"/>
    <n v="24.316497999999999"/>
    <n v="4530.4908089999999"/>
    <n v="1583.151654"/>
    <n v="1.4273899999999999"/>
    <n v="133.115149"/>
    <n v="3417.1295960000002"/>
    <n v="13.872242999999999"/>
    <n v="335.60753699999998"/>
    <n v="2919.2325369999999"/>
    <s v="Tropical"/>
    <n v="49484661"/>
    <n v="36378164.170000002"/>
    <n v="25827571.670000002"/>
    <n v="17626542.609999999"/>
    <n v="12231318.67"/>
    <n v="9015555.6999999993"/>
    <n v="5238.0814440000004"/>
    <n v="6813.13"/>
    <n v="3924.6225559999998"/>
    <n v="2857.2488109999999"/>
    <n v="2186.6808890000002"/>
    <n v="1758.5851110000001"/>
    <n v="0.38708199999999998"/>
    <n v="233.22222199999999"/>
    <n v="3.5143769969999998"/>
    <n v="0.69218380199999996"/>
    <n v="0.73676284400000003"/>
    <n v="0.63967333599999998"/>
    <n v="0.58954966399999997"/>
    <n v="0.54897336699999999"/>
    <n v="0.51078392699999997"/>
    <n v="244700.03169999999"/>
    <n v="267.72986700000001"/>
    <x v="0"/>
    <x v="0"/>
    <s v="No dominant class"/>
    <x v="0"/>
    <x v="0"/>
    <s v="Flat"/>
    <s v="Low"/>
    <n v="3.0743805946080005E-6"/>
    <s v="Low"/>
  </r>
  <r>
    <s v="INDOFLOODS-gauge-411"/>
    <n v="3"/>
    <n v="75981.820309999996"/>
    <n v="43743.90625"/>
    <n v="1369.9235839999999"/>
    <n v="926"/>
    <n v="48517.554689999997"/>
    <n v="185951.64060000001"/>
    <n v="1.7369692329999999"/>
    <n v="0.58196723500000003"/>
    <n v="1.9085874999999999E-2"/>
    <n v="1.97E-9"/>
    <n v="0.49785879300000002"/>
    <n v="1.7183097599999999"/>
    <n v="1.1831E-4"/>
    <n v="1.6866200000000001E-4"/>
    <n v="1.4273257260000001"/>
    <n v="1.566068649"/>
    <n v="0.40861064200000002"/>
    <n v="16"/>
    <n v="1.6099999999999999E-8"/>
    <n v="9.5199999999999997E-5"/>
    <n v="2.71E-12"/>
    <n v="0.15618106700000001"/>
    <n v="16"/>
    <n v="5"/>
    <n v="1"/>
    <m/>
    <m/>
    <m/>
    <m/>
    <m/>
    <n v="110566.3906"/>
    <n v="87720.8125"/>
    <n v="32766.916020000001"/>
    <m/>
    <m/>
    <m/>
    <m/>
    <m/>
    <n v="6910.3994140000004"/>
    <n v="17544.162110000001"/>
    <n v="32766.916020000001"/>
    <m/>
    <m/>
    <n v="0.79337680300000002"/>
    <n v="0.37353640799999999"/>
    <m/>
    <m/>
    <m/>
    <m/>
    <m/>
    <n v="3.2000000480000002"/>
    <n v="5"/>
    <m/>
    <m/>
    <m/>
    <m/>
    <m/>
    <n v="26.796426"/>
    <n v="7.9410920000000003"/>
    <n v="67.453663000000006"/>
    <n v="107.86571000000001"/>
    <n v="32.998474000000002"/>
    <n v="21.225090999999999"/>
    <n v="11.773382"/>
    <n v="25.992308000000001"/>
    <n v="26.660633000000001"/>
    <n v="28.472526999999999"/>
    <n v="25.929141000000001"/>
    <n v="3142.5702080000001"/>
    <n v="726.05006100000003"/>
    <n v="15.122711000000001"/>
    <n v="88.907911999999996"/>
    <n v="1797.1599510000001"/>
    <n v="95.038461999999996"/>
    <n v="472.800366"/>
    <n v="1321.7026860000001"/>
    <s v="Tropical"/>
    <n v="374776591.5"/>
    <n v="275008184.10000002"/>
    <n v="189659120.5"/>
    <n v="124334992.5"/>
    <n v="79745385.560000002"/>
    <n v="56491238.880000003"/>
    <n v="6329.4633999999996"/>
    <n v="8232.6820000000007"/>
    <n v="4635.8389999999999"/>
    <n v="3245.9465"/>
    <n v="2198.1104"/>
    <n v="1649.2139999999999"/>
    <n v="6.3661139999999996"/>
    <n v="400.6875"/>
    <n v="41.991341990000002"/>
    <n v="0.99583710000000003"/>
    <n v="1"/>
    <n v="0.92029090000000002"/>
    <n v="0.84817849999999995"/>
    <n v="0.78980189999999995"/>
    <n v="0.73485909999999999"/>
    <n v="779178.11880000005"/>
    <n v="561.95118400000001"/>
    <x v="1"/>
    <x v="0"/>
    <s v="No dominant class"/>
    <x v="0"/>
    <x v="1"/>
    <s v="Flat"/>
    <s v="Low"/>
    <n v="3.2190618492499999E-6"/>
    <s v="Low"/>
  </r>
  <r>
    <s v="INDOFLOODS-gauge-412"/>
    <n v="2"/>
    <n v="41100.996090000001"/>
    <n v="33222.476560000003"/>
    <n v="365.4744263"/>
    <n v="878"/>
    <n v="38233.039060000003"/>
    <n v="100029"/>
    <n v="1.2371442319999999"/>
    <n v="0.25002265000000001"/>
    <n v="2.2964431E-2"/>
    <n v="4.8499999999999996E-9"/>
    <n v="0.45900243499999999"/>
    <n v="3.9996376040000001"/>
    <n v="5.0000000000000002E-5"/>
    <n v="1.54728E-4"/>
    <n v="1.48651278"/>
    <n v="1.075012565"/>
    <n v="0.41089078800000001"/>
    <n v="4"/>
    <n v="1.37E-8"/>
    <n v="8.8399999999999994E-5"/>
    <n v="2.1199999999999999E-12"/>
    <n v="0.13585159199999999"/>
    <n v="4"/>
    <n v="1"/>
    <m/>
    <m/>
    <m/>
    <m/>
    <m/>
    <m/>
    <n v="19878.253909999999"/>
    <n v="36671.042970000002"/>
    <m/>
    <m/>
    <m/>
    <m/>
    <m/>
    <m/>
    <n v="4969.5634769999997"/>
    <n v="36671.042970000002"/>
    <m/>
    <m/>
    <m/>
    <n v="1.8447818760000001"/>
    <m/>
    <m/>
    <m/>
    <m/>
    <m/>
    <m/>
    <n v="4"/>
    <m/>
    <m/>
    <m/>
    <m/>
    <m/>
    <m/>
    <n v="26.430129999999998"/>
    <n v="8.0702829999999999"/>
    <n v="67.276571000000004"/>
    <n v="107.001924"/>
    <n v="32.751322000000002"/>
    <n v="20.753965000000001"/>
    <n v="11.997356999999999"/>
    <n v="25.726982"/>
    <n v="26.194126000000001"/>
    <n v="28.102276"/>
    <n v="25.594602999999999"/>
    <n v="2992.0903079999998"/>
    <n v="696.76872200000003"/>
    <n v="17.085902999999998"/>
    <n v="87.269844000000006"/>
    <n v="1699.030837"/>
    <n v="100.905286"/>
    <n v="442.881057"/>
    <n v="822.23568299999999"/>
    <s v="Tropical"/>
    <n v="293541812.5"/>
    <n v="215876718"/>
    <n v="149420820.5"/>
    <n v="98304723.5"/>
    <n v="63255752.75"/>
    <n v="44972886"/>
    <n v="6329.4633999999996"/>
    <n v="8232.6820000000007"/>
    <n v="4635.8389999999999"/>
    <n v="3245.9465"/>
    <n v="2198.1104"/>
    <n v="1649.2139999999999"/>
    <n v="2.1121970000000001"/>
    <n v="299.25"/>
    <n v="21.072796929999999"/>
    <n v="0.99583710000000003"/>
    <n v="1"/>
    <n v="0.92029090000000002"/>
    <n v="0.84817849999999995"/>
    <n v="0.78980189999999995"/>
    <n v="0.73485909999999999"/>
    <n v="185925.83780000001"/>
    <n v="482.092647"/>
    <x v="0"/>
    <x v="0"/>
    <s v="No dominant class"/>
    <x v="0"/>
    <x v="0"/>
    <s v="Moderate"/>
    <s v="Low"/>
    <n v="3.5532404797680002E-6"/>
    <s v="Low"/>
  </r>
  <r>
    <s v="INDOFLOODS-gauge-414"/>
    <n v="3"/>
    <n v="49106.550779999998"/>
    <n v="36606.585939999997"/>
    <n v="757.46978760000002"/>
    <n v="1130"/>
    <n v="41242.050779999998"/>
    <n v="137221.4375"/>
    <n v="1.3414676189999999"/>
    <n v="0.44533294400000001"/>
    <n v="2.7399219999999998E-2"/>
    <n v="3.12E-9"/>
    <n v="0.50551176099999995"/>
    <n v="2.2455110550000001"/>
    <n v="9.4699999999999998E-5"/>
    <n v="1.67324E-4"/>
    <n v="1.4164803029999999"/>
    <n v="1.190691352"/>
    <n v="0.35786354500000001"/>
    <n v="10"/>
    <n v="1.7199999999999999E-8"/>
    <n v="1.0257E-4"/>
    <n v="2.8700000000000001E-12"/>
    <n v="0.189075932"/>
    <n v="10"/>
    <n v="2"/>
    <n v="1"/>
    <m/>
    <m/>
    <m/>
    <m/>
    <m/>
    <n v="70530.171879999994"/>
    <n v="51821.515630000002"/>
    <n v="4391.0537109999996"/>
    <m/>
    <m/>
    <m/>
    <m/>
    <m/>
    <n v="7053.0170900000003"/>
    <n v="25910.757809999999"/>
    <n v="4391.0537109999996"/>
    <m/>
    <m/>
    <n v="0.73474252200000001"/>
    <n v="8.4734179000000007E-2"/>
    <m/>
    <m/>
    <m/>
    <m/>
    <m/>
    <n v="5"/>
    <n v="2"/>
    <m/>
    <m/>
    <m/>
    <m/>
    <m/>
    <n v="26.889938000000001"/>
    <n v="8.120215"/>
    <n v="64.084469999999996"/>
    <n v="140.96660399999999"/>
    <n v="33.934778000000001"/>
    <n v="21.263814"/>
    <n v="12.670964"/>
    <n v="25.582827999999999"/>
    <n v="27.628837000000001"/>
    <n v="29.007854999999999"/>
    <n v="25.578620000000001"/>
    <n v="2854.690141"/>
    <n v="821.64680399999997"/>
    <n v="2.2697720000000001"/>
    <n v="108.711491"/>
    <n v="1834.903575"/>
    <n v="29.075839999999999"/>
    <n v="333.19501600000001"/>
    <n v="1776.101842"/>
    <s v="Tropical"/>
    <n v="702154333.29999995"/>
    <n v="513319319.30000001"/>
    <n v="351798720.89999998"/>
    <n v="229172307.09999999"/>
    <n v="146097661.59999999"/>
    <n v="102791578.09999999"/>
    <n v="6329.4633999999996"/>
    <n v="8232.6820000000007"/>
    <n v="4635.8389999999999"/>
    <n v="3245.9465"/>
    <n v="2198.1104"/>
    <n v="1649.2139999999999"/>
    <n v="5.1682009999999998"/>
    <n v="487.11111099999999"/>
    <n v="64.705882349999996"/>
    <n v="0.99583710000000003"/>
    <n v="1"/>
    <n v="0.92029090000000002"/>
    <n v="0.84817849999999995"/>
    <n v="0.78980189999999995"/>
    <n v="0.73485909999999999"/>
    <n v="764739.59109999996"/>
    <n v="980.99438699999996"/>
    <x v="0"/>
    <x v="6"/>
    <s v="No dominant class"/>
    <x v="0"/>
    <x v="1"/>
    <s v="Moderate"/>
    <s v="Low"/>
    <n v="4.5845470872799996E-6"/>
    <s v="Low"/>
  </r>
  <r>
    <s v="INDOFLOODS-gauge-415"/>
    <n v="3"/>
    <n v="72434.132809999996"/>
    <n v="55587.214840000001"/>
    <n v="1997.9182129999999"/>
    <n v="2471"/>
    <n v="60972.992189999997"/>
    <n v="229047.1875"/>
    <n v="1.3030718560000001"/>
    <n v="0.537406206"/>
    <n v="4.0526140000000002E-2"/>
    <n v="1.3000000000000001E-9"/>
    <n v="0.47856137199999998"/>
    <n v="1.8607897760000001"/>
    <n v="1.6590499999999999E-4"/>
    <n v="1.63423E-4"/>
    <n v="1.4558188919999999"/>
    <n v="1.187970757"/>
    <n v="0.316241086"/>
    <n v="30"/>
    <n v="1.9000000000000001E-8"/>
    <n v="1.16384E-4"/>
    <n v="3.1099999999999999E-12"/>
    <n v="0.40381768299999998"/>
    <n v="30"/>
    <n v="7"/>
    <n v="1"/>
    <m/>
    <m/>
    <m/>
    <m/>
    <m/>
    <n v="179444.04689999999"/>
    <n v="82128.539059999996"/>
    <n v="64932.761720000002"/>
    <m/>
    <m/>
    <m/>
    <m/>
    <m/>
    <n v="5981.4682620000003"/>
    <n v="11732.648440000001"/>
    <n v="64932.761720000002"/>
    <m/>
    <m/>
    <n v="0.45768326500000001"/>
    <n v="0.79062360499999995"/>
    <m/>
    <m/>
    <m/>
    <m/>
    <m/>
    <n v="4.2857141490000004"/>
    <n v="7"/>
    <m/>
    <m/>
    <m/>
    <m/>
    <m/>
    <n v="23.847881000000001"/>
    <n v="8.3402130000000003"/>
    <n v="61.605801"/>
    <n v="135.83935500000001"/>
    <n v="31.067796000000001"/>
    <n v="17.518193"/>
    <n v="13.549602999999999"/>
    <n v="22.887077000000001"/>
    <n v="24.161501000000001"/>
    <n v="25.930615"/>
    <n v="22.698801"/>
    <n v="2919.6892509999998"/>
    <n v="898.92178999999999"/>
    <n v="4.2718530000000001"/>
    <n v="113.728711"/>
    <n v="1960.158093"/>
    <n v="27.860309000000001"/>
    <n v="274.15516500000001"/>
    <n v="1092.44793"/>
    <s v="Tropical"/>
    <n v="355874357"/>
    <n v="260060111.59999999"/>
    <n v="178251872.69999999"/>
    <n v="117157187.7"/>
    <n v="75195902.560000002"/>
    <n v="52992703.100000001"/>
    <n v="6198.6032999999998"/>
    <n v="8062.473"/>
    <n v="4543.0417500000003"/>
    <n v="3278.9236249999999"/>
    <n v="2272.3593999999998"/>
    <n v="1714.7555500000001"/>
    <n v="1.2992349999999999"/>
    <n v="385.83333299999998"/>
    <n v="27.74146696"/>
    <n v="0.92650666000000004"/>
    <n v="0.94325585000000001"/>
    <n v="0.85621999999999998"/>
    <n v="0.78912808999999995"/>
    <n v="0.734815675"/>
    <n v="0.68369802499999999"/>
    <n v="976164.59739999997"/>
    <n v="484.65858900000001"/>
    <x v="0"/>
    <x v="0"/>
    <s v="Metamorphics"/>
    <x v="0"/>
    <x v="0"/>
    <s v="Moderate"/>
    <s v="Low"/>
    <n v="6.6229033772200003E-6"/>
    <s v="Low"/>
  </r>
  <r>
    <s v="INDOFLOODS-gauge-417"/>
    <n v="5"/>
    <n v="174289.54689999999"/>
    <n v="127751.78909999999"/>
    <n v="5774.3452150000003"/>
    <n v="2361"/>
    <n v="134635.85939999999"/>
    <n v="456168.8125"/>
    <n v="1.3642826079999999"/>
    <n v="0.31855267300000001"/>
    <n v="1.7536189000000001E-2"/>
    <n v="3.4599999999999999E-10"/>
    <n v="0.348707616"/>
    <n v="3.1391983030000001"/>
    <n v="1.97295E-4"/>
    <n v="1.64365E-4"/>
    <n v="1.7054753300000001"/>
    <n v="1.2945255040000001"/>
    <n v="0.38207247900000002"/>
    <n v="65"/>
    <n v="1.5600000000000001E-8"/>
    <n v="9.48E-5"/>
    <n v="2.56E-12"/>
    <n v="0.38806504000000003"/>
    <n v="65"/>
    <n v="16"/>
    <n v="6"/>
    <n v="2"/>
    <n v="1"/>
    <m/>
    <m/>
    <m/>
    <n v="467207.25"/>
    <n v="217599.89060000001"/>
    <n v="106172.55469999999"/>
    <n v="86049.171879999994"/>
    <n v="72069.648440000004"/>
    <m/>
    <m/>
    <m/>
    <n v="7187.8037109999996"/>
    <n v="13599.99316"/>
    <n v="17695.425780000001"/>
    <n v="43024.585939999997"/>
    <n v="72069.648440000004"/>
    <n v="0.46574595600000002"/>
    <n v="0.48792558899999999"/>
    <n v="0.81046527599999996"/>
    <n v="0.837540269"/>
    <m/>
    <m/>
    <m/>
    <n v="4.0625"/>
    <n v="2.6666667460000002"/>
    <n v="3"/>
    <n v="2"/>
    <m/>
    <m/>
    <m/>
    <n v="26.236975000000001"/>
    <n v="8.7363060000000008"/>
    <n v="63.194963000000001"/>
    <n v="147.98692700000001"/>
    <n v="33.973720999999998"/>
    <n v="20.151502000000001"/>
    <n v="13.822219"/>
    <n v="25.19753"/>
    <n v="26.761710999999998"/>
    <n v="28.441392"/>
    <n v="24.848687999999999"/>
    <n v="2043.789945"/>
    <n v="517.16093599999999"/>
    <n v="5.824039"/>
    <n v="90.201347999999996"/>
    <n v="1183.1830399999999"/>
    <n v="41.835163000000001"/>
    <n v="271.72854699999999"/>
    <n v="949.97616300000004"/>
    <s v="Tropical"/>
    <n v="596569070.60000002"/>
    <n v="434815751.19999999"/>
    <n v="296985793.60000002"/>
    <n v="195880873.59999999"/>
    <n v="125890117.3"/>
    <n v="88411978.510000005"/>
    <n v="6157.3734050000003"/>
    <n v="8008.845507"/>
    <n v="4513.8042599999999"/>
    <n v="3289.313678"/>
    <n v="2295.7529209999998"/>
    <n v="1735.4056270000001"/>
    <n v="8.3694299999999995"/>
    <n v="414.63513499999999"/>
    <n v="47.437185929999998"/>
    <n v="0.904662823"/>
    <n v="0.92537755600000005"/>
    <n v="0.83603327800000005"/>
    <n v="0.77052316600000004"/>
    <n v="0.71749124799999997"/>
    <n v="0.66757878199999998"/>
    <n v="4420674"/>
    <n v="757.44850299999996"/>
    <x v="0"/>
    <x v="1"/>
    <s v="No dominant class"/>
    <x v="1"/>
    <x v="1"/>
    <s v="Flat"/>
    <s v="Low"/>
    <n v="2.8823357049850001E-6"/>
    <s v="Low"/>
  </r>
  <r>
    <s v="INDOFLOODS-gauge-420"/>
    <n v="4"/>
    <n v="172940.8438"/>
    <n v="129812.3125"/>
    <n v="4063.0017090000001"/>
    <n v="2497"/>
    <n v="131999.01560000001"/>
    <n v="472849.96879999997"/>
    <n v="1.3322376010000001"/>
    <n v="0.23318769"/>
    <n v="1.8916808E-2"/>
    <n v="4.2099999999999999E-10"/>
    <n v="0.228354797"/>
    <n v="4.2883911130000003"/>
    <n v="1.4592399999999999E-4"/>
    <n v="1.5964199999999999E-4"/>
    <n v="2.107517004"/>
    <n v="1.31016767"/>
    <n v="0.36574146200000002"/>
    <n v="53"/>
    <n v="1.7E-8"/>
    <n v="1.0637900000000001E-4"/>
    <n v="2.71E-12"/>
    <n v="0.39862591000000003"/>
    <n v="53"/>
    <n v="11"/>
    <n v="4"/>
    <n v="1"/>
    <m/>
    <m/>
    <m/>
    <m/>
    <n v="281125.375"/>
    <n v="150084.29689999999"/>
    <n v="148628.375"/>
    <n v="68787.390629999994"/>
    <m/>
    <m/>
    <m/>
    <m/>
    <n v="5304.2524409999996"/>
    <n v="13644.027340000001"/>
    <n v="37157.09375"/>
    <n v="68787.390629999994"/>
    <m/>
    <n v="0.53386962400000004"/>
    <n v="0.990299284"/>
    <n v="0.46281465900000002"/>
    <m/>
    <m/>
    <m/>
    <m/>
    <n v="4.8181819920000004"/>
    <n v="2.75"/>
    <n v="4"/>
    <m/>
    <m/>
    <m/>
    <m/>
    <n v="22.368058000000001"/>
    <n v="8.2595790000000004"/>
    <n v="63.969444000000003"/>
    <n v="116.87898300000001"/>
    <n v="28.989605000000001"/>
    <n v="16.071345999999998"/>
    <n v="12.918259000000001"/>
    <n v="22.010303"/>
    <n v="22.216093999999998"/>
    <n v="24.058014"/>
    <n v="21.128993000000001"/>
    <n v="2336.2818029999999"/>
    <n v="505.39728300000002"/>
    <n v="25.739605000000001"/>
    <n v="75.130784000000006"/>
    <n v="1197.1093040000001"/>
    <n v="110.158501"/>
    <n v="323.88781399999999"/>
    <n v="546.71222699999998"/>
    <s v="Tropical"/>
    <n v="156505712.59999999"/>
    <n v="115536608.7"/>
    <n v="80486121.829999998"/>
    <n v="53304412.109999999"/>
    <n v="34521233.560000002"/>
    <n v="24717170.969999999"/>
    <n v="6318.084261"/>
    <n v="8217.8812170000001"/>
    <n v="4627.7696740000001"/>
    <n v="3248.8140760000001"/>
    <n v="2204.5668350000001"/>
    <n v="1654.9132649999999"/>
    <n v="1.462402"/>
    <n v="322.13043499999998"/>
    <n v="9.6878363830000005"/>
    <n v="0.989808366"/>
    <n v="0.99506572599999998"/>
    <n v="0.91471951699999998"/>
    <n v="0.84304368200000002"/>
    <n v="0.78502048899999999"/>
    <n v="0.73041031099999998"/>
    <n v="1060972"/>
    <n v="263.26552299999997"/>
    <x v="0"/>
    <x v="0"/>
    <s v="Metamorphics"/>
    <x v="0"/>
    <x v="0"/>
    <s v="Flat"/>
    <s v="Low"/>
    <n v="3.019917062736E-6"/>
    <s v="Low"/>
  </r>
  <r>
    <s v="INDOFLOODS-gauge-423"/>
    <n v="3"/>
    <n v="42469.976560000003"/>
    <n v="33978.136720000002"/>
    <n v="541.29382320000002"/>
    <n v="1298"/>
    <n v="38556.898439999997"/>
    <n v="111218.08590000001"/>
    <n v="1.249920726"/>
    <n v="0.36410689400000001"/>
    <n v="3.3664531999999997E-2"/>
    <n v="3.9499999999999998E-9"/>
    <n v="0.549910605"/>
    <n v="2.7464463710000002"/>
    <n v="9.8900000000000005E-5"/>
    <n v="1.4512499999999999E-4"/>
    <n v="1.3580949309999999"/>
    <n v="1.1014883520000001"/>
    <n v="0.38186213400000002"/>
    <n v="8"/>
    <n v="2.03E-8"/>
    <n v="1.4002799999999999E-4"/>
    <n v="2.9500000000000002E-12"/>
    <n v="0.18837279100000001"/>
    <n v="8"/>
    <n v="2"/>
    <n v="1"/>
    <m/>
    <m/>
    <m/>
    <m/>
    <m/>
    <n v="46338.089840000001"/>
    <n v="11589.83301"/>
    <n v="20627.568360000001"/>
    <m/>
    <m/>
    <m/>
    <m/>
    <m/>
    <n v="5792.2612300000001"/>
    <n v="5794.9165039999998"/>
    <n v="20627.568360000001"/>
    <m/>
    <m/>
    <n v="0.25011459000000003"/>
    <n v="1.7797986269999999"/>
    <m/>
    <m/>
    <m/>
    <m/>
    <m/>
    <n v="4"/>
    <n v="2"/>
    <m/>
    <m/>
    <m/>
    <m/>
    <m/>
    <n v="26.588042999999999"/>
    <n v="7.643243"/>
    <n v="67.929834999999997"/>
    <n v="91.365548000000004"/>
    <n v="32.284030999999999"/>
    <n v="21.031783000000001"/>
    <n v="11.252248"/>
    <n v="26.494444000000001"/>
    <n v="26.645478000000001"/>
    <n v="27.998010000000001"/>
    <n v="25.737183000000002"/>
    <n v="1991.086822"/>
    <n v="337.11627900000002"/>
    <n v="26.193798000000001"/>
    <n v="61.358223000000002"/>
    <n v="811.62790700000005"/>
    <n v="120.460465"/>
    <n v="377.57519400000001"/>
    <n v="326.54108500000001"/>
    <s v="Tropical"/>
    <n v="479633900"/>
    <n v="351179704.5"/>
    <n v="241313705.30000001"/>
    <n v="157720722.30000001"/>
    <n v="100855091.8"/>
    <n v="71174057.939999998"/>
    <n v="6264.0333499999997"/>
    <n v="8147.5775000000003"/>
    <n v="4589.4403750000001"/>
    <n v="3262.4350629999999"/>
    <n v="2235.2348999999999"/>
    <n v="1681.9847749999999"/>
    <n v="6.4893010000000002"/>
    <n v="344.25"/>
    <n v="41.509433960000003"/>
    <n v="0.96117187999999998"/>
    <n v="0.97162792499999995"/>
    <n v="0.88825544999999995"/>
    <n v="0.81865329499999995"/>
    <n v="0.76230878800000001"/>
    <n v="0.70927856300000003"/>
    <n v="477441.42310000001"/>
    <n v="870.28241800000001"/>
    <x v="0"/>
    <x v="6"/>
    <s v="No dominant class"/>
    <x v="0"/>
    <x v="1"/>
    <s v="Moderate"/>
    <s v="Low"/>
    <n v="4.885565206499999E-6"/>
    <s v="Low"/>
  </r>
  <r>
    <s v="INDOFLOODS-gauge-427"/>
    <n v="3"/>
    <n v="53946.589840000001"/>
    <n v="39759.90625"/>
    <n v="704.23706049999998"/>
    <n v="1297"/>
    <n v="43642.429689999997"/>
    <n v="140366.625"/>
    <n v="1.3568087820000001"/>
    <n v="0.36974391299999998"/>
    <n v="2.9718785000000001E-2"/>
    <n v="3.0600000000000002E-9"/>
    <n v="0.44915994999999997"/>
    <n v="2.704574585"/>
    <n v="1.13987E-4"/>
    <n v="1.3609900000000001E-4"/>
    <n v="1.5027116540000001"/>
    <n v="1.2361041310000001"/>
    <n v="0.38432633900000002"/>
    <n v="13"/>
    <n v="2.2700000000000001E-8"/>
    <n v="1.66935E-4"/>
    <n v="3.09E-12"/>
    <n v="0.176519811"/>
    <n v="13"/>
    <n v="2"/>
    <n v="1"/>
    <m/>
    <m/>
    <m/>
    <m/>
    <m/>
    <n v="44859.460939999997"/>
    <n v="24497.533200000002"/>
    <n v="26488.644530000001"/>
    <m/>
    <m/>
    <m/>
    <m/>
    <m/>
    <n v="3450.7277829999998"/>
    <n v="12248.766600000001"/>
    <n v="26488.644530000001"/>
    <m/>
    <m/>
    <n v="0.54609513300000001"/>
    <n v="1.081278086"/>
    <m/>
    <m/>
    <m/>
    <m/>
    <m/>
    <n v="6.5"/>
    <n v="2"/>
    <m/>
    <m/>
    <m/>
    <m/>
    <m/>
    <n v="26.629698000000001"/>
    <n v="7.8695909999999998"/>
    <n v="67.645201999999998"/>
    <n v="99.912475000000001"/>
    <n v="32.603966"/>
    <n v="20.968388999999998"/>
    <n v="11.635577"/>
    <n v="26.090344999999999"/>
    <n v="26.176703"/>
    <n v="28.189744000000001"/>
    <n v="25.772817"/>
    <n v="2844.0973560000002"/>
    <n v="592.20913499999995"/>
    <n v="21.978365"/>
    <n v="77.227689999999996"/>
    <n v="1474.09375"/>
    <n v="120.316106"/>
    <n v="469.82451900000001"/>
    <n v="282.15144199999997"/>
    <s v="Tropical"/>
    <n v="316932286.30000001"/>
    <n v="232863721.30000001"/>
    <n v="160930276"/>
    <n v="105713158.3"/>
    <n v="67922614"/>
    <n v="48211754.75"/>
    <n v="6329.4633999999996"/>
    <n v="8232.6820000000007"/>
    <n v="4635.8389999999999"/>
    <n v="3245.9465"/>
    <n v="2198.1104"/>
    <n v="1649.2139999999999"/>
    <n v="3.4100769999999998"/>
    <n v="442.5"/>
    <n v="37.629937630000001"/>
    <n v="0.99583710000000003"/>
    <n v="1"/>
    <n v="0.92029090000000002"/>
    <n v="0.84817849999999995"/>
    <n v="0.78980189999999995"/>
    <n v="0.73485909999999999"/>
    <n v="532228.80819999997"/>
    <n v="752.79998799999998"/>
    <x v="1"/>
    <x v="6"/>
    <s v="No dominant class"/>
    <x v="0"/>
    <x v="1"/>
    <s v="Moderate"/>
    <s v="Low"/>
    <n v="4.0446969197150008E-6"/>
    <s v="Low"/>
  </r>
  <r>
    <s v="INDOFLOODS-gauge-428"/>
    <n v="3"/>
    <n v="38148.5"/>
    <n v="29320.650389999999"/>
    <n v="606.75445560000003"/>
    <n v="1047"/>
    <n v="33947.90625"/>
    <n v="108006.2656"/>
    <n v="1.3010796309999999"/>
    <n v="0.52648621799999995"/>
    <n v="3.0841370999999999E-2"/>
    <n v="4.2400000000000002E-9"/>
    <n v="0.65361940900000004"/>
    <n v="1.899385095"/>
    <n v="1.3888099999999999E-4"/>
    <n v="1.62495E-4"/>
    <n v="1.2457007170000001"/>
    <n v="1.123736501"/>
    <n v="0.35320636599999999"/>
    <n v="11"/>
    <n v="2.4699999999999999E-8"/>
    <n v="1.5213800000000001E-4"/>
    <n v="4.0200000000000002E-12"/>
    <n v="0.17013236900000001"/>
    <n v="11"/>
    <n v="3"/>
    <n v="1"/>
    <m/>
    <m/>
    <m/>
    <m/>
    <m/>
    <n v="57420.035159999999"/>
    <n v="19538.835940000001"/>
    <n v="21635.753909999999"/>
    <m/>
    <m/>
    <m/>
    <m/>
    <m/>
    <n v="5220.0034180000002"/>
    <n v="6512.9453130000002"/>
    <n v="21635.753909999999"/>
    <m/>
    <m/>
    <n v="0.34027907299999999"/>
    <n v="1.107320547"/>
    <m/>
    <m/>
    <m/>
    <m/>
    <m/>
    <n v="3.6666667460000002"/>
    <n v="3"/>
    <m/>
    <m/>
    <m/>
    <m/>
    <m/>
    <n v="26.609558"/>
    <n v="7.8494219999999997"/>
    <n v="67.779863000000006"/>
    <n v="100.953824"/>
    <n v="32.618031000000002"/>
    <n v="21.036477000000001"/>
    <n v="11.581553"/>
    <n v="25.954739"/>
    <n v="26.273022999999998"/>
    <n v="28.193134000000001"/>
    <n v="25.832663"/>
    <n v="3111.1345350000001"/>
    <n v="693.98751700000003"/>
    <n v="19.435506"/>
    <n v="84.127547000000007"/>
    <n v="1716.0429959999999"/>
    <n v="111.50208000000001"/>
    <n v="482.11927900000001"/>
    <n v="647.84882100000004"/>
    <s v="Tropical"/>
    <n v="415998738.80000001"/>
    <n v="304982317.5"/>
    <n v="210000386.30000001"/>
    <n v="137441409.5"/>
    <n v="88002185.25"/>
    <n v="62222018.5"/>
    <n v="6329.4633999999996"/>
    <n v="8232.6820000000007"/>
    <n v="4635.8389999999999"/>
    <n v="3245.9465"/>
    <n v="2198.1104"/>
    <n v="1649.2139999999999"/>
    <n v="3.156056"/>
    <n v="443.75"/>
    <n v="30.9352518"/>
    <n v="0.99583710000000003"/>
    <n v="1"/>
    <n v="0.92029090000000002"/>
    <n v="0.84817849999999995"/>
    <n v="0.78980189999999995"/>
    <n v="0.73485909999999999"/>
    <n v="334714.79719999997"/>
    <n v="547.29709800000001"/>
    <x v="0"/>
    <x v="0"/>
    <s v="Acid plutonic rocks"/>
    <x v="0"/>
    <x v="1"/>
    <s v="Moderate"/>
    <s v="Low"/>
    <n v="5.0115685806449999E-6"/>
    <s v="Low"/>
  </r>
  <r>
    <s v="INDOFLOODS-gauge-429"/>
    <n v="3"/>
    <n v="71464.609379999994"/>
    <n v="57389.753909999999"/>
    <n v="813.07684329999995"/>
    <n v="1737"/>
    <n v="59878.34375"/>
    <n v="179882.26560000001"/>
    <n v="1.245250344"/>
    <n v="0.226773366"/>
    <n v="2.9008819000000002E-2"/>
    <n v="2.0799999999999998E-9"/>
    <n v="0.31576556"/>
    <n v="4.4096889499999996"/>
    <n v="8.3399999999999994E-5"/>
    <n v="1.40846E-4"/>
    <n v="1.792230129"/>
    <n v="1.193496704"/>
    <n v="0.39728546100000001"/>
    <n v="12"/>
    <n v="1.8399999999999999E-8"/>
    <n v="1.3098299999999999E-4"/>
    <n v="2.5999999999999998E-12"/>
    <n v="0.24464981299999999"/>
    <n v="12"/>
    <n v="2"/>
    <n v="1"/>
    <m/>
    <m/>
    <m/>
    <m/>
    <m/>
    <n v="39029.132810000003"/>
    <n v="26071.533200000002"/>
    <n v="49418.105470000002"/>
    <m/>
    <m/>
    <m/>
    <m/>
    <m/>
    <n v="3252.4277339999999"/>
    <n v="13035.766600000001"/>
    <n v="49418.105470000002"/>
    <m/>
    <m/>
    <n v="0.66800183099999999"/>
    <n v="1.8954813479999999"/>
    <m/>
    <m/>
    <m/>
    <m/>
    <m/>
    <n v="6"/>
    <n v="2"/>
    <m/>
    <m/>
    <m/>
    <m/>
    <m/>
    <n v="25.963200000000001"/>
    <n v="7.6739090000000001"/>
    <n v="66.263041999999999"/>
    <n v="103.314341"/>
    <n v="31.850515000000001"/>
    <n v="20.265772999999999"/>
    <n v="11.584742"/>
    <n v="25.615808000000001"/>
    <n v="25.580189000000001"/>
    <n v="27.495567000000001"/>
    <n v="24.874742000000001"/>
    <n v="2200.7587629999998"/>
    <n v="381.073196"/>
    <n v="31.232990000000001"/>
    <n v="61.751438999999998"/>
    <n v="957.15154600000005"/>
    <n v="144.071134"/>
    <n v="405.985567"/>
    <n v="331.583505"/>
    <s v="Tropical"/>
    <n v="243670159.09999999"/>
    <n v="178374575"/>
    <n v="122525667.40000001"/>
    <n v="80005322.329999998"/>
    <n v="51122901.299999997"/>
    <n v="36064275.009999998"/>
    <n v="6329.4633999999996"/>
    <n v="8232.6820000000007"/>
    <n v="4635.8389999999999"/>
    <n v="3245.9465"/>
    <n v="2198.1104"/>
    <n v="1649.2139999999999"/>
    <n v="3.8226010000000001"/>
    <n v="412.77777800000001"/>
    <n v="23.021582729999999"/>
    <n v="0.99583710000000003"/>
    <n v="1"/>
    <n v="0.92029090000000002"/>
    <n v="0.84817849999999995"/>
    <n v="0.78980189999999995"/>
    <n v="0.73485909999999999"/>
    <n v="320795.9252"/>
    <n v="389.294534"/>
    <x v="0"/>
    <x v="6"/>
    <s v="Acid plutonic rocks"/>
    <x v="0"/>
    <x v="0"/>
    <s v="Moderate"/>
    <s v="Low"/>
    <n v="4.0857761208740005E-6"/>
    <s v="Low"/>
  </r>
  <r>
    <s v="INDOFLOODS-gauge-430"/>
    <n v="3"/>
    <n v="93894.96875"/>
    <n v="75057"/>
    <n v="1334.644775"/>
    <n v="2077"/>
    <n v="81758.359379999994"/>
    <n v="226616.01560000001"/>
    <n v="1.2509821649999999"/>
    <n v="0.19966472699999999"/>
    <n v="2.5404131E-2"/>
    <n v="1.19E-9"/>
    <n v="0.32658359399999998"/>
    <n v="5.0083956719999998"/>
    <n v="7.4999999999999993E-5"/>
    <n v="1.7540000000000001E-4"/>
    <n v="1.762296557"/>
    <n v="1.148444891"/>
    <n v="0.41433510200000001"/>
    <n v="14"/>
    <n v="1.27E-8"/>
    <n v="7.2600000000000003E-5"/>
    <n v="2.23E-12"/>
    <n v="0.36430496000000001"/>
    <n v="14"/>
    <n v="2"/>
    <n v="1"/>
    <m/>
    <m/>
    <m/>
    <m/>
    <m/>
    <n v="139429.875"/>
    <n v="33888.625"/>
    <n v="60777.644529999998"/>
    <m/>
    <m/>
    <m/>
    <m/>
    <m/>
    <n v="9959.2763670000004"/>
    <n v="16944.3125"/>
    <n v="60777.644529999998"/>
    <m/>
    <m/>
    <n v="0.243051395"/>
    <n v="1.7934526209999999"/>
    <m/>
    <m/>
    <m/>
    <m/>
    <m/>
    <n v="7"/>
    <n v="2"/>
    <m/>
    <m/>
    <m/>
    <m/>
    <m/>
    <n v="23.276613999999999"/>
    <n v="8.1264260000000004"/>
    <n v="62.743341999999998"/>
    <n v="123.409116"/>
    <n v="30.123681000000001"/>
    <n v="17.157592999999999"/>
    <n v="12.966087999999999"/>
    <n v="22.579387000000001"/>
    <n v="23.500986999999999"/>
    <n v="25.147469000000001"/>
    <n v="22.128958000000001"/>
    <n v="2721.8294719999999"/>
    <n v="708.64221399999997"/>
    <n v="13.646075"/>
    <n v="95.280670999999998"/>
    <n v="1640.6332050000001"/>
    <n v="69.959458999999995"/>
    <n v="316.11261300000001"/>
    <n v="715.91891899999996"/>
    <s v="Tropical"/>
    <n v="122395058.09999999"/>
    <n v="89700539.140000001"/>
    <n v="62072890.969999999"/>
    <n v="42928274.520000003"/>
    <n v="28559897.559999999"/>
    <n v="20380237.309999999"/>
    <n v="6184.0632889999997"/>
    <n v="8043.5608890000003"/>
    <n v="4532.7309439999999"/>
    <n v="3282.5877500000001"/>
    <n v="2280.609289"/>
    <n v="1722.0379439999999"/>
    <n v="1.2552719999999999"/>
    <n v="280.72222199999999"/>
    <n v="6.2850729520000002"/>
    <n v="0.91880327799999995"/>
    <n v="0.93695094400000001"/>
    <n v="0.84910101100000002"/>
    <n v="0.78256693300000002"/>
    <n v="0.72870609399999997"/>
    <n v="0.67801346100000004"/>
    <n v="591179.01399999997"/>
    <n v="457.51868400000001"/>
    <x v="0"/>
    <x v="0"/>
    <s v="No dominant class"/>
    <x v="0"/>
    <x v="0"/>
    <s v="Moderate"/>
    <s v="Low"/>
    <n v="4.4558845774000006E-6"/>
    <s v="Low"/>
  </r>
  <r>
    <s v="INDOFLOODS-gauge-431"/>
    <n v="3"/>
    <n v="67473.40625"/>
    <n v="39040.699220000002"/>
    <n v="915.27978519999999"/>
    <n v="2203"/>
    <n v="49264.542970000002"/>
    <n v="180577.70310000001"/>
    <n v="1.7282837630000001"/>
    <n v="0.37712466700000002"/>
    <n v="4.4717759000000003E-2"/>
    <n v="2.3800000000000001E-9"/>
    <n v="0.35272437299999998"/>
    <n v="2.651643038"/>
    <n v="8.8599999999999999E-5"/>
    <n v="1.6237900000000001E-4"/>
    <n v="1.695736766"/>
    <n v="1.3696140050000001"/>
    <n v="0.373653024"/>
    <n v="12"/>
    <n v="1.7500000000000001E-8"/>
    <n v="1.07656E-4"/>
    <n v="2.84E-12"/>
    <n v="0.35772046400000002"/>
    <n v="12"/>
    <n v="3"/>
    <n v="1"/>
    <m/>
    <m/>
    <m/>
    <m/>
    <m/>
    <n v="74742.101559999996"/>
    <n v="35721.5"/>
    <n v="38158.417970000002"/>
    <m/>
    <m/>
    <m/>
    <m/>
    <m/>
    <n v="6228.5083009999998"/>
    <n v="11907.16699"/>
    <n v="38158.417970000002"/>
    <m/>
    <m/>
    <n v="0.477930099"/>
    <n v="1.0682198999999999"/>
    <m/>
    <m/>
    <m/>
    <m/>
    <m/>
    <n v="4"/>
    <n v="3"/>
    <m/>
    <m/>
    <m/>
    <m/>
    <m/>
    <n v="25.751341"/>
    <n v="8.2784580000000005"/>
    <n v="64.036930999999996"/>
    <n v="137.467186"/>
    <n v="32.961790999999998"/>
    <n v="20.028701999999999"/>
    <n v="12.933089000000001"/>
    <n v="24.557739000000002"/>
    <n v="26.436990000000002"/>
    <n v="27.799054999999999"/>
    <n v="24.480286"/>
    <n v="2611.3592319999998"/>
    <n v="718.64442399999996"/>
    <n v="3.4835470000000002"/>
    <n v="102.774083"/>
    <n v="1619.245887"/>
    <n v="35.670017999999999"/>
    <n v="318.70566700000001"/>
    <n v="1365.704753"/>
    <s v="Tropical"/>
    <n v="310426457.19999999"/>
    <n v="228168993.30000001"/>
    <n v="157791101.09999999"/>
    <n v="103726101.40000001"/>
    <n v="66697013.520000003"/>
    <n v="47382237.210000001"/>
    <n v="6329.4633999999996"/>
    <n v="8232.6820000000007"/>
    <n v="4635.8389999999999"/>
    <n v="3245.9465"/>
    <n v="2198.1104"/>
    <n v="1649.2139999999999"/>
    <n v="4.0242990000000001"/>
    <n v="306.83333299999998"/>
    <n v="48.878205129999998"/>
    <n v="0.99583710000000003"/>
    <n v="1"/>
    <n v="0.92029090000000002"/>
    <n v="0.84817849999999995"/>
    <n v="0.78980189999999995"/>
    <n v="0.73485909999999999"/>
    <n v="613132.02410000004"/>
    <n v="664.54717800000003"/>
    <x v="0"/>
    <x v="0"/>
    <s v="No dominant class"/>
    <x v="0"/>
    <x v="1"/>
    <s v="Moderate"/>
    <s v="Low"/>
    <n v="7.2612249886610013E-6"/>
    <s v="Low"/>
  </r>
  <r>
    <s v="INDOFLOODS-gauge-438"/>
    <n v="3"/>
    <n v="92441.03125"/>
    <n v="66565.671879999994"/>
    <n v="1625.302246"/>
    <n v="1665"/>
    <n v="69716.023440000004"/>
    <n v="236203.92189999999"/>
    <n v="1.3887193200000001"/>
    <n v="0.33440205499999998"/>
    <n v="2.3882601E-2"/>
    <n v="1.26E-9"/>
    <n v="0.36607477100000002"/>
    <n v="2.9904124740000002"/>
    <n v="1.0584100000000001E-4"/>
    <n v="1.5280799999999999E-4"/>
    <n v="1.6645286079999999"/>
    <n v="1.325965405"/>
    <n v="0.39136111699999998"/>
    <n v="19"/>
    <n v="1.5399999999999999E-8"/>
    <n v="1.0066E-4"/>
    <n v="2.3499999999999999E-12"/>
    <n v="0.25442582400000002"/>
    <n v="19"/>
    <n v="5"/>
    <n v="1"/>
    <m/>
    <m/>
    <m/>
    <m/>
    <m/>
    <n v="69081.539059999996"/>
    <n v="118697.5938"/>
    <n v="60580.558590000001"/>
    <m/>
    <m/>
    <m/>
    <m/>
    <m/>
    <n v="3635.8703609999998"/>
    <n v="23739.519530000001"/>
    <n v="60580.558590000001"/>
    <m/>
    <m/>
    <n v="1.7182245249999999"/>
    <n v="0.51037728800000004"/>
    <m/>
    <m/>
    <m/>
    <m/>
    <m/>
    <n v="3.7999999519999998"/>
    <n v="5"/>
    <m/>
    <m/>
    <m/>
    <m/>
    <m/>
    <n v="24.562745"/>
    <n v="7.7596309999999997"/>
    <n v="65.651505999999998"/>
    <n v="103.419246"/>
    <n v="30.567938000000002"/>
    <n v="18.741495"/>
    <n v="11.826442999999999"/>
    <n v="24.303677"/>
    <n v="24.220189000000001"/>
    <n v="26.089020999999999"/>
    <n v="23.474905"/>
    <n v="2283.8567010000002"/>
    <n v="421.30670099999998"/>
    <n v="32.248454000000002"/>
    <n v="64.225047000000004"/>
    <n v="1035.490722"/>
    <n v="144.68866"/>
    <n v="389.37371100000001"/>
    <n v="341.43350500000003"/>
    <s v="Tropical"/>
    <n v="154892874"/>
    <n v="113910066.8"/>
    <n v="78853906.349999994"/>
    <n v="51894812.200000003"/>
    <n v="33411708.5"/>
    <n v="23769820.359999999"/>
    <n v="6329.4633999999996"/>
    <n v="8232.6820000000007"/>
    <n v="4635.8389999999999"/>
    <n v="3245.9465"/>
    <n v="2198.1104"/>
    <n v="1649.2139999999999"/>
    <n v="1.979123"/>
    <n v="276.05"/>
    <n v="23.80106572"/>
    <n v="0.99583710000000003"/>
    <n v="1"/>
    <n v="0.92029090000000002"/>
    <n v="0.84817849999999995"/>
    <n v="0.78980189999999995"/>
    <n v="0.73485909999999999"/>
    <n v="591242.81550000003"/>
    <n v="359.81632500000001"/>
    <x v="2"/>
    <x v="0"/>
    <s v="Acid plutonic rocks"/>
    <x v="0"/>
    <x v="0"/>
    <s v="Moderate"/>
    <s v="Low"/>
    <n v="3.6494524936079997E-6"/>
    <s v="Low"/>
  </r>
  <r>
    <s v="INDOFLOODS-gauge-440"/>
    <n v="3"/>
    <n v="78200.546879999994"/>
    <n v="56141.671880000002"/>
    <n v="1198.4959719999999"/>
    <n v="1612"/>
    <n v="61623.484380000002"/>
    <n v="183380.73439999999"/>
    <n v="1.392914414"/>
    <n v="0.31560513400000001"/>
    <n v="2.6158858E-2"/>
    <n v="1.6600000000000001E-9"/>
    <n v="0.44785666499999999"/>
    <n v="3.1685161590000002"/>
    <n v="1.30875E-4"/>
    <n v="1.5716600000000001E-4"/>
    <n v="1.5048965219999999"/>
    <n v="1.269005656"/>
    <n v="0.42643818300000003"/>
    <n v="20"/>
    <n v="2E-8"/>
    <n v="1.2741299999999999E-4"/>
    <n v="3.1500000000000001E-12"/>
    <n v="0.25335201600000001"/>
    <n v="20"/>
    <n v="3"/>
    <n v="1"/>
    <m/>
    <m/>
    <m/>
    <m/>
    <m/>
    <n v="99662.984379999994"/>
    <n v="43653.738279999998"/>
    <n v="45046.398439999997"/>
    <m/>
    <m/>
    <m/>
    <m/>
    <m/>
    <n v="4983.1494140000004"/>
    <n v="14551.246090000001"/>
    <n v="45046.398439999997"/>
    <m/>
    <m/>
    <n v="0.43801355400000003"/>
    <n v="1.0319024320000001"/>
    <m/>
    <m/>
    <m/>
    <m/>
    <m/>
    <n v="6.6666665079999996"/>
    <n v="3"/>
    <m/>
    <m/>
    <m/>
    <m/>
    <m/>
    <n v="26.031015"/>
    <n v="7.5943719999999999"/>
    <n v="66.783823999999996"/>
    <n v="98.296346"/>
    <n v="31.833169999999999"/>
    <n v="20.458292"/>
    <n v="11.374878000000001"/>
    <n v="25.714579000000001"/>
    <n v="25.737649000000001"/>
    <n v="27.504933000000001"/>
    <n v="25.017786000000001"/>
    <n v="2129.7480759999999"/>
    <n v="349.187544"/>
    <n v="31.444367"/>
    <n v="60.396096"/>
    <n v="896.16724999999997"/>
    <n v="143.35199399999999"/>
    <n v="396.735479"/>
    <n v="340.70818800000001"/>
    <s v="Tropical"/>
    <n v="376677991"/>
    <n v="275631994.39999998"/>
    <n v="189200923.40000001"/>
    <n v="123451141.3"/>
    <n v="78824698.629999995"/>
    <n v="55558752.789999999"/>
    <n v="6329.4633999999996"/>
    <n v="8232.6820000000007"/>
    <n v="4635.8389999999999"/>
    <n v="3245.9465"/>
    <n v="2198.1104"/>
    <n v="1649.2139999999999"/>
    <n v="4.2717960000000001"/>
    <n v="455.78571399999998"/>
    <n v="23.429951689999999"/>
    <n v="0.99583710000000003"/>
    <n v="1"/>
    <n v="0.92029090000000002"/>
    <n v="0.84817849999999995"/>
    <n v="0.78980189999999995"/>
    <n v="0.73485909999999999"/>
    <n v="497546.14799999999"/>
    <n v="413.820604"/>
    <x v="0"/>
    <x v="6"/>
    <s v="No dominant class"/>
    <x v="0"/>
    <x v="0"/>
    <s v="Moderate"/>
    <s v="Low"/>
    <n v="4.1112830764279998E-6"/>
    <s v="Low"/>
  </r>
  <r>
    <s v="INDOFLOODS-gauge-441"/>
    <n v="3"/>
    <n v="63925.558590000001"/>
    <n v="34594.035159999999"/>
    <n v="1064.7254640000001"/>
    <n v="1475"/>
    <n v="45075.207029999998"/>
    <n v="157873.5"/>
    <n v="1.847878098"/>
    <n v="0.52403730199999998"/>
    <n v="3.2723087999999997E-2"/>
    <n v="2.4100000000000002E-9"/>
    <n v="0.53682041199999997"/>
    <n v="1.90826118"/>
    <n v="1.07681E-4"/>
    <n v="1.5727699999999999E-4"/>
    <n v="1.3745535609999999"/>
    <n v="1.4181977509999999"/>
    <n v="0.40491634599999998"/>
    <n v="14"/>
    <n v="1.6000000000000001E-8"/>
    <n v="1.01518E-4"/>
    <n v="2.51E-12"/>
    <n v="0.231984258"/>
    <n v="14"/>
    <n v="2"/>
    <n v="1"/>
    <m/>
    <m/>
    <m/>
    <m/>
    <m/>
    <n v="79926.046879999994"/>
    <n v="73875.320309999996"/>
    <n v="13655.95313"/>
    <m/>
    <m/>
    <m/>
    <m/>
    <m/>
    <n v="5709.0034180000002"/>
    <n v="36937.660159999999"/>
    <n v="13655.95313"/>
    <m/>
    <m/>
    <n v="0.92429596199999997"/>
    <n v="0.18485136299999999"/>
    <m/>
    <m/>
    <m/>
    <m/>
    <m/>
    <n v="7"/>
    <n v="2"/>
    <m/>
    <m/>
    <m/>
    <m/>
    <m/>
    <n v="24.494842999999999"/>
    <n v="8.2130329999999994"/>
    <n v="60.542738999999997"/>
    <n v="139.944536"/>
    <n v="31.791066000000001"/>
    <n v="18.214590000000001"/>
    <n v="13.576475"/>
    <n v="23.362254"/>
    <n v="24.613333000000001"/>
    <n v="26.648797999999999"/>
    <n v="23.325697000000002"/>
    <n v="3812.1770489999999"/>
    <n v="1330.8106560000001"/>
    <n v="3.2893439999999998"/>
    <n v="129.07042799999999"/>
    <n v="2788.1639340000002"/>
    <n v="26.539344"/>
    <n v="343.70901600000002"/>
    <n v="2263.79918"/>
    <s v="Tropical"/>
    <n v="173795927.40000001"/>
    <n v="127135243"/>
    <n v="87596154.959999993"/>
    <n v="57457330.329999998"/>
    <n v="37004157.229999997"/>
    <n v="26178408.989999998"/>
    <n v="5817.8781079999999"/>
    <n v="7567.2669999999998"/>
    <n v="4302.4562919999998"/>
    <n v="3063.7444580000001"/>
    <n v="2192.7528170000001"/>
    <n v="1700.481708"/>
    <n v="0.45385799999999998"/>
    <n v="323.91666700000002"/>
    <n v="7.6595744679999997"/>
    <n v="0.85349961699999999"/>
    <n v="0.87660758299999997"/>
    <n v="0.78875141699999995"/>
    <n v="0.72694623300000005"/>
    <n v="0.67691352500000002"/>
    <n v="0.62982386199999996"/>
    <n v="526238.07409999997"/>
    <n v="514.09862899999996"/>
    <x v="0"/>
    <x v="0"/>
    <s v="No dominant class"/>
    <x v="0"/>
    <x v="1"/>
    <s v="Moderate"/>
    <s v="Low"/>
    <n v="5.1465891113759996E-6"/>
    <s v="Low"/>
  </r>
  <r>
    <s v="INDOFLOODS-gauge-446"/>
    <n v="4"/>
    <n v="100928.21090000001"/>
    <n v="73975.046879999994"/>
    <n v="1283.7589109999999"/>
    <n v="2302"/>
    <n v="78861.265629999994"/>
    <n v="240388.9375"/>
    <n v="1.3643548489999999"/>
    <n v="0.20642200099999999"/>
    <n v="2.9190503E-2"/>
    <n v="1.25E-9"/>
    <n v="0.27916720499999997"/>
    <n v="4.8444447520000002"/>
    <n v="8.3200000000000003E-5"/>
    <n v="1.6455699999999999E-4"/>
    <n v="1.906092525"/>
    <n v="1.2798198460000001"/>
    <n v="0.419853806"/>
    <n v="13"/>
    <n v="1.5600000000000001E-8"/>
    <n v="9.4699999999999998E-5"/>
    <n v="2.56E-12"/>
    <n v="0.37880972000000002"/>
    <n v="13"/>
    <n v="4"/>
    <n v="2"/>
    <n v="1"/>
    <m/>
    <m/>
    <m/>
    <m/>
    <n v="75373.421879999994"/>
    <n v="67753.34375"/>
    <n v="9728.3515630000002"/>
    <n v="58396.121090000001"/>
    <m/>
    <m/>
    <m/>
    <m/>
    <n v="5797.9555659999996"/>
    <n v="16938.335940000001"/>
    <n v="4864.1757809999999"/>
    <n v="58396.121090000001"/>
    <m/>
    <n v="0.89890229700000002"/>
    <n v="0.143584818"/>
    <n v="6.002673626"/>
    <m/>
    <m/>
    <m/>
    <m/>
    <n v="3.25"/>
    <n v="2"/>
    <n v="2"/>
    <m/>
    <m/>
    <m/>
    <m/>
    <n v="25.069389000000001"/>
    <n v="9.0446519999999992"/>
    <n v="62.651280999999997"/>
    <n v="148.249436"/>
    <n v="32.870480999999998"/>
    <n v="18.442848000000001"/>
    <n v="14.427633"/>
    <n v="24.476647"/>
    <n v="25.211974000000001"/>
    <n v="27.253824999999999"/>
    <n v="23.552448999999999"/>
    <n v="1489.1840050000001"/>
    <n v="324.35955799999999"/>
    <n v="10.739272"/>
    <n v="77.119310999999996"/>
    <n v="734.87516300000004"/>
    <n v="49.967489999999998"/>
    <n v="214.15799699999999"/>
    <n v="368.66449899999998"/>
    <s v="Tropical"/>
    <n v="340087664.39999998"/>
    <n v="247223670.59999999"/>
    <n v="168932896.5"/>
    <n v="116635439.3"/>
    <n v="77278517.150000006"/>
    <n v="54505278.950000003"/>
    <n v="5880.8001999999997"/>
    <n v="7649.1082859999997"/>
    <n v="4317.6769999999997"/>
    <n v="3359.010929"/>
    <n v="2452.6783999999998"/>
    <n v="1873.9278859999999"/>
    <n v="6.7914690000000002"/>
    <n v="351.64285699999999"/>
    <n v="25.675675680000001"/>
    <n v="0.75813273400000003"/>
    <n v="0.80544862900000003"/>
    <n v="0.700619243"/>
    <n v="0.64571995100000001"/>
    <n v="0.60127770000000003"/>
    <n v="0.55944970000000005"/>
    <n v="532063.34790000005"/>
    <n v="411.31582100000003"/>
    <x v="0"/>
    <x v="1"/>
    <s v="Metamorphics"/>
    <x v="0"/>
    <x v="0"/>
    <s v="Moderate"/>
    <s v="Low"/>
    <n v="4.8035016021709994E-6"/>
    <s v="Low"/>
  </r>
  <r>
    <s v="INDOFLOODS-gauge-472"/>
    <n v="6"/>
    <n v="650388.9375"/>
    <n v="378736.5625"/>
    <n v="44652.65625"/>
    <n v="913"/>
    <n v="411680.40629999997"/>
    <n v="1664588.375"/>
    <n v="1.717259407"/>
    <n v="0.26346740099999999"/>
    <n v="2.2177400000000002E-3"/>
    <n v="4.0699999999999999E-11"/>
    <n v="0.20250858399999999"/>
    <n v="3.7955358029999999"/>
    <n v="4.5116299999999998E-4"/>
    <n v="1.67508E-4"/>
    <n v="2.237970829"/>
    <n v="1.5798394680000001"/>
    <n v="0.39072057599999999"/>
    <n v="581"/>
    <n v="1.6800000000000002E-8"/>
    <n v="1.00405E-4"/>
    <n v="2.8200000000000001E-12"/>
    <n v="0.152935132"/>
    <n v="581"/>
    <n v="126"/>
    <n v="31"/>
    <n v="9"/>
    <n v="3"/>
    <n v="1"/>
    <m/>
    <m/>
    <n v="3671381.5"/>
    <n v="1916652.625"/>
    <n v="965564.375"/>
    <n v="357243.875"/>
    <n v="345153.28129999997"/>
    <n v="223697.4063"/>
    <m/>
    <m/>
    <n v="6319.0732420000004"/>
    <n v="15211.528319999999"/>
    <n v="31147.238280000001"/>
    <n v="39693.765630000002"/>
    <n v="115051.0938"/>
    <n v="0.52205216899999995"/>
    <n v="0.50377643100000002"/>
    <n v="0.369984537"/>
    <n v="0.96615588699999999"/>
    <n v="0.64811032999999996"/>
    <m/>
    <m/>
    <n v="4.6111111640000004"/>
    <n v="4.0645160679999996"/>
    <n v="3.4444444179999998"/>
    <n v="3"/>
    <n v="3"/>
    <m/>
    <m/>
    <n v="24.964161000000001"/>
    <n v="12.751766999999999"/>
    <n v="41.115850000000002"/>
    <n v="504.492075"/>
    <n v="41.046781000000003"/>
    <n v="10.038857999999999"/>
    <n v="31.007923000000002"/>
    <n v="25.90896"/>
    <n v="24.431836000000001"/>
    <n v="31.598482000000001"/>
    <n v="18.730509000000001"/>
    <n v="1267.92929"/>
    <n v="405.42404800000003"/>
    <n v="4.6186619999999996"/>
    <n v="142.81404699999999"/>
    <n v="1031.1618800000001"/>
    <n v="27.087191000000001"/>
    <n v="135.85405700000001"/>
    <n v="34.012833999999998"/>
    <s v="Tropical"/>
    <n v="62070252.020000003"/>
    <n v="44784344.93"/>
    <n v="31091858.920000002"/>
    <n v="24356314.02"/>
    <n v="23683134.329999998"/>
    <n v="20921424.149999999"/>
    <n v="2990.2112000000002"/>
    <n v="3889.3429999999998"/>
    <n v="2227.44"/>
    <n v="1882.7871"/>
    <n v="1810.0876000000001"/>
    <n v="1581.1670999999999"/>
    <n v="1.4874670000000001"/>
    <n v="288.43209899999999"/>
    <n v="5.5847488700000003"/>
    <n v="0.47440753800000002"/>
    <n v="0.51039712699999995"/>
    <n v="0.43841802699999999"/>
    <n v="0.40406436000000001"/>
    <n v="0.37625426099999998"/>
    <n v="0.350080065"/>
    <n v="8364153"/>
    <n v="186.96956299999999"/>
    <x v="1"/>
    <x v="5"/>
    <s v="Basic volcanic rocks"/>
    <x v="2"/>
    <x v="2"/>
    <s v="Flat"/>
    <s v="Low"/>
    <n v="3.7148919192E-7"/>
    <s v="Low"/>
  </r>
  <r>
    <s v="INDOFLOODS-gauge-526"/>
    <n v="6"/>
    <n v="472637.15629999997"/>
    <n v="255888.5313"/>
    <n v="25984.775389999999"/>
    <n v="791"/>
    <n v="285735.78129999997"/>
    <n v="1144848.375"/>
    <n v="1.8470431570000001"/>
    <n v="0.318265617"/>
    <n v="2.7682919999999999E-3"/>
    <n v="7.7000000000000006E-11"/>
    <n v="0.24913393"/>
    <n v="3.1420297619999999"/>
    <n v="3.8258299999999998E-4"/>
    <n v="1.6093600000000001E-4"/>
    <n v="2.0177144999999999"/>
    <n v="1.6541055440000001"/>
    <n v="0.41283822100000001"/>
    <n v="343"/>
    <n v="1.6899999999999999E-8"/>
    <n v="1.04737E-4"/>
    <n v="2.71E-12"/>
    <n v="0.12730075399999999"/>
    <n v="343"/>
    <n v="69"/>
    <n v="18"/>
    <n v="5"/>
    <n v="2"/>
    <n v="1"/>
    <m/>
    <m/>
    <n v="1991387.5"/>
    <n v="1038619.688"/>
    <n v="529238.8125"/>
    <n v="274154.59379999997"/>
    <n v="302551.90629999997"/>
    <n v="45945.628909999999"/>
    <m/>
    <m/>
    <n v="5805.7944340000004"/>
    <n v="15052.458979999999"/>
    <n v="29402.15625"/>
    <n v="54830.917970000002"/>
    <n v="151275.95310000001"/>
    <n v="0.521555781"/>
    <n v="0.50955975099999995"/>
    <n v="0.51801681499999996"/>
    <n v="1.1035814289999999"/>
    <n v="0.151860312"/>
    <m/>
    <m/>
    <n v="4.9710144999999999"/>
    <n v="3.8333332539999998"/>
    <n v="3.5999999049999998"/>
    <n v="2.5"/>
    <n v="2"/>
    <m/>
    <m/>
    <n v="24.551002"/>
    <n v="12.999871000000001"/>
    <n v="41.115240999999997"/>
    <n v="514.32278799999995"/>
    <n v="40.824334999999998"/>
    <n v="9.2092069999999993"/>
    <n v="31.615127999999999"/>
    <n v="25.784082999999999"/>
    <n v="22.457422000000001"/>
    <n v="31.199476000000001"/>
    <n v="18.126943000000001"/>
    <n v="1286.5322000000001"/>
    <n v="412.28394100000003"/>
    <n v="5.0181420000000001"/>
    <n v="141.78942599999999"/>
    <n v="1032.3839620000001"/>
    <n v="31.134045"/>
    <n v="144.70876699999999"/>
    <n v="35.433956999999999"/>
    <s v="Temperate"/>
    <n v="70430466.680000007"/>
    <n v="50700348.630000003"/>
    <n v="35067131.009999998"/>
    <n v="27369228.359999999"/>
    <n v="26515597.699999999"/>
    <n v="23339661.780000001"/>
    <n v="2990.2112000000002"/>
    <n v="3889.3429999999998"/>
    <n v="2227.44"/>
    <n v="1882.7871"/>
    <n v="1810.0876000000001"/>
    <n v="1581.1670999999999"/>
    <n v="1.6374230000000001"/>
    <n v="327.49849799999998"/>
    <n v="6.4191842499999998"/>
    <n v="0.47625167699999998"/>
    <n v="0.51238116600000005"/>
    <n v="0.44012226599999998"/>
    <n v="0.40563505799999999"/>
    <n v="0.37771685500000002"/>
    <n v="0.35144091300000002"/>
    <n v="5099614"/>
    <n v="195.97994600000001"/>
    <x v="0"/>
    <x v="5"/>
    <s v="Basic volcanic rocks"/>
    <x v="2"/>
    <x v="2"/>
    <s v="Flat"/>
    <s v="Low"/>
    <n v="4.4551784131200002E-7"/>
    <s v="Low"/>
  </r>
  <r>
    <s v="INDOFLOODS-gauge-560"/>
    <n v="4"/>
    <n v="287671.59379999997"/>
    <n v="210795.125"/>
    <n v="8926.9814449999994"/>
    <n v="864"/>
    <n v="216449.85939999999"/>
    <n v="626385.3125"/>
    <n v="1.364697576"/>
    <n v="0.19054168499999999"/>
    <n v="3.9916869999999998E-3"/>
    <n v="1.73E-10"/>
    <n v="0.28591132200000002"/>
    <n v="5.2481951709999999"/>
    <n v="2.3787299999999999E-4"/>
    <n v="1.60364E-4"/>
    <n v="1.8834776879999999"/>
    <n v="1.329044938"/>
    <n v="0.45925661899999998"/>
    <n v="114"/>
    <n v="1.6700000000000001E-8"/>
    <n v="1.04082E-4"/>
    <n v="2.6799999999999999E-12"/>
    <n v="0.13855472199999999"/>
    <n v="114"/>
    <n v="31"/>
    <n v="3"/>
    <n v="1"/>
    <m/>
    <m/>
    <m/>
    <m/>
    <n v="718563.125"/>
    <n v="409152.34379999997"/>
    <n v="166609.10939999999"/>
    <n v="137244.17189999999"/>
    <m/>
    <m/>
    <m/>
    <m/>
    <n v="6303.185547"/>
    <n v="13198.462890000001"/>
    <n v="55536.371090000001"/>
    <n v="137244.17189999999"/>
    <m/>
    <n v="0.56940347000000002"/>
    <n v="0.40720555200000003"/>
    <n v="0.82374948299999995"/>
    <m/>
    <m/>
    <m/>
    <m/>
    <n v="3.677419424"/>
    <n v="10.33333302"/>
    <n v="3"/>
    <m/>
    <m/>
    <m/>
    <m/>
    <n v="25.764241999999999"/>
    <n v="12.706327999999999"/>
    <n v="43.970408999999997"/>
    <n v="434.98205100000001"/>
    <n v="41.034291000000003"/>
    <n v="12.151490000000001"/>
    <n v="28.882801000000001"/>
    <n v="25.557879"/>
    <n v="27.119344000000002"/>
    <n v="31.848085999999999"/>
    <n v="20.673905999999999"/>
    <n v="1161.852684"/>
    <n v="341.936511"/>
    <n v="4.8136000000000001"/>
    <n v="134.29490999999999"/>
    <n v="909.86417900000004"/>
    <n v="20.640905"/>
    <n v="154.941463"/>
    <n v="35.193297000000001"/>
    <s v="Tropical"/>
    <n v="44813907.590000004"/>
    <n v="32768307.859999999"/>
    <n v="23097431.350000001"/>
    <n v="17567820.390000001"/>
    <n v="17089937.719999999"/>
    <n v="14689976.67"/>
    <n v="4357.1843589999999"/>
    <n v="5667.3539199999996"/>
    <n v="3211.9730549999999"/>
    <n v="2508.6371119999999"/>
    <n v="2400.4574160000002"/>
    <n v="1991.414495"/>
    <n v="0.41015000000000001"/>
    <n v="241.061947"/>
    <n v="2.4352887120000002"/>
    <n v="0.55621633000000004"/>
    <n v="0.59841210499999997"/>
    <n v="0.51402065600000002"/>
    <n v="0.47374290400000002"/>
    <n v="0.441137102"/>
    <n v="0.41044930899999998"/>
    <n v="1178748"/>
    <n v="130.39542900000001"/>
    <x v="0"/>
    <x v="5"/>
    <s v="Basic volcanic rocks"/>
    <x v="1"/>
    <x v="2"/>
    <s v="Flat"/>
    <s v="Low"/>
    <n v="6.4012289406799997E-7"/>
    <s v="Low"/>
  </r>
  <r>
    <s v="INDOFLOODS-gauge-562"/>
    <n v="5"/>
    <n v="176802.82810000001"/>
    <n v="110943.6875"/>
    <n v="8086.7397460000002"/>
    <n v="876"/>
    <n v="112618.3438"/>
    <n v="537532.3125"/>
    <n v="1.593626738"/>
    <n v="0.63761013700000002"/>
    <n v="7.7784839999999996E-3"/>
    <n v="3.4999999999999998E-10"/>
    <n v="0.35170146800000002"/>
    <n v="1.568356514"/>
    <n v="2.6789099999999997E-4"/>
    <n v="1.8891700000000001E-4"/>
    <n v="1.6982009410000001"/>
    <n v="1.5699292419999999"/>
    <n v="0.328915715"/>
    <n v="100"/>
    <n v="1.7800000000000001E-8"/>
    <n v="9.4300000000000002E-5"/>
    <n v="3.3599999999999998E-12"/>
    <n v="0.16549096999999999"/>
    <n v="100"/>
    <n v="30"/>
    <n v="10"/>
    <n v="3"/>
    <n v="1"/>
    <m/>
    <m/>
    <m/>
    <n v="743131.4375"/>
    <n v="388686.78129999997"/>
    <n v="271471.09379999997"/>
    <n v="82725.882809999996"/>
    <n v="41704.445310000003"/>
    <m/>
    <m/>
    <m/>
    <n v="7431.314453"/>
    <n v="12956.22559"/>
    <n v="27147.109380000002"/>
    <n v="27575.29492"/>
    <n v="41704.445310000003"/>
    <n v="0.52303910300000001"/>
    <n v="0.69843149199999999"/>
    <n v="0.30473181599999999"/>
    <n v="0.50412815799999999"/>
    <m/>
    <m/>
    <m/>
    <n v="3.3333332539999998"/>
    <n v="3"/>
    <n v="3.3333332539999998"/>
    <n v="3"/>
    <m/>
    <m/>
    <m/>
    <n v="26.895902"/>
    <n v="12.973269999999999"/>
    <n v="45.244165000000002"/>
    <n v="424.32683700000001"/>
    <n v="42.208970999999998"/>
    <n v="13.542206"/>
    <n v="28.666765000000002"/>
    <n v="26.430209000000001"/>
    <n v="26.362461"/>
    <n v="32.838648999999997"/>
    <n v="21.954322000000001"/>
    <n v="857.72039199999995"/>
    <n v="247.96117599999999"/>
    <n v="5.1811759999999998"/>
    <n v="124.347622"/>
    <n v="618.16303900000003"/>
    <n v="21.476960999999999"/>
    <n v="151.11921599999999"/>
    <n v="28.412548999999999"/>
    <s v="Arid"/>
    <n v="265317938.80000001"/>
    <n v="191820327.09999999"/>
    <n v="131007921.2"/>
    <n v="88571291.540000007"/>
    <n v="75604739.540000007"/>
    <n v="52615017.969999999"/>
    <n v="6739.4336999999996"/>
    <n v="8765.9263499999997"/>
    <n v="4927.7369710000003"/>
    <n v="3599.3174739999999"/>
    <n v="3429.3057840000001"/>
    <n v="2706.360197"/>
    <n v="2.1089570000000002"/>
    <n v="385.39805799999999"/>
    <n v="5.9356825180000001"/>
    <n v="0.70174874499999995"/>
    <n v="0.75498491099999998"/>
    <n v="0.64851271399999999"/>
    <n v="0.59769640800000001"/>
    <n v="0.55655936900000003"/>
    <n v="0.51784218900000001"/>
    <n v="2620181"/>
    <n v="320.35061300000001"/>
    <x v="1"/>
    <x v="5"/>
    <s v="Unconsolidated sediments"/>
    <x v="1"/>
    <x v="0"/>
    <s v="Flat"/>
    <s v="Low"/>
    <n v="1.4694878618279999E-6"/>
    <s v="Low"/>
  </r>
  <r>
    <s v="INDOFLOODS-gauge-571"/>
    <n v="6"/>
    <n v="403694.5"/>
    <n v="131358.29689999999"/>
    <n v="35499.886720000002"/>
    <n v="880"/>
    <n v="218361.82810000001"/>
    <n v="1153233.625"/>
    <n v="3.073231936"/>
    <n v="0.74451512099999995"/>
    <n v="4.0300079999999999E-3"/>
    <n v="8.6199999999999997E-11"/>
    <n v="0.33543026399999998"/>
    <n v="1.343156099"/>
    <n v="5.3848600000000002E-4"/>
    <n v="1.6662799999999999E-4"/>
    <n v="1.7389017339999999"/>
    <n v="1.8487411739999999"/>
    <n v="0.35005438300000002"/>
    <n v="483"/>
    <n v="1.7500000000000001E-8"/>
    <n v="1.0498200000000001E-4"/>
    <n v="2.9099999999999999E-12"/>
    <n v="0.14663274600000001"/>
    <n v="483"/>
    <n v="105"/>
    <n v="25"/>
    <n v="5"/>
    <n v="2"/>
    <n v="1"/>
    <m/>
    <m/>
    <n v="3085748.5"/>
    <n v="1289997"/>
    <n v="812159.125"/>
    <n v="514398.4375"/>
    <n v="173790.75"/>
    <n v="39185.472659999999"/>
    <m/>
    <m/>
    <n v="6388.7133789999998"/>
    <n v="12285.68555"/>
    <n v="32486.365229999999"/>
    <n v="102879.6875"/>
    <n v="86895.375"/>
    <n v="0.41804996100000003"/>
    <n v="0.62958216700000003"/>
    <n v="0.63337147199999999"/>
    <n v="0.33785241799999999"/>
    <n v="0.225475013"/>
    <m/>
    <m/>
    <n v="4.5999999049999998"/>
    <n v="4.1999998090000004"/>
    <n v="5"/>
    <n v="2.5"/>
    <n v="2"/>
    <m/>
    <m/>
    <n v="25.593494"/>
    <n v="12.395574"/>
    <n v="41.398015999999998"/>
    <n v="472.027693"/>
    <n v="41.237487000000002"/>
    <n v="11.307872"/>
    <n v="29.929614999999998"/>
    <n v="26.135708999999999"/>
    <n v="21.126224000000001"/>
    <n v="31.958696"/>
    <n v="19.866102000000001"/>
    <n v="1250.4849959999999"/>
    <n v="386.262112"/>
    <n v="6.4082039999999996"/>
    <n v="134.41263900000001"/>
    <n v="965.86997499999995"/>
    <n v="31.647134000000001"/>
    <n v="173.60885999999999"/>
    <n v="32.869753000000003"/>
    <s v="Tropical"/>
    <n v="170672265.30000001"/>
    <n v="122698646.5"/>
    <n v="83419121.569999993"/>
    <n v="58087321.530000001"/>
    <n v="51233759.950000003"/>
    <n v="38326917.25"/>
    <n v="4336.219975"/>
    <n v="5640.0857150000002"/>
    <n v="3196.8739070000001"/>
    <n v="2499.0388549999998"/>
    <n v="2391.4032950000001"/>
    <n v="1985.122795"/>
    <n v="2.135732"/>
    <n v="339.19512200000003"/>
    <n v="9.9621884400000003"/>
    <n v="0.55754094600000004"/>
    <n v="0.59983720799999996"/>
    <n v="0.51524478299999998"/>
    <n v="0.47487110999999999"/>
    <n v="0.44218765900000001"/>
    <n v="0.41142678399999999"/>
    <n v="9375945"/>
    <n v="261.76939900000002"/>
    <x v="1"/>
    <x v="5"/>
    <s v="Metamorphics"/>
    <x v="2"/>
    <x v="0"/>
    <s v="Flat"/>
    <s v="Low"/>
    <n v="6.7151217302399989E-7"/>
    <s v="Low"/>
  </r>
  <r>
    <s v="INDOFLOODS-gauge-589"/>
    <n v="5"/>
    <n v="260667.375"/>
    <n v="171071.35939999999"/>
    <n v="12321.255859999999"/>
    <n v="860"/>
    <n v="174954.125"/>
    <n v="549350.8125"/>
    <n v="1.5237348079999999"/>
    <n v="0.40253773300000001"/>
    <n v="4.9155739999999998E-3"/>
    <n v="1.8299999999999999E-10"/>
    <n v="0.51305663599999995"/>
    <n v="2.484239101"/>
    <n v="3.6042499999999999E-4"/>
    <n v="1.5375600000000001E-4"/>
    <n v="1.406026483"/>
    <n v="1.4899184700000001"/>
    <n v="0.47450074599999997"/>
    <n v="158"/>
    <n v="1.6099999999999999E-8"/>
    <n v="1.04515E-4"/>
    <n v="2.4700000000000002E-12"/>
    <n v="0.13222987899999999"/>
    <n v="158"/>
    <n v="31"/>
    <n v="6"/>
    <n v="2"/>
    <n v="1"/>
    <m/>
    <m/>
    <m/>
    <n v="955960.25"/>
    <n v="428618.9375"/>
    <n v="287432.90629999997"/>
    <n v="191262.04689999999"/>
    <n v="31188.91992"/>
    <m/>
    <m/>
    <m/>
    <n v="6050.3813479999999"/>
    <n v="13826.41699"/>
    <n v="47905.484380000002"/>
    <n v="95631.023440000004"/>
    <n v="31188.91992"/>
    <n v="0.448364824"/>
    <n v="0.67060244099999999"/>
    <n v="0.66541457199999998"/>
    <n v="0.16306905399999999"/>
    <m/>
    <m/>
    <m/>
    <n v="5.0967741010000003"/>
    <n v="5.1666665079999996"/>
    <n v="3"/>
    <n v="2"/>
    <m/>
    <m/>
    <m/>
    <n v="24.264039"/>
    <n v="11.755919"/>
    <n v="53.999848999999998"/>
    <n v="234.53113200000001"/>
    <n v="35.700071999999999"/>
    <n v="13.956643"/>
    <n v="21.743428999999999"/>
    <n v="23.382729999999999"/>
    <n v="23.809612999999999"/>
    <n v="27.678566"/>
    <n v="21.948542"/>
    <n v="1106.081821"/>
    <n v="382.54262"/>
    <n v="0.134767"/>
    <n v="112.842455"/>
    <n v="754.327808"/>
    <n v="5.5950410000000002"/>
    <n v="82.942581000000004"/>
    <n v="48.571955000000003"/>
    <s v="Tropical"/>
    <n v="323962419.60000002"/>
    <n v="235394588.09999999"/>
    <n v="162044771.90000001"/>
    <n v="110190549"/>
    <n v="94383032.290000007"/>
    <n v="65847771.350000001"/>
    <n v="7055.1576999999997"/>
    <n v="9176.5859999999993"/>
    <n v="5155.1304"/>
    <n v="3743.8674000000001"/>
    <n v="3565.6610000000001"/>
    <n v="2801.1133"/>
    <n v="5.1276250000000001"/>
    <n v="450.84563800000001"/>
    <n v="16.525520709999999"/>
    <n v="0.72103642999999995"/>
    <n v="0.77573579999999998"/>
    <n v="0.66633719999999996"/>
    <n v="0.61412420000000001"/>
    <n v="0.57185649999999999"/>
    <n v="0.53207517000000004"/>
    <n v="4543165"/>
    <n v="366.50084800000002"/>
    <x v="1"/>
    <x v="5"/>
    <s v="Basic volcanic rocks"/>
    <x v="1"/>
    <x v="0"/>
    <s v="Flat"/>
    <s v="Low"/>
    <n v="7.5579899594399999E-7"/>
    <s v="Low"/>
  </r>
  <r>
    <s v="INDOFLOODS-gauge-603"/>
    <n v="5"/>
    <n v="288439.03129999997"/>
    <n v="224881.39060000001"/>
    <n v="11938.878909999999"/>
    <n v="508"/>
    <n v="227430.98439999999"/>
    <n v="643058"/>
    <n v="1.282627344"/>
    <n v="0.230815142"/>
    <n v="2.2336449999999998E-3"/>
    <n v="1.43E-10"/>
    <n v="0.36280488999999999"/>
    <n v="4.3324713709999996"/>
    <n v="2.9235300000000002E-4"/>
    <n v="1.6485100000000001E-4"/>
    <n v="1.6720128059999999"/>
    <n v="1.268248558"/>
    <n v="0.44854280400000002"/>
    <n v="146"/>
    <n v="1.5700000000000002E-8"/>
    <n v="9.5500000000000004E-5"/>
    <n v="2.5999999999999998E-12"/>
    <n v="8.3744272999999994E-2"/>
    <n v="146"/>
    <n v="33"/>
    <n v="6"/>
    <n v="2"/>
    <n v="1"/>
    <m/>
    <m/>
    <m/>
    <n v="1071777.75"/>
    <n v="515277.28129999997"/>
    <n v="179200.9063"/>
    <n v="85801.78125"/>
    <n v="116077.6563"/>
    <m/>
    <m/>
    <m/>
    <n v="7340.9433589999999"/>
    <n v="15614.462890000001"/>
    <n v="29866.818360000001"/>
    <n v="42900.890630000002"/>
    <n v="116077.6563"/>
    <n v="0.48076877000000001"/>
    <n v="0.34777566799999998"/>
    <n v="0.47880217400000002"/>
    <n v="1.352858305"/>
    <m/>
    <m/>
    <m/>
    <n v="4.4242424959999997"/>
    <n v="5.5"/>
    <n v="3"/>
    <n v="2"/>
    <m/>
    <m/>
    <m/>
    <n v="26.332066000000001"/>
    <n v="13.636384"/>
    <n v="52.133101000000003"/>
    <n v="326.56427000000002"/>
    <n v="39.940671000000002"/>
    <n v="13.778926"/>
    <n v="26.161745"/>
    <n v="25.633476999999999"/>
    <n v="25.316222"/>
    <n v="30.794775999999999"/>
    <n v="22.593340000000001"/>
    <n v="663.91355699999997"/>
    <n v="171.96329"/>
    <n v="1.200081"/>
    <n v="105.349574"/>
    <n v="407.17707000000001"/>
    <n v="7.4843780000000004"/>
    <n v="68.005465999999998"/>
    <n v="31.945543000000001"/>
    <s v="Arid"/>
    <n v="209709904.30000001"/>
    <n v="151935506.09999999"/>
    <n v="104111240.7"/>
    <n v="70491080.170000002"/>
    <n v="60171699.359999999"/>
    <n v="41798898.340000004"/>
    <n v="7055.1576999999997"/>
    <n v="9176.5859999999993"/>
    <n v="5155.1304"/>
    <n v="3743.8674000000001"/>
    <n v="3565.6610000000001"/>
    <n v="2801.1133"/>
    <n v="2.9821580000000001"/>
    <n v="354.66666700000002"/>
    <n v="4.2455603899999996"/>
    <n v="0.72103642999999995"/>
    <n v="0.77573579999999998"/>
    <n v="0.66633719999999996"/>
    <n v="0.61412420000000001"/>
    <n v="0.57185649999999999"/>
    <n v="0.53207517000000004"/>
    <n v="3454048"/>
    <n v="286.953622"/>
    <x v="1"/>
    <x v="5"/>
    <s v="Basic volcanic rocks"/>
    <x v="1"/>
    <x v="0"/>
    <s v="Flat"/>
    <s v="Low"/>
    <n v="3.6821861189499999E-7"/>
    <s v="Low"/>
  </r>
  <r>
    <s v="INDOFLOODS-gauge-609"/>
    <n v="6"/>
    <n v="652978.75"/>
    <n v="360519.0625"/>
    <n v="45779.273439999997"/>
    <n v="709"/>
    <n v="363727.9375"/>
    <n v="1386936.375"/>
    <n v="1.811218381"/>
    <n v="0.34603145699999999"/>
    <n v="1.9492590000000001E-3"/>
    <n v="4.5600000000000003E-11"/>
    <n v="0.29906505300000003"/>
    <n v="2.889910698"/>
    <n v="5.8978899999999996E-4"/>
    <n v="1.6239600000000001E-4"/>
    <n v="1.8415915970000001"/>
    <n v="1.7952394490000001"/>
    <n v="0.47080656900000001"/>
    <n v="653"/>
    <n v="1.7900000000000001E-8"/>
    <n v="1.10029E-4"/>
    <n v="2.9000000000000002E-12"/>
    <n v="0.11513881400000001"/>
    <n v="653"/>
    <n v="131"/>
    <n v="26"/>
    <n v="5"/>
    <n v="2"/>
    <n v="1"/>
    <m/>
    <m/>
    <n v="4002863.25"/>
    <n v="1515386.25"/>
    <n v="1033265.75"/>
    <n v="553823"/>
    <n v="298078.46879999997"/>
    <n v="30957.087889999999"/>
    <m/>
    <m/>
    <n v="6129.9589839999999"/>
    <n v="11567.833979999999"/>
    <n v="39740.992189999997"/>
    <n v="110764.60159999999"/>
    <n v="149039.23439999999"/>
    <n v="0.378575563"/>
    <n v="0.68184977800000002"/>
    <n v="0.53599280100000002"/>
    <n v="0.53821975"/>
    <n v="0.103855498"/>
    <m/>
    <m/>
    <n v="4.9847326279999997"/>
    <n v="5.0384616849999997"/>
    <n v="5.1999998090000004"/>
    <n v="2.5"/>
    <n v="2"/>
    <m/>
    <m/>
    <n v="27.012097000000001"/>
    <n v="12.751571"/>
    <n v="43.956679999999999"/>
    <n v="433.10495700000001"/>
    <n v="42.526591000000003"/>
    <n v="13.500833"/>
    <n v="29.025758"/>
    <n v="27.083480999999999"/>
    <n v="23.302510999999999"/>
    <n v="33.019950000000001"/>
    <n v="21.912666000000002"/>
    <n v="1040.8122989999999"/>
    <n v="298.02267799999998"/>
    <n v="5.3743239999999997"/>
    <n v="126.73695499999999"/>
    <n v="751.94300999999996"/>
    <n v="20.593606999999999"/>
    <n v="195.406532"/>
    <n v="25.284846999999999"/>
    <s v="Tropical"/>
    <n v="173963745.90000001"/>
    <n v="126515712.59999999"/>
    <n v="86965740.299999997"/>
    <n v="59412678.009999998"/>
    <n v="50890268.770000003"/>
    <n v="35842360.609999999"/>
    <n v="6878.0210379999999"/>
    <n v="8946.1857830000008"/>
    <n v="5013.5488539999997"/>
    <n v="3654.7557700000002"/>
    <n v="3463.0160289999999"/>
    <n v="2727.1071000000002"/>
    <n v="1.8394010000000001"/>
    <n v="333.21190899999999"/>
    <n v="3.9963641870000002"/>
    <n v="0.70948835200000004"/>
    <n v="0.76331166100000003"/>
    <n v="0.65566517899999999"/>
    <n v="0.60428842100000002"/>
    <n v="0.56269767999999998"/>
    <n v="0.52355348599999996"/>
    <n v="10630370"/>
    <n v="231.06383199999999"/>
    <x v="1"/>
    <x v="5"/>
    <s v="Basic volcanic rocks"/>
    <x v="2"/>
    <x v="0"/>
    <s v="Flat"/>
    <s v="Low"/>
    <n v="3.1655186456400001E-7"/>
    <s v="Low"/>
  </r>
  <r>
    <s v="INDOFLOODS-gauge-612"/>
    <n v="5"/>
    <n v="504653.90629999997"/>
    <n v="293027.75"/>
    <n v="33145.609380000002"/>
    <n v="923"/>
    <n v="312005.5"/>
    <n v="988514.875"/>
    <n v="1.7222051620000001"/>
    <n v="0.34048774799999998"/>
    <n v="2.9582810000000001E-3"/>
    <n v="6.2399999999999999E-11"/>
    <n v="0.42625495800000002"/>
    <n v="2.936963081"/>
    <n v="5.3716899999999999E-4"/>
    <n v="1.63382E-4"/>
    <n v="1.5425577159999999"/>
    <n v="1.6174519060000001"/>
    <n v="0.51051723999999998"/>
    <n v="422"/>
    <n v="1.6000000000000001E-8"/>
    <n v="9.8099999999999999E-5"/>
    <n v="2.6200000000000001E-12"/>
    <n v="0.15080176300000001"/>
    <n v="422"/>
    <n v="88"/>
    <n v="16"/>
    <n v="4"/>
    <n v="1"/>
    <m/>
    <m/>
    <m/>
    <n v="2853316"/>
    <n v="1379545.125"/>
    <n v="523370.65629999997"/>
    <n v="325724.09379999997"/>
    <n v="333446.71879999997"/>
    <m/>
    <m/>
    <m/>
    <n v="6761.4121089999999"/>
    <n v="15676.64941"/>
    <n v="32710.666020000001"/>
    <n v="81431.023440000004"/>
    <n v="333446.71879999997"/>
    <n v="0.48348838100000002"/>
    <n v="0.37937915300000002"/>
    <n v="0.62235832199999996"/>
    <n v="1.023709059"/>
    <m/>
    <m/>
    <m/>
    <n v="4.7954545020000001"/>
    <n v="5.5"/>
    <n v="4"/>
    <n v="4"/>
    <m/>
    <m/>
    <m/>
    <n v="25.360485000000001"/>
    <n v="12.931817000000001"/>
    <n v="53.186996000000001"/>
    <n v="284.29543899999999"/>
    <n v="37.740012999999998"/>
    <n v="13.430735"/>
    <n v="24.309277999999999"/>
    <n v="24.933291000000001"/>
    <n v="24.305356"/>
    <n v="29.218032999999998"/>
    <n v="22.104977000000002"/>
    <n v="830.28178700000001"/>
    <n v="250.79099500000001"/>
    <n v="0.63660000000000005"/>
    <n v="105.36344200000001"/>
    <n v="531.93641300000002"/>
    <n v="5.0946509999999998"/>
    <n v="111.946095"/>
    <n v="28.968741999999999"/>
    <s v="Arid"/>
    <n v="318796912.69999999"/>
    <n v="229397686.80000001"/>
    <n v="155483464.90000001"/>
    <n v="104158432"/>
    <n v="88026542.950000003"/>
    <n v="60467714.420000002"/>
    <n v="6993.3681939999997"/>
    <n v="9096.2168999999994"/>
    <n v="5113.3972400000002"/>
    <n v="3714.286681"/>
    <n v="3521.998435"/>
    <n v="2768.5703840000001"/>
    <n v="6.2155959999999997"/>
    <n v="416.56204400000001"/>
    <n v="12.322154469999999"/>
    <n v="0.71892324100000005"/>
    <n v="0.77346229899999996"/>
    <n v="0.66438432000000003"/>
    <n v="0.61232434400000002"/>
    <n v="0.57018052200000002"/>
    <n v="0.53051578200000005"/>
    <n v="13038310"/>
    <n v="391.86543799999998"/>
    <x v="1"/>
    <x v="5"/>
    <s v="Basic volcanic rocks"/>
    <x v="2"/>
    <x v="0"/>
    <s v="Flat"/>
    <s v="Low"/>
    <n v="4.8332986634200005E-7"/>
    <s v="Low"/>
  </r>
  <r>
    <s v="INDOFLOODS-gauge-636"/>
    <n v="5"/>
    <n v="176802.82810000001"/>
    <n v="110943.6875"/>
    <n v="8086.7397460000002"/>
    <n v="876"/>
    <n v="112618.3438"/>
    <n v="537532.3125"/>
    <n v="1.593626738"/>
    <n v="0.63761013700000002"/>
    <n v="7.7784839999999996E-3"/>
    <n v="3.4999999999999998E-10"/>
    <n v="0.35170146800000002"/>
    <n v="1.568356514"/>
    <n v="2.6789099999999997E-4"/>
    <n v="1.8891700000000001E-4"/>
    <n v="1.6982009410000001"/>
    <n v="1.5699292419999999"/>
    <n v="0.328915715"/>
    <n v="100"/>
    <n v="1.7800000000000001E-8"/>
    <n v="9.4300000000000002E-5"/>
    <n v="3.3599999999999998E-12"/>
    <n v="0.16549096999999999"/>
    <n v="100"/>
    <n v="30"/>
    <n v="10"/>
    <n v="3"/>
    <n v="1"/>
    <m/>
    <m/>
    <m/>
    <n v="743131.4375"/>
    <n v="388686.78129999997"/>
    <n v="271471.09379999997"/>
    <n v="82725.882809999996"/>
    <n v="41704.445310000003"/>
    <m/>
    <m/>
    <m/>
    <n v="7431.314453"/>
    <n v="12956.22559"/>
    <n v="27147.109380000002"/>
    <n v="27575.29492"/>
    <n v="41704.445310000003"/>
    <n v="0.52303910300000001"/>
    <n v="0.69843149199999999"/>
    <n v="0.30473181599999999"/>
    <n v="0.50412815799999999"/>
    <m/>
    <m/>
    <m/>
    <n v="3.3333332539999998"/>
    <n v="3"/>
    <n v="3.3333332539999998"/>
    <n v="3"/>
    <m/>
    <m/>
    <m/>
    <n v="26.895902"/>
    <n v="12.973269999999999"/>
    <n v="45.244165000000002"/>
    <n v="424.32683700000001"/>
    <n v="42.208970999999998"/>
    <n v="13.542206"/>
    <n v="28.666765000000002"/>
    <n v="26.430209000000001"/>
    <n v="26.362461"/>
    <n v="32.838648999999997"/>
    <n v="21.954322000000001"/>
    <n v="857.72039199999995"/>
    <n v="247.96117599999999"/>
    <n v="5.1811759999999998"/>
    <n v="124.347622"/>
    <n v="618.16303900000003"/>
    <n v="21.476960999999999"/>
    <n v="151.11921599999999"/>
    <n v="28.412548999999999"/>
    <s v="Arid"/>
    <n v="265317938.80000001"/>
    <n v="191820327.09999999"/>
    <n v="131007921.2"/>
    <n v="88571291.540000007"/>
    <n v="75604739.540000007"/>
    <n v="52615017.969999999"/>
    <n v="6739.4336999999996"/>
    <n v="8765.9263499999997"/>
    <n v="4927.7369710000003"/>
    <n v="3599.3174739999999"/>
    <n v="3429.3057840000001"/>
    <n v="2706.360197"/>
    <n v="2.1089570000000002"/>
    <n v="385.39805799999999"/>
    <n v="5.9356825180000001"/>
    <n v="0.70174874499999995"/>
    <n v="0.75498491099999998"/>
    <n v="0.64851271399999999"/>
    <n v="0.59769640800000001"/>
    <n v="0.55655936900000003"/>
    <n v="0.51784218900000001"/>
    <n v="2620181"/>
    <n v="320.35061300000001"/>
    <x v="1"/>
    <x v="5"/>
    <s v="Unconsolidated sediments"/>
    <x v="1"/>
    <x v="0"/>
    <s v="Flat"/>
    <s v="Low"/>
    <n v="1.4694878618279999E-6"/>
    <s v="Low"/>
  </r>
  <r>
    <s v="INDOFLOODS-gauge-640"/>
    <n v="5"/>
    <n v="179304.6875"/>
    <n v="126870.2188"/>
    <n v="11295.41992"/>
    <n v="840"/>
    <n v="133354.9063"/>
    <n v="508140.15629999997"/>
    <n v="1.4132921700000001"/>
    <n v="0.63516181699999996"/>
    <n v="6.2989810000000004E-3"/>
    <n v="2.5000000000000002E-10"/>
    <n v="0.54972463800000004"/>
    <n v="1.574401975"/>
    <n v="3.3455300000000002E-4"/>
    <n v="1.548E-4"/>
    <n v="1.358324528"/>
    <n v="1.344567657"/>
    <n v="0.35286462299999999"/>
    <n v="137"/>
    <n v="1.51E-8"/>
    <n v="9.7200000000000004E-5"/>
    <n v="2.33E-12"/>
    <n v="0.13003225600000001"/>
    <n v="137"/>
    <n v="25"/>
    <n v="5"/>
    <n v="2"/>
    <n v="1"/>
    <m/>
    <m/>
    <m/>
    <n v="829208.75"/>
    <n v="531205.75"/>
    <n v="284359.09379999997"/>
    <n v="95663.328129999994"/>
    <n v="8097.5092770000001"/>
    <m/>
    <m/>
    <m/>
    <n v="6052.6186520000001"/>
    <n v="21248.230469999999"/>
    <n v="56871.820310000003"/>
    <n v="47831.664060000003"/>
    <n v="8097.5092770000001"/>
    <n v="0.64061760899999998"/>
    <n v="0.53530877799999999"/>
    <n v="0.33641734699999998"/>
    <n v="8.4645904999999994E-2"/>
    <m/>
    <m/>
    <m/>
    <n v="5.4800000190000002"/>
    <n v="5"/>
    <n v="2.5"/>
    <n v="2"/>
    <m/>
    <m/>
    <m/>
    <n v="24.461877999999999"/>
    <n v="12.879811999999999"/>
    <n v="52.456296000000002"/>
    <n v="283.85164500000002"/>
    <n v="36.629596999999997"/>
    <n v="12.093588"/>
    <n v="24.536009"/>
    <n v="24.403162999999999"/>
    <n v="22.978660000000001"/>
    <n v="28.187455"/>
    <n v="21.092476999999999"/>
    <n v="1092.8767439999999"/>
    <n v="387.30657600000001"/>
    <n v="0.44427800000000001"/>
    <n v="115.175816"/>
    <n v="775.85126700000001"/>
    <n v="4.2584689999999998"/>
    <n v="182.904213"/>
    <n v="18.587674"/>
    <s v="Arid"/>
    <n v="592812265.79999995"/>
    <n v="423385327.19999999"/>
    <n v="283347972.69999999"/>
    <n v="187435598.30000001"/>
    <n v="156853362.80000001"/>
    <n v="106204957.59999999"/>
    <n v="7055.1576999999997"/>
    <n v="9176.5859999999993"/>
    <n v="5155.1304"/>
    <n v="3743.8674000000001"/>
    <n v="3565.6610000000001"/>
    <n v="2801.1133"/>
    <n v="11.033118"/>
    <n v="533.36428599999999"/>
    <n v="19.14130166"/>
    <n v="0.72103642999999995"/>
    <n v="0.77573579999999998"/>
    <n v="0.66633719999999996"/>
    <n v="0.61412420000000001"/>
    <n v="0.57185649999999999"/>
    <n v="0.53207517000000004"/>
    <n v="7877672"/>
    <n v="692.72102099999995"/>
    <x v="1"/>
    <x v="5"/>
    <s v="Basic volcanic rocks"/>
    <x v="1"/>
    <x v="1"/>
    <s v="Flat"/>
    <s v="Low"/>
    <n v="9.7508225879999997E-7"/>
    <s v="Low"/>
  </r>
  <r>
    <s v="INDOFLOODS-gauge-642"/>
    <n v="5"/>
    <n v="332344.34379999997"/>
    <n v="198268.76560000001"/>
    <n v="22102.804690000001"/>
    <n v="884"/>
    <n v="213449.1563"/>
    <n v="727485.5625"/>
    <n v="1.6762315029999999"/>
    <n v="0.48513039899999999"/>
    <n v="4.141502E-3"/>
    <n v="1.12E-10"/>
    <n v="0.52481770500000002"/>
    <n v="2.0613014700000001"/>
    <n v="4.8248399999999998E-4"/>
    <n v="1.6113799999999999E-4"/>
    <n v="1.390182853"/>
    <n v="1.557018757"/>
    <n v="0.45683976999999998"/>
    <n v="280"/>
    <n v="1.59E-8"/>
    <n v="9.8599999999999998E-5"/>
    <n v="2.56E-12"/>
    <n v="0.142445818"/>
    <n v="280"/>
    <n v="57"/>
    <n v="10"/>
    <n v="3"/>
    <n v="1"/>
    <m/>
    <m/>
    <m/>
    <n v="1808250.25"/>
    <n v="978104.9375"/>
    <n v="352983.5625"/>
    <n v="261121.1875"/>
    <n v="161137.17189999999"/>
    <m/>
    <m/>
    <m/>
    <n v="6458.0366210000002"/>
    <n v="17159.73633"/>
    <n v="35298.355470000002"/>
    <n v="87040.398440000004"/>
    <n v="161137.17189999999"/>
    <n v="0.54091239000000002"/>
    <n v="0.360885173"/>
    <n v="0.73975449800000004"/>
    <n v="0.61709725900000001"/>
    <m/>
    <m/>
    <m/>
    <n v="4.9122805600000001"/>
    <n v="5.6999998090000004"/>
    <n v="3.3333332539999998"/>
    <n v="3"/>
    <m/>
    <m/>
    <m/>
    <n v="24.902246999999999"/>
    <n v="12.899039"/>
    <n v="52.777355"/>
    <n v="284.862773"/>
    <n v="37.202514000000001"/>
    <n v="12.774029000000001"/>
    <n v="24.428484999999998"/>
    <n v="24.633413000000001"/>
    <n v="23.613184"/>
    <n v="28.683336000000001"/>
    <n v="21.586881999999999"/>
    <n v="872.12601099999995"/>
    <n v="288.74765000000002"/>
    <n v="0.51602899999999996"/>
    <n v="108.45769300000001"/>
    <n v="583.37216799999999"/>
    <n v="4.4798539999999996"/>
    <n v="132.38612000000001"/>
    <n v="25.745902000000001"/>
    <s v="Arid"/>
    <n v="410222242.69999999"/>
    <n v="294414346.80000001"/>
    <n v="198650214"/>
    <n v="132487744.59999999"/>
    <n v="111660251"/>
    <n v="76310587.099999994"/>
    <n v="7055.1576999999997"/>
    <n v="9176.5859999999993"/>
    <n v="5155.1304"/>
    <n v="3743.8674000000001"/>
    <n v="3565.6610000000001"/>
    <n v="2801.1133"/>
    <n v="8.1572469999999999"/>
    <n v="421.91208799999998"/>
    <n v="15.634106170000001"/>
    <n v="0.72103642999999995"/>
    <n v="0.77573579999999998"/>
    <n v="0.66633719999999996"/>
    <n v="0.61412420000000001"/>
    <n v="0.57185649999999999"/>
    <n v="0.53207517000000004"/>
    <n v="10697220"/>
    <n v="482.51033899999999"/>
    <x v="1"/>
    <x v="5"/>
    <s v="Basic volcanic rocks"/>
    <x v="2"/>
    <x v="0"/>
    <s v="Flat"/>
    <s v="Low"/>
    <n v="6.67353349276E-7"/>
    <s v="Low"/>
  </r>
  <r>
    <s v="INDOFLOODS-gauge-643"/>
    <n v="3"/>
    <n v="127724.74219999999"/>
    <n v="87262.796879999994"/>
    <n v="2428.131836"/>
    <n v="458"/>
    <n v="89340.929690000004"/>
    <n v="307853.46879999997"/>
    <n v="1.463679194"/>
    <n v="0.30420848700000003"/>
    <n v="5.1264300000000004E-3"/>
    <n v="8.0500000000000001E-10"/>
    <n v="0.32195416100000002"/>
    <n v="3.287219286"/>
    <n v="8.1199999999999995E-5"/>
    <n v="1.5134799999999999E-4"/>
    <n v="1.7749215359999999"/>
    <n v="1.4296330209999999"/>
    <n v="0.41488811399999997"/>
    <n v="21"/>
    <n v="1.03E-8"/>
    <n v="6.7999999999999999E-5"/>
    <n v="1.56E-12"/>
    <n v="6.9317497000000006E-2"/>
    <n v="21"/>
    <n v="3"/>
    <n v="1"/>
    <m/>
    <m/>
    <m/>
    <m/>
    <m/>
    <n v="182875.64060000001"/>
    <n v="112390.07030000001"/>
    <n v="72227.78125"/>
    <m/>
    <m/>
    <m/>
    <m/>
    <m/>
    <n v="8708.3642579999996"/>
    <n v="37463.355470000002"/>
    <n v="72227.78125"/>
    <m/>
    <m/>
    <n v="0.61457103499999999"/>
    <n v="0.64265269000000003"/>
    <m/>
    <m/>
    <m/>
    <m/>
    <m/>
    <n v="7"/>
    <n v="3"/>
    <m/>
    <m/>
    <m/>
    <m/>
    <m/>
    <n v="24.151350000000001"/>
    <n v="10.871689"/>
    <n v="54.394201000000002"/>
    <n v="202.38635099999999"/>
    <n v="34.497084999999998"/>
    <n v="14.513735"/>
    <n v="19.983350000000002"/>
    <n v="23.420390999999999"/>
    <n v="23.831212000000001"/>
    <n v="27.133015"/>
    <n v="22.223963999999999"/>
    <n v="1922.8412060000001"/>
    <n v="765.14606400000002"/>
    <n v="0.45996599999999999"/>
    <n v="134.482891"/>
    <n v="1468.0864320000001"/>
    <n v="8.8355110000000003"/>
    <n v="109.59497500000001"/>
    <n v="55.556784"/>
    <s v="Tropical"/>
    <n v="609700604.5"/>
    <n v="436997832.5"/>
    <n v="294046659.19999999"/>
    <n v="195443466.80000001"/>
    <n v="164090733.69999999"/>
    <n v="111584646.5"/>
    <n v="7055.1576999999997"/>
    <n v="9176.5859999999993"/>
    <n v="5155.1304"/>
    <n v="3743.8674000000001"/>
    <n v="3565.6610000000001"/>
    <n v="2801.1133"/>
    <n v="9.7856140000000007"/>
    <n v="490.24242400000003"/>
    <n v="27.383720929999999"/>
    <n v="0.72103642999999995"/>
    <n v="0.77573579999999998"/>
    <n v="0.66633719999999996"/>
    <n v="0.61412420000000001"/>
    <n v="0.57185649999999999"/>
    <n v="0.53207517000000004"/>
    <n v="1623644"/>
    <n v="662.64390800000001"/>
    <x v="0"/>
    <x v="1"/>
    <s v="Basic volcanic rocks"/>
    <x v="0"/>
    <x v="1"/>
    <s v="Flat"/>
    <s v="Low"/>
    <n v="7.7587492764000005E-7"/>
    <s v="Low"/>
  </r>
  <r>
    <s v="INDOFLOODS-gauge-650"/>
    <n v="5"/>
    <n v="238112.76560000001"/>
    <n v="147107.8125"/>
    <n v="15799.527340000001"/>
    <n v="897"/>
    <n v="154135.8125"/>
    <n v="640746.875"/>
    <n v="1.6186275480000001"/>
    <n v="0.66502350600000004"/>
    <n v="5.8195429999999999E-3"/>
    <n v="1.8299999999999999E-10"/>
    <n v="0.48359405999999999"/>
    <n v="1.503706336"/>
    <n v="4.1357999999999998E-4"/>
    <n v="1.8898600000000001E-4"/>
    <n v="1.448223829"/>
    <n v="1.544824362"/>
    <n v="0.37161752599999998"/>
    <n v="190"/>
    <n v="1.6800000000000002E-8"/>
    <n v="8.8800000000000004E-5"/>
    <n v="3.17E-12"/>
    <n v="0.169520527"/>
    <n v="190"/>
    <n v="57"/>
    <n v="14"/>
    <n v="3"/>
    <n v="1"/>
    <m/>
    <m/>
    <m/>
    <n v="1500666.5"/>
    <n v="850580.375"/>
    <n v="448903.6875"/>
    <n v="82725.882809999996"/>
    <n v="103014.375"/>
    <m/>
    <m/>
    <m/>
    <n v="7898.2446289999998"/>
    <n v="14922.462890000001"/>
    <n v="32064.54883"/>
    <n v="27575.29492"/>
    <n v="103014.375"/>
    <n v="0.56680172699999998"/>
    <n v="0.52776163799999998"/>
    <n v="0.18428425500000001"/>
    <n v="1.2452496289999999"/>
    <m/>
    <m/>
    <m/>
    <n v="3.3333332539999998"/>
    <n v="4.0714287760000003"/>
    <n v="4.6666665079999996"/>
    <n v="3"/>
    <m/>
    <m/>
    <m/>
    <n v="26.961034999999999"/>
    <n v="12.906998"/>
    <n v="45.551727999999997"/>
    <n v="418.17482100000001"/>
    <n v="42.005966999999998"/>
    <n v="13.676867"/>
    <n v="28.3291"/>
    <n v="26.624314999999999"/>
    <n v="26.504819000000001"/>
    <n v="32.801462000000001"/>
    <n v="22.079079"/>
    <n v="818.56385899999998"/>
    <n v="231.767515"/>
    <n v="4.2138010000000001"/>
    <n v="124.130995"/>
    <n v="588.45482400000003"/>
    <n v="17.821355000000001"/>
    <n v="147.96685199999999"/>
    <n v="26.337904000000002"/>
    <s v="Arid"/>
    <n v="241107155.90000001"/>
    <n v="174637916.40000001"/>
    <n v="119623525"/>
    <n v="81041013.299999997"/>
    <n v="69474322.969999999"/>
    <n v="48570784.079999998"/>
    <n v="6892.5598399999999"/>
    <n v="8965.0962799999998"/>
    <n v="5038.0227839999998"/>
    <n v="3669.424188"/>
    <n v="3495.4380639999999"/>
    <n v="2752.3154519999998"/>
    <n v="1.846339"/>
    <n v="362.27"/>
    <n v="5.638241989"/>
    <n v="0.71110327200000001"/>
    <n v="0.76504909200000004"/>
    <n v="0.65715758999999996"/>
    <n v="0.60566388699999996"/>
    <n v="0.56397847800000001"/>
    <n v="0.524745185"/>
    <n v="4647239"/>
    <n v="291.00780800000001"/>
    <x v="1"/>
    <x v="5"/>
    <s v="No dominant class"/>
    <x v="1"/>
    <x v="0"/>
    <s v="Flat"/>
    <s v="Low"/>
    <n v="1.099812153398E-6"/>
    <s v="Low"/>
  </r>
  <r>
    <s v="INDOFLOODS-gauge-654"/>
    <n v="3"/>
    <n v="140242.14060000001"/>
    <n v="94406.539059999996"/>
    <n v="1853.0169679999999"/>
    <n v="832"/>
    <n v="95682.148440000004"/>
    <n v="291485.90629999997"/>
    <n v="1.485512972"/>
    <n v="0.20240329200000001"/>
    <n v="8.6954570000000002E-3"/>
    <n v="8.6100000000000003E-10"/>
    <n v="0.27406534599999999"/>
    <n v="4.9406313900000001"/>
    <n v="7.8899999999999993E-5"/>
    <n v="1.4972400000000001E-4"/>
    <n v="1.9237520690000001"/>
    <n v="1.465708494"/>
    <n v="0.481128365"/>
    <n v="19"/>
    <n v="1.24E-8"/>
    <n v="8.2899999999999996E-5"/>
    <n v="1.8600000000000002E-12"/>
    <n v="0.124570213"/>
    <n v="19"/>
    <n v="3"/>
    <n v="1"/>
    <m/>
    <m/>
    <m/>
    <m/>
    <m/>
    <n v="132401.125"/>
    <n v="41342.445310000003"/>
    <n v="103697.19530000001"/>
    <m/>
    <m/>
    <m/>
    <m/>
    <m/>
    <n v="6968.4804690000001"/>
    <n v="13780.815430000001"/>
    <n v="103697.19530000001"/>
    <m/>
    <m/>
    <n v="0.31225147800000003"/>
    <n v="2.5082502369999999"/>
    <m/>
    <m/>
    <m/>
    <m/>
    <m/>
    <n v="6.3333334920000004"/>
    <n v="3"/>
    <m/>
    <m/>
    <m/>
    <m/>
    <m/>
    <n v="23.263498999999999"/>
    <n v="10.160098"/>
    <n v="52.854253999999997"/>
    <n v="209.22839500000001"/>
    <n v="33.383411000000002"/>
    <n v="14.176622999999999"/>
    <n v="19.206788"/>
    <n v="22.636685"/>
    <n v="22.907205000000001"/>
    <n v="26.356992999999999"/>
    <n v="21.349278999999999"/>
    <n v="2059.4743319999998"/>
    <n v="836.28129000000001"/>
    <n v="0.38056899999999999"/>
    <n v="145.670053"/>
    <n v="1590.2320749999999"/>
    <n v="6.0437000000000003"/>
    <n v="82.256681999999998"/>
    <n v="75.116248999999996"/>
    <s v="Tropical"/>
    <n v="114017318.40000001"/>
    <n v="83449734.480000004"/>
    <n v="58141329.829999998"/>
    <n v="40010647.939999998"/>
    <n v="34634070.009999998"/>
    <n v="24480242.109999999"/>
    <n v="7055.1576999999997"/>
    <n v="9176.5859999999993"/>
    <n v="5155.1304"/>
    <n v="3743.8674000000001"/>
    <n v="3565.6610000000001"/>
    <n v="2801.1133"/>
    <n v="1.8604499999999999"/>
    <n v="293.17391300000003"/>
    <n v="10.748702740000001"/>
    <n v="0.72103642999999995"/>
    <n v="0.77573579999999998"/>
    <n v="0.66633719999999996"/>
    <n v="0.61412420000000001"/>
    <n v="0.57185649999999999"/>
    <n v="0.53207517000000004"/>
    <n v="398603.94910000003"/>
    <n v="214.446102"/>
    <x v="0"/>
    <x v="4"/>
    <s v="Basic volcanic rocks"/>
    <x v="0"/>
    <x v="0"/>
    <s v="Flat"/>
    <s v="Low"/>
    <n v="1.301918603868E-6"/>
    <s v="Low"/>
  </r>
  <r>
    <s v="INDOFLOODS-gauge-678"/>
    <n v="5"/>
    <n v="282463.46879999997"/>
    <n v="177001.875"/>
    <n v="14981.12305"/>
    <n v="865"/>
    <n v="181422.07810000001"/>
    <n v="661661.6875"/>
    <n v="1.595821857"/>
    <n v="0.455160022"/>
    <n v="4.7678870000000002E-3"/>
    <n v="1.5999999999999999E-10"/>
    <n v="0.43001365699999999"/>
    <n v="2.1970295910000002"/>
    <n v="3.4005299999999999E-4"/>
    <n v="1.53623E-4"/>
    <n v="1.5358012910000001"/>
    <n v="1.5569410319999999"/>
    <n v="0.42690014799999998"/>
    <n v="181"/>
    <n v="1.4999999999999999E-8"/>
    <n v="9.7800000000000006E-5"/>
    <n v="2.3100000000000001E-12"/>
    <n v="0.13288377200000001"/>
    <n v="181"/>
    <n v="34"/>
    <n v="7"/>
    <n v="2"/>
    <n v="1"/>
    <m/>
    <m/>
    <m/>
    <n v="1152563.5"/>
    <n v="541009"/>
    <n v="363623.375"/>
    <n v="191262.04689999999"/>
    <n v="52985.019529999998"/>
    <m/>
    <m/>
    <m/>
    <n v="6367.7539059999999"/>
    <n v="15912.0293"/>
    <n v="51946.195310000003"/>
    <n v="95631.023440000004"/>
    <n v="52985.019529999998"/>
    <n v="0.46939626299999998"/>
    <n v="0.67212075000000004"/>
    <n v="0.52598941300000002"/>
    <n v="0.277028412"/>
    <m/>
    <m/>
    <m/>
    <n v="5.3235292430000003"/>
    <n v="4.8571429249999998"/>
    <n v="3.5"/>
    <n v="2"/>
    <m/>
    <m/>
    <m/>
    <n v="24.260224999999998"/>
    <n v="11.620290000000001"/>
    <n v="54.068787"/>
    <n v="229.416043"/>
    <n v="35.523992999999997"/>
    <n v="14.053307"/>
    <n v="21.470685"/>
    <n v="23.404302999999999"/>
    <n v="23.824559000000001"/>
    <n v="27.604177"/>
    <n v="22.002813"/>
    <n v="1230.9657629999999"/>
    <n v="440.42933599999998"/>
    <n v="0.185083"/>
    <n v="115.90874599999999"/>
    <n v="862.86673199999996"/>
    <n v="6.1737789999999997"/>
    <n v="87.616311999999994"/>
    <n v="49.557952999999998"/>
    <s v="Tropical"/>
    <n v="379726869.5"/>
    <n v="274829591.69999999"/>
    <n v="187994887.90000001"/>
    <n v="127028381.59999999"/>
    <n v="108107798.3"/>
    <n v="74909658.870000005"/>
    <n v="7044.5982459999996"/>
    <n v="9162.8514049999994"/>
    <n v="5147.9984549999999"/>
    <n v="3738.812234"/>
    <n v="3558.1993309999998"/>
    <n v="2795.5519119999999"/>
    <n v="6.0004200000000001"/>
    <n v="462.91891900000002"/>
    <n v="18.615864609999999"/>
    <n v="0.72067529900000005"/>
    <n v="0.77534727199999998"/>
    <n v="0.66600346499999996"/>
    <n v="0.61381661499999995"/>
    <n v="0.57157008499999995"/>
    <n v="0.53180868000000003"/>
    <n v="6367786"/>
    <n v="421.55571099999997"/>
    <x v="1"/>
    <x v="5"/>
    <s v="Basic volcanic rocks"/>
    <x v="1"/>
    <x v="0"/>
    <s v="Flat"/>
    <s v="Low"/>
    <n v="7.3245710460100006E-7"/>
    <s v="Low"/>
  </r>
  <r>
    <s v="INDOFLOODS-gauge-679"/>
    <n v="6"/>
    <n v="643514.25"/>
    <n v="413485.125"/>
    <n v="53175.53125"/>
    <n v="1014"/>
    <n v="431351.21879999997"/>
    <n v="1319463.125"/>
    <n v="1.556317806"/>
    <n v="0.28579181399999998"/>
    <n v="2.3507530000000001E-3"/>
    <n v="3.5599999999999999E-11"/>
    <n v="0.38381964000000002"/>
    <n v="3.499050617"/>
    <n v="6.9422199999999998E-4"/>
    <n v="1.66238E-4"/>
    <n v="1.6255958079999999"/>
    <n v="1.4918568130000001"/>
    <n v="0.487709165"/>
    <n v="716"/>
    <n v="1.7199999999999999E-8"/>
    <n v="1.0362200000000001E-4"/>
    <n v="2.8599999999999999E-12"/>
    <n v="0.168565348"/>
    <n v="716"/>
    <n v="159"/>
    <n v="30"/>
    <n v="8"/>
    <n v="2"/>
    <n v="1"/>
    <m/>
    <m/>
    <n v="4653860.5"/>
    <n v="2214651.25"/>
    <n v="806104.5625"/>
    <n v="593371.4375"/>
    <n v="489759.78129999997"/>
    <n v="82046.804690000004"/>
    <m/>
    <m/>
    <n v="6499.8051759999998"/>
    <n v="13928.624019999999"/>
    <n v="26870.152340000001"/>
    <n v="74171.429690000004"/>
    <n v="244879.89060000001"/>
    <n v="0.47587400699999999"/>
    <n v="0.36398714799999998"/>
    <n v="0.73609733600000005"/>
    <n v="0.82538485500000003"/>
    <n v="0.167524591"/>
    <m/>
    <m/>
    <n v="4.5031447409999998"/>
    <n v="5.3000001909999996"/>
    <n v="3.75"/>
    <n v="4"/>
    <n v="2"/>
    <m/>
    <m/>
    <n v="25.900796"/>
    <n v="13.370307"/>
    <n v="49.185845999999998"/>
    <n v="362.38731300000001"/>
    <n v="39.848799999999997"/>
    <n v="12.641226"/>
    <n v="27.207574999999999"/>
    <n v="25.768405000000001"/>
    <n v="23.859309"/>
    <n v="30.759874"/>
    <n v="21.561596000000002"/>
    <n v="781.88891899999999"/>
    <n v="206.855527"/>
    <n v="1.7936920000000001"/>
    <n v="115.50810799999999"/>
    <n v="532.64532299999996"/>
    <n v="8.6443600000000007"/>
    <n v="152.84575000000001"/>
    <n v="25.341666"/>
    <s v="Arid"/>
    <n v="274066707.30000001"/>
    <n v="198857546.30000001"/>
    <n v="136590208.30000001"/>
    <n v="92693213.329999998"/>
    <n v="79271743.640000001"/>
    <n v="55196789.219999999"/>
    <n v="7055.1576999999997"/>
    <n v="9176.5859999999993"/>
    <n v="5155.1304"/>
    <n v="3743.8674000000001"/>
    <n v="3565.6610000000001"/>
    <n v="2801.1133"/>
    <n v="2.5633249999999999"/>
    <n v="381.06917299999998"/>
    <n v="9.5134483299999992"/>
    <n v="0.72103642999999995"/>
    <n v="0.77573579999999998"/>
    <n v="0.66633719999999996"/>
    <n v="0.61412420000000001"/>
    <n v="0.57185649999999999"/>
    <n v="0.53207517000000004"/>
    <n v="17646960"/>
    <n v="330.54139800000002"/>
    <x v="1"/>
    <x v="5"/>
    <s v="Basic volcanic rocks"/>
    <x v="2"/>
    <x v="0"/>
    <s v="Flat"/>
    <s v="Low"/>
    <n v="3.9078447721400001E-7"/>
    <s v="Low"/>
  </r>
  <r>
    <s v="INDOFLOODS-gauge-681"/>
    <n v="3"/>
    <n v="131884.76560000001"/>
    <n v="96508.734379999994"/>
    <n v="1949.8756100000001"/>
    <n v="544"/>
    <n v="99073.179690000004"/>
    <n v="274242.9375"/>
    <n v="1.366557837"/>
    <n v="0.19865280399999999"/>
    <n v="5.4908910000000003E-3"/>
    <n v="8.0999999999999999E-10"/>
    <n v="0.32579609799999998"/>
    <n v="5.0339083670000004"/>
    <n v="1.2762400000000001E-4"/>
    <n v="1.5056999999999999E-4"/>
    <n v="1.764425159"/>
    <n v="1.3311853410000001"/>
    <n v="0.48090487700000001"/>
    <n v="29"/>
    <n v="1.7900000000000001E-8"/>
    <n v="1.19213E-4"/>
    <n v="2.6999999999999998E-12"/>
    <n v="8.1910223000000004E-2"/>
    <n v="29"/>
    <n v="5"/>
    <n v="1"/>
    <m/>
    <m/>
    <m/>
    <m/>
    <m/>
    <n v="127781.60159999999"/>
    <n v="82858.820309999996"/>
    <n v="82952.882809999996"/>
    <m/>
    <m/>
    <m/>
    <m/>
    <m/>
    <n v="4406.2622069999998"/>
    <n v="16571.76367"/>
    <n v="82952.882809999996"/>
    <m/>
    <m/>
    <n v="0.64844095700000004"/>
    <n v="1.00113523"/>
    <m/>
    <m/>
    <m/>
    <m/>
    <m/>
    <n v="5.8000001909999996"/>
    <n v="5"/>
    <m/>
    <m/>
    <m/>
    <m/>
    <m/>
    <n v="24.125536"/>
    <n v="11.080109"/>
    <n v="53.864528999999997"/>
    <n v="215.13054299999999"/>
    <n v="34.866722000000003"/>
    <n v="14.311078999999999"/>
    <n v="20.555643"/>
    <n v="23.427544000000001"/>
    <n v="23.751853000000001"/>
    <n v="27.283950999999998"/>
    <n v="22.065937999999999"/>
    <n v="1560.0149939999999"/>
    <n v="605.42149099999995"/>
    <n v="0.21990799999999999"/>
    <n v="130.88410999999999"/>
    <n v="1147.7746770000001"/>
    <n v="7.0083299999999999"/>
    <n v="98.783006999999998"/>
    <n v="44.109121000000002"/>
    <s v="Tropical"/>
    <n v="321959105.80000001"/>
    <n v="233428587.40000001"/>
    <n v="160106234"/>
    <n v="108474886.3"/>
    <n v="92611841.930000007"/>
    <n v="64348582.630000003"/>
    <n v="7055.1576999999997"/>
    <n v="9176.5859999999993"/>
    <n v="5155.1304"/>
    <n v="3743.8674000000001"/>
    <n v="3565.6610000000001"/>
    <n v="2801.1133"/>
    <n v="5.0994729999999997"/>
    <n v="435.73076900000001"/>
    <n v="19.839533190000001"/>
    <n v="0.72103642999999995"/>
    <n v="0.77573579999999998"/>
    <n v="0.66633719999999996"/>
    <n v="0.61412420000000001"/>
    <n v="0.57185649999999999"/>
    <n v="0.53207517000000004"/>
    <n v="783196.25670000003"/>
    <n v="399.01783"/>
    <x v="1"/>
    <x v="5"/>
    <s v="Basic volcanic rocks"/>
    <x v="0"/>
    <x v="0"/>
    <s v="Flat"/>
    <s v="Low"/>
    <n v="8.2676345787E-7"/>
    <s v="Low"/>
  </r>
  <r>
    <s v="INDOFLOODS-gauge-682"/>
    <n v="4"/>
    <n v="191453.9063"/>
    <n v="158090.4375"/>
    <n v="6681.5249020000001"/>
    <n v="811"/>
    <n v="162895.42189999999"/>
    <n v="461495.40629999997"/>
    <n v="1.2110403780000001"/>
    <n v="0.25180122300000002"/>
    <n v="4.9786539999999999E-3"/>
    <n v="2.6600000000000001E-10"/>
    <n v="0.39423093199999998"/>
    <n v="3.9713866709999999"/>
    <n v="2.3835600000000001E-4"/>
    <n v="1.6873999999999999E-4"/>
    <n v="1.6039868589999999"/>
    <n v="1.175317883"/>
    <n v="0.41485550999999998"/>
    <n v="88"/>
    <n v="1.6499999999999999E-8"/>
    <n v="9.7600000000000001E-5"/>
    <n v="2.7799999999999999E-12"/>
    <n v="0.13684803200000001"/>
    <n v="88"/>
    <n v="18"/>
    <n v="3"/>
    <n v="1"/>
    <m/>
    <m/>
    <m/>
    <m/>
    <n v="656826.375"/>
    <n v="268755.21879999997"/>
    <n v="56267.074220000002"/>
    <n v="145591.0313"/>
    <m/>
    <m/>
    <m/>
    <m/>
    <n v="7463.9360349999997"/>
    <n v="14930.8457"/>
    <n v="18755.691409999999"/>
    <n v="145591.0313"/>
    <m/>
    <n v="0.409172386"/>
    <n v="0.20936179199999999"/>
    <n v="2.5874996189999999"/>
    <m/>
    <m/>
    <m/>
    <m/>
    <n v="4.8888888359999996"/>
    <n v="6"/>
    <n v="3"/>
    <m/>
    <m/>
    <m/>
    <m/>
    <n v="24.988928999999999"/>
    <n v="12.785857"/>
    <n v="53.388882000000002"/>
    <n v="273.50087500000001"/>
    <n v="37.245938000000002"/>
    <n v="13.309939999999999"/>
    <n v="23.935998000000001"/>
    <n v="24.473106999999999"/>
    <n v="23.986015999999999"/>
    <n v="28.696073999999999"/>
    <n v="21.929352999999999"/>
    <n v="710.47451899999999"/>
    <n v="218.07980800000001"/>
    <n v="0.334976"/>
    <n v="102.780463"/>
    <n v="440.06682699999999"/>
    <n v="4.4457930000000001"/>
    <n v="72.789783999999997"/>
    <n v="35.068148999999998"/>
    <s v="Arid"/>
    <n v="241531769.90000001"/>
    <n v="175332607.19999999"/>
    <n v="120509721.09999999"/>
    <n v="81821094.540000007"/>
    <n v="69991051.760000005"/>
    <n v="48749708.649999999"/>
    <n v="7055.1576999999997"/>
    <n v="9176.5859999999993"/>
    <n v="5155.1304"/>
    <n v="3743.8674000000001"/>
    <n v="3565.6610000000001"/>
    <n v="2801.1133"/>
    <n v="5.1903030000000001"/>
    <n v="296.903614"/>
    <n v="15.349226270000001"/>
    <n v="0.72103642999999995"/>
    <n v="0.77573579999999998"/>
    <n v="0.66633719999999996"/>
    <n v="0.61412420000000001"/>
    <n v="0.57185649999999999"/>
    <n v="0.53207517000000004"/>
    <n v="1967492"/>
    <n v="290.74279799999999"/>
    <x v="1"/>
    <x v="5"/>
    <s v="Basic volcanic rocks"/>
    <x v="1"/>
    <x v="0"/>
    <s v="Flat"/>
    <s v="Low"/>
    <n v="8.4009807595999995E-7"/>
    <s v="Low"/>
  </r>
  <r>
    <s v="INDOFLOODS-gauge-684"/>
    <n v="4"/>
    <n v="144197.1563"/>
    <n v="96068.609379999994"/>
    <n v="5337.6899409999996"/>
    <n v="836"/>
    <n v="100167.0625"/>
    <n v="354470.40629999997"/>
    <n v="1.5009809730000001"/>
    <n v="0.53198999199999997"/>
    <n v="8.3460570000000005E-3"/>
    <n v="4.8399999999999998E-10"/>
    <n v="0.53383034500000004"/>
    <n v="1.8797346349999999"/>
    <n v="2.11583E-4"/>
    <n v="1.5071999999999999E-4"/>
    <n v="1.3783977030000001"/>
    <n v="1.4395666119999999"/>
    <n v="0.40679603800000003"/>
    <n v="58"/>
    <n v="1.4100000000000001E-8"/>
    <n v="9.3200000000000002E-5"/>
    <n v="2.1199999999999999E-12"/>
    <n v="0.12600231200000001"/>
    <n v="58"/>
    <n v="13"/>
    <n v="3"/>
    <n v="1"/>
    <m/>
    <m/>
    <m/>
    <m/>
    <n v="430492.46879999997"/>
    <n v="163079.82810000001"/>
    <n v="154465.60939999999"/>
    <n v="56461.242189999997"/>
    <m/>
    <m/>
    <m/>
    <m/>
    <n v="7422.2841799999997"/>
    <n v="12544.60254"/>
    <n v="51488.535159999999"/>
    <n v="56461.242189999997"/>
    <m/>
    <n v="0.37882155200000001"/>
    <n v="0.94717788700000005"/>
    <n v="0.365526289"/>
    <m/>
    <m/>
    <m/>
    <m/>
    <n v="4.4615383150000003"/>
    <n v="4.3333334920000004"/>
    <n v="3"/>
    <m/>
    <m/>
    <m/>
    <m/>
    <n v="23.673743999999999"/>
    <n v="11.165557"/>
    <n v="53.365642999999999"/>
    <n v="229.822506"/>
    <n v="34.682186000000002"/>
    <n v="13.784338999999999"/>
    <n v="20.897846999999999"/>
    <n v="22.846575999999999"/>
    <n v="23.210034"/>
    <n v="27.022617"/>
    <n v="21.463321000000001"/>
    <n v="1364.9055490000001"/>
    <n v="508.26470599999999"/>
    <n v="0.22271099999999999"/>
    <n v="124.42245699999999"/>
    <n v="983.09369300000003"/>
    <n v="5.0541239999999998"/>
    <n v="74.395998000000006"/>
    <n v="60.815190999999999"/>
    <s v="Tropical"/>
    <n v="233024062.19999999"/>
    <n v="170116820.40000001"/>
    <n v="118020283.7"/>
    <n v="80870638.219999999"/>
    <n v="69733974.870000005"/>
    <n v="49056919.119999997"/>
    <n v="7055.1576999999997"/>
    <n v="9176.5859999999993"/>
    <n v="5155.1304"/>
    <n v="3743.8674000000001"/>
    <n v="3565.6610000000001"/>
    <n v="2801.1133"/>
    <n v="4.1174600000000003"/>
    <n v="372.140625"/>
    <n v="16.539373189999999"/>
    <n v="0.72103642999999995"/>
    <n v="0.77573579999999998"/>
    <n v="0.66633719999999996"/>
    <n v="0.61412420000000001"/>
    <n v="0.57185649999999999"/>
    <n v="0.53207517000000004"/>
    <n v="1649276"/>
    <n v="309.37905499999999"/>
    <x v="1"/>
    <x v="1"/>
    <s v="Basic volcanic rocks"/>
    <x v="1"/>
    <x v="0"/>
    <s v="Flat"/>
    <s v="Low"/>
    <n v="1.2579177110400001E-6"/>
    <s v="Low"/>
  </r>
  <r>
    <s v="INDOFLOODS-gauge-707"/>
    <n v="4"/>
    <n v="142904.82810000001"/>
    <n v="63096.3125"/>
    <n v="4400.0703130000002"/>
    <n v="1096"/>
    <n v="107997.2031"/>
    <n v="359372.5"/>
    <n v="2.264868259"/>
    <n v="0.377254635"/>
    <n v="1.0148411E-2"/>
    <n v="4.9500000000000005E-10"/>
    <n v="0.42813408400000003"/>
    <n v="2.6507294180000001"/>
    <n v="2.1982800000000001E-4"/>
    <n v="1.6952800000000001E-4"/>
    <n v="1.5391688349999999"/>
    <n v="1.323227167"/>
    <n v="0.39765098700000001"/>
    <n v="60"/>
    <n v="1.7999999999999999E-8"/>
    <n v="1.05908E-4"/>
    <n v="3.04E-12"/>
    <n v="0.18580216199999999"/>
    <n v="60"/>
    <n v="15"/>
    <n v="3"/>
    <n v="1"/>
    <m/>
    <m/>
    <m/>
    <m/>
    <n v="320415.3125"/>
    <n v="263921.125"/>
    <n v="122766.0313"/>
    <n v="38830.480470000002"/>
    <m/>
    <m/>
    <m/>
    <m/>
    <n v="5340.2553710000002"/>
    <n v="17594.742190000001"/>
    <n v="40922.011720000002"/>
    <n v="38830.480470000002"/>
    <m/>
    <n v="0.82368451399999998"/>
    <n v="0.46516183"/>
    <n v="0.31629660700000001"/>
    <m/>
    <m/>
    <m/>
    <m/>
    <n v="4"/>
    <n v="5"/>
    <n v="3"/>
    <m/>
    <m/>
    <m/>
    <m/>
    <n v="25.654202000000002"/>
    <n v="9.9602970000000006"/>
    <n v="43.073683000000003"/>
    <n v="395.25626999999997"/>
    <n v="35.905501000000001"/>
    <n v="12.786220999999999"/>
    <n v="23.11928"/>
    <n v="27.563656000000002"/>
    <n v="20.263552000000001"/>
    <n v="29.843218"/>
    <n v="20.18497"/>
    <n v="1725.151586"/>
    <n v="385.45386100000002"/>
    <n v="4.532521"/>
    <n v="100.30417"/>
    <n v="1061.974377"/>
    <n v="45.640208000000001"/>
    <n v="402.745386"/>
    <n v="53.240099999999998"/>
    <s v="Tropical"/>
    <n v="118880003.5"/>
    <n v="85381348.549999997"/>
    <n v="53143980.600000001"/>
    <n v="34513340.719999999"/>
    <n v="26589866.469999999"/>
    <n v="19410351.829999998"/>
    <n v="3574.4634000000001"/>
    <n v="4649.2749999999996"/>
    <n v="2407.8957999999998"/>
    <n v="1702.1746000000001"/>
    <n v="1446.5907999999999"/>
    <n v="1177.3779999999999"/>
    <n v="2.1524960000000002"/>
    <n v="152.01724100000001"/>
    <n v="24.37888199"/>
    <n v="0.45632030000000001"/>
    <n v="0.49093769999999998"/>
    <n v="0.42170291999999998"/>
    <n v="0.38865899999999998"/>
    <n v="0.36190919999999999"/>
    <n v="0.33673291999999999"/>
    <n v="1252129"/>
    <n v="281.73767700000002"/>
    <x v="1"/>
    <x v="1"/>
    <s v="Unconsolidated sediments"/>
    <x v="0"/>
    <x v="0"/>
    <s v="Flat"/>
    <s v="Low"/>
    <n v="1.7204398200079999E-6"/>
    <s v="Low"/>
  </r>
  <r>
    <s v="INDOFLOODS-gauge-715"/>
    <n v="4"/>
    <n v="130219.6563"/>
    <n v="97241.421879999994"/>
    <n v="6939.7070309999999"/>
    <n v="1228"/>
    <n v="99967.726559999996"/>
    <n v="526080.3125"/>
    <n v="1.339137673"/>
    <n v="0.69441884799999998"/>
    <n v="1.2283964E-2"/>
    <n v="4.2599999999999998E-10"/>
    <n v="0.31509891200000001"/>
    <n v="1.4400531050000001"/>
    <n v="2.18598E-4"/>
    <n v="1.60987E-4"/>
    <n v="1.7941250799999999"/>
    <n v="1.3026169540000001"/>
    <n v="0.24752809100000001"/>
    <n v="90"/>
    <n v="1.66E-8"/>
    <n v="1.02935E-4"/>
    <n v="2.6700000000000001E-12"/>
    <n v="0.197692439"/>
    <n v="90"/>
    <n v="19"/>
    <n v="5"/>
    <n v="1"/>
    <m/>
    <m/>
    <m/>
    <m/>
    <n v="554401.5"/>
    <n v="344403.0625"/>
    <n v="147489.4063"/>
    <n v="70910.960940000004"/>
    <m/>
    <m/>
    <m/>
    <m/>
    <n v="6160.0166019999997"/>
    <n v="18126.476559999999"/>
    <n v="29497.880860000001"/>
    <n v="70910.960940000004"/>
    <m/>
    <n v="0.62121594000000002"/>
    <n v="0.42824649799999998"/>
    <n v="0.48078680000000001"/>
    <m/>
    <m/>
    <m/>
    <m/>
    <n v="4.7368421549999997"/>
    <n v="3.7999999519999998"/>
    <n v="5"/>
    <m/>
    <m/>
    <m/>
    <m/>
    <n v="25.920017999999999"/>
    <n v="9.0504599999999993"/>
    <n v="43.608680999999997"/>
    <n v="337.63877400000001"/>
    <n v="35.212308999999998"/>
    <n v="14.4435"/>
    <n v="20.768808"/>
    <n v="27.241499000000001"/>
    <n v="21.470237999999998"/>
    <n v="29.762602000000001"/>
    <n v="21.318254"/>
    <n v="1429.1888309999999"/>
    <n v="312.57144499999998"/>
    <n v="7.4141620000000001"/>
    <n v="97.877966000000001"/>
    <n v="846.54335100000003"/>
    <n v="43.841450999999999"/>
    <n v="303.34438699999998"/>
    <n v="59.681058999999998"/>
    <s v="Tropical"/>
    <n v="113823405.3"/>
    <n v="82151873.590000004"/>
    <n v="51552364.479999997"/>
    <n v="33752515.93"/>
    <n v="26193356.699999999"/>
    <n v="19291169.620000001"/>
    <n v="3574.4634000000001"/>
    <n v="4649.2749999999996"/>
    <n v="2407.8957999999998"/>
    <n v="1702.1746000000001"/>
    <n v="1446.5907999999999"/>
    <n v="1177.3779999999999"/>
    <n v="0.88686699999999996"/>
    <n v="184.454545"/>
    <n v="17.798312580000001"/>
    <n v="0.45632030000000001"/>
    <n v="0.49093769999999998"/>
    <n v="0.42170291999999998"/>
    <n v="0.38865899999999998"/>
    <n v="0.36190919999999999"/>
    <n v="0.33673291999999999"/>
    <n v="1843435"/>
    <n v="262.89982900000001"/>
    <x v="0"/>
    <x v="1"/>
    <s v="No dominant class"/>
    <x v="1"/>
    <x v="0"/>
    <s v="Flat"/>
    <s v="Low"/>
    <n v="1.9775585124679999E-6"/>
    <s v="Low"/>
  </r>
  <r>
    <s v="INDOFLOODS-gauge-724"/>
    <n v="4"/>
    <n v="125846.0156"/>
    <n v="81815.265629999994"/>
    <n v="6867.4140630000002"/>
    <n v="1301"/>
    <n v="95678.640629999994"/>
    <n v="489397.46879999997"/>
    <n v="1.538172841"/>
    <n v="0.750176132"/>
    <n v="1.3597601000000001E-2"/>
    <n v="4.4700000000000001E-10"/>
    <n v="0.36031276000000001"/>
    <n v="1.333020329"/>
    <n v="2.4111299999999999E-4"/>
    <n v="1.5766200000000001E-4"/>
    <n v="1.6777851580000001"/>
    <n v="1.3152989150000001"/>
    <n v="0.25714480899999997"/>
    <n v="92"/>
    <n v="1.7199999999999999E-8"/>
    <n v="1.08984E-4"/>
    <n v="2.71E-12"/>
    <n v="0.20511853699999999"/>
    <n v="92"/>
    <n v="21"/>
    <n v="4"/>
    <n v="1"/>
    <m/>
    <m/>
    <m/>
    <m/>
    <n v="511826.125"/>
    <n v="358760.875"/>
    <n v="159276.04689999999"/>
    <n v="52868.6875"/>
    <m/>
    <m/>
    <m/>
    <m/>
    <n v="5563.3276370000003"/>
    <n v="17083.851559999999"/>
    <n v="39819.011720000002"/>
    <n v="52868.6875"/>
    <m/>
    <n v="0.70094287399999999"/>
    <n v="0.44396159099999999"/>
    <n v="0.331931174"/>
    <m/>
    <m/>
    <m/>
    <m/>
    <n v="4.380952358"/>
    <n v="5.25"/>
    <n v="4"/>
    <m/>
    <m/>
    <m/>
    <m/>
    <n v="24.771795999999998"/>
    <n v="9.0612209999999997"/>
    <n v="42.861437000000002"/>
    <n v="345.59308499999997"/>
    <n v="34.588484000000001"/>
    <n v="13.423429"/>
    <n v="21.165054000000001"/>
    <n v="25.794620999999999"/>
    <n v="20.404565000000002"/>
    <n v="28.914860000000001"/>
    <n v="20.107949999999999"/>
    <n v="1481.997552"/>
    <n v="333.03776699999997"/>
    <n v="8.7856389999999998"/>
    <n v="99.352446999999998"/>
    <n v="896.731088"/>
    <n v="40.664413000000003"/>
    <n v="341.35691800000001"/>
    <n v="55.625714000000002"/>
    <s v="Tropical"/>
    <n v="38111741.82"/>
    <n v="27775532.07"/>
    <n v="17714391.850000001"/>
    <n v="11787466.08"/>
    <n v="9283986.3629999999"/>
    <n v="6959165.6330000004"/>
    <n v="3574.4634000000001"/>
    <n v="4649.2749999999996"/>
    <n v="2407.8957999999998"/>
    <n v="1702.1746000000001"/>
    <n v="1446.5907999999999"/>
    <n v="1177.3779999999999"/>
    <n v="1.279547"/>
    <n v="186.72093000000001"/>
    <n v="2.5614962389999998"/>
    <n v="0.45632030000000001"/>
    <n v="0.49093769999999998"/>
    <n v="0.42170291999999998"/>
    <n v="0.38865899999999998"/>
    <n v="0.36190919999999999"/>
    <n v="0.33673291999999999"/>
    <n v="682307.12560000003"/>
    <n v="98.453282000000002"/>
    <x v="0"/>
    <x v="1"/>
    <s v="Metamorphics"/>
    <x v="1"/>
    <x v="2"/>
    <s v="Flat"/>
    <s v="Low"/>
    <n v="2.1438249688620001E-6"/>
    <s v="Low"/>
  </r>
  <r>
    <s v="INDOFLOODS-gauge-739"/>
    <n v="4"/>
    <n v="236027.0313"/>
    <n v="73252.507809999996"/>
    <n v="8498.8896480000003"/>
    <n v="1056"/>
    <n v="123378.7969"/>
    <n v="502656.75"/>
    <n v="3.222101688"/>
    <n v="0.55831736300000001"/>
    <n v="8.5590070000000004E-3"/>
    <n v="3.1200000000000001E-10"/>
    <n v="0.42269685899999998"/>
    <n v="1.7910959719999999"/>
    <n v="2.6459399999999999E-4"/>
    <n v="1.61788E-4"/>
    <n v="1.549036503"/>
    <n v="1.913027525"/>
    <n v="0.46955907299999999"/>
    <n v="105"/>
    <n v="1.5600000000000001E-8"/>
    <n v="9.6700000000000006E-5"/>
    <n v="2.5299999999999999E-12"/>
    <n v="0.17084835500000001"/>
    <n v="105"/>
    <n v="21"/>
    <n v="6"/>
    <n v="1"/>
    <m/>
    <m/>
    <m/>
    <m/>
    <n v="693655.4375"/>
    <n v="376267.03129999997"/>
    <n v="107307.0938"/>
    <n v="197790.5938"/>
    <m/>
    <m/>
    <m/>
    <m/>
    <n v="6606.2421880000002"/>
    <n v="17917.478520000001"/>
    <n v="17884.515630000002"/>
    <n v="197790.5938"/>
    <m/>
    <n v="0.54244083200000004"/>
    <n v="0.285188675"/>
    <n v="1.843220115"/>
    <m/>
    <m/>
    <m/>
    <m/>
    <n v="5"/>
    <n v="3.5"/>
    <n v="6"/>
    <m/>
    <m/>
    <m/>
    <m/>
    <n v="24.740860999999999"/>
    <n v="10.636753000000001"/>
    <n v="42.825226999999998"/>
    <n v="408.398618"/>
    <n v="36.391305000000003"/>
    <n v="11.556756"/>
    <n v="24.834548999999999"/>
    <n v="26.405408999999999"/>
    <n v="19.270965"/>
    <n v="29.412334999999999"/>
    <n v="19.258431000000002"/>
    <n v="1543.2887900000001"/>
    <n v="386.19367099999999"/>
    <n v="3.9202859999999999"/>
    <n v="109.542017"/>
    <n v="1009.9017260000001"/>
    <n v="36.709724999999999"/>
    <n v="334.37639200000001"/>
    <n v="40.989792000000001"/>
    <s v="Tropical"/>
    <n v="100618453.40000001"/>
    <n v="72546134.540000007"/>
    <n v="45597086.729999997"/>
    <n v="30238682"/>
    <n v="23433844.98"/>
    <n v="17480778.510000002"/>
    <n v="3445.8218219999999"/>
    <n v="4481.9519849999997"/>
    <n v="2327.1091040000001"/>
    <n v="1663.481593"/>
    <n v="1415.7141039999999"/>
    <n v="1167.8320739999999"/>
    <n v="2.2834449999999999"/>
    <n v="211.37962999999999"/>
    <n v="16.567284449999999"/>
    <n v="0.45762753900000003"/>
    <n v="0.49234411"/>
    <n v="0.42291098900000001"/>
    <n v="0.38977240699999999"/>
    <n v="0.362945978"/>
    <n v="0.33769757299999997"/>
    <n v="1726261"/>
    <n v="200.931692"/>
    <x v="1"/>
    <x v="2"/>
    <s v="No dominant class"/>
    <x v="1"/>
    <x v="0"/>
    <s v="Flat"/>
    <s v="Low"/>
    <n v="1.3847446245160001E-6"/>
    <s v="Low"/>
  </r>
  <r>
    <s v="INDOFLOODS-gauge-759"/>
    <n v="5"/>
    <n v="632429"/>
    <n v="286711.25"/>
    <n v="35632.476560000003"/>
    <n v="1070"/>
    <n v="340334.78129999997"/>
    <n v="1418521"/>
    <n v="2.2058045860000002"/>
    <n v="0.30763331100000002"/>
    <n v="3.1439630000000001E-3"/>
    <n v="5.5200000000000001E-11"/>
    <n v="0.22252783200000001"/>
    <n v="3.2506234649999999"/>
    <n v="4.3919E-4"/>
    <n v="1.61836E-4"/>
    <n v="2.1349318030000002"/>
    <n v="1.8582555059999999"/>
    <n v="0.44583690199999998"/>
    <n v="483"/>
    <n v="1.7500000000000001E-8"/>
    <n v="1.0803599999999999E-4"/>
    <n v="2.8299999999999999E-12"/>
    <n v="0.17316421900000001"/>
    <n v="483"/>
    <n v="112"/>
    <n v="23"/>
    <n v="4"/>
    <n v="1"/>
    <m/>
    <m/>
    <m/>
    <n v="2925343"/>
    <n v="1453692.25"/>
    <n v="693158.125"/>
    <n v="305119.71879999997"/>
    <n v="389294.53129999997"/>
    <m/>
    <m/>
    <m/>
    <n v="6056.6108400000003"/>
    <n v="12979.39551"/>
    <n v="30137.310549999998"/>
    <n v="76279.929690000004"/>
    <n v="389294.53129999997"/>
    <n v="0.49693053999999998"/>
    <n v="0.476825893"/>
    <n v="0.44018775199999999"/>
    <n v="1.2758747340000001"/>
    <m/>
    <m/>
    <m/>
    <n v="4.3125"/>
    <n v="4.8695650099999996"/>
    <n v="5.75"/>
    <n v="4"/>
    <m/>
    <m/>
    <m/>
    <n v="25.382884000000001"/>
    <n v="10.827400000000001"/>
    <n v="40.879956999999997"/>
    <n v="446.23768200000001"/>
    <n v="38.436866000000002"/>
    <n v="11.931597999999999"/>
    <n v="26.505268000000001"/>
    <n v="27.015321"/>
    <n v="19.575129"/>
    <n v="30.767144999999999"/>
    <n v="19.533601000000001"/>
    <n v="1416.77819"/>
    <n v="376.31476500000002"/>
    <n v="3.8983240000000001"/>
    <n v="118.497321"/>
    <n v="975.12989300000004"/>
    <n v="31.434545"/>
    <n v="278.70665300000002"/>
    <n v="40.375239999999998"/>
    <s v="Tropical"/>
    <n v="69534205.469999999"/>
    <n v="50275043.590000004"/>
    <n v="32225545.18"/>
    <n v="22695765.5"/>
    <n v="17770739.690000001"/>
    <n v="14011852.01"/>
    <n v="2808.3651199999999"/>
    <n v="3652.817427"/>
    <n v="1934.6250090000001"/>
    <n v="1486.7255"/>
    <n v="1283.8855060000001"/>
    <n v="1139.3250860000001"/>
    <n v="2.7696930000000002"/>
    <n v="296.48008800000002"/>
    <n v="11.847358720000001"/>
    <n v="0.46905465000000002"/>
    <n v="0.504638107"/>
    <n v="0.43347121199999999"/>
    <n v="0.399505155"/>
    <n v="0.37200886700000002"/>
    <n v="0.34612999300000002"/>
    <n v="7435132"/>
    <n v="208.36307199999999"/>
    <x v="0"/>
    <x v="1"/>
    <s v="No dominant class"/>
    <x v="2"/>
    <x v="0"/>
    <s v="Flat"/>
    <s v="Low"/>
    <n v="5.0880639606800003E-7"/>
    <s v="Low"/>
  </r>
  <r>
    <s v="INDOFLOODS-gauge-814"/>
    <n v="3"/>
    <n v="60466.265630000002"/>
    <n v="49601.691409999999"/>
    <n v="1431.448975"/>
    <n v="1283"/>
    <n v="51690.945310000003"/>
    <n v="187482.64060000001"/>
    <n v="1.219036341"/>
    <n v="0.53573119599999997"/>
    <n v="2.4820594000000001E-2"/>
    <n v="1.81E-9"/>
    <n v="0.51175677799999997"/>
    <n v="1.866607785"/>
    <n v="1.4401299999999999E-4"/>
    <n v="1.6379599999999999E-4"/>
    <n v="1.407811046"/>
    <n v="1.1697651149999999"/>
    <n v="0.32251661999999998"/>
    <n v="20"/>
    <n v="1.89E-8"/>
    <n v="1.15155E-4"/>
    <n v="3.09E-12"/>
    <n v="0.21015055499999999"/>
    <n v="20"/>
    <n v="6"/>
    <n v="1"/>
    <m/>
    <m/>
    <m/>
    <m/>
    <m/>
    <n v="132559.375"/>
    <n v="55271.125"/>
    <n v="46635.449220000002"/>
    <m/>
    <m/>
    <m/>
    <m/>
    <m/>
    <n v="6627.96875"/>
    <n v="9211.8544920000004"/>
    <n v="46635.449220000002"/>
    <m/>
    <m/>
    <n v="0.416953713"/>
    <n v="0.84375792699999996"/>
    <m/>
    <m/>
    <m/>
    <m/>
    <m/>
    <n v="3.3333332539999998"/>
    <n v="6"/>
    <m/>
    <m/>
    <m/>
    <m/>
    <m/>
    <n v="25.415979"/>
    <n v="12.681603000000001"/>
    <n v="43.243712000000002"/>
    <n v="479.52071999999998"/>
    <n v="39.441257"/>
    <n v="10.146338999999999"/>
    <n v="29.294917999999999"/>
    <n v="26.920911"/>
    <n v="25.088360999999999"/>
    <n v="31.227086"/>
    <n v="18.937359000000001"/>
    <n v="794.50273200000004"/>
    <n v="306.49016399999999"/>
    <n v="1.0213110000000001"/>
    <n v="160.707053"/>
    <n v="703.23989099999994"/>
    <n v="4.7109290000000001"/>
    <n v="65.740983999999997"/>
    <n v="6.5540979999999998"/>
    <s v="No dominant class"/>
    <n v="63142779.530000001"/>
    <n v="45742314.789999999"/>
    <n v="29998005.920000002"/>
    <n v="23246520.52"/>
    <n v="15858915.869999999"/>
    <n v="13458951.41"/>
    <n v="3646.3489"/>
    <n v="4742.7759999999998"/>
    <n v="2549.3506000000002"/>
    <n v="2118.8627999999999"/>
    <n v="1644.204"/>
    <n v="1617.7662"/>
    <n v="4.2407329999999996"/>
    <n v="210.684211"/>
    <n v="8.8403041830000006"/>
    <n v="0.54708009999999996"/>
    <n v="0.58858275000000004"/>
    <n v="0.50557750000000001"/>
    <n v="0.46596134"/>
    <n v="0.43389115"/>
    <n v="0.40370739999999999"/>
    <n v="373535.22009999998"/>
    <n v="261.515038"/>
    <x v="1"/>
    <x v="1"/>
    <s v="No dominant class"/>
    <x v="0"/>
    <x v="0"/>
    <s v="Moderate"/>
    <s v="Low"/>
    <n v="4.0655140148240001E-6"/>
    <s v="Low"/>
  </r>
  <r>
    <s v="INDOFLOODS-gauge-830"/>
    <n v="5"/>
    <n v="547933.6875"/>
    <n v="346375.28129999997"/>
    <n v="52116.335939999997"/>
    <n v="2415"/>
    <n v="352447.375"/>
    <n v="1485431.5"/>
    <n v="1.5819076299999999"/>
    <n v="0.41955152200000001"/>
    <n v="6.8520869999999998E-3"/>
    <n v="4.4100000000000002E-11"/>
    <n v="0.29680997100000001"/>
    <n v="2.3834974770000001"/>
    <n v="5.80303E-4"/>
    <n v="1.5755700000000001E-4"/>
    <n v="1.8485744"/>
    <n v="1.5546538830000001"/>
    <n v="0.36887171899999999"/>
    <n v="676"/>
    <n v="1.6499999999999999E-8"/>
    <n v="1.04978E-4"/>
    <n v="2.61E-12"/>
    <n v="0.38049903499999999"/>
    <n v="676"/>
    <n v="146"/>
    <n v="32"/>
    <n v="7"/>
    <n v="1"/>
    <m/>
    <m/>
    <m/>
    <n v="4309210.5"/>
    <n v="1928801.25"/>
    <n v="1107053.625"/>
    <n v="574224.5625"/>
    <n v="291979.75"/>
    <m/>
    <m/>
    <m/>
    <n v="6374.5717770000001"/>
    <n v="13210.967769999999"/>
    <n v="34595.425779999998"/>
    <n v="82032.078129999994"/>
    <n v="291979.75"/>
    <n v="0.44759967899999997"/>
    <n v="0.57395940999999995"/>
    <n v="0.518696249"/>
    <n v="0.50847661499999997"/>
    <m/>
    <m/>
    <m/>
    <n v="4.6301369670000003"/>
    <n v="4.5625"/>
    <n v="4.5714287760000003"/>
    <n v="7"/>
    <m/>
    <m/>
    <m/>
    <n v="24.076573"/>
    <n v="10.217382000000001"/>
    <n v="58.486980000000003"/>
    <n v="186.856211"/>
    <n v="33.432929999999999"/>
    <n v="15.953549000000001"/>
    <n v="17.479379999999999"/>
    <n v="23.407926"/>
    <n v="24.075122"/>
    <n v="26.756259"/>
    <n v="22.039553999999999"/>
    <n v="1037.9512090000001"/>
    <n v="284.06283100000002"/>
    <n v="3.4872730000000001"/>
    <n v="91.858149999999995"/>
    <n v="594.26562000000001"/>
    <n v="17.029243000000001"/>
    <n v="180.46010000000001"/>
    <n v="161.46624399999999"/>
    <s v="Tropical"/>
    <n v="267807759.80000001"/>
    <n v="193407890.09999999"/>
    <n v="133913148.8"/>
    <n v="93123392.530000001"/>
    <n v="64683967.119999997"/>
    <n v="46491562.299999997"/>
    <n v="5361.6542390000004"/>
    <n v="6973.8598339999999"/>
    <n v="3996.3851759999998"/>
    <n v="2994.0220610000001"/>
    <n v="2276.1174040000001"/>
    <n v="1807.3113519999999"/>
    <n v="5.95688"/>
    <n v="445.74562800000001"/>
    <n v="18.765254049999999"/>
    <n v="0.68819182099999998"/>
    <n v="0.73721680199999995"/>
    <n v="0.63598418999999995"/>
    <n v="0.58614959499999997"/>
    <n v="0.54580731000000005"/>
    <n v="0.50783812500000003"/>
    <n v="22524910"/>
    <n v="430.380223"/>
    <x v="1"/>
    <x v="1"/>
    <s v="Metamorphics"/>
    <x v="2"/>
    <x v="0"/>
    <s v="Flat"/>
    <s v="Low"/>
    <n v="1.079594271459E-6"/>
    <s v="Low"/>
  </r>
  <r>
    <s v="INDOFLOODS-gauge-836"/>
    <n v="4"/>
    <n v="97069.257809999996"/>
    <n v="76067.8125"/>
    <n v="4622.4599609999996"/>
    <n v="1657"/>
    <n v="82541.359379999994"/>
    <n v="313788.90629999997"/>
    <n v="1.276088476"/>
    <n v="0.67846888299999997"/>
    <n v="2.0074785000000001E-2"/>
    <n v="6.3199999999999999E-10"/>
    <n v="0.58994001200000001"/>
    <n v="1.473906994"/>
    <n v="2.35827E-4"/>
    <n v="1.51877E-4"/>
    <n v="1.311209917"/>
    <n v="1.176007509"/>
    <n v="0.30934572199999999"/>
    <n v="58"/>
    <n v="1.6000000000000001E-8"/>
    <n v="1.05406E-4"/>
    <n v="2.4299999999999999E-12"/>
    <n v="0.25166097300000001"/>
    <n v="58"/>
    <n v="12"/>
    <n v="3"/>
    <n v="1"/>
    <m/>
    <m/>
    <m/>
    <m/>
    <n v="376198.34379999997"/>
    <n v="191998.73439999999"/>
    <n v="114657.25"/>
    <n v="19193.240229999999"/>
    <m/>
    <m/>
    <m/>
    <m/>
    <n v="6486.1782229999999"/>
    <n v="15999.89453"/>
    <n v="38219.082029999998"/>
    <n v="19193.240229999999"/>
    <m/>
    <n v="0.51036572499999999"/>
    <n v="0.59717708800000002"/>
    <n v="0.16739665000000001"/>
    <m/>
    <m/>
    <m/>
    <m/>
    <n v="4.8333334920000004"/>
    <n v="4"/>
    <n v="3"/>
    <m/>
    <m/>
    <m/>
    <m/>
    <n v="27.564336000000001"/>
    <n v="8.7666389999999996"/>
    <n v="64.799492999999998"/>
    <n v="153.95095499999999"/>
    <n v="34.304864000000002"/>
    <n v="20.800398999999999"/>
    <n v="13.504465"/>
    <n v="26.215520000000001"/>
    <n v="27.918396999999999"/>
    <n v="29.220504999999999"/>
    <n v="25.446038000000001"/>
    <n v="1086.000544"/>
    <n v="223.91705999999999"/>
    <n v="28.260435999999999"/>
    <n v="76.014301000000003"/>
    <n v="543.87985500000002"/>
    <n v="110.28384800000001"/>
    <n v="205.08076199999999"/>
    <n v="360.64119799999997"/>
    <s v="Tropical"/>
    <n v="309867991.60000002"/>
    <n v="224730107.90000001"/>
    <n v="154007471.59999999"/>
    <n v="113154259.40000001"/>
    <n v="77905302.739999995"/>
    <n v="55329918.969999999"/>
    <n v="5806.0230000000001"/>
    <n v="7551.8459999999995"/>
    <n v="4264.6499999999996"/>
    <n v="3377.855"/>
    <n v="2495.1064000000001"/>
    <n v="1911.3802000000001"/>
    <n v="10.935895"/>
    <n v="491.81481500000001"/>
    <n v="21.25834128"/>
    <n v="0.71851533999999995"/>
    <n v="0.77302340000000003"/>
    <n v="0.66400729999999997"/>
    <n v="0.61197685999999996"/>
    <n v="0.56985699999999995"/>
    <n v="0.53021479999999999"/>
    <n v="2433273"/>
    <n v="522.430701"/>
    <x v="1"/>
    <x v="5"/>
    <s v="Metamorphics"/>
    <x v="0"/>
    <x v="1"/>
    <s v="Moderate"/>
    <s v="Low"/>
    <n v="3.0488981214450002E-6"/>
    <s v="Low"/>
  </r>
  <r>
    <s v="INDOFLOODS-gauge-844"/>
    <n v="4"/>
    <n v="181523.01560000001"/>
    <n v="127230.2344"/>
    <n v="8603.4628909999992"/>
    <n v="2305"/>
    <n v="130421.55469999999"/>
    <n v="479126.65629999997"/>
    <n v="1.426728606"/>
    <n v="0.50579500200000005"/>
    <n v="1.7673458999999999E-2"/>
    <n v="2.9300000000000002E-10"/>
    <n v="0.47095832199999998"/>
    <n v="1.9770854710000001"/>
    <n v="2.7341399999999998E-4"/>
    <n v="1.5806500000000001E-4"/>
    <n v="1.4675229789999999"/>
    <n v="1.3918175699999999"/>
    <n v="0.37886226200000001"/>
    <n v="106"/>
    <n v="1.52E-8"/>
    <n v="9.6299999999999996E-5"/>
    <n v="2.41E-12"/>
    <n v="0.36434078199999997"/>
    <n v="106"/>
    <n v="20"/>
    <n v="4"/>
    <n v="1"/>
    <m/>
    <m/>
    <m/>
    <m/>
    <n v="731444.8125"/>
    <n v="354336"/>
    <n v="177199.73439999999"/>
    <n v="96929.445309999996"/>
    <m/>
    <m/>
    <m/>
    <m/>
    <n v="6900.4228519999997"/>
    <n v="17716.800780000001"/>
    <n v="44299.933590000001"/>
    <n v="96929.445309999996"/>
    <m/>
    <n v="0.48443299499999998"/>
    <n v="0.50008958599999997"/>
    <n v="0.547006726"/>
    <m/>
    <m/>
    <m/>
    <m/>
    <n v="5.3000001909999996"/>
    <n v="5"/>
    <n v="4"/>
    <m/>
    <m/>
    <m/>
    <m/>
    <n v="26.212713999999998"/>
    <n v="10.363022000000001"/>
    <n v="63.348984999999999"/>
    <n v="180.25633999999999"/>
    <n v="34.612363999999999"/>
    <n v="18.267741000000001"/>
    <n v="16.344622999999999"/>
    <n v="25.069766999999999"/>
    <n v="25.653382000000001"/>
    <n v="28.432535999999999"/>
    <n v="23.817793999999999"/>
    <n v="781.62606800000003"/>
    <n v="175.495148"/>
    <n v="11.815023"/>
    <n v="79.662345000000002"/>
    <n v="386.633734"/>
    <n v="43.094915"/>
    <n v="150.906735"/>
    <n v="209.24990299999999"/>
    <s v="Arid"/>
    <n v="304651939.60000002"/>
    <n v="221554027"/>
    <n v="152450946.40000001"/>
    <n v="112146668.3"/>
    <n v="77354785.459999993"/>
    <n v="55145310.539999999"/>
    <n v="5826.155323"/>
    <n v="7578.0320000000002"/>
    <n v="4278.9264999999996"/>
    <n v="3372.7815959999998"/>
    <n v="2483.683477"/>
    <n v="1901.296885"/>
    <n v="5.8397249999999996"/>
    <n v="344.085714"/>
    <n v="12.39946381"/>
    <n v="0.72918156199999995"/>
    <n v="0.78175326899999997"/>
    <n v="0.67386436199999999"/>
    <n v="0.62106153799999997"/>
    <n v="0.57831641899999997"/>
    <n v="0.53808573500000001"/>
    <n v="2975681"/>
    <n v="342.56173000000001"/>
    <x v="1"/>
    <x v="5"/>
    <s v="Metamorphics"/>
    <x v="1"/>
    <x v="0"/>
    <s v="Flat"/>
    <s v="Low"/>
    <n v="2.7935552968349999E-6"/>
    <s v="Low"/>
  </r>
  <r>
    <s v="INDOFLOODS-gauge-846"/>
    <n v="3"/>
    <n v="75436.078129999994"/>
    <n v="38612.574220000002"/>
    <n v="1458.4602050000001"/>
    <n v="2179"/>
    <n v="53540.925779999998"/>
    <n v="186012.3125"/>
    <n v="1.9536660910000001"/>
    <n v="0.50877153900000005"/>
    <n v="4.0697839E-2"/>
    <n v="1.73E-9"/>
    <n v="0.52968913299999998"/>
    <n v="1.965518594"/>
    <n v="1.3977600000000001E-4"/>
    <n v="1.51426E-4"/>
    <n v="1.383775473"/>
    <n v="1.408942342"/>
    <n v="0.40554347600000001"/>
    <n v="19"/>
    <n v="1.7800000000000001E-8"/>
    <n v="1.1772700000000001E-4"/>
    <n v="2.6999999999999998E-12"/>
    <n v="0.32995823000000002"/>
    <n v="19"/>
    <n v="6"/>
    <n v="1"/>
    <m/>
    <m/>
    <m/>
    <m/>
    <m/>
    <n v="111369.7813"/>
    <n v="74314.171879999994"/>
    <n v="35165.492189999997"/>
    <m/>
    <m/>
    <m/>
    <m/>
    <m/>
    <n v="5861.5673829999996"/>
    <n v="12385.695309999999"/>
    <n v="35165.492189999997"/>
    <m/>
    <m/>
    <n v="0.66727411700000006"/>
    <n v="0.47320035100000002"/>
    <m/>
    <m/>
    <m/>
    <m/>
    <m/>
    <n v="3.1666667460000002"/>
    <n v="6"/>
    <m/>
    <m/>
    <m/>
    <m/>
    <m/>
    <n v="20.559342000000001"/>
    <n v="9.2684560000000005"/>
    <n v="60.572583000000002"/>
    <n v="138.93169800000001"/>
    <n v="28.307310000000001"/>
    <n v="13.009022999999999"/>
    <n v="15.298287"/>
    <n v="20.194203000000002"/>
    <n v="20.396659"/>
    <n v="22.571017000000001"/>
    <n v="19.05752"/>
    <n v="1695.1404910000001"/>
    <n v="389.16561999999999"/>
    <n v="8.0748139999999999"/>
    <n v="82.702770999999998"/>
    <n v="894.76242100000002"/>
    <n v="36.095945"/>
    <n v="224.11650499999999"/>
    <n v="172.04168999999999"/>
    <s v="Tropical"/>
    <n v="126594130"/>
    <n v="92312604.400000006"/>
    <n v="63220060.560000002"/>
    <n v="42565142.289999999"/>
    <n v="27786642.739999998"/>
    <n v="19627904.34"/>
    <n v="6021.5572819999998"/>
    <n v="7832.190235"/>
    <n v="4417.4925290000001"/>
    <n v="3323.5397349999998"/>
    <n v="2372.8139289999999"/>
    <n v="1803.429412"/>
    <n v="1.9143330000000001"/>
    <n v="345.70588199999997"/>
    <n v="7.474747475"/>
    <n v="0.83270665300000002"/>
    <n v="0.86648435300000004"/>
    <n v="0.76953584100000005"/>
    <n v="0.70923635900000004"/>
    <n v="0.66042254700000003"/>
    <n v="0.61448009999999997"/>
    <n v="504291.2279"/>
    <n v="342.57532200000003"/>
    <x v="0"/>
    <x v="0"/>
    <s v="Metamorphics"/>
    <x v="0"/>
    <x v="0"/>
    <s v="Moderate"/>
    <s v="Low"/>
    <n v="6.1627109684139995E-6"/>
    <s v="Low"/>
  </r>
  <r>
    <s v="INDOFLOODS-gauge-85"/>
    <n v="5"/>
    <n v="212483.17189999999"/>
    <n v="166941.67189999999"/>
    <n v="9025.5107420000004"/>
    <n v="1482"/>
    <n v="172407.125"/>
    <n v="600556"/>
    <n v="1.2727988960000001"/>
    <n v="0.303641677"/>
    <n v="8.5959320000000006E-3"/>
    <n v="2.16E-10"/>
    <n v="0.31446668500000002"/>
    <n v="3.293355703"/>
    <n v="2.5143399999999998E-4"/>
    <n v="1.6406E-4"/>
    <n v="1.7959277629999999"/>
    <n v="1.232450008"/>
    <n v="0.35381075699999998"/>
    <n v="114"/>
    <n v="1.6700000000000001E-8"/>
    <n v="1.01977E-4"/>
    <n v="2.74E-12"/>
    <n v="0.243137047"/>
    <n v="114"/>
    <n v="27"/>
    <n v="7"/>
    <n v="2"/>
    <n v="1"/>
    <m/>
    <m/>
    <m/>
    <n v="768533.6875"/>
    <n v="317420"/>
    <n v="249883.8438"/>
    <n v="91900.453129999994"/>
    <n v="52988.050779999998"/>
    <m/>
    <m/>
    <m/>
    <n v="6741.5234380000002"/>
    <n v="11756.295899999999"/>
    <n v="35697.691409999999"/>
    <n v="45950.226560000003"/>
    <n v="52988.050779999998"/>
    <n v="0.41302028299999999"/>
    <n v="0.78723406799999995"/>
    <n v="0.36777269800000001"/>
    <n v="0.57658094199999999"/>
    <m/>
    <m/>
    <m/>
    <n v="4.222222328"/>
    <n v="3.8571429249999998"/>
    <n v="3.5"/>
    <n v="2"/>
    <m/>
    <m/>
    <m/>
    <n v="25.454992000000001"/>
    <n v="9.237323"/>
    <n v="44.591259999999998"/>
    <n v="326.67344600000001"/>
    <n v="35.163823000000001"/>
    <n v="14.417346"/>
    <n v="20.746476999999999"/>
    <n v="26.269873"/>
    <n v="21.383949000000001"/>
    <n v="29.433405"/>
    <n v="21.073568999999999"/>
    <n v="1345.0163669999999"/>
    <n v="289.49581899999998"/>
    <n v="8.2098379999999995"/>
    <n v="97.126251999999994"/>
    <n v="795.50853900000004"/>
    <n v="29.599360000000001"/>
    <n v="304.80475000000001"/>
    <n v="56.657001000000001"/>
    <s v="Tropical"/>
    <n v="149617313.59999999"/>
    <n v="108258142.09999999"/>
    <n v="67077083.109999999"/>
    <n v="47418745.009999998"/>
    <n v="34137477.229999997"/>
    <n v="25301617.91"/>
    <n v="4463.0805819999996"/>
    <n v="5805.0922970000001"/>
    <n v="2977.0708199999999"/>
    <n v="2225.1798399999998"/>
    <n v="1782.4315280000001"/>
    <n v="1450.2918810000001"/>
    <n v="1.81629"/>
    <n v="254.43478300000001"/>
    <n v="11.29032258"/>
    <n v="0.52691127699999996"/>
    <n v="0.56688389100000003"/>
    <n v="0.48693872300000002"/>
    <n v="0.44878307200000001"/>
    <n v="0.41789516500000001"/>
    <n v="0.38882420099999998"/>
    <n v="2223267"/>
    <n v="242.99422100000001"/>
    <x v="0"/>
    <x v="1"/>
    <s v="Metamorphics"/>
    <x v="1"/>
    <x v="0"/>
    <s v="Flat"/>
    <s v="Low"/>
    <n v="1.4102486039200001E-6"/>
    <s v="Low"/>
  </r>
  <r>
    <s v="INDOFLOODS-gauge-852"/>
    <n v="3"/>
    <n v="47957.640630000002"/>
    <n v="33927.4375"/>
    <n v="745.87188719999995"/>
    <n v="1668"/>
    <n v="37800.695310000003"/>
    <n v="140863.0938"/>
    <n v="1.4135355949999999"/>
    <n v="0.52199298100000002"/>
    <n v="4.4126171999999998E-2"/>
    <n v="3.4299999999999999E-9"/>
    <n v="0.47236710799999998"/>
    <n v="1.9157345290000001"/>
    <n v="9.9400000000000004E-5"/>
    <n v="1.4709200000000001E-4"/>
    <n v="1.4653329850000001"/>
    <n v="1.2686972620000001"/>
    <n v="0.34045568100000001"/>
    <n v="11"/>
    <n v="1.88E-8"/>
    <n v="1.2760700000000001E-4"/>
    <n v="2.76E-12"/>
    <n v="0.245348915"/>
    <n v="11"/>
    <n v="2"/>
    <n v="1"/>
    <m/>
    <m/>
    <m/>
    <m/>
    <m/>
    <n v="59368.929689999997"/>
    <n v="37611.808590000001"/>
    <n v="12730.811519999999"/>
    <m/>
    <m/>
    <m/>
    <m/>
    <m/>
    <n v="5397.1752930000002"/>
    <n v="18805.904299999998"/>
    <n v="12730.811519999999"/>
    <m/>
    <m/>
    <n v="0.633526802"/>
    <n v="0.33847910199999998"/>
    <m/>
    <m/>
    <m/>
    <m/>
    <m/>
    <n v="5.5"/>
    <n v="2"/>
    <m/>
    <m/>
    <m/>
    <m/>
    <m/>
    <n v="25.741989"/>
    <n v="7.488912"/>
    <n v="66.612684999999999"/>
    <n v="94.788499000000002"/>
    <n v="31.334244999999999"/>
    <n v="20.089179999999999"/>
    <n v="11.245065"/>
    <n v="25.294886999999999"/>
    <n v="25.519698999999999"/>
    <n v="27.074771999999999"/>
    <n v="24.626258"/>
    <n v="1566.0297270000001"/>
    <n v="257.53983399999998"/>
    <n v="30.12604"/>
    <n v="57.669871999999998"/>
    <n v="625.34363900000005"/>
    <n v="123.412604"/>
    <n v="283.04280599999998"/>
    <n v="364.45778799999999"/>
    <s v="Tropical"/>
    <n v="235638962.40000001"/>
    <n v="171504459.80000001"/>
    <n v="118065810.40000001"/>
    <n v="87127623.450000003"/>
    <n v="60274415.090000004"/>
    <n v="43044915.359999999"/>
    <n v="5806.0230000000001"/>
    <n v="7551.8459999999995"/>
    <n v="4264.6499999999996"/>
    <n v="3377.855"/>
    <n v="2495.1064000000001"/>
    <n v="1911.3802000000001"/>
    <n v="7.2554179999999997"/>
    <n v="418.75"/>
    <n v="26.804123709999999"/>
    <n v="0.71851533999999995"/>
    <n v="0.77302340000000003"/>
    <n v="0.66400729999999997"/>
    <n v="0.61197685999999996"/>
    <n v="0.56985699999999995"/>
    <n v="0.53021479999999999"/>
    <n v="803864.60519999999"/>
    <n v="1149.5394080000001"/>
    <x v="0"/>
    <x v="1"/>
    <s v="No dominant class"/>
    <x v="0"/>
    <x v="1"/>
    <s v="Moderate"/>
    <s v="Low"/>
    <n v="6.4906068918240003E-6"/>
    <s v="Low"/>
  </r>
  <r>
    <s v="INDOFLOODS-gauge-858"/>
    <n v="3"/>
    <n v="57485.324220000002"/>
    <n v="46993.175779999998"/>
    <n v="1380.2136230000001"/>
    <n v="2213"/>
    <n v="54301.746090000001"/>
    <n v="199167.9063"/>
    <n v="1.2232695819999999"/>
    <n v="0.468078524"/>
    <n v="4.0753756000000002E-2"/>
    <n v="1.7599999999999999E-9"/>
    <n v="0.437237561"/>
    <n v="2.1363935469999999"/>
    <n v="1.30543E-4"/>
    <n v="1.42139E-4"/>
    <n v="1.5230615139999999"/>
    <n v="1.0586276050000001"/>
    <n v="0.28862744600000001"/>
    <n v="20"/>
    <n v="1.88E-8"/>
    <n v="1.3253000000000001E-4"/>
    <n v="2.6799999999999999E-12"/>
    <n v="0.314552575"/>
    <n v="20"/>
    <n v="5"/>
    <n v="1"/>
    <m/>
    <m/>
    <m/>
    <m/>
    <m/>
    <n v="106777.57030000001"/>
    <n v="53620.496090000001"/>
    <n v="35783.472659999999"/>
    <m/>
    <m/>
    <m/>
    <m/>
    <m/>
    <n v="5338.8784180000002"/>
    <n v="10724.099609999999"/>
    <n v="35783.472659999999"/>
    <m/>
    <m/>
    <n v="0.50217002600000005"/>
    <n v="0.667346895"/>
    <m/>
    <m/>
    <m/>
    <m/>
    <m/>
    <n v="4"/>
    <n v="5"/>
    <m/>
    <m/>
    <m/>
    <m/>
    <m/>
    <n v="24.327815999999999"/>
    <n v="9.2319340000000008"/>
    <n v="64.575507000000002"/>
    <n v="142.38272900000001"/>
    <n v="31.578061000000002"/>
    <n v="17.294544999999999"/>
    <n v="14.283515"/>
    <n v="23.794152"/>
    <n v="23.857889"/>
    <n v="26.154212000000001"/>
    <n v="22.492889000000002"/>
    <n v="1286.007879"/>
    <n v="232.00181799999999"/>
    <n v="24.792121000000002"/>
    <n v="60.695345000000003"/>
    <n v="526.230909"/>
    <n v="97.439393999999993"/>
    <n v="232.61030299999999"/>
    <n v="293.04787900000002"/>
    <s v="Tropical"/>
    <n v="379321819"/>
    <n v="275771927.89999998"/>
    <n v="189567077.5"/>
    <n v="139686484.40000001"/>
    <n v="96475453.430000007"/>
    <n v="68767883.219999999"/>
    <n v="5806.0230000000001"/>
    <n v="7551.8459999999995"/>
    <n v="4264.6499999999996"/>
    <n v="3377.855"/>
    <n v="2495.1064000000001"/>
    <n v="1911.3802000000001"/>
    <n v="5.1040890000000001"/>
    <n v="392.5"/>
    <n v="16.720257230000001"/>
    <n v="0.71851533999999995"/>
    <n v="0.77302340000000003"/>
    <n v="0.66400729999999997"/>
    <n v="0.61197685999999996"/>
    <n v="0.56985699999999995"/>
    <n v="0.53021479999999999"/>
    <n v="645113.64020000002"/>
    <n v="461.98461099999997"/>
    <x v="0"/>
    <x v="0"/>
    <s v="Acid plutonic rocks"/>
    <x v="0"/>
    <x v="0"/>
    <s v="Moderate"/>
    <s v="Low"/>
    <n v="5.7926981240840003E-6"/>
    <s v="Low"/>
  </r>
  <r>
    <s v="INDOFLOODS-gauge-861"/>
    <n v="4"/>
    <n v="223782.3125"/>
    <n v="132676.01560000001"/>
    <n v="5893.1328130000002"/>
    <n v="2471"/>
    <n v="166860.07810000001"/>
    <n v="572657.4375"/>
    <n v="1.6866824629999999"/>
    <n v="0.211661249"/>
    <n v="1.4808814999999999E-2"/>
    <n v="2.7700000000000003E-10"/>
    <n v="0.22582201700000001"/>
    <n v="4.7245306969999996"/>
    <n v="1.60655E-4"/>
    <n v="1.60378E-4"/>
    <n v="2.1193027500000001"/>
    <n v="1.341137528"/>
    <n v="0.39077866100000003"/>
    <n v="71"/>
    <n v="1.5600000000000001E-8"/>
    <n v="9.7299999999999993E-5"/>
    <n v="2.4999999999999998E-12"/>
    <n v="0.39629492199999999"/>
    <n v="71"/>
    <n v="16"/>
    <n v="4"/>
    <n v="1"/>
    <m/>
    <m/>
    <m/>
    <m/>
    <n v="458149.625"/>
    <n v="255967.60939999999"/>
    <n v="90766.117190000004"/>
    <n v="140247.625"/>
    <m/>
    <m/>
    <m/>
    <m/>
    <n v="6452.8115230000003"/>
    <n v="15997.97559"/>
    <n v="22691.529299999998"/>
    <n v="140247.625"/>
    <m/>
    <n v="0.55869871400000004"/>
    <n v="0.35460001200000002"/>
    <n v="1.5451539750000001"/>
    <m/>
    <m/>
    <m/>
    <m/>
    <n v="4.4375"/>
    <n v="4"/>
    <n v="4"/>
    <m/>
    <m/>
    <m/>
    <m/>
    <n v="26.163239000000001"/>
    <n v="9.3817810000000001"/>
    <n v="62.808103000000003"/>
    <n v="175.055171"/>
    <n v="33.768355"/>
    <n v="18.826522000000001"/>
    <n v="14.941833000000001"/>
    <n v="25.316948"/>
    <n v="25.265915"/>
    <n v="28.212114"/>
    <n v="23.821867000000001"/>
    <n v="1000.0932309999999"/>
    <n v="204.729814"/>
    <n v="18.695330999999999"/>
    <n v="69.214937000000006"/>
    <n v="464.73832800000002"/>
    <n v="74.078331000000006"/>
    <n v="189.91201899999999"/>
    <n v="259.59032200000001"/>
    <s v="Tropical"/>
    <n v="373724101.69999999"/>
    <n v="269987663.69999999"/>
    <n v="183800056.5"/>
    <n v="134104162.40000001"/>
    <n v="91779634.640000001"/>
    <n v="64751141.600000001"/>
    <n v="5813.2930059999999"/>
    <n v="7561.3020560000004"/>
    <n v="4269.8054030000003"/>
    <n v="3376.0229380000001"/>
    <n v="2490.981456"/>
    <n v="1907.7390029999999"/>
    <n v="6.6684900000000003"/>
    <n v="458.5"/>
    <n v="19.354838709999999"/>
    <n v="0.72236703099999999"/>
    <n v="0.77617585300000003"/>
    <n v="0.66756679399999996"/>
    <n v="0.61525743799999999"/>
    <n v="0.57291179000000003"/>
    <n v="0.53305708200000002"/>
    <n v="3149550"/>
    <n v="528.97830399999998"/>
    <x v="1"/>
    <x v="1"/>
    <s v="Acid plutonic rocks"/>
    <x v="1"/>
    <x v="1"/>
    <s v="Flat"/>
    <s v="Low"/>
    <n v="2.3750081320700001E-6"/>
    <s v="Low"/>
  </r>
  <r>
    <s v="INDOFLOODS-gauge-872"/>
    <n v="5"/>
    <n v="617363.5625"/>
    <n v="396741.5"/>
    <n v="69242.585940000004"/>
    <n v="2456"/>
    <n v="402829.9375"/>
    <n v="1786575.5"/>
    <n v="1.5560851099999999"/>
    <n v="0.42670702900000002"/>
    <n v="6.0968660000000003E-3"/>
    <n v="3.3400000000000002E-11"/>
    <n v="0.27260911500000001"/>
    <n v="2.3435282709999998"/>
    <n v="6.3417400000000004E-4"/>
    <n v="1.5734000000000001E-4"/>
    <n v="1.9288833139999999"/>
    <n v="1.5325661900000001"/>
    <n v="0.345556945"/>
    <n v="896"/>
    <n v="1.6400000000000001E-8"/>
    <n v="1.03996E-4"/>
    <n v="2.5700000000000002E-12"/>
    <n v="0.38642755200000001"/>
    <n v="896"/>
    <n v="187"/>
    <n v="40"/>
    <n v="9"/>
    <n v="1"/>
    <m/>
    <m/>
    <m/>
    <n v="5736075"/>
    <n v="2601893.75"/>
    <n v="1478570.25"/>
    <n v="716694.6875"/>
    <n v="361409.625"/>
    <m/>
    <m/>
    <m/>
    <n v="6401.8696289999998"/>
    <n v="13913.87012"/>
    <n v="36964.257810000003"/>
    <n v="79632.742190000004"/>
    <n v="361409.625"/>
    <n v="0.45360177800000001"/>
    <n v="0.56826698799999997"/>
    <n v="0.48472142200000001"/>
    <n v="0.50427275900000001"/>
    <m/>
    <m/>
    <m/>
    <n v="4.791443825"/>
    <n v="4.6750001909999996"/>
    <n v="4.4444446559999999"/>
    <n v="9"/>
    <m/>
    <m/>
    <m/>
    <n v="24.767624999999999"/>
    <n v="10.304243"/>
    <n v="59.625123000000002"/>
    <n v="186.62206499999999"/>
    <n v="33.946026000000003"/>
    <n v="16.648612"/>
    <n v="17.297414"/>
    <n v="24.023771"/>
    <n v="24.639185999999999"/>
    <n v="27.36036"/>
    <n v="22.632390000000001"/>
    <n v="972.94579999999996"/>
    <n v="258.45504899999997"/>
    <n v="5.232011"/>
    <n v="88.937309999999997"/>
    <n v="543.12153599999999"/>
    <n v="22.104309000000001"/>
    <n v="172.88442599999999"/>
    <n v="167.77052"/>
    <s v="No dominant class"/>
    <n v="306462479.19999999"/>
    <n v="221496079.80000001"/>
    <n v="152659991.30000001"/>
    <n v="108021542"/>
    <n v="74712628.930000007"/>
    <n v="53417291.93"/>
    <n v="5473.3558759999996"/>
    <n v="7119.1490899999999"/>
    <n v="4064.1513660000001"/>
    <n v="3086.9926310000001"/>
    <n v="2327.8259309999999"/>
    <n v="1831.1562919999999"/>
    <n v="7.3806690000000001"/>
    <n v="458.034898"/>
    <n v="20.268576920000001"/>
    <n v="0.69726797399999996"/>
    <n v="0.747329464"/>
    <n v="0.64437180699999996"/>
    <n v="0.59387997100000001"/>
    <n v="0.55300563899999999"/>
    <n v="0.51453570199999998"/>
    <n v="31793580"/>
    <n v="456.41129999999998"/>
    <x v="1"/>
    <x v="1"/>
    <s v="Metamorphics"/>
    <x v="2"/>
    <x v="0"/>
    <s v="Flat"/>
    <s v="Low"/>
    <n v="9.5928089644000018E-7"/>
    <s v="Low"/>
  </r>
  <r>
    <s v="INDOFLOODS-gauge-879"/>
    <n v="4"/>
    <n v="136093.98439999999"/>
    <n v="100289.82030000001"/>
    <n v="3174.086914"/>
    <n v="771"/>
    <n v="104415.25"/>
    <n v="320455.3125"/>
    <n v="1.3570069069999999"/>
    <n v="0.291132689"/>
    <n v="7.3839789999999997E-3"/>
    <n v="6.0299999999999999E-10"/>
    <n v="0.38841298200000002"/>
    <n v="3.4348599910000002"/>
    <n v="1.7475100000000001E-4"/>
    <n v="1.62354E-4"/>
    <n v="1.6159551139999999"/>
    <n v="1.303391814"/>
    <n v="0.42468944199999997"/>
    <n v="43"/>
    <n v="1.7599999999999999E-8"/>
    <n v="1.08669E-4"/>
    <n v="2.8599999999999999E-12"/>
    <n v="0.125174597"/>
    <n v="43"/>
    <n v="10"/>
    <n v="2"/>
    <n v="1"/>
    <m/>
    <m/>
    <m/>
    <m/>
    <n v="272567.8125"/>
    <n v="110561.6875"/>
    <n v="46593.152340000001"/>
    <n v="85601.671879999994"/>
    <m/>
    <m/>
    <m/>
    <m/>
    <n v="6338.7861329999996"/>
    <n v="11056.168949999999"/>
    <n v="23296.57617"/>
    <n v="85601.671879999994"/>
    <m/>
    <n v="0.40563002199999998"/>
    <n v="0.42142221299999999"/>
    <n v="1.837215662"/>
    <m/>
    <m/>
    <m/>
    <m/>
    <n v="4.3000001909999996"/>
    <n v="5"/>
    <n v="2"/>
    <m/>
    <m/>
    <m/>
    <m/>
    <n v="24.626041000000001"/>
    <n v="10.93139"/>
    <n v="55.752260999999997"/>
    <n v="246.037634"/>
    <n v="34.665033999999999"/>
    <n v="15.054429000000001"/>
    <n v="19.610603999999999"/>
    <n v="24.592321999999999"/>
    <n v="23.624462000000001"/>
    <n v="27.635677999999999"/>
    <n v="21.365043"/>
    <n v="661.77644599999996"/>
    <n v="147.77644599999999"/>
    <n v="2.1985410000000001"/>
    <n v="86.813325000000006"/>
    <n v="359.560969"/>
    <n v="9.7266809999999992"/>
    <n v="133.70844199999999"/>
    <n v="80.609692999999993"/>
    <s v="Arid"/>
    <n v="250606594.69999999"/>
    <n v="181825274.69999999"/>
    <n v="125378795.2"/>
    <n v="86585794.560000002"/>
    <n v="61664408.060000002"/>
    <n v="45502815.060000002"/>
    <n v="5166.7061720000002"/>
    <n v="6720.2926669999997"/>
    <n v="3752.4875830000001"/>
    <n v="2789.268294"/>
    <n v="2164.980783"/>
    <n v="1757.277556"/>
    <n v="7.8445020000000003"/>
    <n v="303"/>
    <n v="24.41016334"/>
    <n v="0.63973078000000005"/>
    <n v="0.68826212499999995"/>
    <n v="0.59119950499999996"/>
    <n v="0.54487417000000005"/>
    <n v="0.50737269500000004"/>
    <n v="0.47207721800000002"/>
    <n v="1157142"/>
    <n v="361.00380100000001"/>
    <x v="1"/>
    <x v="7"/>
    <s v="Acid plutonic rocks"/>
    <x v="0"/>
    <x v="0"/>
    <s v="Flat"/>
    <s v="Low"/>
    <n v="1.1988185265659998E-6"/>
    <s v="Low"/>
  </r>
  <r>
    <s v="INDOFLOODS-gauge-884"/>
    <n v="5"/>
    <n v="486086.0625"/>
    <n v="298311.71879999997"/>
    <n v="44228.082029999998"/>
    <n v="1572"/>
    <n v="304188.59379999997"/>
    <n v="1381963.875"/>
    <n v="1.6294567579999999"/>
    <n v="0.47798278900000002"/>
    <n v="5.1678469999999997E-3"/>
    <n v="5.5399999999999997E-11"/>
    <n v="0.291014463"/>
    <n v="2.0921256540000002"/>
    <n v="5.2751000000000002E-4"/>
    <n v="1.5724399999999999E-4"/>
    <n v="1.8668905499999999"/>
    <n v="1.5979759689999999"/>
    <n v="0.35173571100000001"/>
    <n v="569"/>
    <n v="1.6499999999999999E-8"/>
    <n v="1.04823E-4"/>
    <n v="2.5900000000000001E-12"/>
    <n v="0.24718712300000001"/>
    <n v="569"/>
    <n v="124"/>
    <n v="29"/>
    <n v="6"/>
    <n v="1"/>
    <m/>
    <m/>
    <m/>
    <n v="3602708"/>
    <n v="1665160"/>
    <n v="966017.125"/>
    <n v="490570.84379999997"/>
    <n v="230132.14060000001"/>
    <m/>
    <m/>
    <m/>
    <n v="6331.6484380000002"/>
    <n v="13428.70996"/>
    <n v="33310.933590000001"/>
    <n v="81761.804690000004"/>
    <n v="230132.14060000001"/>
    <n v="0.46219676700000001"/>
    <n v="0.58013468999999995"/>
    <n v="0.50782829500000004"/>
    <n v="0.46911093599999998"/>
    <m/>
    <m/>
    <m/>
    <n v="4.5887098310000001"/>
    <n v="4.2758622170000002"/>
    <n v="4.8333334920000004"/>
    <n v="6"/>
    <m/>
    <m/>
    <m/>
    <n v="24.062004000000002"/>
    <n v="10.235958"/>
    <n v="58.035260000000001"/>
    <n v="190.40728100000001"/>
    <n v="33.562474000000002"/>
    <n v="15.918851999999999"/>
    <n v="17.643622000000001"/>
    <n v="23.383939000000002"/>
    <n v="24.107883999999999"/>
    <n v="26.810706"/>
    <n v="22.018426999999999"/>
    <n v="1044.3074690000001"/>
    <n v="293.33431400000001"/>
    <n v="2.6599870000000001"/>
    <n v="93.950575999999998"/>
    <n v="610.89955399999997"/>
    <n v="14.456657"/>
    <n v="180.40058500000001"/>
    <n v="163.796314"/>
    <s v="Tropical"/>
    <n v="243163768.19999999"/>
    <n v="175459161.09999999"/>
    <n v="121956908.5"/>
    <n v="83580741.310000002"/>
    <n v="58321363.369999997"/>
    <n v="42121908.149999999"/>
    <n v="5277.5586460000004"/>
    <n v="6864.4774799999996"/>
    <n v="3944.9101810000002"/>
    <n v="2928.8603750000002"/>
    <n v="2241.7795550000001"/>
    <n v="1792.5427199999999"/>
    <n v="5.2611030000000003"/>
    <n v="443.79849300000001"/>
    <n v="17.66338962"/>
    <n v="0.67935986400000004"/>
    <n v="0.72807446600000003"/>
    <n v="0.62782224399999997"/>
    <n v="0.57862720499999998"/>
    <n v="0.53880265400000005"/>
    <n v="0.50132074800000004"/>
    <n v="19364610"/>
    <n v="436.27902499999999"/>
    <x v="1"/>
    <x v="1"/>
    <s v="Metamorphics"/>
    <x v="2"/>
    <x v="0"/>
    <s v="Flat"/>
    <s v="Low"/>
    <n v="8.126129336679999E-7"/>
    <s v="Low"/>
  </r>
  <r>
    <s v="INDOFLOODS-gauge-885"/>
    <n v="5"/>
    <n v="87602.875"/>
    <n v="73380.75"/>
    <n v="3872.8498540000001"/>
    <n v="1704"/>
    <n v="79224.101559999996"/>
    <n v="278566.96879999997"/>
    <n v="1.1938127279999999"/>
    <n v="0.61704385299999998"/>
    <n v="2.1508606E-2"/>
    <n v="7.19E-10"/>
    <n v="0.62716424500000001"/>
    <n v="1.620630383"/>
    <n v="2.8000399999999998E-4"/>
    <n v="1.6503399999999999E-4"/>
    <n v="1.2717025280000001"/>
    <n v="1.105760455"/>
    <n v="0.31447690700000003"/>
    <n v="53"/>
    <n v="2.0100000000000001E-8"/>
    <n v="1.22036E-4"/>
    <n v="3.32E-12"/>
    <n v="0.28121843899999999"/>
    <n v="53"/>
    <n v="17"/>
    <n v="5"/>
    <n v="2"/>
    <n v="1"/>
    <m/>
    <m/>
    <m/>
    <n v="256529.3125"/>
    <n v="237659.54689999999"/>
    <n v="99503"/>
    <n v="45461.207029999998"/>
    <m/>
    <m/>
    <m/>
    <m/>
    <n v="4840.1757809999999"/>
    <n v="13979.97363"/>
    <n v="19900.599610000001"/>
    <n v="22730.603520000001"/>
    <m/>
    <n v="0.92644208699999997"/>
    <n v="0.41867873100000003"/>
    <n v="0.45688277500000002"/>
    <m/>
    <m/>
    <m/>
    <m/>
    <n v="3.1176471710000002"/>
    <n v="3.4000000950000002"/>
    <n v="2.5"/>
    <n v="2"/>
    <m/>
    <m/>
    <m/>
    <n v="28.112794999999998"/>
    <n v="9.5899009999999993"/>
    <n v="65.457982000000001"/>
    <n v="174.53324799999999"/>
    <n v="35.390096999999997"/>
    <n v="20.756022000000002"/>
    <n v="14.634076"/>
    <n v="26.597377000000002"/>
    <n v="27.547139000000001"/>
    <n v="29.972370999999999"/>
    <n v="25.669467000000001"/>
    <n v="914.00670300000002"/>
    <n v="197.62335100000001"/>
    <n v="27.822054000000001"/>
    <n v="74.021895000000001"/>
    <n v="459.56864899999999"/>
    <n v="105.191351"/>
    <n v="180.817081"/>
    <n v="292.82702699999999"/>
    <s v="Tropical"/>
    <n v="351368897.30000001"/>
    <n v="255364671.59999999"/>
    <n v="175593550.5"/>
    <n v="129415205.7"/>
    <n v="89336141.030000001"/>
    <n v="63645287.380000003"/>
    <n v="5816.9280079999999"/>
    <n v="7566.0300829999996"/>
    <n v="4272.3831039999995"/>
    <n v="3375.106906"/>
    <n v="2488.918983"/>
    <n v="1905.918404"/>
    <n v="7.8117599999999996"/>
    <n v="454.5"/>
    <n v="20.70385623"/>
    <n v="0.724292877"/>
    <n v="0.77775207899999999"/>
    <n v="0.66934654199999999"/>
    <n v="0.61689772700000001"/>
    <n v="0.57443918500000002"/>
    <n v="0.53447822300000003"/>
    <n v="1826201"/>
    <n v="467.213527"/>
    <x v="1"/>
    <x v="5"/>
    <s v="Metamorphics"/>
    <x v="0"/>
    <x v="0"/>
    <s v="Moderate"/>
    <s v="Low"/>
    <n v="3.5496512826039999E-6"/>
    <s v="Low"/>
  </r>
  <r>
    <s v="INDOFLOODS-gauge-889"/>
    <n v="3"/>
    <n v="151549.7813"/>
    <n v="128616.86719999999"/>
    <n v="3396.27124"/>
    <n v="1500"/>
    <n v="132374.375"/>
    <n v="346703.90629999997"/>
    <n v="1.1783040760000001"/>
    <n v="0.19381818200000001"/>
    <n v="1.1331499E-2"/>
    <n v="4.6000000000000001E-10"/>
    <n v="0.35505428900000002"/>
    <n v="5.1594743730000001"/>
    <n v="1.5286799999999999E-4"/>
    <n v="1.5588399999999999E-4"/>
    <n v="1.690163732"/>
    <n v="1.1448574069999999"/>
    <n v="0.43711587800000001"/>
    <n v="43"/>
    <n v="1.5600000000000001E-8"/>
    <n v="1.00109E-4"/>
    <n v="2.4299999999999999E-12"/>
    <n v="0.23382529599999999"/>
    <n v="43"/>
    <n v="9"/>
    <n v="1"/>
    <m/>
    <m/>
    <m/>
    <m/>
    <m/>
    <n v="304999.8125"/>
    <n v="129454.0156"/>
    <n v="94968.945309999996"/>
    <m/>
    <m/>
    <m/>
    <m/>
    <m/>
    <n v="7093.0190430000002"/>
    <n v="14383.7793"/>
    <n v="94968.945309999996"/>
    <m/>
    <m/>
    <n v="0.42443966900000002"/>
    <n v="0.73361140499999999"/>
    <m/>
    <m/>
    <m/>
    <m/>
    <m/>
    <n v="4.777777672"/>
    <n v="9"/>
    <m/>
    <m/>
    <m/>
    <m/>
    <m/>
    <n v="28.737499"/>
    <n v="11.225"/>
    <n v="64.142859999999999"/>
    <n v="198.461411"/>
    <n v="37.799999"/>
    <n v="20.299999"/>
    <n v="17.5"/>
    <n v="27.799999"/>
    <n v="28.15"/>
    <n v="31.133333"/>
    <n v="26.066666000000001"/>
    <n v="627"/>
    <n v="166"/>
    <n v="10"/>
    <n v="84.604202000000001"/>
    <n v="332"/>
    <n v="32"/>
    <n v="120"/>
    <n v="152"/>
    <s v="Arid"/>
    <n v="748992749.10000002"/>
    <n v="539273949.60000002"/>
    <n v="365152797.19999999"/>
    <n v="265104591.69999999"/>
    <n v="180536383.40000001"/>
    <n v="126589282.90000001"/>
    <n v="5806.0230000000001"/>
    <n v="7551.8459999999995"/>
    <n v="4264.6499999999996"/>
    <n v="3377.855"/>
    <n v="2495.1064000000001"/>
    <n v="1911.3802000000001"/>
    <n v="22.624548999999998"/>
    <n v="1065.4000000000001"/>
    <n v="40.160472970000001"/>
    <n v="0.71851533999999995"/>
    <n v="0.77302340000000003"/>
    <n v="0.66400729999999997"/>
    <n v="0.61197685999999996"/>
    <n v="0.56985699999999995"/>
    <n v="0.53021479999999999"/>
    <n v="2979361"/>
    <n v="858.27660400000002"/>
    <x v="1"/>
    <x v="5"/>
    <s v="No dominant class"/>
    <x v="0"/>
    <x v="1"/>
    <s v="Flat"/>
    <s v="Low"/>
    <n v="1.7663993901159999E-6"/>
    <s v="Low"/>
  </r>
  <r>
    <s v="INDOFLOODS-gauge-890"/>
    <n v="2"/>
    <n v="23302.76758"/>
    <n v="19112.630860000001"/>
    <n v="294.07821660000002"/>
    <n v="1110"/>
    <n v="21513.240229999999"/>
    <n v="73102.296879999994"/>
    <n v="1.2192338709999999"/>
    <n v="0.63540583799999995"/>
    <n v="5.1596131000000003E-2"/>
    <n v="9.6099999999999997E-9"/>
    <n v="0.69152945300000002"/>
    <n v="1.573797345"/>
    <n v="8.2100000000000003E-5"/>
    <n v="1.3679499999999999E-4"/>
    <n v="1.2110744710000001"/>
    <n v="1.083182573"/>
    <n v="0.31876930599999997"/>
    <n v="5"/>
    <n v="2.0400000000000001E-8"/>
    <n v="1.4914799999999999E-4"/>
    <n v="2.79E-12"/>
    <n v="0.15184268400000001"/>
    <n v="5"/>
    <n v="1"/>
    <m/>
    <m/>
    <m/>
    <m/>
    <m/>
    <m/>
    <n v="20814.498049999998"/>
    <n v="19413.990229999999"/>
    <m/>
    <m/>
    <m/>
    <m/>
    <m/>
    <m/>
    <n v="4162.8994140000004"/>
    <n v="19413.990229999999"/>
    <m/>
    <m/>
    <m/>
    <n v="0.93271481999999994"/>
    <m/>
    <m/>
    <m/>
    <m/>
    <m/>
    <m/>
    <n v="5"/>
    <m/>
    <m/>
    <m/>
    <m/>
    <m/>
    <m/>
    <n v="27.083310000000001"/>
    <n v="7.6798570000000002"/>
    <n v="66.625667000000007"/>
    <n v="102.255538"/>
    <n v="32.863999999999997"/>
    <n v="21.336286000000001"/>
    <n v="11.527714"/>
    <n v="26.196142999999999"/>
    <n v="26.823333000000002"/>
    <n v="28.472619000000002"/>
    <n v="25.809951999999999"/>
    <n v="1287.588571"/>
    <n v="223.28857099999999"/>
    <n v="22.557143"/>
    <n v="60.643397"/>
    <n v="541.13428599999997"/>
    <n v="103.29714300000001"/>
    <n v="242.688571"/>
    <n v="340.68285700000001"/>
    <s v="Tropical"/>
    <n v="1329183700"/>
    <n v="955385680"/>
    <n v="644909060"/>
    <n v="466606980"/>
    <n v="316621030"/>
    <n v="221063625"/>
    <n v="5806.0230000000001"/>
    <n v="7551.8459999999995"/>
    <n v="4264.6499999999996"/>
    <n v="3377.855"/>
    <n v="2495.1064000000001"/>
    <n v="1911.3802000000001"/>
    <n v="13.681354000000001"/>
    <n v="504.5"/>
    <n v="31.527093600000001"/>
    <n v="0.71851533999999995"/>
    <n v="0.77302340000000003"/>
    <n v="0.66400729999999997"/>
    <n v="0.61197685999999996"/>
    <n v="0.56985699999999995"/>
    <n v="0.53021479999999999"/>
    <n v="159036.0007"/>
    <n v="535.107846"/>
    <x v="0"/>
    <x v="1"/>
    <s v="No dominant class"/>
    <x v="0"/>
    <x v="1"/>
    <s v="Steep"/>
    <s v="Low"/>
    <n v="7.0580927401449999E-6"/>
    <s v="Low"/>
  </r>
  <r>
    <s v="INDOFLOODS-gauge-896"/>
    <n v="3"/>
    <n v="79877.460940000004"/>
    <n v="43293.457029999998"/>
    <n v="1321.067505"/>
    <n v="2197"/>
    <n v="57376.835939999997"/>
    <n v="183540.42189999999"/>
    <n v="1.8450238699999999"/>
    <n v="0.40128397900000001"/>
    <n v="3.8290712999999997E-2"/>
    <n v="1.6999999999999999E-9"/>
    <n v="0.49280083200000002"/>
    <n v="2.4920008180000002"/>
    <n v="1.3076099999999999E-4"/>
    <n v="1.63616E-4"/>
    <n v="1.434631824"/>
    <n v="1.3921551700000001"/>
    <n v="0.435203642"/>
    <n v="18"/>
    <n v="1.8200000000000001E-8"/>
    <n v="1.11035E-4"/>
    <n v="2.9700000000000001E-12"/>
    <n v="0.35946494299999998"/>
    <n v="18"/>
    <n v="5"/>
    <n v="1"/>
    <m/>
    <m/>
    <m/>
    <m/>
    <m/>
    <n v="110348.7344"/>
    <n v="65803.039059999996"/>
    <n v="39996.351560000003"/>
    <m/>
    <m/>
    <m/>
    <m/>
    <m/>
    <n v="6130.4853519999997"/>
    <n v="13160.60742"/>
    <n v="39996.351560000003"/>
    <m/>
    <m/>
    <n v="0.59631890099999996"/>
    <n v="0.6078192"/>
    <m/>
    <m/>
    <m/>
    <m/>
    <m/>
    <n v="3.5999999049999998"/>
    <n v="5"/>
    <m/>
    <m/>
    <m/>
    <m/>
    <m/>
    <n v="19.996504999999999"/>
    <n v="9.6967990000000004"/>
    <n v="59.289991000000001"/>
    <n v="149.724108"/>
    <n v="28.361523999999999"/>
    <n v="12.012406"/>
    <n v="16.349118000000001"/>
    <n v="19.587551999999999"/>
    <n v="19.914431"/>
    <n v="22.168398"/>
    <n v="18.365859"/>
    <n v="1305.466625"/>
    <n v="280.501259"/>
    <n v="5.7890430000000004"/>
    <n v="79.293571"/>
    <n v="640.17380400000002"/>
    <n v="25.237406"/>
    <n v="209.00314900000001"/>
    <n v="134.646725"/>
    <s v="Tropical"/>
    <n v="182477027.90000001"/>
    <n v="132652657.5"/>
    <n v="91583505.189999998"/>
    <n v="67409211.560000002"/>
    <n v="46391420.630000003"/>
    <n v="32931227.190000001"/>
    <n v="5673.954694"/>
    <n v="7380.0659999999998"/>
    <n v="4184.225719"/>
    <n v="3271.1312379999999"/>
    <n v="2437.008738"/>
    <n v="1885.294506"/>
    <n v="2.3732329999999999"/>
    <n v="438.933333"/>
    <n v="7.768052516"/>
    <n v="0.70646130200000001"/>
    <n v="0.76005492500000005"/>
    <n v="0.65286770699999996"/>
    <n v="0.601710148"/>
    <n v="0.56029689999999999"/>
    <n v="0.521319749"/>
    <n v="305593.12160000001"/>
    <n v="230.09446700000001"/>
    <x v="2"/>
    <x v="1"/>
    <s v="No dominant class"/>
    <x v="0"/>
    <x v="0"/>
    <s v="Moderate"/>
    <s v="Low"/>
    <n v="6.2649732982079996E-6"/>
    <s v="Low"/>
  </r>
  <r>
    <s v="INDOFLOODS-gauge-898"/>
    <n v="4"/>
    <n v="144345.04689999999"/>
    <n v="108471.22659999999"/>
    <n v="5049.8032229999999"/>
    <n v="779"/>
    <n v="112941.72659999999"/>
    <n v="383738.8125"/>
    <n v="1.330721974"/>
    <n v="0.395881861"/>
    <n v="6.8973619999999998E-3"/>
    <n v="4.4200000000000002E-10"/>
    <n v="0.43093609799999999"/>
    <n v="2.5260059830000001"/>
    <n v="2.2150499999999999E-4"/>
    <n v="1.5755500000000001E-4"/>
    <n v="1.534156799"/>
    <n v="1.2780488729999999"/>
    <n v="0.37615442300000002"/>
    <n v="66"/>
    <n v="1.6800000000000002E-8"/>
    <n v="1.06835E-4"/>
    <n v="2.6499999999999998E-12"/>
    <n v="0.12273542599999999"/>
    <n v="66"/>
    <n v="15"/>
    <n v="3"/>
    <n v="1"/>
    <m/>
    <m/>
    <m/>
    <m/>
    <n v="395879.46879999997"/>
    <n v="242612.17189999999"/>
    <n v="113118.7188"/>
    <n v="44011.859380000002"/>
    <m/>
    <m/>
    <m/>
    <m/>
    <n v="5998.173828"/>
    <n v="16174.14453"/>
    <n v="37706.238279999998"/>
    <n v="44011.859380000002"/>
    <m/>
    <n v="0.61284351299999995"/>
    <n v="0.46625328100000002"/>
    <n v="0.38907670999999999"/>
    <m/>
    <m/>
    <m/>
    <m/>
    <n v="4.4000000950000002"/>
    <n v="5"/>
    <n v="3"/>
    <m/>
    <m/>
    <m/>
    <m/>
    <n v="24.256924000000001"/>
    <n v="10.948801"/>
    <n v="56.073171000000002"/>
    <n v="230.12914499999999"/>
    <n v="34.413164999999999"/>
    <n v="14.884149000000001"/>
    <n v="19.529015999999999"/>
    <n v="24.021235000000001"/>
    <n v="23.615523"/>
    <n v="27.222283000000001"/>
    <n v="21.301394999999999"/>
    <n v="733.05272600000001"/>
    <n v="161.95955499999999"/>
    <n v="2.1953499999999999"/>
    <n v="85.843784999999997"/>
    <n v="393.99345"/>
    <n v="11.758801"/>
    <n v="129.89127199999999"/>
    <n v="76.723596000000001"/>
    <s v="Arid"/>
    <n v="1039622198"/>
    <n v="737837947.89999998"/>
    <n v="501441029.10000002"/>
    <n v="333451627.5"/>
    <n v="229324442.90000001"/>
    <n v="161679231.69999999"/>
    <n v="5264.4856529999997"/>
    <n v="6847.4734840000001"/>
    <n v="3927.7426690000002"/>
    <n v="2936.063079"/>
    <n v="2254.0422269999999"/>
    <n v="1802.801784"/>
    <n v="19.321847999999999"/>
    <n v="1352.387097"/>
    <n v="35.16514806"/>
    <n v="0.66780858099999996"/>
    <n v="0.71846995000000002"/>
    <n v="0.61714726399999997"/>
    <n v="0.56878869899999995"/>
    <n v="0.52964129000000004"/>
    <n v="0.49279669999999998"/>
    <n v="5407171"/>
    <n v="1065.4166110000001"/>
    <x v="1"/>
    <x v="7"/>
    <s v="Metamorphics"/>
    <x v="1"/>
    <x v="1"/>
    <s v="Flat"/>
    <s v="Low"/>
    <n v="1.08671386991E-6"/>
    <s v="Low"/>
  </r>
  <r>
    <s v="INDOFLOODS-gauge-917"/>
    <n v="6"/>
    <n v="898543.875"/>
    <n v="541031.3125"/>
    <n v="128209.91409999999"/>
    <n v="1125"/>
    <n v="558456.9375"/>
    <n v="2168122.75"/>
    <n v="1.660798311"/>
    <n v="0.411095023"/>
    <n v="2.014479E-3"/>
    <n v="1.7700000000000001E-11"/>
    <n v="0.34273916500000001"/>
    <n v="2.4325275419999999"/>
    <n v="9.6120000000000005E-4"/>
    <n v="1.58753E-4"/>
    <n v="1.7202608589999999"/>
    <n v="1.608976126"/>
    <n v="0.414434046"/>
    <n v="1646"/>
    <n v="1.63E-8"/>
    <n v="1.02389E-4"/>
    <n v="2.5799999999999999E-12"/>
    <n v="0.17859680999999999"/>
    <n v="1646"/>
    <n v="351"/>
    <n v="66"/>
    <n v="16"/>
    <n v="4"/>
    <n v="1"/>
    <m/>
    <m/>
    <n v="10488742"/>
    <n v="5251639"/>
    <n v="2057882.25"/>
    <n v="1169442"/>
    <n v="998446.625"/>
    <n v="387521.65629999997"/>
    <m/>
    <m/>
    <n v="6372.2612300000001"/>
    <n v="14961.934569999999"/>
    <n v="31180.033200000002"/>
    <n v="73090.125"/>
    <n v="249611.6563"/>
    <n v="0.50069290399999999"/>
    <n v="0.39185523999999999"/>
    <n v="0.56827449799999996"/>
    <n v="0.85378038899999997"/>
    <n v="0.38812455499999998"/>
    <m/>
    <m/>
    <n v="4.689458847"/>
    <n v="5.3181819920000004"/>
    <n v="4.125"/>
    <n v="4"/>
    <n v="4"/>
    <m/>
    <m/>
    <n v="25.62659"/>
    <n v="12.308767"/>
    <n v="53.446810999999997"/>
    <n v="270.92728099999999"/>
    <n v="37.686070999999998"/>
    <n v="14.604778"/>
    <n v="23.081292999999999"/>
    <n v="24.951908"/>
    <n v="24.621566000000001"/>
    <n v="29.422004999999999"/>
    <n v="22.634793999999999"/>
    <n v="911.17223999999999"/>
    <n v="267.76462700000002"/>
    <n v="0.88037500000000002"/>
    <n v="105.50870399999999"/>
    <n v="587.28430800000001"/>
    <n v="8.0985279999999999"/>
    <n v="94.500816"/>
    <n v="34.233803999999999"/>
    <s v="Arid"/>
    <n v="237533942.30000001"/>
    <n v="171757108.69999999"/>
    <n v="118038660.40000001"/>
    <n v="79993440.390000001"/>
    <n v="64291547.460000001"/>
    <n v="45274181.950000003"/>
    <n v="6151.495645"/>
    <n v="8001.2002300000004"/>
    <n v="4530.0122609999999"/>
    <n v="3305.3817760000002"/>
    <n v="2919.4058620000001"/>
    <n v="2319.4565940000002"/>
    <n v="4.0474639999999997"/>
    <n v="380.04873400000002"/>
    <n v="10.578235790000001"/>
    <n v="0.68803787400000005"/>
    <n v="0.74023389699999997"/>
    <n v="0.63584195399999999"/>
    <n v="0.58601850899999997"/>
    <n v="0.54568522200000003"/>
    <n v="0.50772451500000004"/>
    <n v="41648070"/>
    <n v="322.81914599999999"/>
    <x v="1"/>
    <x v="5"/>
    <s v="Basic volcanic rocks"/>
    <x v="2"/>
    <x v="0"/>
    <s v="Flat"/>
    <s v="Low"/>
    <n v="3.1980458468699999E-7"/>
    <s v="Low"/>
  </r>
  <r>
    <s v="INDOFLOODS-gauge-926"/>
    <n v="3"/>
    <n v="61906.386720000002"/>
    <n v="51985.570310000003"/>
    <n v="1925.747437"/>
    <n v="283"/>
    <n v="55600.3125"/>
    <n v="222975.51560000001"/>
    <n v="1.19083786"/>
    <n v="0.62293803699999994"/>
    <n v="5.0898999999999996E-3"/>
    <n v="1.45E-9"/>
    <n v="0.48673754899999999"/>
    <n v="1.605296016"/>
    <n v="1.6593700000000001E-4"/>
    <n v="1.4990500000000001E-4"/>
    <n v="1.443539739"/>
    <n v="1.1134179829999999"/>
    <n v="0.27763760100000001"/>
    <n v="30"/>
    <n v="1.92E-8"/>
    <n v="1.2816999999999999E-4"/>
    <n v="2.8799999999999998E-12"/>
    <n v="4.2423009999999997E-2"/>
    <n v="30"/>
    <n v="6"/>
    <n v="1"/>
    <m/>
    <m/>
    <m/>
    <m/>
    <m/>
    <n v="157209.82810000001"/>
    <n v="89143.226559999996"/>
    <n v="42325.402340000001"/>
    <m/>
    <m/>
    <m/>
    <m/>
    <m/>
    <n v="5240.3276370000003"/>
    <n v="14857.204100000001"/>
    <n v="42325.402340000001"/>
    <m/>
    <m/>
    <n v="0.56703340999999996"/>
    <n v="0.47480222599999999"/>
    <m/>
    <m/>
    <m/>
    <m/>
    <m/>
    <n v="5"/>
    <n v="6"/>
    <m/>
    <m/>
    <m/>
    <m/>
    <m/>
    <n v="26.471374000000001"/>
    <n v="12.301519000000001"/>
    <n v="48.900568"/>
    <n v="339.891571"/>
    <n v="39.759579000000002"/>
    <n v="14.601305"/>
    <n v="25.158273999999999"/>
    <n v="25.854420999999999"/>
    <n v="23.251374999999999"/>
    <n v="31.016365"/>
    <n v="22.487544"/>
    <n v="887.06821100000002"/>
    <n v="221.75284199999999"/>
    <n v="1"/>
    <n v="116.260715"/>
    <n v="617.15621099999998"/>
    <n v="7.1920000000000002"/>
    <n v="63.782736999999997"/>
    <n v="17.269053"/>
    <s v="Tropical"/>
    <n v="192360930.90000001"/>
    <n v="139994125"/>
    <n v="87265037.480000004"/>
    <n v="63191948"/>
    <n v="45150787.57"/>
    <n v="33814001.130000003"/>
    <n v="5335.8296"/>
    <n v="6940.27"/>
    <n v="3536.0819999999999"/>
    <n v="2738.8456999999999"/>
    <n v="2112.2750999999998"/>
    <n v="1718.3323"/>
    <n v="2.8326519999999999"/>
    <n v="463.347826"/>
    <n v="11.08679796"/>
    <n v="0.59624169999999999"/>
    <n v="0.64147390000000004"/>
    <n v="0.55100959999999999"/>
    <n v="0.50783350000000005"/>
    <n v="0.47288138000000002"/>
    <n v="0.43998527999999998"/>
    <n v="478193.7672"/>
    <n v="245.78905599999999"/>
    <x v="1"/>
    <x v="5"/>
    <s v="Acid plutonic rocks"/>
    <x v="0"/>
    <x v="0"/>
    <s v="Flat"/>
    <s v="Low"/>
    <n v="7.6300145949999999E-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24417-B981-4F65-9DC7-AE790CAFF57C}"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1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0"/>
        <item x="3"/>
        <item x="4"/>
        <item x="7"/>
        <item x="2"/>
        <item x="1"/>
        <item x="5"/>
        <item t="default"/>
      </items>
    </pivotField>
    <pivotField showAll="0"/>
    <pivotField axis="axisRow" showAll="0">
      <items count="4">
        <item x="2"/>
        <item x="1"/>
        <item x="0"/>
        <item t="default"/>
      </items>
    </pivotField>
    <pivotField showAll="0"/>
    <pivotField showAll="0"/>
    <pivotField showAll="0"/>
    <pivotField dataField="1" showAll="0"/>
    <pivotField showAll="0"/>
  </pivotFields>
  <rowFields count="1">
    <field x="105"/>
  </rowFields>
  <rowItems count="4">
    <i>
      <x/>
    </i>
    <i>
      <x v="1"/>
    </i>
    <i>
      <x v="2"/>
    </i>
    <i t="grand">
      <x/>
    </i>
  </rowItems>
  <colItems count="1">
    <i/>
  </colItems>
  <dataFields count="1">
    <dataField name="Average of Flood Risk Index" fld="109" subtotal="average" baseField="105" baseItem="2" numFmtId="176"/>
  </dataFields>
  <formats count="13">
    <format dxfId="29">
      <pivotArea type="all" dataOnly="0" outline="0" fieldPosition="0"/>
    </format>
    <format dxfId="30">
      <pivotArea outline="0" collapsedLevelsAreSubtotals="1" fieldPosition="0"/>
    </format>
    <format dxfId="31">
      <pivotArea field="105" type="button" dataOnly="0" labelOnly="1" outline="0" axis="axisRow" fieldPosition="0"/>
    </format>
    <format dxfId="32">
      <pivotArea dataOnly="0" labelOnly="1" fieldPosition="0">
        <references count="1">
          <reference field="105" count="0"/>
        </references>
      </pivotArea>
    </format>
    <format dxfId="33">
      <pivotArea dataOnly="0" labelOnly="1" grandRow="1" outline="0" fieldPosition="0"/>
    </format>
    <format dxfId="34">
      <pivotArea dataOnly="0" labelOnly="1" outline="0" axis="axisValues" fieldPosition="0"/>
    </format>
    <format dxfId="35">
      <pivotArea type="all" dataOnly="0" outline="0" fieldPosition="0"/>
    </format>
    <format dxfId="36">
      <pivotArea outline="0" collapsedLevelsAreSubtotals="1" fieldPosition="0"/>
    </format>
    <format dxfId="37">
      <pivotArea field="105" type="button" dataOnly="0" labelOnly="1" outline="0" axis="axisRow" fieldPosition="0"/>
    </format>
    <format dxfId="38">
      <pivotArea dataOnly="0" labelOnly="1" fieldPosition="0">
        <references count="1">
          <reference field="105" count="0"/>
        </references>
      </pivotArea>
    </format>
    <format dxfId="39">
      <pivotArea dataOnly="0" labelOnly="1" grandRow="1" outline="0" fieldPosition="0"/>
    </format>
    <format dxfId="40">
      <pivotArea dataOnly="0" labelOnly="1" outline="0" axis="axisValues" fieldPosition="0"/>
    </format>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0FD9C-3F9D-40B8-9AAC-4D7E0A77A52E}"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1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6"/>
        <item x="0"/>
        <item x="3"/>
        <item x="4"/>
        <item x="7"/>
        <item x="2"/>
        <item x="1"/>
        <item x="5"/>
        <item t="default"/>
      </items>
    </pivotField>
    <pivotField showAll="0"/>
    <pivotField showAll="0"/>
    <pivotField showAll="0"/>
    <pivotField showAll="0"/>
    <pivotField showAll="0"/>
    <pivotField dataField="1" showAll="0"/>
    <pivotField showAll="0"/>
  </pivotFields>
  <rowFields count="1">
    <field x="103"/>
  </rowFields>
  <rowItems count="9">
    <i>
      <x/>
    </i>
    <i>
      <x v="1"/>
    </i>
    <i>
      <x v="2"/>
    </i>
    <i>
      <x v="3"/>
    </i>
    <i>
      <x v="4"/>
    </i>
    <i>
      <x v="5"/>
    </i>
    <i>
      <x v="6"/>
    </i>
    <i>
      <x v="7"/>
    </i>
    <i t="grand">
      <x/>
    </i>
  </rowItems>
  <colItems count="1">
    <i/>
  </colItems>
  <dataFields count="1">
    <dataField name="Average of Flood Risk Index" fld="109" subtotal="average" baseField="103" baseItem="0" numFmtId="176"/>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733437-05A9-46C1-8563-9E12724CF150}"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1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 showAll="0">
      <items count="9">
        <item x="6"/>
        <item x="0"/>
        <item x="3"/>
        <item x="4"/>
        <item x="7"/>
        <item x="2"/>
        <item x="1"/>
        <item x="5"/>
        <item t="default"/>
      </items>
    </pivotField>
    <pivotField showAll="0"/>
    <pivotField showAll="0"/>
    <pivotField showAll="0"/>
    <pivotField showAll="0"/>
    <pivotField showAll="0"/>
    <pivotField showAll="0"/>
    <pivotField showAll="0"/>
  </pivotFields>
  <rowFields count="1">
    <field x="102"/>
  </rowFields>
  <rowItems count="5">
    <i>
      <x/>
    </i>
    <i>
      <x v="1"/>
    </i>
    <i>
      <x v="2"/>
    </i>
    <i>
      <x v="3"/>
    </i>
    <i t="grand">
      <x/>
    </i>
  </rowItems>
  <colItems count="1">
    <i/>
  </colItems>
  <dataFields count="1">
    <dataField name="Average of Drainage Density" fld="15" subtotal="average" baseField="102"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DECF80-A557-45B8-BB13-C409AA4F628A}" name="PivotTable8"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1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0"/>
        <item x="3"/>
        <item x="4"/>
        <item x="7"/>
        <item x="2"/>
        <item x="1"/>
        <item x="5"/>
        <item t="default"/>
      </items>
    </pivotField>
    <pivotField showAll="0"/>
    <pivotField showAll="0"/>
    <pivotField axis="axisRow" showAll="0">
      <items count="4">
        <item x="1"/>
        <item x="2"/>
        <item x="0"/>
        <item t="default"/>
      </items>
    </pivotField>
    <pivotField showAll="0"/>
    <pivotField showAll="0"/>
    <pivotField showAll="0"/>
    <pivotField showAll="0"/>
  </pivotFields>
  <rowFields count="1">
    <field x="106"/>
  </rowFields>
  <rowItems count="4">
    <i>
      <x/>
    </i>
    <i>
      <x v="1"/>
    </i>
    <i>
      <x v="2"/>
    </i>
    <i t="grand">
      <x/>
    </i>
  </rowItems>
  <colItems count="1">
    <i/>
  </colItems>
  <dataFields count="1">
    <dataField name="Count of GaugeID" fld="0" subtotal="count" baseField="0" baseItem="0"/>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06" count="1" selected="0">
            <x v="0"/>
          </reference>
        </references>
      </pivotArea>
    </chartFormat>
    <chartFormat chart="6" format="7">
      <pivotArea type="data" outline="0" fieldPosition="0">
        <references count="2">
          <reference field="4294967294" count="1" selected="0">
            <x v="0"/>
          </reference>
          <reference field="106" count="1" selected="0">
            <x v="1"/>
          </reference>
        </references>
      </pivotArea>
    </chartFormat>
    <chartFormat chart="6" format="8">
      <pivotArea type="data" outline="0" fieldPosition="0">
        <references count="2">
          <reference field="4294967294" count="1" selected="0">
            <x v="0"/>
          </reference>
          <reference field="10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F0485E-492E-4430-91D0-E9286BDB444C}" autoFormatId="16" applyNumberFormats="0" applyBorderFormats="0" applyFontFormats="0" applyPatternFormats="0" applyAlignmentFormats="0" applyWidthHeightFormats="0">
  <queryTableRefresh nextId="112" unboundColumnsRight="6">
    <queryTableFields count="111">
      <queryTableField id="1" name="GaugeID" tableColumnId="1"/>
      <queryTableField id="2" name="Stream Order" tableColumnId="2"/>
      <queryTableField id="3" name="Maximal Flow Length" tableColumnId="3"/>
      <queryTableField id="4" name="Downvalley Length" tableColumnId="4"/>
      <queryTableField id="5" name="Drainage Area" tableColumnId="5"/>
      <queryTableField id="6" name="Catchment Relief" tableColumnId="6"/>
      <queryTableField id="7" name="Catchment Length" tableColumnId="7"/>
      <queryTableField id="8" name="Catchment Perimeter" tableColumnId="8"/>
      <queryTableField id="9" name="Sinuosity Index" tableColumnId="9"/>
      <queryTableField id="10" name="Form Factor" tableColumnId="10"/>
      <queryTableField id="11" name="Relief Ratio" tableColumnId="11"/>
      <queryTableField id="12" name="Elongation Ratio" tableColumnId="12"/>
      <queryTableField id="13" name="Circularity Ratio" tableColumnId="13"/>
      <queryTableField id="14" name="Lemniscates Value" tableColumnId="14"/>
      <queryTableField id="15" name="Drainage Texture" tableColumnId="15"/>
      <queryTableField id="16" name="Drainage Density" tableColumnId="16"/>
      <queryTableField id="17" name="Compactness Coefficient" tableColumnId="17"/>
      <queryTableField id="18" name="Wandering Ratio" tableColumnId="18"/>
      <queryTableField id="19" name="Fitness Ratio" tableColumnId="19"/>
      <queryTableField id="20" name="Basin Magnitude" tableColumnId="20"/>
      <queryTableField id="21" name="Channel Frequency" tableColumnId="21"/>
      <queryTableField id="22" name="Drainage Intensity" tableColumnId="22"/>
      <queryTableField id="23" name="Infiltration Number" tableColumnId="23"/>
      <queryTableField id="24" name="Ruggedness Number" tableColumnId="24"/>
      <queryTableField id="25" name="No. of Firstorder Streams" tableColumnId="25"/>
      <queryTableField id="26" name="No. of Secondorder Streams" tableColumnId="26"/>
      <queryTableField id="27" name="No. of Thirdorder Streams" tableColumnId="27"/>
      <queryTableField id="28" name="No. of Fourthorder Streams" tableColumnId="28"/>
      <queryTableField id="29" name="No. of Fifthorder Streams" tableColumnId="29"/>
      <queryTableField id="30" name="No. of Sixthorder Streams" tableColumnId="30"/>
      <queryTableField id="31" name="No. of Seventhorder Streams" tableColumnId="31"/>
      <queryTableField id="32" name="No. of Eigthorder Streams" tableColumnId="32"/>
      <queryTableField id="33" name="Firstorder Streams Length" tableColumnId="33"/>
      <queryTableField id="34" name="Secondorder Streams Length" tableColumnId="34"/>
      <queryTableField id="35" name="Thirdorder Streams Length" tableColumnId="35"/>
      <queryTableField id="36" name="Fourthorder Streams Length" tableColumnId="36"/>
      <queryTableField id="37" name="Fifthorder Streams Length" tableColumnId="37"/>
      <queryTableField id="38" name="Sixthorder Streams Length" tableColumnId="38"/>
      <queryTableField id="39" name="Seventhorder Streams Length" tableColumnId="39"/>
      <queryTableField id="40" name="Eighthorder Streams Length" tableColumnId="40"/>
      <queryTableField id="41" name="Firstorder Streams  Mean  Length" tableColumnId="41"/>
      <queryTableField id="42" name="Secondorder Streams  Mean Length" tableColumnId="42"/>
      <queryTableField id="43" name="Thirdorder Streams Mean Length" tableColumnId="43"/>
      <queryTableField id="44" name="Fourthorder Streams Mean Length" tableColumnId="44"/>
      <queryTableField id="45" name="Fifthorder Streams Mean Length" tableColumnId="45"/>
      <queryTableField id="46" name="FirstSecond Stream Length Ratio" tableColumnId="46"/>
      <queryTableField id="47" name="SecondThird Stream Length Ratio" tableColumnId="47"/>
      <queryTableField id="48" name="ThirdForth Stream Length Ratio" tableColumnId="48"/>
      <queryTableField id="49" name="FourthFifth Stream Length Ratio" tableColumnId="49"/>
      <queryTableField id="50" name="FifthSixth Stream Length Ratio" tableColumnId="50"/>
      <queryTableField id="51" name="SixthSeventh Stream Length Ratio" tableColumnId="51"/>
      <queryTableField id="52" name="SeventhEighth Stream Length Ratio" tableColumnId="52"/>
      <queryTableField id="53" name="FirstSecond Bifurcation Ratio" tableColumnId="53"/>
      <queryTableField id="54" name="SecondThird Bifurcation Ratio" tableColumnId="54"/>
      <queryTableField id="55" name="ThirdForth Bifurcation Ratio" tableColumnId="55"/>
      <queryTableField id="56" name="FourthFifth Bifurcation Ratio" tableColumnId="56"/>
      <queryTableField id="57" name="FifthSixth Bifurcation Ratio" tableColumnId="57"/>
      <queryTableField id="58" name="Sixthseventh Bifurcation Ratio" tableColumnId="58"/>
      <queryTableField id="59" name="SeventhEighth Bifurcation Ratio" tableColumnId="59"/>
      <queryTableField id="60" name="Annual Mean Temperature" tableColumnId="60"/>
      <queryTableField id="61" name="Mean Diurnal Range" tableColumnId="61"/>
      <queryTableField id="62" name="Isothermality" tableColumnId="62"/>
      <queryTableField id="63" name="Temperature Seasonality" tableColumnId="63"/>
      <queryTableField id="64" name="Max Temperature of Warmest Month" tableColumnId="64"/>
      <queryTableField id="65" name="Min Temperature of Coldest Month" tableColumnId="65"/>
      <queryTableField id="66" name="Temperature Annual Range" tableColumnId="66"/>
      <queryTableField id="67" name="Mean Temperature of Wettest Quarter" tableColumnId="67"/>
      <queryTableField id="68" name="Mean Temperature of Driest Quarter" tableColumnId="68"/>
      <queryTableField id="69" name="Mean Temperature of Warmest Quarter" tableColumnId="69"/>
      <queryTableField id="70" name="Mean Temperature of Coldest Quarter" tableColumnId="70"/>
      <queryTableField id="71" name="Annual Precipitation" tableColumnId="71"/>
      <queryTableField id="72" name="Precipitation of Wettest Month" tableColumnId="72"/>
      <queryTableField id="73" name="Precipitation of Driest Month" tableColumnId="73"/>
      <queryTableField id="74" name="Precipitation Seasonality" tableColumnId="74"/>
      <queryTableField id="75" name="Precipitation of Wettest Quarter" tableColumnId="75"/>
      <queryTableField id="76" name="Precipitation of Driest Quarter" tableColumnId="76"/>
      <queryTableField id="77" name="Precipitation of Warmest Quarter" tableColumnId="77"/>
      <queryTableField id="78" name="Precipitation of Coldest Quarter" tableColumnId="78"/>
      <queryTableField id="79" name="KoppenGeiger Climate Type" tableColumnId="79"/>
      <queryTableField id="80" name="2015_GDP_PPP" tableColumnId="80"/>
      <queryTableField id="81" name="2010_GDP_PPP" tableColumnId="81"/>
      <queryTableField id="82" name="2005_GDP_PPP" tableColumnId="82"/>
      <queryTableField id="83" name="2000_GDP_PPP" tableColumnId="83"/>
      <queryTableField id="84" name="1995_GDP_PPP" tableColumnId="84"/>
      <queryTableField id="85" name="1990_GDP_PPP" tableColumnId="85"/>
      <queryTableField id="86" name="2010_GDP_PC_PPP" tableColumnId="86"/>
      <queryTableField id="87" name="2015_GDP_PC_PPP" tableColumnId="87"/>
      <queryTableField id="88" name="2005_GDP_PC_PPP" tableColumnId="88"/>
      <queryTableField id="89" name="2000_GDP_PC_PPP" tableColumnId="89"/>
      <queryTableField id="90" name="1995_GDP_PC_PPP" tableColumnId="90"/>
      <queryTableField id="91" name="1990_GDP_PC_PPP" tableColumnId="91"/>
      <queryTableField id="92" name="Night Light" tableColumnId="92"/>
      <queryTableField id="93" name="Road Density" tableColumnId="93"/>
      <queryTableField id="94" name="Urban percentage" tableColumnId="94"/>
      <queryTableField id="95" name="2010_HDI" tableColumnId="95"/>
      <queryTableField id="96" name="2015_HDI" tableColumnId="96"/>
      <queryTableField id="97" name="2005_HDI" tableColumnId="97"/>
      <queryTableField id="98" name="2000_HDI" tableColumnId="98"/>
      <queryTableField id="99" name="1995_HDI" tableColumnId="99"/>
      <queryTableField id="100" name="1990_HDI" tableColumnId="100"/>
      <queryTableField id="101" name="Population Count" tableColumnId="101"/>
      <queryTableField id="102" name="Population Density" tableColumnId="102"/>
      <queryTableField id="103" name="Land cover" tableColumnId="103"/>
      <queryTableField id="104" name="Soil type" tableColumnId="104"/>
      <queryTableField id="105" name="lithology type" tableColumnId="105"/>
      <queryTableField id="106" dataBound="0" tableColumnId="106"/>
      <queryTableField id="107" dataBound="0" tableColumnId="107"/>
      <queryTableField id="108" dataBound="0" tableColumnId="108"/>
      <queryTableField id="109" dataBound="0" tableColumnId="109"/>
      <queryTableField id="110" dataBound="0" tableColumnId="110"/>
      <queryTableField id="111" dataBound="0" tableColumnId="1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il_type" xr10:uid="{F0097406-7FC4-4839-AA9F-BFEC262ADB54}" sourceName="Soil type">
  <pivotTables>
    <pivotTable tabId="5" name="PivotTable3"/>
    <pivotTable tabId="3" name="PivotTable1"/>
    <pivotTable tabId="6" name="PivotTable4"/>
    <pivotTable tabId="10" name="PivotTable8"/>
  </pivotTables>
  <data>
    <tabular pivotCacheId="1373819463">
      <items count="8">
        <i x="6" s="1"/>
        <i x="0" s="1"/>
        <i x="3" s="1"/>
        <i x="4" s="1"/>
        <i x="7" s="1"/>
        <i x="2"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il type" xr10:uid="{0573401E-6ADF-419A-91B5-F0E600B92072}" cache="Slicer_Soil_type" caption="Soil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il type 1" xr10:uid="{8C7AE117-C0CD-457D-A124-9C273F67BB17}" cache="Slicer_Soil_type" caption="Soil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85C0B3-2EFE-4104-9176-363003F1FD8A}" name="Table1_1" displayName="Table1_1" ref="A1:DG156" tableType="queryTable" totalsRowShown="0">
  <autoFilter ref="A1:DG156" xr:uid="{0285C0B3-2EFE-4104-9176-363003F1FD8A}"/>
  <tableColumns count="111">
    <tableColumn id="1" xr3:uid="{E0E8E711-4D3B-4B66-B2FD-5152DA5A7F76}" uniqueName="1" name="GaugeID" queryTableFieldId="1" dataDxfId="28"/>
    <tableColumn id="2" xr3:uid="{474FF162-BC89-43F1-B61C-BD5F1CB89E8F}" uniqueName="2" name="Stream Order" queryTableFieldId="2"/>
    <tableColumn id="3" xr3:uid="{D2AD5951-1078-49A0-9061-BC5B91CC34EB}" uniqueName="3" name="Maximal Flow Length" queryTableFieldId="3"/>
    <tableColumn id="4" xr3:uid="{BE462C04-D9BC-4312-A178-2C7FC5FA155E}" uniqueName="4" name="Downvalley Length" queryTableFieldId="4"/>
    <tableColumn id="5" xr3:uid="{7BC1F8CD-36B9-4832-BBA7-3E9B2998EC02}" uniqueName="5" name="Drainage Area" queryTableFieldId="5"/>
    <tableColumn id="6" xr3:uid="{C6DC970E-28EB-4C37-A40D-997A46562A39}" uniqueName="6" name="Catchment Relief" queryTableFieldId="6"/>
    <tableColumn id="7" xr3:uid="{18B350F7-9492-4B9F-AAE6-9593136B8D3C}" uniqueName="7" name="Catchment Length" queryTableFieldId="7"/>
    <tableColumn id="8" xr3:uid="{C426E289-A1FB-4BAB-BA69-5D8F9FDB3B4C}" uniqueName="8" name="Catchment Perimeter" queryTableFieldId="8"/>
    <tableColumn id="9" xr3:uid="{D14B0602-9357-43F3-8265-6C500FDF61B0}" uniqueName="9" name="Sinuosity Index" queryTableFieldId="9"/>
    <tableColumn id="10" xr3:uid="{0AD5E1AF-1591-4251-A6C5-61CB1860DC6E}" uniqueName="10" name="Form Factor" queryTableFieldId="10"/>
    <tableColumn id="11" xr3:uid="{DAC65B83-16A6-49C7-AC28-4A70C9DB7BF7}" uniqueName="11" name="Relief Ratio" queryTableFieldId="11"/>
    <tableColumn id="12" xr3:uid="{1476FCA6-736B-44DF-A050-4FA676D4A647}" uniqueName="12" name="Elongation Ratio" queryTableFieldId="12"/>
    <tableColumn id="13" xr3:uid="{A32937CD-1157-4E7E-BACF-89DEE766AA99}" uniqueName="13" name="Circularity Ratio" queryTableFieldId="13"/>
    <tableColumn id="14" xr3:uid="{FD4F7F17-9C0F-42F1-BAD0-B87D5F97DA2D}" uniqueName="14" name="Lemniscates Value" queryTableFieldId="14"/>
    <tableColumn id="15" xr3:uid="{874E8363-88DC-4FBE-8DAE-126335BD8629}" uniqueName="15" name="Drainage Texture" queryTableFieldId="15"/>
    <tableColumn id="16" xr3:uid="{9FD91CB3-4CAD-4A62-953D-2249B718BC41}" uniqueName="16" name="Drainage Density" queryTableFieldId="16"/>
    <tableColumn id="17" xr3:uid="{7EAD73F7-8CF6-414F-99A7-38EE777977DA}" uniqueName="17" name="Compactness Coefficient" queryTableFieldId="17"/>
    <tableColumn id="18" xr3:uid="{A237F686-7787-4B10-AF7C-844C838346BC}" uniqueName="18" name="Wandering Ratio" queryTableFieldId="18"/>
    <tableColumn id="19" xr3:uid="{561C27FC-C271-4D06-A466-B149A96E5868}" uniqueName="19" name="Fitness Ratio" queryTableFieldId="19"/>
    <tableColumn id="20" xr3:uid="{54553D37-3EFE-4041-B21F-C15A3413C620}" uniqueName="20" name="Basin Magnitude" queryTableFieldId="20"/>
    <tableColumn id="21" xr3:uid="{6599BD0D-8F43-4E2B-B9CF-554CAB541324}" uniqueName="21" name="Channel Frequency" queryTableFieldId="21"/>
    <tableColumn id="22" xr3:uid="{A2FDDAF7-91D8-4723-8744-71C73FFBDD61}" uniqueName="22" name="Drainage Intensity" queryTableFieldId="22"/>
    <tableColumn id="23" xr3:uid="{3BD60BBD-0861-4CB2-A3DA-83B1D99F83DC}" uniqueName="23" name="Infiltration Number" queryTableFieldId="23" dataDxfId="17"/>
    <tableColumn id="24" xr3:uid="{CCE981F5-046E-4751-AF34-7AD32F0DDF97}" uniqueName="24" name="Ruggedness Number" queryTableFieldId="24"/>
    <tableColumn id="25" xr3:uid="{2FD9CF71-8FF8-4B24-BBDB-AD23B82DD530}" uniqueName="25" name="No. of Firstorder Streams" queryTableFieldId="25"/>
    <tableColumn id="26" xr3:uid="{C393B924-E5E4-4CBD-BC5B-3AFE48FC168F}" uniqueName="26" name="No. of Secondorder Streams" queryTableFieldId="26"/>
    <tableColumn id="27" xr3:uid="{B805A6B4-D5DC-4C7F-A9B7-6C6D5343A978}" uniqueName="27" name="No. of Thirdorder Streams" queryTableFieldId="27"/>
    <tableColumn id="28" xr3:uid="{1CDFCBE0-14A7-4B24-8511-2AEC62FC8E80}" uniqueName="28" name="No. of Fourthorder Streams" queryTableFieldId="28"/>
    <tableColumn id="29" xr3:uid="{83FBDE6C-7FDF-458D-BE61-9D94C2AA5586}" uniqueName="29" name="No. of Fifthorder Streams" queryTableFieldId="29"/>
    <tableColumn id="30" xr3:uid="{D2471675-C541-4C0F-99C9-E63E5E7ABCCF}" uniqueName="30" name="No. of Sixthorder Streams" queryTableFieldId="30"/>
    <tableColumn id="31" xr3:uid="{C6648F3D-6F65-42B8-9031-00E3C26DBFB5}" uniqueName="31" name="No. of Seventhorder Streams" queryTableFieldId="31"/>
    <tableColumn id="32" xr3:uid="{C277B7D5-1522-4358-9E87-04608B7C4512}" uniqueName="32" name="No. of Eigthorder Streams" queryTableFieldId="32"/>
    <tableColumn id="33" xr3:uid="{29CAED8A-EAC3-4908-9AA9-8C76501E3577}" uniqueName="33" name="Firstorder Streams Length" queryTableFieldId="33"/>
    <tableColumn id="34" xr3:uid="{D80D598C-68F5-4976-B93D-26F25BDE4542}" uniqueName="34" name="Secondorder Streams Length" queryTableFieldId="34"/>
    <tableColumn id="35" xr3:uid="{25AB5597-9395-4DC4-BC02-396A73E1C40D}" uniqueName="35" name="Thirdorder Streams Length" queryTableFieldId="35"/>
    <tableColumn id="36" xr3:uid="{63A6A37B-AC90-4FD7-B59F-AC460016F7AA}" uniqueName="36" name="Fourthorder Streams Length" queryTableFieldId="36"/>
    <tableColumn id="37" xr3:uid="{5E30B24B-564C-49DA-A018-73496D731A94}" uniqueName="37" name="Fifthorder Streams Length" queryTableFieldId="37"/>
    <tableColumn id="38" xr3:uid="{604CA87B-FBFE-4918-8343-221C51CA8C5E}" uniqueName="38" name="Sixthorder Streams Length" queryTableFieldId="38"/>
    <tableColumn id="39" xr3:uid="{33938CCB-0CD1-434A-A640-C3F92ECFD0D7}" uniqueName="39" name="Seventhorder Streams Length" queryTableFieldId="39"/>
    <tableColumn id="40" xr3:uid="{BD03483F-F7C4-4157-8D63-E660444375CE}" uniqueName="40" name="Eighthorder Streams Length" queryTableFieldId="40"/>
    <tableColumn id="41" xr3:uid="{F4CE8ABC-26E8-46E2-A810-874EE4B20454}" uniqueName="41" name="Firstorder Streams  Mean  Length" queryTableFieldId="41"/>
    <tableColumn id="42" xr3:uid="{2F62190D-7577-41AA-A10B-747AC8E30B39}" uniqueName="42" name="Secondorder Streams  Mean Length" queryTableFieldId="42"/>
    <tableColumn id="43" xr3:uid="{E46A2EFE-16A0-4412-9007-44F7A8398CD7}" uniqueName="43" name="Thirdorder Streams Mean Length" queryTableFieldId="43"/>
    <tableColumn id="44" xr3:uid="{CEC6A732-FFAA-4380-BBB4-2B7EEA6565AF}" uniqueName="44" name="Fourthorder Streams Mean Length" queryTableFieldId="44"/>
    <tableColumn id="45" xr3:uid="{EE4E82BF-6811-40C1-BC26-0DBEA4C020D6}" uniqueName="45" name="Fifthorder Streams Mean Length" queryTableFieldId="45"/>
    <tableColumn id="46" xr3:uid="{C291693C-D84C-4BC8-87ED-62567D09A107}" uniqueName="46" name="FirstSecond Stream Length Ratio" queryTableFieldId="46"/>
    <tableColumn id="47" xr3:uid="{4EBABED7-BD9A-4F4D-AF8E-9010810DE776}" uniqueName="47" name="SecondThird Stream Length Ratio" queryTableFieldId="47"/>
    <tableColumn id="48" xr3:uid="{7EBF79C9-109A-4E3D-AE4F-61517238F6E3}" uniqueName="48" name="ThirdForth Stream Length Ratio" queryTableFieldId="48"/>
    <tableColumn id="49" xr3:uid="{CF28C0DD-A306-40E7-A1CD-D86E973C7507}" uniqueName="49" name="FourthFifth Stream Length Ratio" queryTableFieldId="49"/>
    <tableColumn id="50" xr3:uid="{8507AC9C-A0A4-4753-B6CB-959C2A8C1037}" uniqueName="50" name="FifthSixth Stream Length Ratio" queryTableFieldId="50"/>
    <tableColumn id="51" xr3:uid="{027DCD80-E013-4ECB-9FC9-ED9D3BD6E476}" uniqueName="51" name="SixthSeventh Stream Length Ratio" queryTableFieldId="51"/>
    <tableColumn id="52" xr3:uid="{1D61272D-68F9-40A7-820E-1A9C540F2FDA}" uniqueName="52" name="SeventhEighth Stream Length Ratio" queryTableFieldId="52"/>
    <tableColumn id="53" xr3:uid="{B38FDB46-0DDB-418E-8BA9-6162D5F73BC0}" uniqueName="53" name="FirstSecond Bifurcation Ratio" queryTableFieldId="53"/>
    <tableColumn id="54" xr3:uid="{ABD76CAC-1130-478B-9CA1-F1DBF6CD604F}" uniqueName="54" name="SecondThird Bifurcation Ratio" queryTableFieldId="54"/>
    <tableColumn id="55" xr3:uid="{8BD0BB31-B2CC-4256-9B36-4EF92B5645B6}" uniqueName="55" name="ThirdForth Bifurcation Ratio" queryTableFieldId="55"/>
    <tableColumn id="56" xr3:uid="{5A0F49F4-20BD-4DAB-AEAD-B2C89245743B}" uniqueName="56" name="FourthFifth Bifurcation Ratio" queryTableFieldId="56"/>
    <tableColumn id="57" xr3:uid="{7C9A83FD-690B-4AF5-AA32-CC247DDDE66B}" uniqueName="57" name="FifthSixth Bifurcation Ratio" queryTableFieldId="57"/>
    <tableColumn id="58" xr3:uid="{D8B54B84-025C-4E5F-BBDB-AA9DFDD92072}" uniqueName="58" name="Sixthseventh Bifurcation Ratio" queryTableFieldId="58"/>
    <tableColumn id="59" xr3:uid="{4F4B776B-5D50-4066-A433-69B4BC5074C0}" uniqueName="59" name="SeventhEighth Bifurcation Ratio" queryTableFieldId="59"/>
    <tableColumn id="60" xr3:uid="{B893C37E-2433-4391-9C3A-75E0EBBF8848}" uniqueName="60" name="Annual Mean Temperature" queryTableFieldId="60"/>
    <tableColumn id="61" xr3:uid="{6AE26635-7CE5-4FE6-8DFF-06CBE014A790}" uniqueName="61" name="Mean Diurnal Range" queryTableFieldId="61"/>
    <tableColumn id="62" xr3:uid="{76EAF19D-B205-45B4-A9DE-E42663A346AE}" uniqueName="62" name="Isothermality" queryTableFieldId="62"/>
    <tableColumn id="63" xr3:uid="{D473BAD0-8FEC-4B57-8873-EEA41F7BD31D}" uniqueName="63" name="Temperature Seasonality" queryTableFieldId="63"/>
    <tableColumn id="64" xr3:uid="{0B1A7619-DE38-488B-A789-A2A7BBB5DD73}" uniqueName="64" name="Max Temperature of Warmest Month" queryTableFieldId="64"/>
    <tableColumn id="65" xr3:uid="{3F0AA8DD-7B73-4268-88D4-8B205434E73D}" uniqueName="65" name="Min Temperature of Coldest Month" queryTableFieldId="65"/>
    <tableColumn id="66" xr3:uid="{2DDBFBCA-4A75-43A5-903E-72724D203E56}" uniqueName="66" name="Temperature Annual Range" queryTableFieldId="66"/>
    <tableColumn id="67" xr3:uid="{4E533D45-DFA0-47E6-A601-18AB05CD7C4F}" uniqueName="67" name="Mean Temperature of Wettest Quarter" queryTableFieldId="67"/>
    <tableColumn id="68" xr3:uid="{9A035B1E-9906-4C33-9259-E2428752B0AD}" uniqueName="68" name="Mean Temperature of Driest Quarter" queryTableFieldId="68"/>
    <tableColumn id="69" xr3:uid="{598E16B4-97F4-42B4-966F-23B20BAD9E35}" uniqueName="69" name="Mean Temperature of Warmest Quarter" queryTableFieldId="69"/>
    <tableColumn id="70" xr3:uid="{A751AC47-18CC-4180-863F-09F4F086332C}" uniqueName="70" name="Mean Temperature of Coldest Quarter" queryTableFieldId="70"/>
    <tableColumn id="71" xr3:uid="{C0112948-CD9B-4CAD-8557-3A22CE21A21B}" uniqueName="71" name="Annual Precipitation" queryTableFieldId="71"/>
    <tableColumn id="72" xr3:uid="{004A2C38-97C3-4994-99CC-F4BE77329918}" uniqueName="72" name="Precipitation of Wettest Month" queryTableFieldId="72"/>
    <tableColumn id="73" xr3:uid="{C3183C6D-7F5D-4B36-AFBD-8A084D319D55}" uniqueName="73" name="Precipitation of Driest Month" queryTableFieldId="73"/>
    <tableColumn id="74" xr3:uid="{85130633-BA9A-4072-97FE-4694F2A6F6BC}" uniqueName="74" name="Precipitation Seasonality" queryTableFieldId="74"/>
    <tableColumn id="75" xr3:uid="{077E0529-16E0-442C-824F-CA21BC18AD61}" uniqueName="75" name="Precipitation of Wettest Quarter" queryTableFieldId="75"/>
    <tableColumn id="76" xr3:uid="{9C16309C-6438-456B-B4A7-A387DC72C6E3}" uniqueName="76" name="Precipitation of Driest Quarter" queryTableFieldId="76"/>
    <tableColumn id="77" xr3:uid="{31304E13-9C6C-4430-9A8E-7F40B90E2A18}" uniqueName="77" name="Precipitation of Warmest Quarter" queryTableFieldId="77"/>
    <tableColumn id="78" xr3:uid="{06FBA3EC-238F-44B7-BA8A-08D17B0D1304}" uniqueName="78" name="Precipitation of Coldest Quarter" queryTableFieldId="78"/>
    <tableColumn id="79" xr3:uid="{33C2FAB1-3200-4DCC-AFD4-F93E66A73FBC}" uniqueName="79" name="KoppenGeiger Climate Type" queryTableFieldId="79" dataDxfId="27"/>
    <tableColumn id="80" xr3:uid="{51429D3E-F701-4075-BD10-2F2231E94648}" uniqueName="80" name="2015_GDP_PPP" queryTableFieldId="80"/>
    <tableColumn id="81" xr3:uid="{B1BEA7D9-4491-4172-A258-34B550963580}" uniqueName="81" name="2010_GDP_PPP" queryTableFieldId="81"/>
    <tableColumn id="82" xr3:uid="{417288C9-782F-4325-91BD-9DDA2EEEF630}" uniqueName="82" name="2005_GDP_PPP" queryTableFieldId="82"/>
    <tableColumn id="83" xr3:uid="{4916ED6B-315A-45B5-B088-5CE3D0508777}" uniqueName="83" name="2000_GDP_PPP" queryTableFieldId="83"/>
    <tableColumn id="84" xr3:uid="{1E8ABA4E-6299-454F-8C15-6C506279B378}" uniqueName="84" name="1995_GDP_PPP" queryTableFieldId="84"/>
    <tableColumn id="85" xr3:uid="{17929769-EEB8-4202-B74D-44CD6DBCA261}" uniqueName="85" name="1990_GDP_PPP" queryTableFieldId="85"/>
    <tableColumn id="86" xr3:uid="{BC7B6EEC-1572-4E48-BD46-A26DEF42C57C}" uniqueName="86" name="2010_GDP_PC_PPP" queryTableFieldId="86"/>
    <tableColumn id="87" xr3:uid="{B7E69C59-C7E3-45CB-AA3D-1A0B3EC7027B}" uniqueName="87" name="2015_GDP_PC_PPP" queryTableFieldId="87"/>
    <tableColumn id="88" xr3:uid="{A84B480B-D13A-4243-9BFF-C879960FB143}" uniqueName="88" name="2005_GDP_PC_PPP" queryTableFieldId="88"/>
    <tableColumn id="89" xr3:uid="{12625C66-4E68-40CB-80A5-E122BE637E01}" uniqueName="89" name="2000_GDP_PC_PPP" queryTableFieldId="89"/>
    <tableColumn id="90" xr3:uid="{D0EF54F4-C986-4094-98B1-47AEF16FC7BC}" uniqueName="90" name="1995_GDP_PC_PPP" queryTableFieldId="90"/>
    <tableColumn id="91" xr3:uid="{82FF52B2-5E07-4980-B9AF-0364F2D9BA11}" uniqueName="91" name="1990_GDP_PC_PPP" queryTableFieldId="91"/>
    <tableColumn id="92" xr3:uid="{9FB4CBFF-BB83-4749-B636-FB427B90DCAD}" uniqueName="92" name="Night Light" queryTableFieldId="92"/>
    <tableColumn id="93" xr3:uid="{D4A3F6C3-8311-429F-99CC-76D1460A5759}" uniqueName="93" name="Road Density" queryTableFieldId="93"/>
    <tableColumn id="94" xr3:uid="{C6FCB728-CC1B-4256-90D5-027686DE42B8}" uniqueName="94" name="Urban percentage" queryTableFieldId="94"/>
    <tableColumn id="95" xr3:uid="{AE4E6FAF-6E37-4DC7-AD96-C4E6929919B7}" uniqueName="95" name="2010_HDI" queryTableFieldId="95"/>
    <tableColumn id="96" xr3:uid="{731E0BF3-BAD9-4742-B5F7-E5510D1BA74F}" uniqueName="96" name="2015_HDI" queryTableFieldId="96"/>
    <tableColumn id="97" xr3:uid="{1A3CC9C0-D7AF-49D4-8523-C4FB28C0ADB4}" uniqueName="97" name="2005_HDI" queryTableFieldId="97"/>
    <tableColumn id="98" xr3:uid="{7A209DEA-94E4-4482-AF5C-DBECF59DA88B}" uniqueName="98" name="2000_HDI" queryTableFieldId="98"/>
    <tableColumn id="99" xr3:uid="{B61F078E-E619-4854-90FC-05387275546E}" uniqueName="99" name="1995_HDI" queryTableFieldId="99"/>
    <tableColumn id="100" xr3:uid="{8A708007-856A-456B-872C-5603483EAC25}" uniqueName="100" name="1990_HDI" queryTableFieldId="100"/>
    <tableColumn id="101" xr3:uid="{D62A2317-61DF-4E11-9714-B81338C87A54}" uniqueName="101" name="Population Count" queryTableFieldId="101"/>
    <tableColumn id="102" xr3:uid="{05112A45-2381-4E9D-8826-EA9975428E18}" uniqueName="102" name="Population Density" queryTableFieldId="102"/>
    <tableColumn id="103" xr3:uid="{5694C7FD-6182-4525-B6AD-CA4A28F1D938}" uniqueName="103" name="Land cover" queryTableFieldId="103" dataDxfId="26"/>
    <tableColumn id="104" xr3:uid="{8C56D808-740A-472E-854A-C511C2EB7B9F}" uniqueName="104" name="Soil type" queryTableFieldId="104" dataDxfId="25"/>
    <tableColumn id="105" xr3:uid="{838E0A4E-6AA9-4D6F-B993-5350E7736096}" uniqueName="105" name="lithology type" queryTableFieldId="105" dataDxfId="24"/>
    <tableColumn id="106" xr3:uid="{E28DD94D-3784-446B-AC32-7D9119A8330A}" uniqueName="106" name="Basin Size" queryTableFieldId="106" dataDxfId="23">
      <calculatedColumnFormula>IF(Table1_1[[#This Row],[Drainage Area]]&lt;5000,"Small",IF(Table1_1[[#This Row],[Drainage Area]]&lt;20000,"Medium","Large"))</calculatedColumnFormula>
    </tableColumn>
    <tableColumn id="107" xr3:uid="{F33A39CF-8F0E-46C1-B365-5916DB2A16EF}" uniqueName="107" name="Population Risk Level" queryTableFieldId="107" dataDxfId="22">
      <calculatedColumnFormula>IF(Table1_1[[#This Row],[Population Density]]&lt;200,"Low",IF(Table1_1[[#This Row],[Population Density]]&lt;500,"Medium","High"))</calculatedColumnFormula>
    </tableColumn>
    <tableColumn id="108" xr3:uid="{D770678B-F2EF-4BEC-8EF2-A49E22B1AF04}" uniqueName="108" name="Terrain Type" queryTableFieldId="108" dataDxfId="21">
      <calculatedColumnFormula>IF(Table1_1[[#This Row],[Relief Ratio]]&lt;0.02,"Flat",IF(Table1_1[[#This Row],[Relief Ratio]]&lt;0.05,"Moderate","Steep"))</calculatedColumnFormula>
    </tableColumn>
    <tableColumn id="109" xr3:uid="{11F8189E-9E4F-441D-A649-E8B028B68D52}" uniqueName="109" name="Runoff Potential" queryTableFieldId="109" dataDxfId="20">
      <calculatedColumnFormula>IF(Table1_1[[#This Row],[Drainage Intensity]]&lt;2,"Low",IF(Table1_1[[#This Row],[Drainage Density]]&lt;4,"Moderate","High"))</calculatedColumnFormula>
    </tableColumn>
    <tableColumn id="110" xr3:uid="{AE8ADF9B-E38B-4211-932E-F06A3B7A086F}" uniqueName="110" name="Flood Risk Index" queryTableFieldId="110" dataDxfId="19">
      <calculatedColumnFormula>Table1_1[[#This Row],[Drainage Density]]*Table1_1[[#This Row],[Relief Ratio]]</calculatedColumnFormula>
    </tableColumn>
    <tableColumn id="111" xr3:uid="{1F9A80CF-8D93-4AC0-9564-A122E6F30E1D}" uniqueName="111" name="Flood Risk Level" queryTableFieldId="111" dataDxfId="18">
      <calculatedColumnFormula>IF(Table1_1[[#This Row],[Flood Risk Index]]&lt;0.1,"Low",IF(Table1_1[[#This Row],[Flood Risk Index]]&lt;0.3,"Moderate","High"))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A8532C-6853-4763-8F24-4B8C0D69CFBA}" name="Table1" displayName="Table1" ref="A1:DD156" totalsRowShown="0">
  <autoFilter ref="A1:DD156" xr:uid="{8BA8532C-6853-4763-8F24-4B8C0D69CFBA}"/>
  <tableColumns count="108">
    <tableColumn id="1" xr3:uid="{DF276DB0-30BD-4025-9B8A-70D216407EFC}" name="GaugeID"/>
    <tableColumn id="2" xr3:uid="{9B388941-41DD-44EC-817F-DAAC88AC0F28}" name="Stream Order" dataDxfId="44"/>
    <tableColumn id="3" xr3:uid="{9678521A-A04E-4F41-885E-5527791F095A}" name="Maximal Flow Length"/>
    <tableColumn id="4" xr3:uid="{6649D7C7-3667-4385-8045-EACBF4BBD5D5}" name="Downvalley Length"/>
    <tableColumn id="5" xr3:uid="{A48BF149-DDED-47DB-99A5-7F84842ABDFB}" name="Drainage Area"/>
    <tableColumn id="6" xr3:uid="{35EF7800-E58B-4B90-8180-8E9E4188EBCB}" name="Catchment Relief"/>
    <tableColumn id="7" xr3:uid="{6D0DD0FF-5252-44BA-8377-9C2BB8EF3AEF}" name="Catchment Length"/>
    <tableColumn id="8" xr3:uid="{F0BA4B3D-0871-40DD-92E4-DED82E66517A}" name="Catchment Perimeter"/>
    <tableColumn id="9" xr3:uid="{EDFFF915-D639-41F1-8969-1CAC320ABC0F}" name="Sinuosity Index"/>
    <tableColumn id="10" xr3:uid="{0F1379AB-3836-4A79-8C80-94CCFA8B2097}" name="Form Factor"/>
    <tableColumn id="11" xr3:uid="{BEBDFBCD-3E7E-48B8-B1FE-612716513D8D}" name="Relief Ratio"/>
    <tableColumn id="12" xr3:uid="{DDE9CA6E-4C1C-49F9-9A3E-600250C0A66A}" name="Elongation Ratio" dataDxfId="43"/>
    <tableColumn id="13" xr3:uid="{154F065A-93A5-4009-AC73-F907E80B0691}" name="Circularity Ratio"/>
    <tableColumn id="14" xr3:uid="{F2441676-672A-480A-B37E-54021C35CF35}" name="Lemniscates Value"/>
    <tableColumn id="15" xr3:uid="{21CDD81B-B182-4BC2-B6B6-617AFB0EFE9D}" name="Drainage Texture"/>
    <tableColumn id="16" xr3:uid="{07398FF4-84FC-4794-B9F5-19B1FB8EF940}" name="Drainage Density"/>
    <tableColumn id="17" xr3:uid="{FA16F01E-B171-4F81-B810-FEBA968E61F3}" name="Compactness Coefficient"/>
    <tableColumn id="18" xr3:uid="{F29B74A6-7651-49AE-8AB4-65D031790226}" name="Wandering Ratio"/>
    <tableColumn id="19" xr3:uid="{6EDB2EA3-F284-42DC-B9E6-1BEA1D7E0DE4}" name="Fitness Ratio"/>
    <tableColumn id="20" xr3:uid="{3F129DB5-A18D-4851-9737-3562A8A184C8}" name="Basin Magnitude"/>
    <tableColumn id="21" xr3:uid="{36F6CD81-4E25-4F63-BF7D-29832053D6DB}" name="Channel Frequency" dataDxfId="42"/>
    <tableColumn id="22" xr3:uid="{CED335BB-749C-4FB2-8594-E140A9A07E09}" name="Drainage Intensity"/>
    <tableColumn id="23" xr3:uid="{0D87286C-8269-4998-9B36-39831A66529C}" name="Infiltration Number" dataDxfId="41"/>
    <tableColumn id="24" xr3:uid="{FB189DBE-9DED-4CD2-BD59-3E86F08F9A9C}" name="Ruggedness Number"/>
    <tableColumn id="25" xr3:uid="{768CC400-CDF2-4B41-ABEA-32A3C3609430}" name="No. of Firstorder Streams"/>
    <tableColumn id="26" xr3:uid="{E888ED3A-35CA-40D7-97C3-1D6B941B2B72}" name="No. of Secondorder Streams"/>
    <tableColumn id="27" xr3:uid="{318DF02A-3163-4AB9-A8DC-2DD55234C3E4}" name="No. of Thirdorder Streams"/>
    <tableColumn id="28" xr3:uid="{E859A439-BAD3-435E-AD82-1177603CBF36}" name="No. of Fourthorder Streams"/>
    <tableColumn id="29" xr3:uid="{2A6EEFE6-D41E-4C15-AFB9-2F93EB18EC85}" name="No. of Fifthorder Streams"/>
    <tableColumn id="30" xr3:uid="{3F6C3ECB-3213-4049-9219-24FDABA92B1E}" name="No. of Sixthorder Streams"/>
    <tableColumn id="31" xr3:uid="{881D01C6-3D74-421B-9C1C-BE3B9E2A9486}" name="No. of Seventhorder Streams"/>
    <tableColumn id="32" xr3:uid="{4EB87A53-21A3-4727-B80B-7C6BB4AB0694}" name="No. of Eigthorder Streams"/>
    <tableColumn id="33" xr3:uid="{82CAA45A-E560-4A5C-8E82-B8DA355770AB}" name="Firstorder Streams Length"/>
    <tableColumn id="34" xr3:uid="{86D6FD10-0AC4-4305-BE2C-C6E946C6932E}" name="Secondorder Streams Length"/>
    <tableColumn id="35" xr3:uid="{88944B6F-48A1-4DEF-9B08-378930D4E997}" name="Thirdorder Streams Length"/>
    <tableColumn id="36" xr3:uid="{D2DF0911-19E7-41A5-ACAA-F0FB6B277B8D}" name="Fourthorder Streams Length"/>
    <tableColumn id="37" xr3:uid="{AF9131F3-4689-4D84-903A-B77E069E402A}" name="Fifthorder Streams Length"/>
    <tableColumn id="38" xr3:uid="{EBFD97CC-F60A-4351-B775-E0B091C1BB86}" name="Sixthorder Streams Length"/>
    <tableColumn id="39" xr3:uid="{2A5E39AB-B935-45C9-8C6C-B7F79E8DD064}" name="Seventhorder Streams Length"/>
    <tableColumn id="40" xr3:uid="{CA7924DB-FEE3-4B7C-B5B1-F70221AF270A}" name="Eighthorder Streams Length"/>
    <tableColumn id="41" xr3:uid="{B3CD8A3B-F5BC-4E7F-8D00-4594D1043BA3}" name="Firstorder Streams  Mean  Length"/>
    <tableColumn id="42" xr3:uid="{47B095D2-3AA1-4D14-B973-1C6F78E816C6}" name="Secondorder Streams  Mean Length"/>
    <tableColumn id="43" xr3:uid="{DCF6CA82-5A95-4A05-97B6-CBA940AC64A8}" name="Thirdorder Streams Mean Length"/>
    <tableColumn id="44" xr3:uid="{64CE7454-9C3B-4BD7-B763-B48192731C27}" name="Fourthorder Streams Mean Length"/>
    <tableColumn id="45" xr3:uid="{5CF7B833-B76D-47AB-BB83-773C806F66D5}" name="Fifthorder Streams Mean Length"/>
    <tableColumn id="46" xr3:uid="{3BB7F86D-8C03-455D-8600-BFDE08EB6F36}" name="Sixthorder Streams Mean Length"/>
    <tableColumn id="47" xr3:uid="{00F25071-51F5-4DF5-8DEA-07CAF2A46B29}" name="Seventhorder Streams Mean Length"/>
    <tableColumn id="48" xr3:uid="{6469053D-ACD4-42FB-899C-82BAFB552F9E}" name="Eighthorder Streams Mean Length"/>
    <tableColumn id="49" xr3:uid="{C491A387-39DF-4315-8FB1-17B305212B74}" name="FirstSecond Stream Length Ratio"/>
    <tableColumn id="50" xr3:uid="{A05F5984-0333-4CD4-B1CB-35889B4E4F9B}" name="SecondThird Stream Length Ratio"/>
    <tableColumn id="51" xr3:uid="{1CC8A4B0-CF9A-488F-B69E-2D86D0970F78}" name="ThirdForth Stream Length Ratio"/>
    <tableColumn id="52" xr3:uid="{B06885C5-C359-474B-99A6-C83AB76ED5F4}" name="FourthFifth Stream Length Ratio"/>
    <tableColumn id="53" xr3:uid="{86D57BE6-1EFC-4227-9C74-4B866D608D59}" name="FifthSixth Stream Length Ratio"/>
    <tableColumn id="54" xr3:uid="{CCEC5E70-67CE-47A9-A737-2B2409A3E758}" name="SixthSeventh Stream Length Ratio"/>
    <tableColumn id="55" xr3:uid="{E7AD5FAC-0F17-4102-85BB-7C049DCD2E65}" name="SeventhEighth Stream Length Ratio"/>
    <tableColumn id="56" xr3:uid="{A95BDAF9-BEA8-499A-8C31-076986811BC5}" name="FirstSecond Bifurcation Ratio"/>
    <tableColumn id="57" xr3:uid="{57D1F541-3AE0-4948-8212-20173D1B881D}" name="SecondThird Bifurcation Ratio"/>
    <tableColumn id="58" xr3:uid="{6297679A-93BD-4958-9BC1-AF0B68F2D7D7}" name="ThirdForth Bifurcation Ratio"/>
    <tableColumn id="59" xr3:uid="{91B28833-1817-4387-9636-6ADE4FE11440}" name="FourthFifth Bifurcation Ratio"/>
    <tableColumn id="60" xr3:uid="{40133D25-E7EF-4E69-90CD-259CAB6051B2}" name="FifthSixth Bifurcation Ratio"/>
    <tableColumn id="61" xr3:uid="{5DDA2384-DE02-49F9-96D1-A1DA33625AA5}" name="Sixthseventh Bifurcation Ratio"/>
    <tableColumn id="62" xr3:uid="{680AF8E3-2110-4791-ABA3-D357E2FF5332}" name="SeventhEighth Bifurcation Ratio"/>
    <tableColumn id="63" xr3:uid="{A2917C9C-3FCF-46B7-BE21-AA55AFF01490}" name="Annual Mean Temperature"/>
    <tableColumn id="64" xr3:uid="{67923209-11FD-4B51-A154-1E0A11FD7B4A}" name="Mean Diurnal Range"/>
    <tableColumn id="65" xr3:uid="{68CAEEB8-3CBD-4138-B79F-052637420174}" name="Isothermality"/>
    <tableColumn id="66" xr3:uid="{34942891-A208-4DD2-BF2F-1DCECBE92BC1}" name="Temperature Seasonality"/>
    <tableColumn id="67" xr3:uid="{1FFA750F-61D1-4A7A-9B20-F3B1233D0F21}" name="Max Temperature of Warmest Month"/>
    <tableColumn id="68" xr3:uid="{093FFFF5-471C-4887-B8B6-0E84A3791145}" name="Min Temperature of Coldest Month"/>
    <tableColumn id="69" xr3:uid="{24196686-B75D-4857-8939-A3B1086CDA43}" name="Temperature Annual Range"/>
    <tableColumn id="70" xr3:uid="{B3DC5750-9B7A-4ABC-B5AF-FA73D45FDA99}" name="Mean Temperature of Wettest Quarter"/>
    <tableColumn id="71" xr3:uid="{750F1B9F-9EF6-4DE3-999D-1265FC15AC3B}" name="Mean Temperature of Driest Quarter"/>
    <tableColumn id="72" xr3:uid="{1DDF5200-4341-400D-B9D1-F8099C86B347}" name="Mean Temperature of Warmest Quarter"/>
    <tableColumn id="73" xr3:uid="{D8F8739F-A990-4C87-A091-79DDD542A919}" name="Mean Temperature of Coldest Quarter"/>
    <tableColumn id="74" xr3:uid="{D57E91C0-5C79-48C1-9309-3AE4EF213F0E}" name="Annual Precipitation"/>
    <tableColumn id="75" xr3:uid="{2CDA8542-8198-4A0E-9677-0EA5B81B6727}" name="Precipitation of Wettest Month"/>
    <tableColumn id="76" xr3:uid="{BAE38B62-CB9E-457D-B437-DCF7A4FDA8BC}" name="Precipitation of Driest Month"/>
    <tableColumn id="77" xr3:uid="{2904D264-FF2C-48C9-8DC9-C07ADB3466A4}" name="Precipitation Seasonality"/>
    <tableColumn id="78" xr3:uid="{8487A163-C8C4-47F1-83A8-98193ADFDD49}" name="Precipitation of Wettest Quarter"/>
    <tableColumn id="79" xr3:uid="{10A9713B-2895-49A8-A94C-21D95B782DB4}" name="Precipitation of Driest Quarter"/>
    <tableColumn id="80" xr3:uid="{2EBAA9B9-1E54-4A5E-8FA5-167856664D62}" name="Precipitation of Warmest Quarter"/>
    <tableColumn id="81" xr3:uid="{059C0A52-BFA1-40CC-9B12-E803B252C07B}" name="Precipitation of Coldest Quarter"/>
    <tableColumn id="82" xr3:uid="{59FA56BA-5857-46A1-A204-6D10C0B0537B}" name="KoppenGeiger Climate Type"/>
    <tableColumn id="83" xr3:uid="{DD1D4A99-5CD2-4AA2-941A-3A0B6E55056F}" name="2015_GDP_PPP"/>
    <tableColumn id="84" xr3:uid="{F28C7995-42E3-44C1-9EB0-752AC43027E3}" name="2010_GDP_PPP"/>
    <tableColumn id="85" xr3:uid="{D83B2236-5BEB-41EF-8115-58A877FDDB65}" name="2005_GDP_PPP"/>
    <tableColumn id="86" xr3:uid="{7A3EE00B-221E-44AD-B8BB-EF41D33BD6D1}" name="2000_GDP_PPP"/>
    <tableColumn id="87" xr3:uid="{BB9D1126-5E76-4790-A8ED-B714BFA8FAA9}" name="1995_GDP_PPP"/>
    <tableColumn id="88" xr3:uid="{581CACDD-4B44-4DF0-9E6B-32A68BDEDB26}" name="1990_GDP_PPP"/>
    <tableColumn id="89" xr3:uid="{4988495F-98C0-4ACA-B6BE-517DC4F4D6DA}" name="2010_GDP_PC_PPP"/>
    <tableColumn id="90" xr3:uid="{D9633A6C-0192-43CE-B1EA-777902FD1A67}" name="2015_GDP_PC_PPP"/>
    <tableColumn id="91" xr3:uid="{BA405C15-CC30-4F88-B127-DBFC6862E3E7}" name="2005_GDP_PC_PPP"/>
    <tableColumn id="92" xr3:uid="{8BA7976C-623F-4FCC-AE6E-1EDDFF2BE030}" name="2000_GDP_PC_PPP"/>
    <tableColumn id="93" xr3:uid="{48B8E985-EF4E-413F-B1AF-1C21F300046D}" name="1995_GDP_PC_PPP"/>
    <tableColumn id="94" xr3:uid="{3ACC691A-5C86-4DA8-B09B-A6915BFCAE99}" name="1990_GDP_PC_PPP"/>
    <tableColumn id="95" xr3:uid="{F31693F2-EDB2-4807-9E7F-ACF92AC9877A}" name="Night Light"/>
    <tableColumn id="96" xr3:uid="{F124799B-FC0C-4E6A-BE98-3B4A70F013D5}" name="Road Density"/>
    <tableColumn id="97" xr3:uid="{A6CDF152-BDE8-46DE-8ECD-3D16615CE495}" name="Urban percentage"/>
    <tableColumn id="98" xr3:uid="{9EDC5BA7-7480-4DC4-A356-802B4DBDF847}" name="2010_HDI"/>
    <tableColumn id="99" xr3:uid="{3A19DAB6-46AF-42C7-A308-4929F756D247}" name="2015_HDI"/>
    <tableColumn id="100" xr3:uid="{072E2531-11E8-440B-B051-7890B37FCBE5}" name="2005_HDI"/>
    <tableColumn id="101" xr3:uid="{6BD2C4AA-57D1-4813-B275-0E4EC744C7A5}" name="2000_HDI"/>
    <tableColumn id="102" xr3:uid="{DE634E0B-4C73-425F-B65D-33EE10C62EE9}" name="1995_HDI"/>
    <tableColumn id="103" xr3:uid="{A0640E34-96EC-4A14-9378-78F470524F1F}" name="1990_HDI"/>
    <tableColumn id="104" xr3:uid="{B8C18AAA-6DAB-44DA-9ABA-EDB67D0B3D5C}" name="Population Count"/>
    <tableColumn id="105" xr3:uid="{CC4CED80-C4BE-4264-8002-794E6D01A4BA}" name="Population Density"/>
    <tableColumn id="106" xr3:uid="{A61475AF-BC12-4BA6-9B1B-B1924FD937B6}" name="Land cover"/>
    <tableColumn id="107" xr3:uid="{3AC4AECC-89DD-48D0-865B-FEAF3FDFF35C}" name="Soil type"/>
    <tableColumn id="108" xr3:uid="{0AE8D5CB-525D-44C8-AD34-9C792AB206CE}" name="lithology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8FFA-5E0E-4352-9118-9B39A2B8CE0B}">
  <dimension ref="A2:M7"/>
  <sheetViews>
    <sheetView showGridLines="0" zoomScale="102" workbookViewId="0">
      <selection activeCell="H6" sqref="H6"/>
    </sheetView>
  </sheetViews>
  <sheetFormatPr defaultRowHeight="14.4" x14ac:dyDescent="0.3"/>
  <cols>
    <col min="1" max="1" width="12.88671875" style="7" bestFit="1" customWidth="1"/>
    <col min="2" max="2" width="25.109375" style="7" bestFit="1" customWidth="1"/>
    <col min="3" max="16384" width="8.88671875" style="7"/>
  </cols>
  <sheetData>
    <row r="2" spans="1:13" ht="28.8" x14ac:dyDescent="0.3">
      <c r="F2" s="15" t="s">
        <v>299</v>
      </c>
      <c r="G2" s="16"/>
      <c r="H2" s="16"/>
      <c r="I2" s="16"/>
      <c r="J2" s="16"/>
      <c r="K2" s="16"/>
      <c r="L2" s="16"/>
      <c r="M2" s="16"/>
    </row>
    <row r="3" spans="1:13" x14ac:dyDescent="0.3">
      <c r="A3" s="7" t="s">
        <v>287</v>
      </c>
      <c r="B3" s="7" t="s">
        <v>292</v>
      </c>
    </row>
    <row r="4" spans="1:13" x14ac:dyDescent="0.3">
      <c r="A4" s="8" t="s">
        <v>288</v>
      </c>
      <c r="B4" s="14">
        <v>4.9998440859572225E-7</v>
      </c>
    </row>
    <row r="5" spans="1:13" x14ac:dyDescent="0.3">
      <c r="A5" s="8" t="s">
        <v>289</v>
      </c>
      <c r="B5" s="14">
        <v>1.4961044473336839E-6</v>
      </c>
    </row>
    <row r="6" spans="1:13" x14ac:dyDescent="0.3">
      <c r="A6" s="8" t="s">
        <v>290</v>
      </c>
      <c r="B6" s="14">
        <v>4.1348842501886785E-6</v>
      </c>
    </row>
    <row r="7" spans="1:13" x14ac:dyDescent="0.3">
      <c r="A7" s="8" t="s">
        <v>291</v>
      </c>
      <c r="B7" s="14">
        <v>2.6437227869252201E-6</v>
      </c>
    </row>
  </sheetData>
  <mergeCells count="1">
    <mergeCell ref="F2:M2"/>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CEACE-ACC8-4D00-A841-4F98A55B977A}">
  <dimension ref="A3:N12"/>
  <sheetViews>
    <sheetView showGridLines="0" workbookViewId="0">
      <selection activeCell="N7" sqref="N7"/>
    </sheetView>
  </sheetViews>
  <sheetFormatPr defaultRowHeight="14.4" x14ac:dyDescent="0.3"/>
  <cols>
    <col min="1" max="1" width="16.109375" bestFit="1" customWidth="1"/>
    <col min="2" max="2" width="24.44140625" bestFit="1" customWidth="1"/>
  </cols>
  <sheetData>
    <row r="3" spans="1:14" x14ac:dyDescent="0.3">
      <c r="A3" s="4" t="s">
        <v>287</v>
      </c>
      <c r="B3" t="s">
        <v>292</v>
      </c>
      <c r="E3" s="17" t="s">
        <v>300</v>
      </c>
      <c r="F3" s="18"/>
      <c r="G3" s="18"/>
      <c r="H3" s="18"/>
      <c r="I3" s="18"/>
      <c r="J3" s="18"/>
      <c r="K3" s="18"/>
      <c r="L3" s="18"/>
      <c r="M3" s="18"/>
      <c r="N3" s="18"/>
    </row>
    <row r="4" spans="1:14" x14ac:dyDescent="0.3">
      <c r="A4" s="5" t="s">
        <v>175</v>
      </c>
      <c r="B4" s="9">
        <v>4.5979555790379002E-6</v>
      </c>
      <c r="E4" s="19"/>
      <c r="F4" s="19"/>
      <c r="G4" s="19"/>
      <c r="H4" s="19"/>
      <c r="I4" s="19"/>
      <c r="J4" s="19"/>
      <c r="K4" s="19"/>
      <c r="L4" s="19"/>
      <c r="M4" s="19"/>
      <c r="N4" s="19"/>
    </row>
    <row r="5" spans="1:14" x14ac:dyDescent="0.3">
      <c r="A5" s="5" t="s">
        <v>111</v>
      </c>
      <c r="B5" s="9">
        <v>6.458980654314698E-6</v>
      </c>
    </row>
    <row r="6" spans="1:14" x14ac:dyDescent="0.3">
      <c r="A6" s="5" t="s">
        <v>127</v>
      </c>
      <c r="B6" s="9">
        <v>4.0246404540000006E-8</v>
      </c>
    </row>
    <row r="7" spans="1:14" x14ac:dyDescent="0.3">
      <c r="A7" s="5" t="s">
        <v>134</v>
      </c>
      <c r="B7" s="9">
        <v>3.4459125223077777E-6</v>
      </c>
    </row>
    <row r="8" spans="1:14" x14ac:dyDescent="0.3">
      <c r="A8" s="5" t="s">
        <v>201</v>
      </c>
      <c r="B8" s="9">
        <v>1.0393077567186667E-6</v>
      </c>
    </row>
    <row r="9" spans="1:14" x14ac:dyDescent="0.3">
      <c r="A9" s="5" t="s">
        <v>118</v>
      </c>
      <c r="B9" s="9">
        <v>1.9577123435322102E-6</v>
      </c>
    </row>
    <row r="10" spans="1:14" x14ac:dyDescent="0.3">
      <c r="A10" s="5" t="s">
        <v>110</v>
      </c>
      <c r="B10" s="9">
        <v>2.8323005460545282E-6</v>
      </c>
    </row>
    <row r="11" spans="1:14" x14ac:dyDescent="0.3">
      <c r="A11" s="5" t="s">
        <v>137</v>
      </c>
      <c r="B11" s="9">
        <v>7.7611452913427775E-7</v>
      </c>
    </row>
    <row r="12" spans="1:14" x14ac:dyDescent="0.3">
      <c r="A12" s="5" t="s">
        <v>291</v>
      </c>
      <c r="B12" s="9">
        <v>2.6437227869252188E-6</v>
      </c>
    </row>
  </sheetData>
  <mergeCells count="1">
    <mergeCell ref="E3: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D56A4-BEE8-45A0-A1CD-DC98EBD6345C}">
  <dimension ref="A3:N8"/>
  <sheetViews>
    <sheetView showGridLines="0" workbookViewId="0">
      <selection activeCell="D11" sqref="A1:XFD1048576"/>
    </sheetView>
  </sheetViews>
  <sheetFormatPr defaultRowHeight="14.4" x14ac:dyDescent="0.3"/>
  <cols>
    <col min="1" max="1" width="16.109375" bestFit="1" customWidth="1"/>
    <col min="2" max="2" width="25" bestFit="1" customWidth="1"/>
  </cols>
  <sheetData>
    <row r="3" spans="1:14" ht="28.8" x14ac:dyDescent="0.3">
      <c r="A3" s="4" t="s">
        <v>287</v>
      </c>
      <c r="B3" t="s">
        <v>293</v>
      </c>
      <c r="E3" s="20" t="s">
        <v>301</v>
      </c>
      <c r="F3" s="19"/>
      <c r="G3" s="19"/>
      <c r="H3" s="19"/>
      <c r="I3" s="19"/>
      <c r="J3" s="19"/>
      <c r="K3" s="19"/>
      <c r="L3" s="19"/>
      <c r="M3" s="19"/>
      <c r="N3" s="19"/>
    </row>
    <row r="4" spans="1:14" x14ac:dyDescent="0.3">
      <c r="A4" s="5" t="s">
        <v>117</v>
      </c>
      <c r="B4" s="3">
        <v>1.6212580722891576E-4</v>
      </c>
    </row>
    <row r="5" spans="1:14" x14ac:dyDescent="0.3">
      <c r="A5" s="5" t="s">
        <v>121</v>
      </c>
      <c r="B5" s="3">
        <v>1.5078800000000001E-4</v>
      </c>
    </row>
    <row r="6" spans="1:14" x14ac:dyDescent="0.3">
      <c r="A6" s="5" t="s">
        <v>133</v>
      </c>
      <c r="B6" s="3">
        <v>1.4946306666666667E-4</v>
      </c>
    </row>
    <row r="7" spans="1:14" x14ac:dyDescent="0.3">
      <c r="A7" s="5" t="s">
        <v>110</v>
      </c>
      <c r="B7" s="3">
        <v>1.5347104255319149E-4</v>
      </c>
    </row>
    <row r="8" spans="1:14" x14ac:dyDescent="0.3">
      <c r="A8" s="5" t="s">
        <v>291</v>
      </c>
      <c r="B8" s="3">
        <v>1.5754456129032256E-4</v>
      </c>
    </row>
  </sheetData>
  <mergeCells count="1">
    <mergeCell ref="E3:N3"/>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09067-0A99-4688-8164-907D7F87FBEB}">
  <dimension ref="A3:O7"/>
  <sheetViews>
    <sheetView showGridLines="0" workbookViewId="0">
      <selection activeCell="P16" sqref="P16"/>
    </sheetView>
  </sheetViews>
  <sheetFormatPr defaultRowHeight="14.4" x14ac:dyDescent="0.3"/>
  <cols>
    <col min="1" max="1" width="12.5546875" bestFit="1" customWidth="1"/>
    <col min="2" max="2" width="16" bestFit="1" customWidth="1"/>
  </cols>
  <sheetData>
    <row r="3" spans="1:15" ht="28.8" x14ac:dyDescent="0.3">
      <c r="A3" s="4" t="s">
        <v>287</v>
      </c>
      <c r="B3" t="s">
        <v>296</v>
      </c>
      <c r="E3" s="20" t="s">
        <v>302</v>
      </c>
      <c r="F3" s="19"/>
      <c r="G3" s="19"/>
      <c r="H3" s="19"/>
      <c r="I3" s="19"/>
      <c r="J3" s="19"/>
      <c r="K3" s="19"/>
      <c r="L3" s="19"/>
      <c r="M3" s="19"/>
      <c r="N3" s="19"/>
      <c r="O3" s="19"/>
    </row>
    <row r="4" spans="1:15" x14ac:dyDescent="0.3">
      <c r="A4" s="5" t="s">
        <v>297</v>
      </c>
      <c r="B4" s="3">
        <v>33</v>
      </c>
    </row>
    <row r="5" spans="1:15" x14ac:dyDescent="0.3">
      <c r="A5" s="5" t="s">
        <v>298</v>
      </c>
      <c r="B5" s="3">
        <v>29</v>
      </c>
    </row>
    <row r="6" spans="1:15" x14ac:dyDescent="0.3">
      <c r="A6" s="5" t="s">
        <v>289</v>
      </c>
      <c r="B6" s="3">
        <v>93</v>
      </c>
    </row>
    <row r="7" spans="1:15" x14ac:dyDescent="0.3">
      <c r="A7" s="5" t="s">
        <v>291</v>
      </c>
      <c r="B7" s="3">
        <v>155</v>
      </c>
    </row>
  </sheetData>
  <mergeCells count="1">
    <mergeCell ref="E3:O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F8B7-225D-4607-B0D2-0428E5D9D650}">
  <dimension ref="A1:DG166"/>
  <sheetViews>
    <sheetView topLeftCell="CT1" workbookViewId="0">
      <pane ySplit="1" topLeftCell="A141" activePane="bottomLeft" state="frozen"/>
      <selection activeCell="H1" sqref="H1"/>
      <selection pane="bottomLeft" activeCell="DG163" sqref="DG163"/>
    </sheetView>
  </sheetViews>
  <sheetFormatPr defaultRowHeight="14.4" x14ac:dyDescent="0.3"/>
  <cols>
    <col min="1" max="1" width="22.44140625" bestFit="1" customWidth="1"/>
    <col min="2" max="2" width="14.44140625" bestFit="1" customWidth="1"/>
    <col min="3" max="3" width="21.21875" bestFit="1" customWidth="1"/>
    <col min="4" max="4" width="19.44140625" bestFit="1" customWidth="1"/>
    <col min="5" max="5" width="15" bestFit="1" customWidth="1"/>
    <col min="6" max="6" width="17.6640625" bestFit="1" customWidth="1"/>
    <col min="7" max="7" width="18.77734375" bestFit="1" customWidth="1"/>
    <col min="8" max="8" width="21.33203125" bestFit="1" customWidth="1"/>
    <col min="9" max="9" width="16.109375" bestFit="1" customWidth="1"/>
    <col min="10" max="10" width="13.21875" bestFit="1" customWidth="1"/>
    <col min="11" max="11" width="12.6640625" bestFit="1" customWidth="1"/>
    <col min="12" max="12" width="17.109375" bestFit="1" customWidth="1"/>
    <col min="13" max="13" width="16.5546875" bestFit="1" customWidth="1"/>
    <col min="14" max="14" width="18.77734375" bestFit="1" customWidth="1"/>
    <col min="15" max="15" width="17.5546875" bestFit="1" customWidth="1"/>
    <col min="16" max="16" width="17.44140625" bestFit="1" customWidth="1"/>
    <col min="17" max="17" width="24.33203125" bestFit="1" customWidth="1"/>
    <col min="18" max="18" width="17.33203125" bestFit="1" customWidth="1"/>
    <col min="19" max="19" width="13.6640625" bestFit="1" customWidth="1"/>
    <col min="20" max="20" width="17.44140625" bestFit="1" customWidth="1"/>
    <col min="21" max="21" width="19.77734375" bestFit="1" customWidth="1"/>
    <col min="22" max="22" width="18.5546875" bestFit="1" customWidth="1"/>
    <col min="23" max="23" width="19.6640625" bestFit="1" customWidth="1"/>
    <col min="24" max="24" width="20.77734375" bestFit="1" customWidth="1"/>
    <col min="25" max="25" width="24.44140625" bestFit="1" customWidth="1"/>
    <col min="26" max="26" width="27.21875" bestFit="1" customWidth="1"/>
    <col min="27" max="27" width="25.33203125" bestFit="1" customWidth="1"/>
    <col min="28" max="28" width="26.5546875" bestFit="1" customWidth="1"/>
    <col min="29" max="29" width="24.77734375" bestFit="1" customWidth="1"/>
    <col min="30" max="30" width="25.109375" bestFit="1" customWidth="1"/>
    <col min="31" max="31" width="28" bestFit="1" customWidth="1"/>
    <col min="32" max="32" width="25.21875" bestFit="1" customWidth="1"/>
    <col min="33" max="33" width="25" bestFit="1" customWidth="1"/>
    <col min="34" max="34" width="27.88671875" bestFit="1" customWidth="1"/>
    <col min="35" max="35" width="25.88671875" bestFit="1" customWidth="1"/>
    <col min="36" max="36" width="27.109375" bestFit="1" customWidth="1"/>
    <col min="37" max="37" width="25.33203125" bestFit="1" customWidth="1"/>
    <col min="38" max="38" width="25.6640625" bestFit="1" customWidth="1"/>
    <col min="39" max="39" width="28.5546875" bestFit="1" customWidth="1"/>
    <col min="40" max="40" width="26.88671875" bestFit="1" customWidth="1"/>
    <col min="41" max="41" width="31.33203125" bestFit="1" customWidth="1"/>
    <col min="42" max="42" width="33.77734375" bestFit="1" customWidth="1"/>
    <col min="43" max="43" width="31.33203125" bestFit="1" customWidth="1"/>
    <col min="44" max="44" width="32.6640625" bestFit="1" customWidth="1"/>
    <col min="45" max="46" width="30.77734375" bestFit="1" customWidth="1"/>
    <col min="47" max="47" width="31.77734375" bestFit="1" customWidth="1"/>
    <col min="48" max="48" width="29.88671875" bestFit="1" customWidth="1"/>
    <col min="49" max="49" width="30.44140625" bestFit="1" customWidth="1"/>
    <col min="50" max="50" width="29" bestFit="1" customWidth="1"/>
    <col min="51" max="51" width="32.21875" bestFit="1" customWidth="1"/>
    <col min="52" max="52" width="33.44140625" bestFit="1" customWidth="1"/>
    <col min="53" max="53" width="27.77734375" bestFit="1" customWidth="1"/>
    <col min="54" max="54" width="28.6640625" bestFit="1" customWidth="1"/>
    <col min="55" max="55" width="26.77734375" bestFit="1" customWidth="1"/>
    <col min="56" max="56" width="27.33203125" bestFit="1" customWidth="1"/>
    <col min="57" max="57" width="25.88671875" bestFit="1" customWidth="1"/>
    <col min="58" max="58" width="28.88671875" bestFit="1" customWidth="1"/>
    <col min="59" max="59" width="30.33203125" bestFit="1" customWidth="1"/>
    <col min="60" max="60" width="26.21875" bestFit="1" customWidth="1"/>
    <col min="61" max="61" width="20.44140625" bestFit="1" customWidth="1"/>
    <col min="62" max="62" width="14.33203125" bestFit="1" customWidth="1"/>
    <col min="63" max="63" width="24.44140625" bestFit="1" customWidth="1"/>
    <col min="64" max="64" width="35.21875" bestFit="1" customWidth="1"/>
    <col min="65" max="65" width="33.5546875" bestFit="1" customWidth="1"/>
    <col min="66" max="66" width="26.5546875" bestFit="1" customWidth="1"/>
    <col min="67" max="67" width="36.21875" bestFit="1" customWidth="1"/>
    <col min="68" max="68" width="34.33203125" bestFit="1" customWidth="1"/>
    <col min="69" max="69" width="37.21875" bestFit="1" customWidth="1"/>
    <col min="70" max="70" width="35.88671875" bestFit="1" customWidth="1"/>
    <col min="71" max="71" width="20.5546875" bestFit="1" customWidth="1"/>
    <col min="72" max="72" width="29.77734375" bestFit="1" customWidth="1"/>
    <col min="73" max="73" width="28" bestFit="1" customWidth="1"/>
    <col min="74" max="74" width="24.21875" bestFit="1" customWidth="1"/>
    <col min="75" max="75" width="30.44140625" bestFit="1" customWidth="1"/>
    <col min="76" max="76" width="28.6640625" bestFit="1" customWidth="1"/>
    <col min="77" max="77" width="31.44140625" bestFit="1" customWidth="1"/>
    <col min="78" max="78" width="30.109375" bestFit="1" customWidth="1"/>
    <col min="79" max="79" width="26.77734375" bestFit="1" customWidth="1"/>
    <col min="80" max="85" width="16.21875" bestFit="1" customWidth="1"/>
    <col min="86" max="91" width="19.5546875" bestFit="1" customWidth="1"/>
    <col min="92" max="92" width="12.33203125" bestFit="1" customWidth="1"/>
    <col min="93" max="93" width="14.21875" bestFit="1" customWidth="1"/>
    <col min="94" max="94" width="18.44140625" bestFit="1" customWidth="1"/>
    <col min="95" max="100" width="12" bestFit="1" customWidth="1"/>
    <col min="101" max="101" width="18.109375" bestFit="1" customWidth="1"/>
    <col min="102" max="102" width="19.21875" bestFit="1" customWidth="1"/>
    <col min="103" max="104" width="16.109375" bestFit="1" customWidth="1"/>
    <col min="105" max="105" width="25.21875" bestFit="1" customWidth="1"/>
    <col min="106" max="106" width="11.33203125" bestFit="1" customWidth="1"/>
    <col min="107" max="107" width="21.21875" bestFit="1" customWidth="1"/>
    <col min="108" max="108" width="13.6640625" bestFit="1" customWidth="1"/>
    <col min="109" max="109" width="17.109375" bestFit="1" customWidth="1"/>
    <col min="110" max="110" width="17.77734375" bestFit="1" customWidth="1"/>
    <col min="111" max="111" width="16.5546875" bestFit="1" customWidth="1"/>
  </cols>
  <sheetData>
    <row r="1" spans="1:11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48</v>
      </c>
      <c r="AU1" t="s">
        <v>49</v>
      </c>
      <c r="AV1" t="s">
        <v>50</v>
      </c>
      <c r="AW1" t="s">
        <v>51</v>
      </c>
      <c r="AX1" t="s">
        <v>52</v>
      </c>
      <c r="AY1" t="s">
        <v>53</v>
      </c>
      <c r="AZ1" t="s">
        <v>54</v>
      </c>
      <c r="BA1" t="s">
        <v>55</v>
      </c>
      <c r="BB1" t="s">
        <v>56</v>
      </c>
      <c r="BC1" t="s">
        <v>57</v>
      </c>
      <c r="BD1" t="s">
        <v>58</v>
      </c>
      <c r="BE1" t="s">
        <v>59</v>
      </c>
      <c r="BF1" t="s">
        <v>60</v>
      </c>
      <c r="BG1" t="s">
        <v>61</v>
      </c>
      <c r="BH1" t="s">
        <v>62</v>
      </c>
      <c r="BI1" t="s">
        <v>63</v>
      </c>
      <c r="BJ1" t="s">
        <v>64</v>
      </c>
      <c r="BK1" t="s">
        <v>65</v>
      </c>
      <c r="BL1" t="s">
        <v>66</v>
      </c>
      <c r="BM1" t="s">
        <v>67</v>
      </c>
      <c r="BN1" t="s">
        <v>68</v>
      </c>
      <c r="BO1" t="s">
        <v>69</v>
      </c>
      <c r="BP1" t="s">
        <v>70</v>
      </c>
      <c r="BQ1" t="s">
        <v>71</v>
      </c>
      <c r="BR1" t="s">
        <v>72</v>
      </c>
      <c r="BS1" t="s">
        <v>73</v>
      </c>
      <c r="BT1" t="s">
        <v>74</v>
      </c>
      <c r="BU1" t="s">
        <v>75</v>
      </c>
      <c r="BV1" t="s">
        <v>76</v>
      </c>
      <c r="BW1" t="s">
        <v>77</v>
      </c>
      <c r="BX1" t="s">
        <v>78</v>
      </c>
      <c r="BY1" t="s">
        <v>79</v>
      </c>
      <c r="BZ1" t="s">
        <v>80</v>
      </c>
      <c r="CA1" t="s">
        <v>81</v>
      </c>
      <c r="CB1" t="s">
        <v>82</v>
      </c>
      <c r="CC1" t="s">
        <v>83</v>
      </c>
      <c r="CD1" t="s">
        <v>84</v>
      </c>
      <c r="CE1" t="s">
        <v>85</v>
      </c>
      <c r="CF1" t="s">
        <v>86</v>
      </c>
      <c r="CG1" t="s">
        <v>87</v>
      </c>
      <c r="CH1" t="s">
        <v>88</v>
      </c>
      <c r="CI1" t="s">
        <v>89</v>
      </c>
      <c r="CJ1" t="s">
        <v>90</v>
      </c>
      <c r="CK1" t="s">
        <v>91</v>
      </c>
      <c r="CL1" t="s">
        <v>92</v>
      </c>
      <c r="CM1" t="s">
        <v>93</v>
      </c>
      <c r="CN1" t="s">
        <v>94</v>
      </c>
      <c r="CO1" t="s">
        <v>95</v>
      </c>
      <c r="CP1" t="s">
        <v>96</v>
      </c>
      <c r="CQ1" t="s">
        <v>97</v>
      </c>
      <c r="CR1" t="s">
        <v>98</v>
      </c>
      <c r="CS1" t="s">
        <v>99</v>
      </c>
      <c r="CT1" t="s">
        <v>100</v>
      </c>
      <c r="CU1" t="s">
        <v>101</v>
      </c>
      <c r="CV1" t="s">
        <v>102</v>
      </c>
      <c r="CW1" t="s">
        <v>103</v>
      </c>
      <c r="CX1" t="s">
        <v>104</v>
      </c>
      <c r="CY1" t="s">
        <v>105</v>
      </c>
      <c r="CZ1" t="s">
        <v>106</v>
      </c>
      <c r="DA1" t="s">
        <v>107</v>
      </c>
      <c r="DB1" t="s">
        <v>282</v>
      </c>
      <c r="DC1" t="s">
        <v>283</v>
      </c>
      <c r="DD1" t="s">
        <v>284</v>
      </c>
      <c r="DE1" t="s">
        <v>285</v>
      </c>
      <c r="DF1" t="s">
        <v>286</v>
      </c>
      <c r="DG1" t="s">
        <v>295</v>
      </c>
    </row>
    <row r="2" spans="1:111" x14ac:dyDescent="0.3">
      <c r="A2" s="3" t="s">
        <v>108</v>
      </c>
      <c r="B2">
        <v>4</v>
      </c>
      <c r="C2">
        <v>141541.17189999999</v>
      </c>
      <c r="D2">
        <v>113605.77340000001</v>
      </c>
      <c r="E2">
        <v>3542.1064449999999</v>
      </c>
      <c r="F2">
        <v>4416</v>
      </c>
      <c r="G2">
        <v>116870.2188</v>
      </c>
      <c r="H2">
        <v>315248.28129999997</v>
      </c>
      <c r="I2">
        <v>1.2458976509999999</v>
      </c>
      <c r="J2">
        <v>0.25933068999999997</v>
      </c>
      <c r="K2">
        <v>3.7785503999999998E-2</v>
      </c>
      <c r="L2">
        <v>5.1E-10</v>
      </c>
      <c r="M2">
        <v>0.44788446999999998</v>
      </c>
      <c r="N2">
        <v>3.856080532</v>
      </c>
      <c r="O2">
        <v>1.6177699999999999E-4</v>
      </c>
      <c r="P2">
        <v>1.9218699999999999E-4</v>
      </c>
      <c r="Q2">
        <v>1.5048497919999999</v>
      </c>
      <c r="R2">
        <v>1.211097002</v>
      </c>
      <c r="S2">
        <v>0.44898316300000002</v>
      </c>
      <c r="T2">
        <v>36</v>
      </c>
      <c r="U2">
        <v>1.44E-8</v>
      </c>
      <c r="V2">
        <v>7.4900000000000005E-5</v>
      </c>
      <c r="W2" s="13">
        <v>2.7700000000000001E-12</v>
      </c>
      <c r="X2">
        <v>0.84869950999999999</v>
      </c>
      <c r="Y2">
        <v>36</v>
      </c>
      <c r="Z2">
        <v>10</v>
      </c>
      <c r="AA2">
        <v>4</v>
      </c>
      <c r="AB2">
        <v>1</v>
      </c>
      <c r="AG2">
        <v>341966.15629999997</v>
      </c>
      <c r="AH2">
        <v>145076.8438</v>
      </c>
      <c r="AI2">
        <v>156550.6563</v>
      </c>
      <c r="AJ2">
        <v>37154.519529999998</v>
      </c>
      <c r="AO2">
        <v>9499.0595699999994</v>
      </c>
      <c r="AP2">
        <v>14507.684569999999</v>
      </c>
      <c r="AQ2">
        <v>39137.664060000003</v>
      </c>
      <c r="AR2">
        <v>37154.519529999998</v>
      </c>
      <c r="AT2">
        <v>0.42424327099999998</v>
      </c>
      <c r="AU2">
        <v>1.0790878530000001</v>
      </c>
      <c r="AV2">
        <v>0.23733225499999999</v>
      </c>
      <c r="BA2">
        <v>3.5999999049999998</v>
      </c>
      <c r="BB2">
        <v>2.5</v>
      </c>
      <c r="BC2">
        <v>4</v>
      </c>
      <c r="BH2">
        <v>22.249034999999999</v>
      </c>
      <c r="BI2">
        <v>8.8676849999999998</v>
      </c>
      <c r="BJ2">
        <v>45.535290000000003</v>
      </c>
      <c r="BK2">
        <v>385.87811399999998</v>
      </c>
      <c r="BL2">
        <v>29.519832999999998</v>
      </c>
      <c r="BM2">
        <v>10.060377000000001</v>
      </c>
      <c r="BN2">
        <v>19.459455999999999</v>
      </c>
      <c r="BO2">
        <v>26.000927000000001</v>
      </c>
      <c r="BP2">
        <v>17.627987999999998</v>
      </c>
      <c r="BQ2">
        <v>26.001194000000002</v>
      </c>
      <c r="BR2">
        <v>16.724931999999999</v>
      </c>
      <c r="BS2">
        <v>3464.7937529999999</v>
      </c>
      <c r="BT2">
        <v>841.05519900000002</v>
      </c>
      <c r="BU2">
        <v>6.7986740000000001</v>
      </c>
      <c r="BV2">
        <v>105.068004</v>
      </c>
      <c r="BW2">
        <v>2202.791185</v>
      </c>
      <c r="BX2">
        <v>38.208387000000002</v>
      </c>
      <c r="BY2">
        <v>2198.8483099999999</v>
      </c>
      <c r="BZ2">
        <v>51.489089</v>
      </c>
      <c r="CA2" s="3" t="s">
        <v>109</v>
      </c>
      <c r="CB2">
        <v>200538660.09999999</v>
      </c>
      <c r="CC2">
        <v>146530759.40000001</v>
      </c>
      <c r="CD2">
        <v>103152813.2</v>
      </c>
      <c r="CE2">
        <v>83021509.120000005</v>
      </c>
      <c r="CF2">
        <v>56862700.899999999</v>
      </c>
      <c r="CG2">
        <v>46763628.170000002</v>
      </c>
      <c r="CH2">
        <v>4724.2936</v>
      </c>
      <c r="CI2">
        <v>5922.347933</v>
      </c>
      <c r="CJ2">
        <v>3428.8618329999999</v>
      </c>
      <c r="CK2">
        <v>2855.56936</v>
      </c>
      <c r="CL2">
        <v>2196.0378999999998</v>
      </c>
      <c r="CM2">
        <v>1912.6486930000001</v>
      </c>
      <c r="CN2">
        <v>1.7731539999999999</v>
      </c>
      <c r="CO2">
        <v>197.11111099999999</v>
      </c>
      <c r="CP2">
        <v>36.63181479</v>
      </c>
      <c r="CQ2">
        <v>0.605699722</v>
      </c>
      <c r="CR2">
        <v>0.64862640400000005</v>
      </c>
      <c r="CS2">
        <v>0.56789016400000003</v>
      </c>
      <c r="CT2">
        <v>0.53152943100000005</v>
      </c>
      <c r="CU2">
        <v>0.50072861300000004</v>
      </c>
      <c r="CV2">
        <v>0.47224803100000001</v>
      </c>
      <c r="CW2">
        <v>1656813</v>
      </c>
      <c r="CX2">
        <v>465.07459599999999</v>
      </c>
      <c r="CY2" s="3" t="s">
        <v>110</v>
      </c>
      <c r="CZ2" s="3" t="s">
        <v>111</v>
      </c>
      <c r="DA2" s="3" t="s">
        <v>112</v>
      </c>
      <c r="DB2" s="3" t="str">
        <f>IF(Table1_1[[#This Row],[Drainage Area]]&lt;5000,"Small",IF(Table1_1[[#This Row],[Drainage Area]]&lt;20000,"Medium","Large"))</f>
        <v>Small</v>
      </c>
      <c r="DC2" s="3" t="str">
        <f>IF(Table1_1[[#This Row],[Population Density]]&lt;200,"Low",IF(Table1_1[[#This Row],[Population Density]]&lt;500,"Medium","High"))</f>
        <v>Medium</v>
      </c>
      <c r="DD2" s="3" t="str">
        <f>IF(Table1_1[[#This Row],[Relief Ratio]]&lt;0.02,"Flat",IF(Table1_1[[#This Row],[Relief Ratio]]&lt;0.05,"Moderate","Steep"))</f>
        <v>Moderate</v>
      </c>
      <c r="DE2" s="3" t="str">
        <f>IF(Table1_1[[#This Row],[Drainage Intensity]]&lt;2,"Low",IF(Table1_1[[#This Row],[Drainage Density]]&lt;4,"Moderate","High"))</f>
        <v>Low</v>
      </c>
      <c r="DF2" s="12">
        <f>Table1_1[[#This Row],[Drainage Density]]*Table1_1[[#This Row],[Relief Ratio]]</f>
        <v>7.2618826572479994E-6</v>
      </c>
      <c r="DG2" s="3" t="str">
        <f>IF(Table1_1[[#This Row],[Flood Risk Index]]&lt;0.1,"Low",IF(Table1_1[[#This Row],[Flood Risk Index]]&lt;0.3,"Moderate","High"))</f>
        <v>Low</v>
      </c>
    </row>
    <row r="3" spans="1:111" x14ac:dyDescent="0.3">
      <c r="A3" s="3" t="s">
        <v>113</v>
      </c>
      <c r="B3">
        <v>5</v>
      </c>
      <c r="C3">
        <v>277715.59379999997</v>
      </c>
      <c r="D3">
        <v>183743.9063</v>
      </c>
      <c r="E3">
        <v>9908.0341800000006</v>
      </c>
      <c r="F3">
        <v>7735</v>
      </c>
      <c r="G3">
        <v>201079.8125</v>
      </c>
      <c r="H3">
        <v>607907.0625</v>
      </c>
      <c r="I3">
        <v>1.511427522</v>
      </c>
      <c r="J3">
        <v>0.245047659</v>
      </c>
      <c r="K3">
        <v>3.8467314000000002E-2</v>
      </c>
      <c r="L3">
        <v>1.7700000000000001E-10</v>
      </c>
      <c r="M3">
        <v>0.33691704300000003</v>
      </c>
      <c r="N3">
        <v>4.0808386800000003</v>
      </c>
      <c r="O3">
        <v>2.9116299999999999E-4</v>
      </c>
      <c r="P3">
        <v>1.57491E-4</v>
      </c>
      <c r="Q3">
        <v>1.735060692</v>
      </c>
      <c r="R3">
        <v>1.3811211590000001</v>
      </c>
      <c r="S3">
        <v>0.45683890599999999</v>
      </c>
      <c r="T3">
        <v>136</v>
      </c>
      <c r="U3">
        <v>1.7900000000000001E-8</v>
      </c>
      <c r="V3">
        <v>1.1343100000000001E-4</v>
      </c>
      <c r="W3" s="13">
        <v>2.8099999999999999E-12</v>
      </c>
      <c r="X3">
        <v>1.2181925769999999</v>
      </c>
      <c r="Y3">
        <v>136</v>
      </c>
      <c r="Z3">
        <v>29</v>
      </c>
      <c r="AA3">
        <v>9</v>
      </c>
      <c r="AB3">
        <v>2</v>
      </c>
      <c r="AC3">
        <v>1</v>
      </c>
      <c r="AG3">
        <v>794714.75</v>
      </c>
      <c r="AH3">
        <v>330012.46879999997</v>
      </c>
      <c r="AI3">
        <v>179696.25</v>
      </c>
      <c r="AJ3">
        <v>147985.10939999999</v>
      </c>
      <c r="AK3">
        <v>108017.25</v>
      </c>
      <c r="AO3">
        <v>5843.4907229999999</v>
      </c>
      <c r="AP3">
        <v>11379.740229999999</v>
      </c>
      <c r="AQ3">
        <v>19966.25</v>
      </c>
      <c r="AR3">
        <v>73992.554690000004</v>
      </c>
      <c r="AS3">
        <v>108017.25</v>
      </c>
      <c r="AT3">
        <v>0.415259033</v>
      </c>
      <c r="AU3">
        <v>0.54451352399999997</v>
      </c>
      <c r="AV3">
        <v>0.82352918399999997</v>
      </c>
      <c r="AW3">
        <v>0.72991973200000004</v>
      </c>
      <c r="BA3">
        <v>4.6896553040000004</v>
      </c>
      <c r="BB3">
        <v>3.222222328</v>
      </c>
      <c r="BC3">
        <v>4.5</v>
      </c>
      <c r="BD3">
        <v>2</v>
      </c>
      <c r="BH3">
        <v>10.737140999999999</v>
      </c>
      <c r="BI3">
        <v>9.8448349999999998</v>
      </c>
      <c r="BJ3">
        <v>44.156807999999998</v>
      </c>
      <c r="BK3">
        <v>475.23673600000001</v>
      </c>
      <c r="BL3">
        <v>19.904983999999999</v>
      </c>
      <c r="BM3">
        <v>-2.4976409999999998</v>
      </c>
      <c r="BN3">
        <v>22.402625</v>
      </c>
      <c r="BO3">
        <v>15.902504</v>
      </c>
      <c r="BP3">
        <v>5.5595600000000003</v>
      </c>
      <c r="BQ3">
        <v>15.960725999999999</v>
      </c>
      <c r="BR3">
        <v>4.4123659999999996</v>
      </c>
      <c r="BS3">
        <v>1899.769728</v>
      </c>
      <c r="BT3">
        <v>463.423179</v>
      </c>
      <c r="BU3">
        <v>5.4138950000000001</v>
      </c>
      <c r="BV3">
        <v>99.253407999999993</v>
      </c>
      <c r="BW3">
        <v>1191.1660449999999</v>
      </c>
      <c r="BX3">
        <v>32.199604000000001</v>
      </c>
      <c r="BY3">
        <v>1190.2072900000001</v>
      </c>
      <c r="BZ3">
        <v>44.422266</v>
      </c>
      <c r="CA3" s="3" t="s">
        <v>109</v>
      </c>
      <c r="CB3">
        <v>104349547.40000001</v>
      </c>
      <c r="CC3">
        <v>75502738.159999996</v>
      </c>
      <c r="CD3">
        <v>46688869.579999998</v>
      </c>
      <c r="CE3">
        <v>35194905.030000001</v>
      </c>
      <c r="CF3">
        <v>24357986.949999999</v>
      </c>
      <c r="CG3">
        <v>19339256.239999998</v>
      </c>
      <c r="CH3">
        <v>6188.0299260000002</v>
      </c>
      <c r="CI3">
        <v>8053.3672580000002</v>
      </c>
      <c r="CJ3">
        <v>3598.2386499999998</v>
      </c>
      <c r="CK3">
        <v>2681.1897009999998</v>
      </c>
      <c r="CL3">
        <v>2176.462759</v>
      </c>
      <c r="CM3">
        <v>1906.9627149999999</v>
      </c>
      <c r="CN3">
        <v>1.4579500000000001</v>
      </c>
      <c r="CO3">
        <v>180.664062</v>
      </c>
      <c r="CP3">
        <v>15.25513585</v>
      </c>
      <c r="CQ3">
        <v>0.59369088400000003</v>
      </c>
      <c r="CR3">
        <v>0.63833134999999996</v>
      </c>
      <c r="CS3">
        <v>0.54880910500000002</v>
      </c>
      <c r="CT3">
        <v>0.50590747599999997</v>
      </c>
      <c r="CU3">
        <v>0.47111964899999997</v>
      </c>
      <c r="CV3">
        <v>0.43826483799999999</v>
      </c>
      <c r="CW3">
        <v>2462084</v>
      </c>
      <c r="CX3">
        <v>247.25476900000001</v>
      </c>
      <c r="CY3" s="3" t="s">
        <v>110</v>
      </c>
      <c r="CZ3" s="3" t="s">
        <v>110</v>
      </c>
      <c r="DA3" s="3" t="s">
        <v>114</v>
      </c>
      <c r="DB3" s="3" t="str">
        <f>IF(Table1_1[[#This Row],[Drainage Area]]&lt;5000,"Small",IF(Table1_1[[#This Row],[Drainage Area]]&lt;20000,"Medium","Large"))</f>
        <v>Medium</v>
      </c>
      <c r="DC3" s="3" t="str">
        <f>IF(Table1_1[[#This Row],[Population Density]]&lt;200,"Low",IF(Table1_1[[#This Row],[Population Density]]&lt;500,"Medium","High"))</f>
        <v>Medium</v>
      </c>
      <c r="DD3" s="3" t="str">
        <f>IF(Table1_1[[#This Row],[Relief Ratio]]&lt;0.02,"Flat",IF(Table1_1[[#This Row],[Relief Ratio]]&lt;0.05,"Moderate","Steep"))</f>
        <v>Moderate</v>
      </c>
      <c r="DE3" s="3" t="str">
        <f>IF(Table1_1[[#This Row],[Drainage Intensity]]&lt;2,"Low",IF(Table1_1[[#This Row],[Drainage Density]]&lt;4,"Moderate","High"))</f>
        <v>Low</v>
      </c>
      <c r="DF3" s="12">
        <f>Table1_1[[#This Row],[Drainage Density]]*Table1_1[[#This Row],[Relief Ratio]]</f>
        <v>6.0582557491740004E-6</v>
      </c>
      <c r="DG3" s="3" t="str">
        <f>IF(Table1_1[[#This Row],[Flood Risk Index]]&lt;0.1,"Low",IF(Table1_1[[#This Row],[Flood Risk Index]]&lt;0.3,"Moderate","High"))</f>
        <v>Low</v>
      </c>
    </row>
    <row r="4" spans="1:111" x14ac:dyDescent="0.3">
      <c r="A4" s="3" t="s">
        <v>115</v>
      </c>
      <c r="B4">
        <v>5</v>
      </c>
      <c r="C4">
        <v>463678.71879999997</v>
      </c>
      <c r="D4">
        <v>330162.8125</v>
      </c>
      <c r="E4">
        <v>21904.48242</v>
      </c>
      <c r="F4">
        <v>1204</v>
      </c>
      <c r="G4">
        <v>341410.34379999997</v>
      </c>
      <c r="H4">
        <v>1098149.25</v>
      </c>
      <c r="I4">
        <v>1.4043941499999999</v>
      </c>
      <c r="J4">
        <v>0.18792287999999999</v>
      </c>
      <c r="K4">
        <v>3.526548E-3</v>
      </c>
      <c r="L4">
        <v>7.0200000000000001E-11</v>
      </c>
      <c r="M4">
        <v>0.22825489900000001</v>
      </c>
      <c r="N4">
        <v>5.3213319779999999</v>
      </c>
      <c r="O4">
        <v>3.6333900000000001E-4</v>
      </c>
      <c r="P4">
        <v>1.6182600000000001E-4</v>
      </c>
      <c r="Q4">
        <v>2.107978106</v>
      </c>
      <c r="R4">
        <v>1.358127356</v>
      </c>
      <c r="S4">
        <v>0.422236532</v>
      </c>
      <c r="T4">
        <v>315</v>
      </c>
      <c r="U4">
        <v>1.8200000000000001E-8</v>
      </c>
      <c r="V4">
        <v>1.12562E-4</v>
      </c>
      <c r="W4" s="13">
        <v>2.9500000000000002E-12</v>
      </c>
      <c r="X4">
        <v>0.19483829999999999</v>
      </c>
      <c r="Y4">
        <v>315</v>
      </c>
      <c r="Z4">
        <v>67</v>
      </c>
      <c r="AA4">
        <v>13</v>
      </c>
      <c r="AB4">
        <v>3</v>
      </c>
      <c r="AC4">
        <v>1</v>
      </c>
      <c r="AG4">
        <v>1756620.375</v>
      </c>
      <c r="AH4">
        <v>817386.5</v>
      </c>
      <c r="AI4">
        <v>396399.9375</v>
      </c>
      <c r="AJ4">
        <v>274903.03129999997</v>
      </c>
      <c r="AK4">
        <v>299401.1875</v>
      </c>
      <c r="AO4">
        <v>5576.5727539999998</v>
      </c>
      <c r="AP4">
        <v>12199.79883</v>
      </c>
      <c r="AQ4">
        <v>30492.302729999999</v>
      </c>
      <c r="AR4">
        <v>91634.34375</v>
      </c>
      <c r="AS4">
        <v>299401.1875</v>
      </c>
      <c r="AT4">
        <v>0.46531766699999999</v>
      </c>
      <c r="AU4">
        <v>0.48496022799999999</v>
      </c>
      <c r="AV4">
        <v>0.69349920700000001</v>
      </c>
      <c r="AW4">
        <v>1.0891156200000001</v>
      </c>
      <c r="BA4">
        <v>4.7014923099999999</v>
      </c>
      <c r="BB4">
        <v>5.1538462640000002</v>
      </c>
      <c r="BC4">
        <v>4.3333334920000004</v>
      </c>
      <c r="BD4">
        <v>3</v>
      </c>
      <c r="BH4">
        <v>25.324363999999999</v>
      </c>
      <c r="BI4">
        <v>11.317985999999999</v>
      </c>
      <c r="BJ4">
        <v>40.461182000000001</v>
      </c>
      <c r="BK4">
        <v>493.63209499999999</v>
      </c>
      <c r="BL4">
        <v>38.792318999999999</v>
      </c>
      <c r="BM4">
        <v>10.797642</v>
      </c>
      <c r="BN4">
        <v>27.994676999999999</v>
      </c>
      <c r="BO4">
        <v>27.586144999999998</v>
      </c>
      <c r="BP4">
        <v>18.959130999999999</v>
      </c>
      <c r="BQ4">
        <v>31.029907000000001</v>
      </c>
      <c r="BR4">
        <v>18.706263</v>
      </c>
      <c r="BS4">
        <v>1213.5546099999999</v>
      </c>
      <c r="BT4">
        <v>306.45187900000002</v>
      </c>
      <c r="BU4">
        <v>3.0376240000000001</v>
      </c>
      <c r="BV4">
        <v>115.792655</v>
      </c>
      <c r="BW4">
        <v>829.95457399999998</v>
      </c>
      <c r="BX4">
        <v>26.053864999999998</v>
      </c>
      <c r="BY4">
        <v>236.93510599999999</v>
      </c>
      <c r="BZ4">
        <v>34.614645000000003</v>
      </c>
      <c r="CA4" s="3" t="s">
        <v>116</v>
      </c>
      <c r="CB4">
        <v>193803869.69999999</v>
      </c>
      <c r="CC4">
        <v>139464558.5</v>
      </c>
      <c r="CD4">
        <v>95072538.819999993</v>
      </c>
      <c r="CE4">
        <v>76975155.099999994</v>
      </c>
      <c r="CF4">
        <v>55169759.770000003</v>
      </c>
      <c r="CG4">
        <v>46898096.509999998</v>
      </c>
      <c r="CH4">
        <v>2346.5167339999998</v>
      </c>
      <c r="CI4">
        <v>3052.0952179999999</v>
      </c>
      <c r="CJ4">
        <v>1713.2543700000001</v>
      </c>
      <c r="CK4">
        <v>1511.417903</v>
      </c>
      <c r="CL4">
        <v>1239.6996019999999</v>
      </c>
      <c r="CM4">
        <v>1215.136213</v>
      </c>
      <c r="CN4">
        <v>7.7627629999999996</v>
      </c>
      <c r="CO4">
        <v>433.03225800000001</v>
      </c>
      <c r="CP4">
        <v>42.26073014</v>
      </c>
      <c r="CQ4">
        <v>0.50855869399999998</v>
      </c>
      <c r="CR4">
        <v>0.54713902800000003</v>
      </c>
      <c r="CS4">
        <v>0.46997840600000002</v>
      </c>
      <c r="CT4">
        <v>0.43315171400000002</v>
      </c>
      <c r="CU4">
        <v>0.40333967599999998</v>
      </c>
      <c r="CV4">
        <v>0.37528125800000001</v>
      </c>
      <c r="CW4">
        <v>15777280</v>
      </c>
      <c r="CX4">
        <v>722.63753999999994</v>
      </c>
      <c r="CY4" s="3" t="s">
        <v>117</v>
      </c>
      <c r="CZ4" s="3" t="s">
        <v>118</v>
      </c>
      <c r="DA4" s="3" t="s">
        <v>114</v>
      </c>
      <c r="DB4" s="3" t="str">
        <f>IF(Table1_1[[#This Row],[Drainage Area]]&lt;5000,"Small",IF(Table1_1[[#This Row],[Drainage Area]]&lt;20000,"Medium","Large"))</f>
        <v>Large</v>
      </c>
      <c r="DC4" s="3" t="str">
        <f>IF(Table1_1[[#This Row],[Population Density]]&lt;200,"Low",IF(Table1_1[[#This Row],[Population Density]]&lt;500,"Medium","High"))</f>
        <v>High</v>
      </c>
      <c r="DD4" s="3" t="str">
        <f>IF(Table1_1[[#This Row],[Relief Ratio]]&lt;0.02,"Flat",IF(Table1_1[[#This Row],[Relief Ratio]]&lt;0.05,"Moderate","Steep"))</f>
        <v>Flat</v>
      </c>
      <c r="DE4" s="3" t="str">
        <f>IF(Table1_1[[#This Row],[Drainage Intensity]]&lt;2,"Low",IF(Table1_1[[#This Row],[Drainage Density]]&lt;4,"Moderate","High"))</f>
        <v>Low</v>
      </c>
      <c r="DF4" s="12">
        <f>Table1_1[[#This Row],[Drainage Density]]*Table1_1[[#This Row],[Relief Ratio]]</f>
        <v>5.7068715664799999E-7</v>
      </c>
      <c r="DG4" s="3" t="str">
        <f>IF(Table1_1[[#This Row],[Flood Risk Index]]&lt;0.1,"Low",IF(Table1_1[[#This Row],[Flood Risk Index]]&lt;0.3,"Moderate","High"))</f>
        <v>Low</v>
      </c>
    </row>
    <row r="5" spans="1:111" x14ac:dyDescent="0.3">
      <c r="A5" s="3" t="s">
        <v>119</v>
      </c>
      <c r="B5">
        <v>4</v>
      </c>
      <c r="C5">
        <v>141541.17189999999</v>
      </c>
      <c r="D5">
        <v>113605.77340000001</v>
      </c>
      <c r="E5">
        <v>3542.1064449999999</v>
      </c>
      <c r="F5">
        <v>4416</v>
      </c>
      <c r="G5">
        <v>116870.2188</v>
      </c>
      <c r="H5">
        <v>315248.28129999997</v>
      </c>
      <c r="I5">
        <v>1.2458976509999999</v>
      </c>
      <c r="J5">
        <v>0.25933068999999997</v>
      </c>
      <c r="K5">
        <v>3.7785503999999998E-2</v>
      </c>
      <c r="L5">
        <v>5.1E-10</v>
      </c>
      <c r="M5">
        <v>0.44788446999999998</v>
      </c>
      <c r="N5">
        <v>3.856080532</v>
      </c>
      <c r="O5">
        <v>1.6177699999999999E-4</v>
      </c>
      <c r="P5">
        <v>1.9218699999999999E-4</v>
      </c>
      <c r="Q5">
        <v>1.5048497919999999</v>
      </c>
      <c r="R5">
        <v>1.211097002</v>
      </c>
      <c r="S5">
        <v>0.44898316300000002</v>
      </c>
      <c r="T5">
        <v>36</v>
      </c>
      <c r="U5">
        <v>1.44E-8</v>
      </c>
      <c r="V5">
        <v>7.4900000000000005E-5</v>
      </c>
      <c r="W5" s="13">
        <v>2.7700000000000001E-12</v>
      </c>
      <c r="X5">
        <v>0.84869950999999999</v>
      </c>
      <c r="Y5">
        <v>36</v>
      </c>
      <c r="Z5">
        <v>10</v>
      </c>
      <c r="AA5">
        <v>4</v>
      </c>
      <c r="AB5">
        <v>1</v>
      </c>
      <c r="AG5">
        <v>341966.15629999997</v>
      </c>
      <c r="AH5">
        <v>145076.8438</v>
      </c>
      <c r="AI5">
        <v>156550.6563</v>
      </c>
      <c r="AJ5">
        <v>37154.519529999998</v>
      </c>
      <c r="AO5">
        <v>9499.0595699999994</v>
      </c>
      <c r="AP5">
        <v>14507.684569999999</v>
      </c>
      <c r="AQ5">
        <v>39137.664060000003</v>
      </c>
      <c r="AR5">
        <v>37154.519529999998</v>
      </c>
      <c r="AT5">
        <v>0.42424327099999998</v>
      </c>
      <c r="AU5">
        <v>1.0790878530000001</v>
      </c>
      <c r="AV5">
        <v>0.23733225499999999</v>
      </c>
      <c r="BA5">
        <v>3.5999999049999998</v>
      </c>
      <c r="BB5">
        <v>2.5</v>
      </c>
      <c r="BC5">
        <v>4</v>
      </c>
      <c r="BH5">
        <v>22.249034999999999</v>
      </c>
      <c r="BI5">
        <v>8.8676849999999998</v>
      </c>
      <c r="BJ5">
        <v>45.535290000000003</v>
      </c>
      <c r="BK5">
        <v>385.87811399999998</v>
      </c>
      <c r="BL5">
        <v>29.519832999999998</v>
      </c>
      <c r="BM5">
        <v>10.060377000000001</v>
      </c>
      <c r="BN5">
        <v>19.459455999999999</v>
      </c>
      <c r="BO5">
        <v>26.000927000000001</v>
      </c>
      <c r="BP5">
        <v>17.627987999999998</v>
      </c>
      <c r="BQ5">
        <v>26.001194000000002</v>
      </c>
      <c r="BR5">
        <v>16.724931999999999</v>
      </c>
      <c r="BS5">
        <v>3464.7937529999999</v>
      </c>
      <c r="BT5">
        <v>841.05519900000002</v>
      </c>
      <c r="BU5">
        <v>6.7986740000000001</v>
      </c>
      <c r="BV5">
        <v>105.068004</v>
      </c>
      <c r="BW5">
        <v>2202.791185</v>
      </c>
      <c r="BX5">
        <v>38.208387000000002</v>
      </c>
      <c r="BY5">
        <v>2198.8483099999999</v>
      </c>
      <c r="BZ5">
        <v>51.489089</v>
      </c>
      <c r="CA5" s="3" t="s">
        <v>109</v>
      </c>
      <c r="CB5">
        <v>200538660.09999999</v>
      </c>
      <c r="CC5">
        <v>146530759.40000001</v>
      </c>
      <c r="CD5">
        <v>103152813.2</v>
      </c>
      <c r="CE5">
        <v>83021509.120000005</v>
      </c>
      <c r="CF5">
        <v>56862700.899999999</v>
      </c>
      <c r="CG5">
        <v>46763628.170000002</v>
      </c>
      <c r="CH5">
        <v>4724.2936</v>
      </c>
      <c r="CI5">
        <v>5922.347933</v>
      </c>
      <c r="CJ5">
        <v>3428.8618329999999</v>
      </c>
      <c r="CK5">
        <v>2855.56936</v>
      </c>
      <c r="CL5">
        <v>2196.0378999999998</v>
      </c>
      <c r="CM5">
        <v>1912.6486930000001</v>
      </c>
      <c r="CN5">
        <v>1.7731539999999999</v>
      </c>
      <c r="CO5">
        <v>197.11111099999999</v>
      </c>
      <c r="CP5">
        <v>36.63181479</v>
      </c>
      <c r="CQ5">
        <v>0.605699722</v>
      </c>
      <c r="CR5">
        <v>0.64862640400000005</v>
      </c>
      <c r="CS5">
        <v>0.56789016400000003</v>
      </c>
      <c r="CT5">
        <v>0.53152943100000005</v>
      </c>
      <c r="CU5">
        <v>0.50072861300000004</v>
      </c>
      <c r="CV5">
        <v>0.47224803100000001</v>
      </c>
      <c r="CW5">
        <v>1656813</v>
      </c>
      <c r="CX5">
        <v>465.07459599999999</v>
      </c>
      <c r="CY5" s="3" t="s">
        <v>110</v>
      </c>
      <c r="CZ5" s="3" t="s">
        <v>111</v>
      </c>
      <c r="DA5" s="3" t="s">
        <v>112</v>
      </c>
      <c r="DB5" s="3" t="str">
        <f>IF(Table1_1[[#This Row],[Drainage Area]]&lt;5000,"Small",IF(Table1_1[[#This Row],[Drainage Area]]&lt;20000,"Medium","Large"))</f>
        <v>Small</v>
      </c>
      <c r="DC5" s="3" t="str">
        <f>IF(Table1_1[[#This Row],[Population Density]]&lt;200,"Low",IF(Table1_1[[#This Row],[Population Density]]&lt;500,"Medium","High"))</f>
        <v>Medium</v>
      </c>
      <c r="DD5" s="3" t="str">
        <f>IF(Table1_1[[#This Row],[Relief Ratio]]&lt;0.02,"Flat",IF(Table1_1[[#This Row],[Relief Ratio]]&lt;0.05,"Moderate","Steep"))</f>
        <v>Moderate</v>
      </c>
      <c r="DE5" s="3" t="str">
        <f>IF(Table1_1[[#This Row],[Drainage Intensity]]&lt;2,"Low",IF(Table1_1[[#This Row],[Drainage Density]]&lt;4,"Moderate","High"))</f>
        <v>Low</v>
      </c>
      <c r="DF5" s="12">
        <f>Table1_1[[#This Row],[Drainage Density]]*Table1_1[[#This Row],[Relief Ratio]]</f>
        <v>7.2618826572479994E-6</v>
      </c>
      <c r="DG5" s="3" t="str">
        <f>IF(Table1_1[[#This Row],[Flood Risk Index]]&lt;0.1,"Low",IF(Table1_1[[#This Row],[Flood Risk Index]]&lt;0.3,"Moderate","High"))</f>
        <v>Low</v>
      </c>
    </row>
    <row r="6" spans="1:111" x14ac:dyDescent="0.3">
      <c r="A6" s="3" t="s">
        <v>120</v>
      </c>
      <c r="B6">
        <v>4</v>
      </c>
      <c r="C6">
        <v>218563.5625</v>
      </c>
      <c r="D6">
        <v>170715.4063</v>
      </c>
      <c r="E6">
        <v>4924.3461909999996</v>
      </c>
      <c r="F6">
        <v>6466</v>
      </c>
      <c r="G6">
        <v>175772.32810000001</v>
      </c>
      <c r="H6">
        <v>503064.0625</v>
      </c>
      <c r="I6">
        <v>1.280280232</v>
      </c>
      <c r="J6">
        <v>0.15938504000000001</v>
      </c>
      <c r="K6">
        <v>3.6786221000000001E-2</v>
      </c>
      <c r="L6">
        <v>2.8699999999999999E-10</v>
      </c>
      <c r="M6">
        <v>0.24451857799999999</v>
      </c>
      <c r="N6">
        <v>6.2741146089999997</v>
      </c>
      <c r="O6">
        <v>1.4511099999999999E-4</v>
      </c>
      <c r="P6">
        <v>1.4670800000000001E-4</v>
      </c>
      <c r="Q6">
        <v>2.0366680619999999</v>
      </c>
      <c r="R6">
        <v>1.2434469459999999</v>
      </c>
      <c r="S6">
        <v>0.43446466299999997</v>
      </c>
      <c r="T6">
        <v>62</v>
      </c>
      <c r="U6">
        <v>1.48E-8</v>
      </c>
      <c r="V6">
        <v>1.01047E-4</v>
      </c>
      <c r="W6" s="13">
        <v>2.1699999999999998E-12</v>
      </c>
      <c r="X6">
        <v>0.94861185599999998</v>
      </c>
      <c r="Y6">
        <v>62</v>
      </c>
      <c r="Z6">
        <v>8</v>
      </c>
      <c r="AA6">
        <v>2</v>
      </c>
      <c r="AB6">
        <v>1</v>
      </c>
      <c r="AG6">
        <v>331988.28129999997</v>
      </c>
      <c r="AH6">
        <v>167766.2813</v>
      </c>
      <c r="AI6">
        <v>81704.40625</v>
      </c>
      <c r="AJ6">
        <v>140980.45310000001</v>
      </c>
      <c r="AO6">
        <v>5354.6499020000001</v>
      </c>
      <c r="AP6">
        <v>20970.785159999999</v>
      </c>
      <c r="AQ6">
        <v>40852.203130000002</v>
      </c>
      <c r="AR6">
        <v>140980.45310000001</v>
      </c>
      <c r="AT6">
        <v>0.50533795400000003</v>
      </c>
      <c r="AU6">
        <v>0.48701327999999999</v>
      </c>
      <c r="AV6">
        <v>1.725493908</v>
      </c>
      <c r="BA6">
        <v>7.75</v>
      </c>
      <c r="BB6">
        <v>4</v>
      </c>
      <c r="BC6">
        <v>2</v>
      </c>
      <c r="BH6">
        <v>8.8057289999999995</v>
      </c>
      <c r="BI6">
        <v>10.331284</v>
      </c>
      <c r="BJ6">
        <v>44.223072999999999</v>
      </c>
      <c r="BK6">
        <v>490.447112</v>
      </c>
      <c r="BL6">
        <v>18.490131999999999</v>
      </c>
      <c r="BM6">
        <v>-4.8509349999999998</v>
      </c>
      <c r="BN6">
        <v>23.341066000000001</v>
      </c>
      <c r="BO6">
        <v>14.340247</v>
      </c>
      <c r="BP6">
        <v>3.4725410000000001</v>
      </c>
      <c r="BQ6">
        <v>14.346389</v>
      </c>
      <c r="BR6">
        <v>2.3944169999999998</v>
      </c>
      <c r="BS6">
        <v>1375.6616610000001</v>
      </c>
      <c r="BT6">
        <v>340.65614499999998</v>
      </c>
      <c r="BU6">
        <v>6.5272759999999996</v>
      </c>
      <c r="BV6">
        <v>97.177864</v>
      </c>
      <c r="BW6">
        <v>830.03325199999995</v>
      </c>
      <c r="BX6">
        <v>25.630860999999999</v>
      </c>
      <c r="BY6">
        <v>803.64265999999998</v>
      </c>
      <c r="BZ6">
        <v>37.097610000000003</v>
      </c>
      <c r="CA6" s="3" t="s">
        <v>110</v>
      </c>
      <c r="CB6">
        <v>35755989.219999999</v>
      </c>
      <c r="CC6">
        <v>26566602.640000001</v>
      </c>
      <c r="CD6">
        <v>18452608.93</v>
      </c>
      <c r="CE6">
        <v>14567951.210000001</v>
      </c>
      <c r="CF6">
        <v>10209156.539999999</v>
      </c>
      <c r="CG6">
        <v>8090743.1270000003</v>
      </c>
      <c r="CH6">
        <v>6271.5331889999998</v>
      </c>
      <c r="CI6">
        <v>7394.4676570000001</v>
      </c>
      <c r="CJ6">
        <v>4425.5427970000001</v>
      </c>
      <c r="CK6">
        <v>3509.6539769999999</v>
      </c>
      <c r="CL6">
        <v>2844.0992799999999</v>
      </c>
      <c r="CM6">
        <v>2283.2299170000001</v>
      </c>
      <c r="CN6">
        <v>1.0249379999999999</v>
      </c>
      <c r="CO6">
        <v>130.81428600000001</v>
      </c>
      <c r="CP6">
        <v>3.852327448</v>
      </c>
      <c r="CQ6">
        <v>0.57613075999999996</v>
      </c>
      <c r="CR6">
        <v>0.61216354299999998</v>
      </c>
      <c r="CS6">
        <v>0.55308733700000001</v>
      </c>
      <c r="CT6">
        <v>0.53040663399999999</v>
      </c>
      <c r="CU6">
        <v>0.50857867999999995</v>
      </c>
      <c r="CV6">
        <v>0.48932529400000002</v>
      </c>
      <c r="CW6">
        <v>365795.3664</v>
      </c>
      <c r="CX6">
        <v>73.032149000000004</v>
      </c>
      <c r="CY6" s="3" t="s">
        <v>121</v>
      </c>
      <c r="CZ6" s="3" t="s">
        <v>118</v>
      </c>
      <c r="DA6" s="3" t="s">
        <v>114</v>
      </c>
      <c r="DB6" s="3" t="str">
        <f>IF(Table1_1[[#This Row],[Drainage Area]]&lt;5000,"Small",IF(Table1_1[[#This Row],[Drainage Area]]&lt;20000,"Medium","Large"))</f>
        <v>Small</v>
      </c>
      <c r="DC6" s="3" t="str">
        <f>IF(Table1_1[[#This Row],[Population Density]]&lt;200,"Low",IF(Table1_1[[#This Row],[Population Density]]&lt;500,"Medium","High"))</f>
        <v>Low</v>
      </c>
      <c r="DD6" s="3" t="str">
        <f>IF(Table1_1[[#This Row],[Relief Ratio]]&lt;0.02,"Flat",IF(Table1_1[[#This Row],[Relief Ratio]]&lt;0.05,"Moderate","Steep"))</f>
        <v>Moderate</v>
      </c>
      <c r="DE6" s="3" t="str">
        <f>IF(Table1_1[[#This Row],[Drainage Intensity]]&lt;2,"Low",IF(Table1_1[[#This Row],[Drainage Density]]&lt;4,"Moderate","High"))</f>
        <v>Low</v>
      </c>
      <c r="DF6" s="12">
        <f>Table1_1[[#This Row],[Drainage Density]]*Table1_1[[#This Row],[Relief Ratio]]</f>
        <v>5.396832910468E-6</v>
      </c>
      <c r="DG6" s="3" t="str">
        <f>IF(Table1_1[[#This Row],[Flood Risk Index]]&lt;0.1,"Low",IF(Table1_1[[#This Row],[Flood Risk Index]]&lt;0.3,"Moderate","High"))</f>
        <v>Low</v>
      </c>
    </row>
    <row r="7" spans="1:111" x14ac:dyDescent="0.3">
      <c r="A7" s="3" t="s">
        <v>122</v>
      </c>
      <c r="B7">
        <v>5</v>
      </c>
      <c r="C7">
        <v>291041.09379999997</v>
      </c>
      <c r="D7">
        <v>205205.5625</v>
      </c>
      <c r="E7">
        <v>19162.853520000001</v>
      </c>
      <c r="F7">
        <v>557</v>
      </c>
      <c r="G7">
        <v>209606.89060000001</v>
      </c>
      <c r="H7">
        <v>710930.25</v>
      </c>
      <c r="I7">
        <v>1.418290496</v>
      </c>
      <c r="J7">
        <v>0.43616324699999998</v>
      </c>
      <c r="K7">
        <v>2.6573550000000001E-3</v>
      </c>
      <c r="L7">
        <v>1.2199999999999999E-10</v>
      </c>
      <c r="M7">
        <v>0.476448596</v>
      </c>
      <c r="N7">
        <v>2.2927196030000001</v>
      </c>
      <c r="O7">
        <v>3.9385000000000001E-4</v>
      </c>
      <c r="P7">
        <v>1.6395E-4</v>
      </c>
      <c r="Q7">
        <v>1.4590431450000001</v>
      </c>
      <c r="R7">
        <v>1.3885091540000001</v>
      </c>
      <c r="S7">
        <v>0.40938064499999999</v>
      </c>
      <c r="T7">
        <v>220</v>
      </c>
      <c r="U7">
        <v>1.46E-8</v>
      </c>
      <c r="V7">
        <v>8.9099999999999997E-5</v>
      </c>
      <c r="W7" s="13">
        <v>2.3999999999999999E-12</v>
      </c>
      <c r="X7">
        <v>9.1319873999999995E-2</v>
      </c>
      <c r="Y7">
        <v>220</v>
      </c>
      <c r="Z7">
        <v>43</v>
      </c>
      <c r="AA7">
        <v>12</v>
      </c>
      <c r="AB7">
        <v>4</v>
      </c>
      <c r="AC7">
        <v>1</v>
      </c>
      <c r="AG7">
        <v>1420586.25</v>
      </c>
      <c r="AH7">
        <v>756499.5625</v>
      </c>
      <c r="AI7">
        <v>426683.96879999997</v>
      </c>
      <c r="AJ7">
        <v>486951.25</v>
      </c>
      <c r="AK7">
        <v>51019.363279999998</v>
      </c>
      <c r="AO7">
        <v>6457.2104490000002</v>
      </c>
      <c r="AP7">
        <v>17593.01367</v>
      </c>
      <c r="AQ7">
        <v>35556.996090000001</v>
      </c>
      <c r="AR7">
        <v>121737.8125</v>
      </c>
      <c r="AS7">
        <v>51019.363279999998</v>
      </c>
      <c r="AT7">
        <v>0.53252631399999995</v>
      </c>
      <c r="AU7">
        <v>0.56402409099999995</v>
      </c>
      <c r="AV7">
        <v>1.1412457229999999</v>
      </c>
      <c r="AW7">
        <v>0.104773045</v>
      </c>
      <c r="BA7">
        <v>5.1162791250000001</v>
      </c>
      <c r="BB7">
        <v>3.5833332539999998</v>
      </c>
      <c r="BC7">
        <v>3</v>
      </c>
      <c r="BD7">
        <v>4</v>
      </c>
      <c r="BH7">
        <v>25.907135</v>
      </c>
      <c r="BI7">
        <v>11.496072</v>
      </c>
      <c r="BJ7">
        <v>42.739645000000003</v>
      </c>
      <c r="BK7">
        <v>462.22922499999999</v>
      </c>
      <c r="BL7">
        <v>37.809083000000001</v>
      </c>
      <c r="BM7">
        <v>10.905593</v>
      </c>
      <c r="BN7">
        <v>26.903490000000001</v>
      </c>
      <c r="BO7">
        <v>28.756363</v>
      </c>
      <c r="BP7">
        <v>19.729201</v>
      </c>
      <c r="BQ7">
        <v>30.640982999999999</v>
      </c>
      <c r="BR7">
        <v>19.380220000000001</v>
      </c>
      <c r="BS7">
        <v>1326.954101</v>
      </c>
      <c r="BT7">
        <v>334.07412599999998</v>
      </c>
      <c r="BU7">
        <v>2.542017</v>
      </c>
      <c r="BV7">
        <v>110.52819599999999</v>
      </c>
      <c r="BW7">
        <v>860.79234099999996</v>
      </c>
      <c r="BX7">
        <v>29.414266999999999</v>
      </c>
      <c r="BY7">
        <v>306.61258500000002</v>
      </c>
      <c r="BZ7">
        <v>32.019329999999997</v>
      </c>
      <c r="CA7" s="3" t="s">
        <v>116</v>
      </c>
      <c r="CB7">
        <v>277972901.69999999</v>
      </c>
      <c r="CC7">
        <v>201022334.90000001</v>
      </c>
      <c r="CD7">
        <v>139999525.19999999</v>
      </c>
      <c r="CE7">
        <v>112995292.40000001</v>
      </c>
      <c r="CF7">
        <v>78236432.590000004</v>
      </c>
      <c r="CG7">
        <v>65502953.689999998</v>
      </c>
      <c r="CH7">
        <v>2899.980282</v>
      </c>
      <c r="CI7">
        <v>3771.9806779999999</v>
      </c>
      <c r="CJ7">
        <v>2144.0654979999999</v>
      </c>
      <c r="CK7">
        <v>1872.185794</v>
      </c>
      <c r="CL7">
        <v>1468.111476</v>
      </c>
      <c r="CM7">
        <v>1396.4218209999999</v>
      </c>
      <c r="CN7">
        <v>3.4220809999999999</v>
      </c>
      <c r="CO7">
        <v>304.81376499999999</v>
      </c>
      <c r="CP7">
        <v>42.012835879999997</v>
      </c>
      <c r="CQ7">
        <v>0.54591652700000004</v>
      </c>
      <c r="CR7">
        <v>0.58733091999999998</v>
      </c>
      <c r="CS7">
        <v>0.50450220899999998</v>
      </c>
      <c r="CT7">
        <v>0.46497029400000001</v>
      </c>
      <c r="CU7">
        <v>0.43296830400000003</v>
      </c>
      <c r="CV7">
        <v>0.402848767</v>
      </c>
      <c r="CW7">
        <v>13108320</v>
      </c>
      <c r="CX7">
        <v>683.97096499999998</v>
      </c>
      <c r="CY7" s="3" t="s">
        <v>117</v>
      </c>
      <c r="CZ7" s="3" t="s">
        <v>118</v>
      </c>
      <c r="DA7" s="3" t="s">
        <v>112</v>
      </c>
      <c r="DB7" s="3" t="str">
        <f>IF(Table1_1[[#This Row],[Drainage Area]]&lt;5000,"Small",IF(Table1_1[[#This Row],[Drainage Area]]&lt;20000,"Medium","Large"))</f>
        <v>Medium</v>
      </c>
      <c r="DC7" s="3" t="str">
        <f>IF(Table1_1[[#This Row],[Population Density]]&lt;200,"Low",IF(Table1_1[[#This Row],[Population Density]]&lt;500,"Medium","High"))</f>
        <v>High</v>
      </c>
      <c r="DD7" s="3" t="str">
        <f>IF(Table1_1[[#This Row],[Relief Ratio]]&lt;0.02,"Flat",IF(Table1_1[[#This Row],[Relief Ratio]]&lt;0.05,"Moderate","Steep"))</f>
        <v>Flat</v>
      </c>
      <c r="DE7" s="3" t="str">
        <f>IF(Table1_1[[#This Row],[Drainage Intensity]]&lt;2,"Low",IF(Table1_1[[#This Row],[Drainage Density]]&lt;4,"Moderate","High"))</f>
        <v>Low</v>
      </c>
      <c r="DF7" s="12">
        <f>Table1_1[[#This Row],[Drainage Density]]*Table1_1[[#This Row],[Relief Ratio]]</f>
        <v>4.3567335225000005E-7</v>
      </c>
      <c r="DG7" s="3" t="str">
        <f>IF(Table1_1[[#This Row],[Flood Risk Index]]&lt;0.1,"Low",IF(Table1_1[[#This Row],[Flood Risk Index]]&lt;0.3,"Moderate","High"))</f>
        <v>Low</v>
      </c>
    </row>
    <row r="8" spans="1:111" x14ac:dyDescent="0.3">
      <c r="A8" s="3" t="s">
        <v>123</v>
      </c>
      <c r="B8">
        <v>5</v>
      </c>
      <c r="C8">
        <v>243178.9688</v>
      </c>
      <c r="D8">
        <v>156023.82810000001</v>
      </c>
      <c r="E8">
        <v>9526.4550780000009</v>
      </c>
      <c r="F8">
        <v>7717</v>
      </c>
      <c r="G8">
        <v>172123.10939999999</v>
      </c>
      <c r="H8">
        <v>535352.3125</v>
      </c>
      <c r="I8">
        <v>1.5586014989999999</v>
      </c>
      <c r="J8">
        <v>0.32155328999999999</v>
      </c>
      <c r="K8">
        <v>4.4834189000000003E-2</v>
      </c>
      <c r="L8">
        <v>2.11E-10</v>
      </c>
      <c r="M8">
        <v>0.41769745899999999</v>
      </c>
      <c r="N8">
        <v>3.1099045279999999</v>
      </c>
      <c r="O8">
        <v>3.2501999999999997E-4</v>
      </c>
      <c r="P8">
        <v>1.56544E-4</v>
      </c>
      <c r="Q8">
        <v>1.5582791570000001</v>
      </c>
      <c r="R8">
        <v>1.412819982</v>
      </c>
      <c r="S8">
        <v>0.454241008</v>
      </c>
      <c r="T8">
        <v>133</v>
      </c>
      <c r="U8">
        <v>1.8299999999999998E-8</v>
      </c>
      <c r="V8">
        <v>1.1667600000000001E-4</v>
      </c>
      <c r="W8" s="13">
        <v>2.8599999999999999E-12</v>
      </c>
      <c r="X8">
        <v>1.2080489400000001</v>
      </c>
      <c r="Y8">
        <v>133</v>
      </c>
      <c r="Z8">
        <v>29</v>
      </c>
      <c r="AA8">
        <v>9</v>
      </c>
      <c r="AB8">
        <v>2</v>
      </c>
      <c r="AC8">
        <v>1</v>
      </c>
      <c r="AG8">
        <v>760133.625</v>
      </c>
      <c r="AH8">
        <v>330012.46879999997</v>
      </c>
      <c r="AI8">
        <v>179696.25</v>
      </c>
      <c r="AJ8">
        <v>147985.10939999999</v>
      </c>
      <c r="AK8">
        <v>73480.617190000004</v>
      </c>
      <c r="AO8">
        <v>5715.2905270000001</v>
      </c>
      <c r="AP8">
        <v>11379.740229999999</v>
      </c>
      <c r="AQ8">
        <v>19966.25</v>
      </c>
      <c r="AR8">
        <v>73992.554690000004</v>
      </c>
      <c r="AS8">
        <v>73480.617190000004</v>
      </c>
      <c r="AT8">
        <v>0.43415060599999999</v>
      </c>
      <c r="AU8">
        <v>0.54451352399999997</v>
      </c>
      <c r="AV8">
        <v>0.82352918399999997</v>
      </c>
      <c r="AW8">
        <v>0.496540606</v>
      </c>
      <c r="BA8">
        <v>4.5862069129999998</v>
      </c>
      <c r="BB8">
        <v>3.222222328</v>
      </c>
      <c r="BC8">
        <v>4.5</v>
      </c>
      <c r="BD8">
        <v>2</v>
      </c>
      <c r="BH8">
        <v>10.186455</v>
      </c>
      <c r="BI8">
        <v>9.852786</v>
      </c>
      <c r="BJ8">
        <v>44.096173</v>
      </c>
      <c r="BK8">
        <v>478.20074699999998</v>
      </c>
      <c r="BL8">
        <v>19.419089</v>
      </c>
      <c r="BM8">
        <v>-3.0346060000000001</v>
      </c>
      <c r="BN8">
        <v>22.453695</v>
      </c>
      <c r="BO8">
        <v>15.414579</v>
      </c>
      <c r="BP8">
        <v>5.0013779999999999</v>
      </c>
      <c r="BQ8">
        <v>15.475056</v>
      </c>
      <c r="BR8">
        <v>3.843966</v>
      </c>
      <c r="BS8">
        <v>1852.812347</v>
      </c>
      <c r="BT8">
        <v>452.24922900000001</v>
      </c>
      <c r="BU8">
        <v>5.5070750000000004</v>
      </c>
      <c r="BV8">
        <v>98.816055000000006</v>
      </c>
      <c r="BW8">
        <v>1159.178721</v>
      </c>
      <c r="BX8">
        <v>32.481385000000003</v>
      </c>
      <c r="BY8">
        <v>1158.1828310000001</v>
      </c>
      <c r="BZ8">
        <v>45.076990000000002</v>
      </c>
      <c r="CA8" s="3" t="s">
        <v>109</v>
      </c>
      <c r="CB8">
        <v>82649816.390000001</v>
      </c>
      <c r="CC8">
        <v>59812906.509999998</v>
      </c>
      <c r="CD8">
        <v>35377707.509999998</v>
      </c>
      <c r="CE8">
        <v>26007275.52</v>
      </c>
      <c r="CF8">
        <v>18185478.280000001</v>
      </c>
      <c r="CG8">
        <v>14226821.380000001</v>
      </c>
      <c r="CH8">
        <v>6296.2144660000004</v>
      </c>
      <c r="CI8">
        <v>8194.3105660000001</v>
      </c>
      <c r="CJ8">
        <v>3628.0936740000002</v>
      </c>
      <c r="CK8">
        <v>2686.0886369999998</v>
      </c>
      <c r="CL8">
        <v>2189.211084</v>
      </c>
      <c r="CM8">
        <v>1914.540017</v>
      </c>
      <c r="CN8">
        <v>1.3452360000000001</v>
      </c>
      <c r="CO8">
        <v>168.95901599999999</v>
      </c>
      <c r="CP8">
        <v>13.78028634</v>
      </c>
      <c r="CQ8">
        <v>0.59238754000000005</v>
      </c>
      <c r="CR8">
        <v>0.63690954799999999</v>
      </c>
      <c r="CS8">
        <v>0.54761234599999997</v>
      </c>
      <c r="CT8">
        <v>0.50480951399999996</v>
      </c>
      <c r="CU8">
        <v>0.470098815</v>
      </c>
      <c r="CV8">
        <v>0.43731102199999999</v>
      </c>
      <c r="CW8">
        <v>2075920</v>
      </c>
      <c r="CX8">
        <v>216.21841699999999</v>
      </c>
      <c r="CY8" s="3" t="s">
        <v>110</v>
      </c>
      <c r="CZ8" s="3" t="s">
        <v>110</v>
      </c>
      <c r="DA8" s="3" t="s">
        <v>114</v>
      </c>
      <c r="DB8" s="3" t="str">
        <f>IF(Table1_1[[#This Row],[Drainage Area]]&lt;5000,"Small",IF(Table1_1[[#This Row],[Drainage Area]]&lt;20000,"Medium","Large"))</f>
        <v>Medium</v>
      </c>
      <c r="DC8" s="3" t="str">
        <f>IF(Table1_1[[#This Row],[Population Density]]&lt;200,"Low",IF(Table1_1[[#This Row],[Population Density]]&lt;500,"Medium","High"))</f>
        <v>Medium</v>
      </c>
      <c r="DD8" s="3" t="str">
        <f>IF(Table1_1[[#This Row],[Relief Ratio]]&lt;0.02,"Flat",IF(Table1_1[[#This Row],[Relief Ratio]]&lt;0.05,"Moderate","Steep"))</f>
        <v>Moderate</v>
      </c>
      <c r="DE8" s="3" t="str">
        <f>IF(Table1_1[[#This Row],[Drainage Intensity]]&lt;2,"Low",IF(Table1_1[[#This Row],[Drainage Density]]&lt;4,"Moderate","High"))</f>
        <v>Low</v>
      </c>
      <c r="DF8" s="12">
        <f>Table1_1[[#This Row],[Drainage Density]]*Table1_1[[#This Row],[Relief Ratio]]</f>
        <v>7.0185232828160004E-6</v>
      </c>
      <c r="DG8" s="3" t="str">
        <f>IF(Table1_1[[#This Row],[Flood Risk Index]]&lt;0.1,"Low",IF(Table1_1[[#This Row],[Flood Risk Index]]&lt;0.3,"Moderate","High"))</f>
        <v>Low</v>
      </c>
    </row>
    <row r="9" spans="1:111" x14ac:dyDescent="0.3">
      <c r="A9" s="3" t="s">
        <v>124</v>
      </c>
      <c r="B9">
        <v>4</v>
      </c>
      <c r="C9">
        <v>128750.32030000001</v>
      </c>
      <c r="D9">
        <v>93831.171879999994</v>
      </c>
      <c r="E9">
        <v>3812.4304200000001</v>
      </c>
      <c r="F9">
        <v>388</v>
      </c>
      <c r="G9">
        <v>97127.25</v>
      </c>
      <c r="H9">
        <v>292216.09379999997</v>
      </c>
      <c r="I9">
        <v>1.372148752</v>
      </c>
      <c r="J9">
        <v>0.40412872999999999</v>
      </c>
      <c r="K9">
        <v>3.99476E-3</v>
      </c>
      <c r="L9">
        <v>5.9100000000000003E-10</v>
      </c>
      <c r="M9">
        <v>0.56105256100000001</v>
      </c>
      <c r="N9">
        <v>2.4744589330000002</v>
      </c>
      <c r="O9">
        <v>2.0875000000000001E-4</v>
      </c>
      <c r="P9">
        <v>1.7634399999999999E-4</v>
      </c>
      <c r="Q9">
        <v>1.344542146</v>
      </c>
      <c r="R9">
        <v>1.325583935</v>
      </c>
      <c r="S9">
        <v>0.44059967999999999</v>
      </c>
      <c r="T9">
        <v>46</v>
      </c>
      <c r="U9">
        <v>1.6000000000000001E-8</v>
      </c>
      <c r="V9">
        <v>9.0699999999999996E-5</v>
      </c>
      <c r="W9" s="13">
        <v>2.8200000000000001E-12</v>
      </c>
      <c r="X9">
        <v>6.8421356000000003E-2</v>
      </c>
      <c r="Y9">
        <v>46</v>
      </c>
      <c r="Z9">
        <v>10</v>
      </c>
      <c r="AA9">
        <v>4</v>
      </c>
      <c r="AB9">
        <v>1</v>
      </c>
      <c r="AG9">
        <v>365325.46879999997</v>
      </c>
      <c r="AH9">
        <v>146833.8438</v>
      </c>
      <c r="AI9">
        <v>95021.867190000004</v>
      </c>
      <c r="AJ9">
        <v>65116.894529999998</v>
      </c>
      <c r="AO9">
        <v>7941.8579099999997</v>
      </c>
      <c r="AP9">
        <v>14683.384770000001</v>
      </c>
      <c r="AQ9">
        <v>23755.466799999998</v>
      </c>
      <c r="AR9">
        <v>65116.894529999998</v>
      </c>
      <c r="AT9">
        <v>0.40192610000000001</v>
      </c>
      <c r="AU9">
        <v>0.64713871499999998</v>
      </c>
      <c r="AV9">
        <v>0.68528324399999996</v>
      </c>
      <c r="BA9">
        <v>4.5999999049999998</v>
      </c>
      <c r="BB9">
        <v>2.5</v>
      </c>
      <c r="BC9">
        <v>4</v>
      </c>
      <c r="BH9">
        <v>25.974986000000001</v>
      </c>
      <c r="BI9">
        <v>11.415789999999999</v>
      </c>
      <c r="BJ9">
        <v>43.078848000000001</v>
      </c>
      <c r="BK9">
        <v>452.340845</v>
      </c>
      <c r="BL9">
        <v>37.497745000000002</v>
      </c>
      <c r="BM9">
        <v>10.998354000000001</v>
      </c>
      <c r="BN9">
        <v>26.499389999999998</v>
      </c>
      <c r="BO9">
        <v>28.994852999999999</v>
      </c>
      <c r="BP9">
        <v>19.703153</v>
      </c>
      <c r="BQ9">
        <v>30.430377</v>
      </c>
      <c r="BR9">
        <v>19.501567999999999</v>
      </c>
      <c r="BS9">
        <v>1384.2864689999999</v>
      </c>
      <c r="BT9">
        <v>367.110321</v>
      </c>
      <c r="BU9">
        <v>1.949614</v>
      </c>
      <c r="BV9">
        <v>112.672819</v>
      </c>
      <c r="BW9">
        <v>907.669037</v>
      </c>
      <c r="BX9">
        <v>30.629622000000001</v>
      </c>
      <c r="BY9">
        <v>312.20743599999997</v>
      </c>
      <c r="BZ9">
        <v>30.761884999999999</v>
      </c>
      <c r="CA9" s="3" t="s">
        <v>116</v>
      </c>
      <c r="CB9">
        <v>337789597.30000001</v>
      </c>
      <c r="CC9">
        <v>244304648.30000001</v>
      </c>
      <c r="CD9">
        <v>170886770.5</v>
      </c>
      <c r="CE9">
        <v>137467243</v>
      </c>
      <c r="CF9">
        <v>93754148.620000005</v>
      </c>
      <c r="CG9">
        <v>77687018.030000001</v>
      </c>
      <c r="CH9">
        <v>3256.2008340000002</v>
      </c>
      <c r="CI9">
        <v>4235.3138040000003</v>
      </c>
      <c r="CJ9">
        <v>2421.344423</v>
      </c>
      <c r="CK9">
        <v>2104.3834470000002</v>
      </c>
      <c r="CL9">
        <v>1615.1220679999999</v>
      </c>
      <c r="CM9">
        <v>1513.1009770000001</v>
      </c>
      <c r="CN9">
        <v>2.2736390000000002</v>
      </c>
      <c r="CO9">
        <v>262.80851100000001</v>
      </c>
      <c r="CP9">
        <v>42.146134840000002</v>
      </c>
      <c r="CQ9">
        <v>0.57041375900000002</v>
      </c>
      <c r="CR9">
        <v>0.61368657299999996</v>
      </c>
      <c r="CS9">
        <v>0.52714103800000001</v>
      </c>
      <c r="CT9">
        <v>0.485835185</v>
      </c>
      <c r="CU9">
        <v>0.452397145</v>
      </c>
      <c r="CV9">
        <v>0.420926038</v>
      </c>
      <c r="CW9">
        <v>2508787</v>
      </c>
      <c r="CX9">
        <v>650.12739899999997</v>
      </c>
      <c r="CY9" s="3" t="s">
        <v>117</v>
      </c>
      <c r="CZ9" s="3" t="s">
        <v>118</v>
      </c>
      <c r="DA9" s="3" t="s">
        <v>112</v>
      </c>
      <c r="DB9" s="3" t="str">
        <f>IF(Table1_1[[#This Row],[Drainage Area]]&lt;5000,"Small",IF(Table1_1[[#This Row],[Drainage Area]]&lt;20000,"Medium","Large"))</f>
        <v>Small</v>
      </c>
      <c r="DC9" s="3" t="str">
        <f>IF(Table1_1[[#This Row],[Population Density]]&lt;200,"Low",IF(Table1_1[[#This Row],[Population Density]]&lt;500,"Medium","High"))</f>
        <v>High</v>
      </c>
      <c r="DD9" s="3" t="str">
        <f>IF(Table1_1[[#This Row],[Relief Ratio]]&lt;0.02,"Flat",IF(Table1_1[[#This Row],[Relief Ratio]]&lt;0.05,"Moderate","Steep"))</f>
        <v>Flat</v>
      </c>
      <c r="DE9" s="3" t="str">
        <f>IF(Table1_1[[#This Row],[Drainage Intensity]]&lt;2,"Low",IF(Table1_1[[#This Row],[Drainage Density]]&lt;4,"Moderate","High"))</f>
        <v>Low</v>
      </c>
      <c r="DF9" s="12">
        <f>Table1_1[[#This Row],[Drainage Density]]*Table1_1[[#This Row],[Relief Ratio]]</f>
        <v>7.0445195743999994E-7</v>
      </c>
      <c r="DG9" s="3" t="str">
        <f>IF(Table1_1[[#This Row],[Flood Risk Index]]&lt;0.1,"Low",IF(Table1_1[[#This Row],[Flood Risk Index]]&lt;0.3,"Moderate","High"))</f>
        <v>Low</v>
      </c>
    </row>
    <row r="10" spans="1:111" x14ac:dyDescent="0.3">
      <c r="A10" s="3" t="s">
        <v>125</v>
      </c>
      <c r="B10">
        <v>4</v>
      </c>
      <c r="C10">
        <v>188742.0625</v>
      </c>
      <c r="D10">
        <v>98491.140629999994</v>
      </c>
      <c r="E10">
        <v>3404.2827149999998</v>
      </c>
      <c r="F10">
        <v>517</v>
      </c>
      <c r="G10">
        <v>116773.44530000001</v>
      </c>
      <c r="H10">
        <v>398135.21879999997</v>
      </c>
      <c r="I10">
        <v>1.9163354640000001</v>
      </c>
      <c r="J10">
        <v>0.24965336900000001</v>
      </c>
      <c r="K10">
        <v>4.4273760000000002E-3</v>
      </c>
      <c r="L10">
        <v>5.1999999999999996E-10</v>
      </c>
      <c r="M10">
        <v>0.269882232</v>
      </c>
      <c r="N10">
        <v>4.0055537220000001</v>
      </c>
      <c r="O10">
        <v>1.3563200000000001E-4</v>
      </c>
      <c r="P10">
        <v>1.6188500000000001E-4</v>
      </c>
      <c r="Q10">
        <v>1.93860364</v>
      </c>
      <c r="R10">
        <v>1.616309762</v>
      </c>
      <c r="S10">
        <v>0.47406521400000001</v>
      </c>
      <c r="T10">
        <v>41</v>
      </c>
      <c r="U10">
        <v>1.59E-8</v>
      </c>
      <c r="V10">
        <v>9.7999999999999997E-5</v>
      </c>
      <c r="W10" s="13">
        <v>2.5700000000000002E-12</v>
      </c>
      <c r="X10">
        <v>8.3694353999999999E-2</v>
      </c>
      <c r="Y10">
        <v>41</v>
      </c>
      <c r="Z10">
        <v>10</v>
      </c>
      <c r="AA10">
        <v>2</v>
      </c>
      <c r="AB10">
        <v>1</v>
      </c>
      <c r="AG10">
        <v>231431.5313</v>
      </c>
      <c r="AH10">
        <v>110543.6563</v>
      </c>
      <c r="AI10">
        <v>122220.7031</v>
      </c>
      <c r="AJ10">
        <v>86905.15625</v>
      </c>
      <c r="AO10">
        <v>5644.6713870000003</v>
      </c>
      <c r="AP10">
        <v>11054.365229999999</v>
      </c>
      <c r="AQ10">
        <v>61110.351560000003</v>
      </c>
      <c r="AR10">
        <v>86905.15625</v>
      </c>
      <c r="AT10">
        <v>0.47765165599999998</v>
      </c>
      <c r="AU10">
        <v>1.1056329009999999</v>
      </c>
      <c r="AV10">
        <v>0.71105104699999999</v>
      </c>
      <c r="BA10">
        <v>4.0999999049999998</v>
      </c>
      <c r="BB10">
        <v>5</v>
      </c>
      <c r="BC10">
        <v>2</v>
      </c>
      <c r="BH10">
        <v>25.768391000000001</v>
      </c>
      <c r="BI10">
        <v>11.402926000000001</v>
      </c>
      <c r="BJ10">
        <v>42.526651999999999</v>
      </c>
      <c r="BK10">
        <v>463.10589299999998</v>
      </c>
      <c r="BL10">
        <v>37.382781000000001</v>
      </c>
      <c r="BM10">
        <v>10.572754</v>
      </c>
      <c r="BN10">
        <v>26.810027000000002</v>
      </c>
      <c r="BO10">
        <v>28.882100999999999</v>
      </c>
      <c r="BP10">
        <v>19.506430999999999</v>
      </c>
      <c r="BQ10">
        <v>30.185677999999999</v>
      </c>
      <c r="BR10">
        <v>19.089281</v>
      </c>
      <c r="BS10">
        <v>1365.5621599999999</v>
      </c>
      <c r="BT10">
        <v>328.66311300000001</v>
      </c>
      <c r="BU10">
        <v>1.603448</v>
      </c>
      <c r="BV10">
        <v>107.542174</v>
      </c>
      <c r="BW10">
        <v>859.18489099999999</v>
      </c>
      <c r="BX10">
        <v>30.516787999999998</v>
      </c>
      <c r="BY10">
        <v>336.35821199999998</v>
      </c>
      <c r="BZ10">
        <v>30.833485</v>
      </c>
      <c r="CA10" s="3" t="s">
        <v>116</v>
      </c>
      <c r="CB10">
        <v>294243783.80000001</v>
      </c>
      <c r="CC10">
        <v>212817658</v>
      </c>
      <c r="CD10">
        <v>148136687.5</v>
      </c>
      <c r="CE10">
        <v>119661541.5</v>
      </c>
      <c r="CF10">
        <v>83093655.299999997</v>
      </c>
      <c r="CG10">
        <v>69724755.489999995</v>
      </c>
      <c r="CH10">
        <v>2788.012205</v>
      </c>
      <c r="CI10">
        <v>3626.3447259999998</v>
      </c>
      <c r="CJ10">
        <v>2056.9105370000002</v>
      </c>
      <c r="CK10">
        <v>1799.2008840000001</v>
      </c>
      <c r="CL10">
        <v>1421.902763</v>
      </c>
      <c r="CM10">
        <v>1359.746956</v>
      </c>
      <c r="CN10">
        <v>4.106789</v>
      </c>
      <c r="CO10">
        <v>335.58139499999999</v>
      </c>
      <c r="CP10">
        <v>44.661354580000001</v>
      </c>
      <c r="CQ10">
        <v>0.53857871000000002</v>
      </c>
      <c r="CR10">
        <v>0.57943643700000003</v>
      </c>
      <c r="CS10">
        <v>0.49772105100000003</v>
      </c>
      <c r="CT10">
        <v>0.45872049500000001</v>
      </c>
      <c r="CU10">
        <v>0.42714865600000002</v>
      </c>
      <c r="CV10">
        <v>0.397433963</v>
      </c>
      <c r="CW10">
        <v>3094205</v>
      </c>
      <c r="CX10">
        <v>921.51914799999997</v>
      </c>
      <c r="CY10" s="3" t="s">
        <v>117</v>
      </c>
      <c r="CZ10" s="3" t="s">
        <v>110</v>
      </c>
      <c r="DA10" s="3" t="s">
        <v>112</v>
      </c>
      <c r="DB10" s="3" t="str">
        <f>IF(Table1_1[[#This Row],[Drainage Area]]&lt;5000,"Small",IF(Table1_1[[#This Row],[Drainage Area]]&lt;20000,"Medium","Large"))</f>
        <v>Small</v>
      </c>
      <c r="DC10" s="3" t="str">
        <f>IF(Table1_1[[#This Row],[Population Density]]&lt;200,"Low",IF(Table1_1[[#This Row],[Population Density]]&lt;500,"Medium","High"))</f>
        <v>High</v>
      </c>
      <c r="DD10" s="3" t="str">
        <f>IF(Table1_1[[#This Row],[Relief Ratio]]&lt;0.02,"Flat",IF(Table1_1[[#This Row],[Relief Ratio]]&lt;0.05,"Moderate","Steep"))</f>
        <v>Flat</v>
      </c>
      <c r="DE10" s="3" t="str">
        <f>IF(Table1_1[[#This Row],[Drainage Intensity]]&lt;2,"Low",IF(Table1_1[[#This Row],[Drainage Density]]&lt;4,"Moderate","High"))</f>
        <v>Low</v>
      </c>
      <c r="DF10" s="12">
        <f>Table1_1[[#This Row],[Drainage Density]]*Table1_1[[#This Row],[Relief Ratio]]</f>
        <v>7.1672576376000012E-7</v>
      </c>
      <c r="DG10" s="3" t="str">
        <f>IF(Table1_1[[#This Row],[Flood Risk Index]]&lt;0.1,"Low",IF(Table1_1[[#This Row],[Flood Risk Index]]&lt;0.3,"Moderate","High"))</f>
        <v>Low</v>
      </c>
    </row>
    <row r="11" spans="1:111" x14ac:dyDescent="0.3">
      <c r="A11" s="3" t="s">
        <v>126</v>
      </c>
      <c r="B11">
        <v>2</v>
      </c>
      <c r="C11">
        <v>12694.66699</v>
      </c>
      <c r="D11">
        <v>9315.6220699999994</v>
      </c>
      <c r="E11">
        <v>146.5135803</v>
      </c>
      <c r="F11">
        <v>4</v>
      </c>
      <c r="G11">
        <v>13451.95508</v>
      </c>
      <c r="H11">
        <v>52609.972659999999</v>
      </c>
      <c r="I11">
        <v>1.3627288339999999</v>
      </c>
      <c r="J11">
        <v>0.80966818299999999</v>
      </c>
      <c r="K11">
        <v>2.9735500000000002E-4</v>
      </c>
      <c r="L11">
        <v>2.18E-8</v>
      </c>
      <c r="M11">
        <v>0.66519898200000005</v>
      </c>
      <c r="N11">
        <v>1.2350739239999999</v>
      </c>
      <c r="O11">
        <v>7.6000000000000004E-5</v>
      </c>
      <c r="P11">
        <v>1.3534800000000001E-4</v>
      </c>
      <c r="Q11">
        <v>1.2348107100000001</v>
      </c>
      <c r="R11">
        <v>0.943704247</v>
      </c>
      <c r="S11">
        <v>0.24129773700000001</v>
      </c>
      <c r="T11">
        <v>3</v>
      </c>
      <c r="U11">
        <v>2.73E-8</v>
      </c>
      <c r="V11">
        <v>2.0171100000000001E-4</v>
      </c>
      <c r="W11" s="13">
        <v>3.7E-12</v>
      </c>
      <c r="X11">
        <v>5.4139300000000004E-4</v>
      </c>
      <c r="Y11">
        <v>3</v>
      </c>
      <c r="Z11">
        <v>1</v>
      </c>
      <c r="AG11">
        <v>13576.106449999999</v>
      </c>
      <c r="AH11">
        <v>6254.2470700000003</v>
      </c>
      <c r="AO11">
        <v>4525.3686520000001</v>
      </c>
      <c r="AP11">
        <v>6254.2470700000003</v>
      </c>
      <c r="AT11">
        <v>0.46068045499999999</v>
      </c>
      <c r="BA11">
        <v>3</v>
      </c>
      <c r="BH11">
        <v>26.192595000000001</v>
      </c>
      <c r="BI11">
        <v>11.126295000000001</v>
      </c>
      <c r="BJ11">
        <v>43.037711999999999</v>
      </c>
      <c r="BK11">
        <v>435.74757399999999</v>
      </c>
      <c r="BL11">
        <v>36.939379000000002</v>
      </c>
      <c r="BM11">
        <v>11.087047</v>
      </c>
      <c r="BN11">
        <v>25.852332000000001</v>
      </c>
      <c r="BO11">
        <v>29.356649000000001</v>
      </c>
      <c r="BP11">
        <v>19.879792999999999</v>
      </c>
      <c r="BQ11">
        <v>30.278756000000001</v>
      </c>
      <c r="BR11">
        <v>19.879792999999999</v>
      </c>
      <c r="BS11">
        <v>1445</v>
      </c>
      <c r="BT11">
        <v>307.72020700000002</v>
      </c>
      <c r="BU11">
        <v>2.19171</v>
      </c>
      <c r="BV11">
        <v>97.947513999999998</v>
      </c>
      <c r="BW11">
        <v>838.233161</v>
      </c>
      <c r="BX11">
        <v>29.533678999999999</v>
      </c>
      <c r="BY11">
        <v>449.81347199999999</v>
      </c>
      <c r="BZ11">
        <v>29.533678999999999</v>
      </c>
      <c r="CA11" s="3" t="s">
        <v>116</v>
      </c>
      <c r="CB11">
        <v>370258070</v>
      </c>
      <c r="CC11">
        <v>267685325</v>
      </c>
      <c r="CD11">
        <v>187642190</v>
      </c>
      <c r="CE11">
        <v>150485080</v>
      </c>
      <c r="CF11">
        <v>101525480</v>
      </c>
      <c r="CG11">
        <v>83465095</v>
      </c>
      <c r="CH11">
        <v>3988.2775999999999</v>
      </c>
      <c r="CI11">
        <v>5187.5200000000004</v>
      </c>
      <c r="CJ11">
        <v>2991.1864999999998</v>
      </c>
      <c r="CK11">
        <v>2581.578</v>
      </c>
      <c r="CL11">
        <v>1917.2467999999999</v>
      </c>
      <c r="CM11">
        <v>1752.8909000000001</v>
      </c>
      <c r="CN11">
        <v>4.6008370000000003</v>
      </c>
      <c r="CO11">
        <v>339.5</v>
      </c>
      <c r="CP11">
        <v>63.392857139999997</v>
      </c>
      <c r="CQ11">
        <v>0.62019219999999997</v>
      </c>
      <c r="CR11">
        <v>0.66724132999999997</v>
      </c>
      <c r="CS11">
        <v>0.57314319999999996</v>
      </c>
      <c r="CT11">
        <v>0.5282327</v>
      </c>
      <c r="CU11">
        <v>0.4918766</v>
      </c>
      <c r="CV11">
        <v>0.45765909999999999</v>
      </c>
      <c r="CW11">
        <v>268150.97159999999</v>
      </c>
      <c r="CX11">
        <v>1772.7339030000001</v>
      </c>
      <c r="CY11" s="3" t="s">
        <v>117</v>
      </c>
      <c r="CZ11" s="3" t="s">
        <v>127</v>
      </c>
      <c r="DA11" s="3" t="s">
        <v>110</v>
      </c>
      <c r="DB11" s="3" t="str">
        <f>IF(Table1_1[[#This Row],[Drainage Area]]&lt;5000,"Small",IF(Table1_1[[#This Row],[Drainage Area]]&lt;20000,"Medium","Large"))</f>
        <v>Small</v>
      </c>
      <c r="DC11" s="3" t="str">
        <f>IF(Table1_1[[#This Row],[Population Density]]&lt;200,"Low",IF(Table1_1[[#This Row],[Population Density]]&lt;500,"Medium","High"))</f>
        <v>High</v>
      </c>
      <c r="DD11" s="3" t="str">
        <f>IF(Table1_1[[#This Row],[Relief Ratio]]&lt;0.02,"Flat",IF(Table1_1[[#This Row],[Relief Ratio]]&lt;0.05,"Moderate","Steep"))</f>
        <v>Flat</v>
      </c>
      <c r="DE11" s="3" t="str">
        <f>IF(Table1_1[[#This Row],[Drainage Intensity]]&lt;2,"Low",IF(Table1_1[[#This Row],[Drainage Density]]&lt;4,"Moderate","High"))</f>
        <v>Low</v>
      </c>
      <c r="DF11" s="12">
        <f>Table1_1[[#This Row],[Drainage Density]]*Table1_1[[#This Row],[Relief Ratio]]</f>
        <v>4.0246404540000006E-8</v>
      </c>
      <c r="DG11" s="3" t="str">
        <f>IF(Table1_1[[#This Row],[Flood Risk Index]]&lt;0.1,"Low",IF(Table1_1[[#This Row],[Flood Risk Index]]&lt;0.3,"Moderate","High"))</f>
        <v>Low</v>
      </c>
    </row>
    <row r="12" spans="1:111" x14ac:dyDescent="0.3">
      <c r="A12" s="3" t="s">
        <v>128</v>
      </c>
      <c r="B12">
        <v>5</v>
      </c>
      <c r="C12">
        <v>463678.71879999997</v>
      </c>
      <c r="D12">
        <v>330162.8125</v>
      </c>
      <c r="E12">
        <v>21904.48242</v>
      </c>
      <c r="F12">
        <v>1204</v>
      </c>
      <c r="G12">
        <v>341410.34379999997</v>
      </c>
      <c r="H12">
        <v>1098149.25</v>
      </c>
      <c r="I12">
        <v>1.4043941499999999</v>
      </c>
      <c r="J12">
        <v>0.18792287999999999</v>
      </c>
      <c r="K12">
        <v>3.526548E-3</v>
      </c>
      <c r="L12">
        <v>7.0200000000000001E-11</v>
      </c>
      <c r="M12">
        <v>0.22825489900000001</v>
      </c>
      <c r="N12">
        <v>5.3213319779999999</v>
      </c>
      <c r="O12">
        <v>3.6333900000000001E-4</v>
      </c>
      <c r="P12">
        <v>1.6182600000000001E-4</v>
      </c>
      <c r="Q12">
        <v>2.107978106</v>
      </c>
      <c r="R12">
        <v>1.358127356</v>
      </c>
      <c r="S12">
        <v>0.422236532</v>
      </c>
      <c r="T12">
        <v>315</v>
      </c>
      <c r="U12">
        <v>1.8200000000000001E-8</v>
      </c>
      <c r="V12">
        <v>1.12562E-4</v>
      </c>
      <c r="W12" s="13">
        <v>2.9500000000000002E-12</v>
      </c>
      <c r="X12">
        <v>0.19483829999999999</v>
      </c>
      <c r="Y12">
        <v>315</v>
      </c>
      <c r="Z12">
        <v>67</v>
      </c>
      <c r="AA12">
        <v>13</v>
      </c>
      <c r="AB12">
        <v>3</v>
      </c>
      <c r="AC12">
        <v>1</v>
      </c>
      <c r="AG12">
        <v>1756620.375</v>
      </c>
      <c r="AH12">
        <v>817386.5</v>
      </c>
      <c r="AI12">
        <v>396399.9375</v>
      </c>
      <c r="AJ12">
        <v>274903.03129999997</v>
      </c>
      <c r="AK12">
        <v>299401.1875</v>
      </c>
      <c r="AO12">
        <v>5576.5727539999998</v>
      </c>
      <c r="AP12">
        <v>12199.79883</v>
      </c>
      <c r="AQ12">
        <v>30492.302729999999</v>
      </c>
      <c r="AR12">
        <v>91634.34375</v>
      </c>
      <c r="AS12">
        <v>299401.1875</v>
      </c>
      <c r="AT12">
        <v>0.46531766699999999</v>
      </c>
      <c r="AU12">
        <v>0.48496022799999999</v>
      </c>
      <c r="AV12">
        <v>0.69349920700000001</v>
      </c>
      <c r="AW12">
        <v>1.0891156200000001</v>
      </c>
      <c r="BA12">
        <v>4.7014923099999999</v>
      </c>
      <c r="BB12">
        <v>5.1538462640000002</v>
      </c>
      <c r="BC12">
        <v>4.3333334920000004</v>
      </c>
      <c r="BD12">
        <v>3</v>
      </c>
      <c r="BH12">
        <v>25.324363999999999</v>
      </c>
      <c r="BI12">
        <v>11.317985999999999</v>
      </c>
      <c r="BJ12">
        <v>40.461182000000001</v>
      </c>
      <c r="BK12">
        <v>493.63209499999999</v>
      </c>
      <c r="BL12">
        <v>38.792318999999999</v>
      </c>
      <c r="BM12">
        <v>10.797642</v>
      </c>
      <c r="BN12">
        <v>27.994676999999999</v>
      </c>
      <c r="BO12">
        <v>27.586144999999998</v>
      </c>
      <c r="BP12">
        <v>18.959130999999999</v>
      </c>
      <c r="BQ12">
        <v>31.029907000000001</v>
      </c>
      <c r="BR12">
        <v>18.706263</v>
      </c>
      <c r="BS12">
        <v>1213.5546099999999</v>
      </c>
      <c r="BT12">
        <v>306.45187900000002</v>
      </c>
      <c r="BU12">
        <v>3.0376240000000001</v>
      </c>
      <c r="BV12">
        <v>115.792655</v>
      </c>
      <c r="BW12">
        <v>829.95457399999998</v>
      </c>
      <c r="BX12">
        <v>26.053864999999998</v>
      </c>
      <c r="BY12">
        <v>236.93510599999999</v>
      </c>
      <c r="BZ12">
        <v>34.614645000000003</v>
      </c>
      <c r="CA12" s="3" t="s">
        <v>116</v>
      </c>
      <c r="CB12">
        <v>193803869.69999999</v>
      </c>
      <c r="CC12">
        <v>139464558.5</v>
      </c>
      <c r="CD12">
        <v>95072538.819999993</v>
      </c>
      <c r="CE12">
        <v>76975155.099999994</v>
      </c>
      <c r="CF12">
        <v>55169759.770000003</v>
      </c>
      <c r="CG12">
        <v>46898096.509999998</v>
      </c>
      <c r="CH12">
        <v>2346.5167339999998</v>
      </c>
      <c r="CI12">
        <v>3052.0952179999999</v>
      </c>
      <c r="CJ12">
        <v>1713.2543700000001</v>
      </c>
      <c r="CK12">
        <v>1511.417903</v>
      </c>
      <c r="CL12">
        <v>1239.6996019999999</v>
      </c>
      <c r="CM12">
        <v>1215.136213</v>
      </c>
      <c r="CN12">
        <v>7.7627629999999996</v>
      </c>
      <c r="CO12">
        <v>433.03225800000001</v>
      </c>
      <c r="CP12">
        <v>42.26073014</v>
      </c>
      <c r="CQ12">
        <v>0.50855869399999998</v>
      </c>
      <c r="CR12">
        <v>0.54713902800000003</v>
      </c>
      <c r="CS12">
        <v>0.46997840600000002</v>
      </c>
      <c r="CT12">
        <v>0.43315171400000002</v>
      </c>
      <c r="CU12">
        <v>0.40333967599999998</v>
      </c>
      <c r="CV12">
        <v>0.37528125800000001</v>
      </c>
      <c r="CW12">
        <v>15777280</v>
      </c>
      <c r="CX12">
        <v>722.63753999999994</v>
      </c>
      <c r="CY12" s="3" t="s">
        <v>117</v>
      </c>
      <c r="CZ12" s="3" t="s">
        <v>118</v>
      </c>
      <c r="DA12" s="3" t="s">
        <v>114</v>
      </c>
      <c r="DB12" s="3" t="str">
        <f>IF(Table1_1[[#This Row],[Drainage Area]]&lt;5000,"Small",IF(Table1_1[[#This Row],[Drainage Area]]&lt;20000,"Medium","Large"))</f>
        <v>Large</v>
      </c>
      <c r="DC12" s="3" t="str">
        <f>IF(Table1_1[[#This Row],[Population Density]]&lt;200,"Low",IF(Table1_1[[#This Row],[Population Density]]&lt;500,"Medium","High"))</f>
        <v>High</v>
      </c>
      <c r="DD12" s="3" t="str">
        <f>IF(Table1_1[[#This Row],[Relief Ratio]]&lt;0.02,"Flat",IF(Table1_1[[#This Row],[Relief Ratio]]&lt;0.05,"Moderate","Steep"))</f>
        <v>Flat</v>
      </c>
      <c r="DE12" s="3" t="str">
        <f>IF(Table1_1[[#This Row],[Drainage Intensity]]&lt;2,"Low",IF(Table1_1[[#This Row],[Drainage Density]]&lt;4,"Moderate","High"))</f>
        <v>Low</v>
      </c>
      <c r="DF12" s="12">
        <f>Table1_1[[#This Row],[Drainage Density]]*Table1_1[[#This Row],[Relief Ratio]]</f>
        <v>5.7068715664799999E-7</v>
      </c>
      <c r="DG12" s="3" t="str">
        <f>IF(Table1_1[[#This Row],[Flood Risk Index]]&lt;0.1,"Low",IF(Table1_1[[#This Row],[Flood Risk Index]]&lt;0.3,"Moderate","High"))</f>
        <v>Low</v>
      </c>
    </row>
    <row r="13" spans="1:111" x14ac:dyDescent="0.3">
      <c r="A13" s="3" t="s">
        <v>129</v>
      </c>
      <c r="B13">
        <v>4</v>
      </c>
      <c r="C13">
        <v>177011.01560000001</v>
      </c>
      <c r="D13">
        <v>141331.07810000001</v>
      </c>
      <c r="E13">
        <v>3892.9738769999999</v>
      </c>
      <c r="F13">
        <v>6211</v>
      </c>
      <c r="G13">
        <v>143702.125</v>
      </c>
      <c r="H13">
        <v>410573.625</v>
      </c>
      <c r="I13">
        <v>1.252456427</v>
      </c>
      <c r="J13">
        <v>0.188518986</v>
      </c>
      <c r="K13">
        <v>4.3221350999999998E-2</v>
      </c>
      <c r="L13">
        <v>3.9499999999999998E-10</v>
      </c>
      <c r="M13">
        <v>0.29020792200000001</v>
      </c>
      <c r="N13">
        <v>5.3045053480000002</v>
      </c>
      <c r="O13">
        <v>1.8997799999999999E-4</v>
      </c>
      <c r="P13">
        <v>1.5824200000000001E-4</v>
      </c>
      <c r="Q13">
        <v>1.869483113</v>
      </c>
      <c r="R13">
        <v>1.2317912579999999</v>
      </c>
      <c r="S13">
        <v>0.43113100500000001</v>
      </c>
      <c r="T13">
        <v>62</v>
      </c>
      <c r="U13">
        <v>2E-8</v>
      </c>
      <c r="V13">
        <v>1.2661700000000001E-4</v>
      </c>
      <c r="W13" s="13">
        <v>3.17E-12</v>
      </c>
      <c r="X13">
        <v>0.98283958400000004</v>
      </c>
      <c r="Y13">
        <v>62</v>
      </c>
      <c r="Z13">
        <v>12</v>
      </c>
      <c r="AA13">
        <v>3</v>
      </c>
      <c r="AB13">
        <v>1</v>
      </c>
      <c r="AG13">
        <v>316629</v>
      </c>
      <c r="AH13">
        <v>122135.1719</v>
      </c>
      <c r="AI13">
        <v>60169.476560000003</v>
      </c>
      <c r="AJ13">
        <v>117097.4063</v>
      </c>
      <c r="AO13">
        <v>5106.9194340000004</v>
      </c>
      <c r="AP13">
        <v>10177.93066</v>
      </c>
      <c r="AQ13">
        <v>20056.492190000001</v>
      </c>
      <c r="AR13">
        <v>117097.4063</v>
      </c>
      <c r="AT13">
        <v>0.38573589899999999</v>
      </c>
      <c r="AU13">
        <v>0.49264660500000002</v>
      </c>
      <c r="AV13">
        <v>1.9461263419999999</v>
      </c>
      <c r="BA13">
        <v>5.1666665079999996</v>
      </c>
      <c r="BB13">
        <v>4</v>
      </c>
      <c r="BC13">
        <v>3</v>
      </c>
      <c r="BH13">
        <v>7.8065369999999996</v>
      </c>
      <c r="BI13">
        <v>10.379593</v>
      </c>
      <c r="BJ13">
        <v>44.003822999999997</v>
      </c>
      <c r="BK13">
        <v>497.94121100000001</v>
      </c>
      <c r="BL13">
        <v>17.580836000000001</v>
      </c>
      <c r="BM13">
        <v>-5.958672</v>
      </c>
      <c r="BN13">
        <v>23.539508000000001</v>
      </c>
      <c r="BO13">
        <v>13.472270999999999</v>
      </c>
      <c r="BP13">
        <v>2.4953609999999999</v>
      </c>
      <c r="BQ13">
        <v>13.476865</v>
      </c>
      <c r="BR13">
        <v>1.3485480000000001</v>
      </c>
      <c r="BS13">
        <v>1497.193573</v>
      </c>
      <c r="BT13">
        <v>375.04723200000001</v>
      </c>
      <c r="BU13">
        <v>6.686992</v>
      </c>
      <c r="BV13">
        <v>97.257993999999997</v>
      </c>
      <c r="BW13">
        <v>892.31378199999995</v>
      </c>
      <c r="BX13">
        <v>29.107433</v>
      </c>
      <c r="BY13">
        <v>891.66550500000005</v>
      </c>
      <c r="BZ13">
        <v>45.269067</v>
      </c>
      <c r="CA13" s="3" t="s">
        <v>110</v>
      </c>
      <c r="CB13">
        <v>12537914.91</v>
      </c>
      <c r="CC13">
        <v>9467456.1089999992</v>
      </c>
      <c r="CD13">
        <v>6429036.7209999999</v>
      </c>
      <c r="CE13">
        <v>4858194.2010000004</v>
      </c>
      <c r="CF13">
        <v>3456601.4270000001</v>
      </c>
      <c r="CG13">
        <v>2624828.3319999999</v>
      </c>
      <c r="CH13">
        <v>5724.8691820000004</v>
      </c>
      <c r="CI13">
        <v>7286.0431600000002</v>
      </c>
      <c r="CJ13">
        <v>3954.367452</v>
      </c>
      <c r="CK13">
        <v>2890.3009940000002</v>
      </c>
      <c r="CL13">
        <v>2122.7807320000002</v>
      </c>
      <c r="CM13">
        <v>1775.52864</v>
      </c>
      <c r="CN13">
        <v>0.44534099999999999</v>
      </c>
      <c r="CO13">
        <v>133.94</v>
      </c>
      <c r="CP13">
        <v>0.70826306900000002</v>
      </c>
      <c r="CQ13">
        <v>0.56719537799999997</v>
      </c>
      <c r="CR13">
        <v>0.60050084500000001</v>
      </c>
      <c r="CS13">
        <v>0.53673550000000003</v>
      </c>
      <c r="CT13">
        <v>0.50643006300000004</v>
      </c>
      <c r="CU13">
        <v>0.47931762100000003</v>
      </c>
      <c r="CV13">
        <v>0.452753984</v>
      </c>
      <c r="CW13">
        <v>156647.7072</v>
      </c>
      <c r="CX13">
        <v>39.516921000000004</v>
      </c>
      <c r="CY13" s="3" t="s">
        <v>121</v>
      </c>
      <c r="CZ13" s="3" t="s">
        <v>118</v>
      </c>
      <c r="DA13" s="3" t="s">
        <v>114</v>
      </c>
      <c r="DB13" s="3" t="str">
        <f>IF(Table1_1[[#This Row],[Drainage Area]]&lt;5000,"Small",IF(Table1_1[[#This Row],[Drainage Area]]&lt;20000,"Medium","Large"))</f>
        <v>Small</v>
      </c>
      <c r="DC13" s="3" t="str">
        <f>IF(Table1_1[[#This Row],[Population Density]]&lt;200,"Low",IF(Table1_1[[#This Row],[Population Density]]&lt;500,"Medium","High"))</f>
        <v>Low</v>
      </c>
      <c r="DD13" s="3" t="str">
        <f>IF(Table1_1[[#This Row],[Relief Ratio]]&lt;0.02,"Flat",IF(Table1_1[[#This Row],[Relief Ratio]]&lt;0.05,"Moderate","Steep"))</f>
        <v>Moderate</v>
      </c>
      <c r="DE13" s="3" t="str">
        <f>IF(Table1_1[[#This Row],[Drainage Intensity]]&lt;2,"Low",IF(Table1_1[[#This Row],[Drainage Density]]&lt;4,"Moderate","High"))</f>
        <v>Low</v>
      </c>
      <c r="DF13" s="12">
        <f>Table1_1[[#This Row],[Drainage Density]]*Table1_1[[#This Row],[Relief Ratio]]</f>
        <v>6.8394330249420002E-6</v>
      </c>
      <c r="DG13" s="3" t="str">
        <f>IF(Table1_1[[#This Row],[Flood Risk Index]]&lt;0.1,"Low",IF(Table1_1[[#This Row],[Flood Risk Index]]&lt;0.3,"Moderate","High"))</f>
        <v>Low</v>
      </c>
    </row>
    <row r="14" spans="1:111" x14ac:dyDescent="0.3">
      <c r="A14" s="3" t="s">
        <v>130</v>
      </c>
      <c r="B14">
        <v>4</v>
      </c>
      <c r="C14">
        <v>232643.07810000001</v>
      </c>
      <c r="D14">
        <v>171425.67189999999</v>
      </c>
      <c r="E14">
        <v>4486.435547</v>
      </c>
      <c r="F14">
        <v>449</v>
      </c>
      <c r="G14">
        <v>174895.9063</v>
      </c>
      <c r="H14">
        <v>494078.96879999997</v>
      </c>
      <c r="I14">
        <v>1.35710752</v>
      </c>
      <c r="J14">
        <v>0.14667028200000001</v>
      </c>
      <c r="K14">
        <v>2.5672410000000001E-3</v>
      </c>
      <c r="L14">
        <v>3.0299999999999999E-10</v>
      </c>
      <c r="M14">
        <v>0.23095031099999999</v>
      </c>
      <c r="N14">
        <v>6.8180136679999999</v>
      </c>
      <c r="O14">
        <v>1.4167800000000001E-4</v>
      </c>
      <c r="P14">
        <v>1.5603700000000001E-4</v>
      </c>
      <c r="Q14">
        <v>2.0956408980000001</v>
      </c>
      <c r="R14">
        <v>1.3301802869999999</v>
      </c>
      <c r="S14">
        <v>0.47086212</v>
      </c>
      <c r="T14">
        <v>58</v>
      </c>
      <c r="U14">
        <v>1.5600000000000001E-8</v>
      </c>
      <c r="V14">
        <v>1E-4</v>
      </c>
      <c r="W14" s="13">
        <v>2.4299999999999999E-12</v>
      </c>
      <c r="X14">
        <v>7.0060782000000002E-2</v>
      </c>
      <c r="Y14">
        <v>58</v>
      </c>
      <c r="Z14">
        <v>9</v>
      </c>
      <c r="AA14">
        <v>2</v>
      </c>
      <c r="AB14">
        <v>1</v>
      </c>
      <c r="AG14">
        <v>300637.28129999997</v>
      </c>
      <c r="AH14">
        <v>173040.2813</v>
      </c>
      <c r="AI14">
        <v>73708.875</v>
      </c>
      <c r="AJ14">
        <v>152665.17189999999</v>
      </c>
      <c r="AO14">
        <v>5183.4013670000004</v>
      </c>
      <c r="AP14">
        <v>19226.697270000001</v>
      </c>
      <c r="AQ14">
        <v>36854.4375</v>
      </c>
      <c r="AR14">
        <v>152665.17189999999</v>
      </c>
      <c r="AT14">
        <v>0.575578272</v>
      </c>
      <c r="AU14">
        <v>0.42596367000000002</v>
      </c>
      <c r="AV14">
        <v>2.071191072</v>
      </c>
      <c r="BA14">
        <v>6.4444446559999999</v>
      </c>
      <c r="BB14">
        <v>4.5</v>
      </c>
      <c r="BC14">
        <v>2</v>
      </c>
      <c r="BH14">
        <v>25.778604000000001</v>
      </c>
      <c r="BI14">
        <v>11.710461</v>
      </c>
      <c r="BJ14">
        <v>42.215595</v>
      </c>
      <c r="BK14">
        <v>480.92538200000001</v>
      </c>
      <c r="BL14">
        <v>38.529983000000001</v>
      </c>
      <c r="BM14">
        <v>10.78304</v>
      </c>
      <c r="BN14">
        <v>27.746943000000002</v>
      </c>
      <c r="BO14">
        <v>28.274173999999999</v>
      </c>
      <c r="BP14">
        <v>19.542199</v>
      </c>
      <c r="BQ14">
        <v>31.084188000000001</v>
      </c>
      <c r="BR14">
        <v>19.173552000000001</v>
      </c>
      <c r="BS14">
        <v>1247.2797929999999</v>
      </c>
      <c r="BT14">
        <v>307.89050099999997</v>
      </c>
      <c r="BU14">
        <v>2.9554399999999998</v>
      </c>
      <c r="BV14">
        <v>112.059601</v>
      </c>
      <c r="BW14">
        <v>822.94939599999998</v>
      </c>
      <c r="BX14">
        <v>27.228325000000002</v>
      </c>
      <c r="BY14">
        <v>268.38842799999998</v>
      </c>
      <c r="BZ14">
        <v>33.344040999999997</v>
      </c>
      <c r="CA14" s="3" t="s">
        <v>116</v>
      </c>
      <c r="CB14">
        <v>152519289.19999999</v>
      </c>
      <c r="CC14">
        <v>110181495.90000001</v>
      </c>
      <c r="CD14">
        <v>75273854.159999996</v>
      </c>
      <c r="CE14">
        <v>61545553.899999999</v>
      </c>
      <c r="CF14">
        <v>45303601.18</v>
      </c>
      <c r="CG14">
        <v>39482880.159999996</v>
      </c>
      <c r="CH14">
        <v>2260.8464610000001</v>
      </c>
      <c r="CI14">
        <v>2940.6646019999998</v>
      </c>
      <c r="CJ14">
        <v>1646.569387</v>
      </c>
      <c r="CK14">
        <v>1455.574869</v>
      </c>
      <c r="CL14">
        <v>1204.3438719999999</v>
      </c>
      <c r="CM14">
        <v>1187.0751279999999</v>
      </c>
      <c r="CN14">
        <v>4.304996</v>
      </c>
      <c r="CO14">
        <v>328.622951</v>
      </c>
      <c r="CP14">
        <v>41.601208460000002</v>
      </c>
      <c r="CQ14">
        <v>0.50161753899999995</v>
      </c>
      <c r="CR14">
        <v>0.53967130200000002</v>
      </c>
      <c r="CS14">
        <v>0.46356382099999999</v>
      </c>
      <c r="CT14">
        <v>0.42723976400000002</v>
      </c>
      <c r="CU14">
        <v>0.397834623</v>
      </c>
      <c r="CV14">
        <v>0.37015916399999998</v>
      </c>
      <c r="CW14">
        <v>2402524</v>
      </c>
      <c r="CX14">
        <v>528.75417100000004</v>
      </c>
      <c r="CY14" s="3" t="s">
        <v>117</v>
      </c>
      <c r="CZ14" s="3" t="s">
        <v>118</v>
      </c>
      <c r="DA14" s="3" t="s">
        <v>110</v>
      </c>
      <c r="DB14" s="3" t="str">
        <f>IF(Table1_1[[#This Row],[Drainage Area]]&lt;5000,"Small",IF(Table1_1[[#This Row],[Drainage Area]]&lt;20000,"Medium","Large"))</f>
        <v>Small</v>
      </c>
      <c r="DC14" s="3" t="str">
        <f>IF(Table1_1[[#This Row],[Population Density]]&lt;200,"Low",IF(Table1_1[[#This Row],[Population Density]]&lt;500,"Medium","High"))</f>
        <v>High</v>
      </c>
      <c r="DD14" s="3" t="str">
        <f>IF(Table1_1[[#This Row],[Relief Ratio]]&lt;0.02,"Flat",IF(Table1_1[[#This Row],[Relief Ratio]]&lt;0.05,"Moderate","Steep"))</f>
        <v>Flat</v>
      </c>
      <c r="DE14" s="3" t="str">
        <f>IF(Table1_1[[#This Row],[Drainage Intensity]]&lt;2,"Low",IF(Table1_1[[#This Row],[Drainage Density]]&lt;4,"Moderate","High"))</f>
        <v>Low</v>
      </c>
      <c r="DF14" s="12">
        <f>Table1_1[[#This Row],[Drainage Density]]*Table1_1[[#This Row],[Relief Ratio]]</f>
        <v>4.0058458391700005E-7</v>
      </c>
      <c r="DG14" s="3" t="str">
        <f>IF(Table1_1[[#This Row],[Flood Risk Index]]&lt;0.1,"Low",IF(Table1_1[[#This Row],[Flood Risk Index]]&lt;0.3,"Moderate","High"))</f>
        <v>Low</v>
      </c>
    </row>
    <row r="15" spans="1:111" x14ac:dyDescent="0.3">
      <c r="A15" s="3" t="s">
        <v>131</v>
      </c>
      <c r="B15">
        <v>5</v>
      </c>
      <c r="C15">
        <v>291041.09379999997</v>
      </c>
      <c r="D15">
        <v>205205.5625</v>
      </c>
      <c r="E15">
        <v>19162.853520000001</v>
      </c>
      <c r="F15">
        <v>557</v>
      </c>
      <c r="G15">
        <v>209606.89060000001</v>
      </c>
      <c r="H15">
        <v>710930.25</v>
      </c>
      <c r="I15">
        <v>1.418290496</v>
      </c>
      <c r="J15">
        <v>0.43616324699999998</v>
      </c>
      <c r="K15">
        <v>2.6573550000000001E-3</v>
      </c>
      <c r="L15">
        <v>1.2199999999999999E-10</v>
      </c>
      <c r="M15">
        <v>0.476448596</v>
      </c>
      <c r="N15">
        <v>2.2927196030000001</v>
      </c>
      <c r="O15">
        <v>3.9385000000000001E-4</v>
      </c>
      <c r="P15">
        <v>1.6395E-4</v>
      </c>
      <c r="Q15">
        <v>1.4590431450000001</v>
      </c>
      <c r="R15">
        <v>1.3885091540000001</v>
      </c>
      <c r="S15">
        <v>0.40938064499999999</v>
      </c>
      <c r="T15">
        <v>220</v>
      </c>
      <c r="U15">
        <v>1.46E-8</v>
      </c>
      <c r="V15">
        <v>8.9099999999999997E-5</v>
      </c>
      <c r="W15" s="13">
        <v>2.3999999999999999E-12</v>
      </c>
      <c r="X15">
        <v>9.1319873999999995E-2</v>
      </c>
      <c r="Y15">
        <v>220</v>
      </c>
      <c r="Z15">
        <v>43</v>
      </c>
      <c r="AA15">
        <v>12</v>
      </c>
      <c r="AB15">
        <v>4</v>
      </c>
      <c r="AC15">
        <v>1</v>
      </c>
      <c r="AG15">
        <v>1420586.25</v>
      </c>
      <c r="AH15">
        <v>756499.5625</v>
      </c>
      <c r="AI15">
        <v>426683.96879999997</v>
      </c>
      <c r="AJ15">
        <v>486951.25</v>
      </c>
      <c r="AK15">
        <v>51019.363279999998</v>
      </c>
      <c r="AO15">
        <v>6457.2104490000002</v>
      </c>
      <c r="AP15">
        <v>17593.01367</v>
      </c>
      <c r="AQ15">
        <v>35556.996090000001</v>
      </c>
      <c r="AR15">
        <v>121737.8125</v>
      </c>
      <c r="AS15">
        <v>51019.363279999998</v>
      </c>
      <c r="AT15">
        <v>0.53252631399999995</v>
      </c>
      <c r="AU15">
        <v>0.56402409099999995</v>
      </c>
      <c r="AV15">
        <v>1.1412457229999999</v>
      </c>
      <c r="AW15">
        <v>0.104773045</v>
      </c>
      <c r="BA15">
        <v>5.1162791250000001</v>
      </c>
      <c r="BB15">
        <v>3.5833332539999998</v>
      </c>
      <c r="BC15">
        <v>3</v>
      </c>
      <c r="BD15">
        <v>4</v>
      </c>
      <c r="BH15">
        <v>25.907135</v>
      </c>
      <c r="BI15">
        <v>11.496072</v>
      </c>
      <c r="BJ15">
        <v>42.739645000000003</v>
      </c>
      <c r="BK15">
        <v>462.22922499999999</v>
      </c>
      <c r="BL15">
        <v>37.809083000000001</v>
      </c>
      <c r="BM15">
        <v>10.905593</v>
      </c>
      <c r="BN15">
        <v>26.903490000000001</v>
      </c>
      <c r="BO15">
        <v>28.756363</v>
      </c>
      <c r="BP15">
        <v>19.729201</v>
      </c>
      <c r="BQ15">
        <v>30.640982999999999</v>
      </c>
      <c r="BR15">
        <v>19.380220000000001</v>
      </c>
      <c r="BS15">
        <v>1326.954101</v>
      </c>
      <c r="BT15">
        <v>334.07412599999998</v>
      </c>
      <c r="BU15">
        <v>2.542017</v>
      </c>
      <c r="BV15">
        <v>110.52819599999999</v>
      </c>
      <c r="BW15">
        <v>860.79234099999996</v>
      </c>
      <c r="BX15">
        <v>29.414266999999999</v>
      </c>
      <c r="BY15">
        <v>306.61258500000002</v>
      </c>
      <c r="BZ15">
        <v>32.019329999999997</v>
      </c>
      <c r="CA15" s="3" t="s">
        <v>116</v>
      </c>
      <c r="CB15">
        <v>277972901.69999999</v>
      </c>
      <c r="CC15">
        <v>201022334.90000001</v>
      </c>
      <c r="CD15">
        <v>139999525.19999999</v>
      </c>
      <c r="CE15">
        <v>112995292.40000001</v>
      </c>
      <c r="CF15">
        <v>78236432.590000004</v>
      </c>
      <c r="CG15">
        <v>65502953.689999998</v>
      </c>
      <c r="CH15">
        <v>2899.980282</v>
      </c>
      <c r="CI15">
        <v>3771.9806779999999</v>
      </c>
      <c r="CJ15">
        <v>2144.0654979999999</v>
      </c>
      <c r="CK15">
        <v>1872.185794</v>
      </c>
      <c r="CL15">
        <v>1468.111476</v>
      </c>
      <c r="CM15">
        <v>1396.4218209999999</v>
      </c>
      <c r="CN15">
        <v>3.4220809999999999</v>
      </c>
      <c r="CO15">
        <v>304.81376499999999</v>
      </c>
      <c r="CP15">
        <v>42.012835879999997</v>
      </c>
      <c r="CQ15">
        <v>0.54591652700000004</v>
      </c>
      <c r="CR15">
        <v>0.58733091999999998</v>
      </c>
      <c r="CS15">
        <v>0.50450220899999998</v>
      </c>
      <c r="CT15">
        <v>0.46497029400000001</v>
      </c>
      <c r="CU15">
        <v>0.43296830400000003</v>
      </c>
      <c r="CV15">
        <v>0.402848767</v>
      </c>
      <c r="CW15">
        <v>13108320</v>
      </c>
      <c r="CX15">
        <v>683.97096499999998</v>
      </c>
      <c r="CY15" s="3" t="s">
        <v>117</v>
      </c>
      <c r="CZ15" s="3" t="s">
        <v>118</v>
      </c>
      <c r="DA15" s="3" t="s">
        <v>112</v>
      </c>
      <c r="DB15" s="3" t="str">
        <f>IF(Table1_1[[#This Row],[Drainage Area]]&lt;5000,"Small",IF(Table1_1[[#This Row],[Drainage Area]]&lt;20000,"Medium","Large"))</f>
        <v>Medium</v>
      </c>
      <c r="DC15" s="3" t="str">
        <f>IF(Table1_1[[#This Row],[Population Density]]&lt;200,"Low",IF(Table1_1[[#This Row],[Population Density]]&lt;500,"Medium","High"))</f>
        <v>High</v>
      </c>
      <c r="DD15" s="3" t="str">
        <f>IF(Table1_1[[#This Row],[Relief Ratio]]&lt;0.02,"Flat",IF(Table1_1[[#This Row],[Relief Ratio]]&lt;0.05,"Moderate","Steep"))</f>
        <v>Flat</v>
      </c>
      <c r="DE15" s="3" t="str">
        <f>IF(Table1_1[[#This Row],[Drainage Intensity]]&lt;2,"Low",IF(Table1_1[[#This Row],[Drainage Density]]&lt;4,"Moderate","High"))</f>
        <v>Low</v>
      </c>
      <c r="DF15" s="12">
        <f>Table1_1[[#This Row],[Drainage Density]]*Table1_1[[#This Row],[Relief Ratio]]</f>
        <v>4.3567335225000005E-7</v>
      </c>
      <c r="DG15" s="3" t="str">
        <f>IF(Table1_1[[#This Row],[Flood Risk Index]]&lt;0.1,"Low",IF(Table1_1[[#This Row],[Flood Risk Index]]&lt;0.3,"Moderate","High"))</f>
        <v>Low</v>
      </c>
    </row>
    <row r="16" spans="1:111" x14ac:dyDescent="0.3">
      <c r="A16" s="3" t="s">
        <v>132</v>
      </c>
      <c r="B16">
        <v>4</v>
      </c>
      <c r="C16">
        <v>92433.679690000004</v>
      </c>
      <c r="D16">
        <v>63537.039060000003</v>
      </c>
      <c r="E16">
        <v>2188.4196780000002</v>
      </c>
      <c r="F16">
        <v>926</v>
      </c>
      <c r="G16">
        <v>69395.03125</v>
      </c>
      <c r="H16">
        <v>240174.5313</v>
      </c>
      <c r="I16">
        <v>1.454799891</v>
      </c>
      <c r="J16">
        <v>0.45443719599999999</v>
      </c>
      <c r="K16">
        <v>1.3343895E-2</v>
      </c>
      <c r="L16">
        <v>1.09E-9</v>
      </c>
      <c r="M16">
        <v>0.47674545600000001</v>
      </c>
      <c r="N16">
        <v>2.2005240920000002</v>
      </c>
      <c r="O16">
        <v>1.66546E-4</v>
      </c>
      <c r="P16">
        <v>1.6614000000000001E-4</v>
      </c>
      <c r="Q16">
        <v>1.4585888389999999</v>
      </c>
      <c r="R16">
        <v>1.331992745</v>
      </c>
      <c r="S16">
        <v>0.38486045600000002</v>
      </c>
      <c r="T16">
        <v>32</v>
      </c>
      <c r="U16">
        <v>1.8299999999999998E-8</v>
      </c>
      <c r="V16">
        <v>1.10016E-4</v>
      </c>
      <c r="W16" s="13">
        <v>3.04E-12</v>
      </c>
      <c r="X16">
        <v>0.153845653</v>
      </c>
      <c r="Y16">
        <v>32</v>
      </c>
      <c r="Z16">
        <v>5</v>
      </c>
      <c r="AA16">
        <v>2</v>
      </c>
      <c r="AB16">
        <v>1</v>
      </c>
      <c r="AG16">
        <v>226778.6563</v>
      </c>
      <c r="AH16">
        <v>57366.324220000002</v>
      </c>
      <c r="AI16">
        <v>43368.855470000002</v>
      </c>
      <c r="AJ16">
        <v>36070.234380000002</v>
      </c>
      <c r="AO16">
        <v>7086.8330079999996</v>
      </c>
      <c r="AP16">
        <v>11473.264649999999</v>
      </c>
      <c r="AQ16">
        <v>21684.427729999999</v>
      </c>
      <c r="AR16">
        <v>36070.234380000002</v>
      </c>
      <c r="AT16">
        <v>0.25296175500000001</v>
      </c>
      <c r="AU16">
        <v>0.75599849200000002</v>
      </c>
      <c r="AV16">
        <v>0.83170825199999998</v>
      </c>
      <c r="BA16">
        <v>6.4000000950000002</v>
      </c>
      <c r="BB16">
        <v>2.5</v>
      </c>
      <c r="BC16">
        <v>2</v>
      </c>
      <c r="BH16">
        <v>25.838336999999999</v>
      </c>
      <c r="BI16">
        <v>12.291600000000001</v>
      </c>
      <c r="BJ16">
        <v>51.657487000000003</v>
      </c>
      <c r="BK16">
        <v>275.45300200000003</v>
      </c>
      <c r="BL16">
        <v>36.964184000000003</v>
      </c>
      <c r="BM16">
        <v>13.17375</v>
      </c>
      <c r="BN16">
        <v>23.790434000000001</v>
      </c>
      <c r="BO16">
        <v>25.77392</v>
      </c>
      <c r="BP16">
        <v>23.957059000000001</v>
      </c>
      <c r="BQ16">
        <v>29.450858</v>
      </c>
      <c r="BR16">
        <v>22.379123</v>
      </c>
      <c r="BS16">
        <v>2726.1902150000001</v>
      </c>
      <c r="BT16">
        <v>1093.751004</v>
      </c>
      <c r="BU16">
        <v>0.54947100000000004</v>
      </c>
      <c r="BV16">
        <v>160.062285</v>
      </c>
      <c r="BW16">
        <v>2287.3935740000002</v>
      </c>
      <c r="BX16">
        <v>2.9817450000000001</v>
      </c>
      <c r="BY16">
        <v>336.17378600000001</v>
      </c>
      <c r="BZ16">
        <v>4.7535600000000002</v>
      </c>
      <c r="CA16" s="3" t="s">
        <v>116</v>
      </c>
      <c r="CB16">
        <v>116926354.3</v>
      </c>
      <c r="CC16">
        <v>85148156.5</v>
      </c>
      <c r="CD16">
        <v>58972067.789999999</v>
      </c>
      <c r="CE16">
        <v>40660399.140000001</v>
      </c>
      <c r="CF16">
        <v>32546801.98</v>
      </c>
      <c r="CG16">
        <v>22735384.629999999</v>
      </c>
      <c r="CH16">
        <v>6587.9273110000004</v>
      </c>
      <c r="CI16">
        <v>8569.0333859999992</v>
      </c>
      <c r="CJ16">
        <v>4838.0194860000001</v>
      </c>
      <c r="CK16">
        <v>3467.4277539999998</v>
      </c>
      <c r="CL16">
        <v>3202.5255040000002</v>
      </c>
      <c r="CM16">
        <v>2568.0943820000002</v>
      </c>
      <c r="CN16">
        <v>2.3017979999999998</v>
      </c>
      <c r="CO16">
        <v>273.67857099999998</v>
      </c>
      <c r="CP16">
        <v>14.64354528</v>
      </c>
      <c r="CQ16">
        <v>0.69075893499999996</v>
      </c>
      <c r="CR16">
        <v>0.74316138200000004</v>
      </c>
      <c r="CS16">
        <v>0.63835659300000003</v>
      </c>
      <c r="CT16">
        <v>0.58833611100000005</v>
      </c>
      <c r="CU16">
        <v>0.54784331600000002</v>
      </c>
      <c r="CV16">
        <v>0.50973246699999997</v>
      </c>
      <c r="CW16">
        <v>616329.63890000002</v>
      </c>
      <c r="CX16">
        <v>285.05939899999998</v>
      </c>
      <c r="CY16" s="3" t="s">
        <v>133</v>
      </c>
      <c r="CZ16" s="3" t="s">
        <v>134</v>
      </c>
      <c r="DA16" s="3" t="s">
        <v>135</v>
      </c>
      <c r="DB16" s="3" t="str">
        <f>IF(Table1_1[[#This Row],[Drainage Area]]&lt;5000,"Small",IF(Table1_1[[#This Row],[Drainage Area]]&lt;20000,"Medium","Large"))</f>
        <v>Small</v>
      </c>
      <c r="DC16" s="3" t="str">
        <f>IF(Table1_1[[#This Row],[Population Density]]&lt;200,"Low",IF(Table1_1[[#This Row],[Population Density]]&lt;500,"Medium","High"))</f>
        <v>Medium</v>
      </c>
      <c r="DD16" s="3" t="str">
        <f>IF(Table1_1[[#This Row],[Relief Ratio]]&lt;0.02,"Flat",IF(Table1_1[[#This Row],[Relief Ratio]]&lt;0.05,"Moderate","Steep"))</f>
        <v>Flat</v>
      </c>
      <c r="DE16" s="3" t="str">
        <f>IF(Table1_1[[#This Row],[Drainage Intensity]]&lt;2,"Low",IF(Table1_1[[#This Row],[Drainage Density]]&lt;4,"Moderate","High"))</f>
        <v>Low</v>
      </c>
      <c r="DF16" s="12">
        <f>Table1_1[[#This Row],[Drainage Density]]*Table1_1[[#This Row],[Relief Ratio]]</f>
        <v>2.2169547152999999E-6</v>
      </c>
      <c r="DG16" s="3" t="str">
        <f>IF(Table1_1[[#This Row],[Flood Risk Index]]&lt;0.1,"Low",IF(Table1_1[[#This Row],[Flood Risk Index]]&lt;0.3,"Moderate","High"))</f>
        <v>Low</v>
      </c>
    </row>
    <row r="17" spans="1:111" x14ac:dyDescent="0.3">
      <c r="A17" s="3" t="s">
        <v>136</v>
      </c>
      <c r="B17">
        <v>4</v>
      </c>
      <c r="C17">
        <v>102817.55469999999</v>
      </c>
      <c r="D17">
        <v>77464.820309999996</v>
      </c>
      <c r="E17">
        <v>2308.2470699999999</v>
      </c>
      <c r="F17">
        <v>517</v>
      </c>
      <c r="G17">
        <v>79989.875</v>
      </c>
      <c r="H17">
        <v>251064.4688</v>
      </c>
      <c r="I17">
        <v>1.327280641</v>
      </c>
      <c r="J17">
        <v>0.36075490700000001</v>
      </c>
      <c r="K17">
        <v>6.463318E-3</v>
      </c>
      <c r="L17">
        <v>9.2200000000000002E-10</v>
      </c>
      <c r="M17">
        <v>0.46017354700000002</v>
      </c>
      <c r="N17">
        <v>2.7719650269999998</v>
      </c>
      <c r="O17">
        <v>1.7525400000000001E-4</v>
      </c>
      <c r="P17">
        <v>1.71614E-4</v>
      </c>
      <c r="Q17">
        <v>1.4846200940000001</v>
      </c>
      <c r="R17">
        <v>1.2853821519999999</v>
      </c>
      <c r="S17">
        <v>0.40952649699999999</v>
      </c>
      <c r="T17">
        <v>33</v>
      </c>
      <c r="U17">
        <v>1.9099999999999999E-8</v>
      </c>
      <c r="V17">
        <v>1.11075E-4</v>
      </c>
      <c r="W17" s="13">
        <v>3.27E-12</v>
      </c>
      <c r="X17">
        <v>8.8724673000000004E-2</v>
      </c>
      <c r="Y17">
        <v>33</v>
      </c>
      <c r="Z17">
        <v>8</v>
      </c>
      <c r="AA17">
        <v>2</v>
      </c>
      <c r="AB17">
        <v>1</v>
      </c>
      <c r="AG17">
        <v>206872.75</v>
      </c>
      <c r="AH17">
        <v>81737.953129999994</v>
      </c>
      <c r="AI17">
        <v>89281.515629999994</v>
      </c>
      <c r="AJ17">
        <v>18236.332030000001</v>
      </c>
      <c r="AO17">
        <v>6268.8710940000001</v>
      </c>
      <c r="AP17">
        <v>10217.244140000001</v>
      </c>
      <c r="AQ17">
        <v>44640.757810000003</v>
      </c>
      <c r="AR17">
        <v>18236.332030000001</v>
      </c>
      <c r="AT17">
        <v>0.39511221600000002</v>
      </c>
      <c r="AU17">
        <v>1.0922895669999999</v>
      </c>
      <c r="AV17">
        <v>0.20425652</v>
      </c>
      <c r="BA17">
        <v>4.125</v>
      </c>
      <c r="BB17">
        <v>4</v>
      </c>
      <c r="BC17">
        <v>2</v>
      </c>
      <c r="BH17">
        <v>26.544540000000001</v>
      </c>
      <c r="BI17">
        <v>13.190410999999999</v>
      </c>
      <c r="BJ17">
        <v>46.159654000000003</v>
      </c>
      <c r="BK17">
        <v>417.18604900000003</v>
      </c>
      <c r="BL17">
        <v>40.391984999999998</v>
      </c>
      <c r="BM17">
        <v>11.818472999999999</v>
      </c>
      <c r="BN17">
        <v>28.573512000000001</v>
      </c>
      <c r="BO17">
        <v>27.181916999999999</v>
      </c>
      <c r="BP17">
        <v>26.324292</v>
      </c>
      <c r="BQ17">
        <v>31.930385999999999</v>
      </c>
      <c r="BR17">
        <v>21.154993999999999</v>
      </c>
      <c r="BS17">
        <v>902.15204700000004</v>
      </c>
      <c r="BT17">
        <v>303.567251</v>
      </c>
      <c r="BU17">
        <v>0.35947699999999999</v>
      </c>
      <c r="BV17">
        <v>148.939301</v>
      </c>
      <c r="BW17">
        <v>754.12555899999995</v>
      </c>
      <c r="BX17">
        <v>3.5889229999999999</v>
      </c>
      <c r="BY17">
        <v>114.381837</v>
      </c>
      <c r="BZ17">
        <v>5.0811830000000002</v>
      </c>
      <c r="CA17" s="3" t="s">
        <v>116</v>
      </c>
      <c r="CB17">
        <v>257966171.90000001</v>
      </c>
      <c r="CC17">
        <v>187405717.59999999</v>
      </c>
      <c r="CD17">
        <v>132375921.90000001</v>
      </c>
      <c r="CE17">
        <v>79648902.569999993</v>
      </c>
      <c r="CF17">
        <v>61798164.460000001</v>
      </c>
      <c r="CG17">
        <v>46441520.93</v>
      </c>
      <c r="CH17">
        <v>6431.7010140000002</v>
      </c>
      <c r="CI17">
        <v>8365.6604640000005</v>
      </c>
      <c r="CJ17">
        <v>4836.3385289999997</v>
      </c>
      <c r="CK17">
        <v>3127.7160210000002</v>
      </c>
      <c r="CL17">
        <v>2704.8798459999998</v>
      </c>
      <c r="CM17">
        <v>2292.262725</v>
      </c>
      <c r="CN17">
        <v>0.39686399999999999</v>
      </c>
      <c r="CO17">
        <v>319.64285699999999</v>
      </c>
      <c r="CP17">
        <v>56.093189959999997</v>
      </c>
      <c r="CQ17">
        <v>0.65746859599999996</v>
      </c>
      <c r="CR17">
        <v>0.70734557099999995</v>
      </c>
      <c r="CS17">
        <v>0.60759168100000005</v>
      </c>
      <c r="CT17">
        <v>0.55998190699999995</v>
      </c>
      <c r="CU17">
        <v>0.52144065799999995</v>
      </c>
      <c r="CV17">
        <v>0.48516650500000003</v>
      </c>
      <c r="CW17">
        <v>1072623</v>
      </c>
      <c r="CX17">
        <v>469.067879</v>
      </c>
      <c r="CY17" s="3" t="s">
        <v>117</v>
      </c>
      <c r="CZ17" s="3" t="s">
        <v>137</v>
      </c>
      <c r="DA17" s="3" t="s">
        <v>110</v>
      </c>
      <c r="DB17" s="3" t="str">
        <f>IF(Table1_1[[#This Row],[Drainage Area]]&lt;5000,"Small",IF(Table1_1[[#This Row],[Drainage Area]]&lt;20000,"Medium","Large"))</f>
        <v>Small</v>
      </c>
      <c r="DC17" s="3" t="str">
        <f>IF(Table1_1[[#This Row],[Population Density]]&lt;200,"Low",IF(Table1_1[[#This Row],[Population Density]]&lt;500,"Medium","High"))</f>
        <v>Medium</v>
      </c>
      <c r="DD17" s="3" t="str">
        <f>IF(Table1_1[[#This Row],[Relief Ratio]]&lt;0.02,"Flat",IF(Table1_1[[#This Row],[Relief Ratio]]&lt;0.05,"Moderate","Steep"))</f>
        <v>Flat</v>
      </c>
      <c r="DE17" s="3" t="str">
        <f>IF(Table1_1[[#This Row],[Drainage Intensity]]&lt;2,"Low",IF(Table1_1[[#This Row],[Drainage Density]]&lt;4,"Moderate","High"))</f>
        <v>Low</v>
      </c>
      <c r="DF17" s="12">
        <f>Table1_1[[#This Row],[Drainage Density]]*Table1_1[[#This Row],[Relief Ratio]]</f>
        <v>1.1091958552519999E-6</v>
      </c>
      <c r="DG17" s="3" t="str">
        <f>IF(Table1_1[[#This Row],[Flood Risk Index]]&lt;0.1,"Low",IF(Table1_1[[#This Row],[Flood Risk Index]]&lt;0.3,"Moderate","High"))</f>
        <v>Low</v>
      </c>
    </row>
    <row r="18" spans="1:111" x14ac:dyDescent="0.3">
      <c r="A18" s="3" t="s">
        <v>138</v>
      </c>
      <c r="B18">
        <v>5</v>
      </c>
      <c r="C18">
        <v>750349.125</v>
      </c>
      <c r="D18">
        <v>566346.3125</v>
      </c>
      <c r="E18">
        <v>63694.527340000001</v>
      </c>
      <c r="F18">
        <v>1256</v>
      </c>
      <c r="G18">
        <v>570237.4375</v>
      </c>
      <c r="H18">
        <v>1835279</v>
      </c>
      <c r="I18">
        <v>1.324894547</v>
      </c>
      <c r="J18">
        <v>0.195880264</v>
      </c>
      <c r="K18">
        <v>2.2025909999999998E-3</v>
      </c>
      <c r="L18">
        <v>2.4600000000000001E-11</v>
      </c>
      <c r="M18">
        <v>0.23763357099999999</v>
      </c>
      <c r="N18">
        <v>5.1051597600000003</v>
      </c>
      <c r="O18">
        <v>5.8955599999999998E-4</v>
      </c>
      <c r="P18">
        <v>1.74341E-4</v>
      </c>
      <c r="Q18">
        <v>2.065961599</v>
      </c>
      <c r="R18">
        <v>1.3158538339999999</v>
      </c>
      <c r="S18">
        <v>0.40884745099999997</v>
      </c>
      <c r="T18">
        <v>828</v>
      </c>
      <c r="U18">
        <v>1.7E-8</v>
      </c>
      <c r="V18">
        <v>9.7399999999999996E-5</v>
      </c>
      <c r="W18" s="13">
        <v>2.9599999999999999E-12</v>
      </c>
      <c r="X18">
        <v>0.218971848</v>
      </c>
      <c r="Y18">
        <v>828</v>
      </c>
      <c r="Z18">
        <v>207</v>
      </c>
      <c r="AA18">
        <v>39</v>
      </c>
      <c r="AB18">
        <v>7</v>
      </c>
      <c r="AC18">
        <v>1</v>
      </c>
      <c r="AG18">
        <v>5933836</v>
      </c>
      <c r="AH18">
        <v>2776032.75</v>
      </c>
      <c r="AI18">
        <v>1316217.625</v>
      </c>
      <c r="AJ18">
        <v>497981.1875</v>
      </c>
      <c r="AK18">
        <v>580477.3125</v>
      </c>
      <c r="AO18">
        <v>7166.46875</v>
      </c>
      <c r="AP18">
        <v>13410.78613</v>
      </c>
      <c r="AQ18">
        <v>33749.167970000002</v>
      </c>
      <c r="AR18">
        <v>71140.171879999994</v>
      </c>
      <c r="AS18">
        <v>580477.3125</v>
      </c>
      <c r="AT18">
        <v>0.467831045</v>
      </c>
      <c r="AU18">
        <v>0.47413620400000001</v>
      </c>
      <c r="AV18">
        <v>0.378342599</v>
      </c>
      <c r="AW18">
        <v>1.1656610970000001</v>
      </c>
      <c r="BA18">
        <v>4</v>
      </c>
      <c r="BB18">
        <v>5.3076925279999996</v>
      </c>
      <c r="BC18">
        <v>5.5714287760000003</v>
      </c>
      <c r="BD18">
        <v>7</v>
      </c>
      <c r="BH18">
        <v>26.644081</v>
      </c>
      <c r="BI18">
        <v>13.454998</v>
      </c>
      <c r="BJ18">
        <v>47.622782000000001</v>
      </c>
      <c r="BK18">
        <v>395.53719799999999</v>
      </c>
      <c r="BL18">
        <v>41.079144999999997</v>
      </c>
      <c r="BM18">
        <v>12.812237</v>
      </c>
      <c r="BN18">
        <v>28.266908000000001</v>
      </c>
      <c r="BO18">
        <v>26.601946999999999</v>
      </c>
      <c r="BP18">
        <v>26.830200000000001</v>
      </c>
      <c r="BQ18">
        <v>32.059280999999999</v>
      </c>
      <c r="BR18">
        <v>21.931086000000001</v>
      </c>
      <c r="BS18">
        <v>838.95258000000001</v>
      </c>
      <c r="BT18">
        <v>248.13808</v>
      </c>
      <c r="BU18">
        <v>2.162785</v>
      </c>
      <c r="BV18">
        <v>127.46221300000001</v>
      </c>
      <c r="BW18">
        <v>618.81683799999996</v>
      </c>
      <c r="BX18">
        <v>10.939145</v>
      </c>
      <c r="BY18">
        <v>142.65997400000001</v>
      </c>
      <c r="BZ18">
        <v>23.160409999999999</v>
      </c>
      <c r="CA18" s="3" t="s">
        <v>139</v>
      </c>
      <c r="CB18">
        <v>223100910.19999999</v>
      </c>
      <c r="CC18">
        <v>161785150.5</v>
      </c>
      <c r="CD18">
        <v>111455085.7</v>
      </c>
      <c r="CE18">
        <v>74877175.420000002</v>
      </c>
      <c r="CF18">
        <v>63905979.75</v>
      </c>
      <c r="CG18">
        <v>45529916.380000003</v>
      </c>
      <c r="CH18">
        <v>6438.9219640000001</v>
      </c>
      <c r="CI18">
        <v>8375.05314</v>
      </c>
      <c r="CJ18">
        <v>4718.8219259999996</v>
      </c>
      <c r="CK18">
        <v>3442.6318489999999</v>
      </c>
      <c r="CL18">
        <v>3265.356644</v>
      </c>
      <c r="CM18">
        <v>2597.5900059999999</v>
      </c>
      <c r="CN18">
        <v>1.705076</v>
      </c>
      <c r="CO18">
        <v>380.47401000000002</v>
      </c>
      <c r="CP18">
        <v>7.9899584490000004</v>
      </c>
      <c r="CQ18">
        <v>0.68191872600000003</v>
      </c>
      <c r="CR18">
        <v>0.73365054600000001</v>
      </c>
      <c r="CS18">
        <v>0.63018703399999998</v>
      </c>
      <c r="CT18">
        <v>0.58080669699999998</v>
      </c>
      <c r="CU18">
        <v>0.54083211399999997</v>
      </c>
      <c r="CV18">
        <v>0.50320900499999999</v>
      </c>
      <c r="CW18">
        <v>18379050</v>
      </c>
      <c r="CX18">
        <v>286.74662999999998</v>
      </c>
      <c r="CY18" s="3" t="s">
        <v>117</v>
      </c>
      <c r="CZ18" s="3" t="s">
        <v>137</v>
      </c>
      <c r="DA18" s="3" t="s">
        <v>135</v>
      </c>
      <c r="DB18" s="3" t="str">
        <f>IF(Table1_1[[#This Row],[Drainage Area]]&lt;5000,"Small",IF(Table1_1[[#This Row],[Drainage Area]]&lt;20000,"Medium","Large"))</f>
        <v>Large</v>
      </c>
      <c r="DC18" s="3" t="str">
        <f>IF(Table1_1[[#This Row],[Population Density]]&lt;200,"Low",IF(Table1_1[[#This Row],[Population Density]]&lt;500,"Medium","High"))</f>
        <v>Medium</v>
      </c>
      <c r="DD18" s="3" t="str">
        <f>IF(Table1_1[[#This Row],[Relief Ratio]]&lt;0.02,"Flat",IF(Table1_1[[#This Row],[Relief Ratio]]&lt;0.05,"Moderate","Steep"))</f>
        <v>Flat</v>
      </c>
      <c r="DE18" s="3" t="str">
        <f>IF(Table1_1[[#This Row],[Drainage Intensity]]&lt;2,"Low",IF(Table1_1[[#This Row],[Drainage Density]]&lt;4,"Moderate","High"))</f>
        <v>Low</v>
      </c>
      <c r="DF18" s="12">
        <f>Table1_1[[#This Row],[Drainage Density]]*Table1_1[[#This Row],[Relief Ratio]]</f>
        <v>3.8400191753099999E-7</v>
      </c>
      <c r="DG18" s="3" t="str">
        <f>IF(Table1_1[[#This Row],[Flood Risk Index]]&lt;0.1,"Low",IF(Table1_1[[#This Row],[Flood Risk Index]]&lt;0.3,"Moderate","High"))</f>
        <v>Low</v>
      </c>
    </row>
    <row r="19" spans="1:111" x14ac:dyDescent="0.3">
      <c r="A19" s="3" t="s">
        <v>140</v>
      </c>
      <c r="B19">
        <v>7</v>
      </c>
      <c r="C19">
        <v>1393229.75</v>
      </c>
      <c r="D19">
        <v>915337.375</v>
      </c>
      <c r="E19">
        <v>305683.8125</v>
      </c>
      <c r="F19">
        <v>1514</v>
      </c>
      <c r="G19">
        <v>938523.5625</v>
      </c>
      <c r="H19">
        <v>4014486</v>
      </c>
      <c r="I19">
        <v>1.5220942500000001</v>
      </c>
      <c r="J19">
        <v>0.347042024</v>
      </c>
      <c r="K19">
        <v>1.613172E-3</v>
      </c>
      <c r="L19">
        <v>6.8299999999999998E-12</v>
      </c>
      <c r="M19">
        <v>0.23835398299999999</v>
      </c>
      <c r="N19">
        <v>2.8814952370000002</v>
      </c>
      <c r="O19">
        <v>1.294562E-3</v>
      </c>
      <c r="P19">
        <v>1.6252199999999999E-4</v>
      </c>
      <c r="Q19">
        <v>2.0628371240000001</v>
      </c>
      <c r="R19">
        <v>1.4844909909999999</v>
      </c>
      <c r="S19">
        <v>0.34705060700000001</v>
      </c>
      <c r="T19">
        <v>4101</v>
      </c>
      <c r="U19">
        <v>1.7E-8</v>
      </c>
      <c r="V19">
        <v>1.04609E-4</v>
      </c>
      <c r="W19" s="13">
        <v>2.76E-12</v>
      </c>
      <c r="X19">
        <v>0.24605891099999999</v>
      </c>
      <c r="Y19">
        <v>4101</v>
      </c>
      <c r="Z19">
        <v>860</v>
      </c>
      <c r="AA19">
        <v>180</v>
      </c>
      <c r="AB19">
        <v>40</v>
      </c>
      <c r="AC19">
        <v>11</v>
      </c>
      <c r="AD19">
        <v>4</v>
      </c>
      <c r="AE19">
        <v>1</v>
      </c>
      <c r="AG19">
        <v>26209998</v>
      </c>
      <c r="AH19">
        <v>11301700</v>
      </c>
      <c r="AI19">
        <v>5876153</v>
      </c>
      <c r="AJ19">
        <v>3152302.25</v>
      </c>
      <c r="AK19">
        <v>1722194.375</v>
      </c>
      <c r="AL19">
        <v>920850.8125</v>
      </c>
      <c r="AM19">
        <v>497267.9375</v>
      </c>
      <c r="AO19">
        <v>6391.1235349999997</v>
      </c>
      <c r="AP19">
        <v>13141.51172</v>
      </c>
      <c r="AQ19">
        <v>32645.29492</v>
      </c>
      <c r="AR19">
        <v>78807.554690000004</v>
      </c>
      <c r="AS19">
        <v>156563.125</v>
      </c>
      <c r="AT19">
        <v>0.43119806100000002</v>
      </c>
      <c r="AU19">
        <v>0.51993531000000004</v>
      </c>
      <c r="AV19">
        <v>0.53645682299999997</v>
      </c>
      <c r="AW19">
        <v>0.54632908099999999</v>
      </c>
      <c r="AX19">
        <v>0.53469622100000003</v>
      </c>
      <c r="AY19">
        <v>0.54000920100000005</v>
      </c>
      <c r="BA19">
        <v>4.7686047550000001</v>
      </c>
      <c r="BB19">
        <v>4.777777672</v>
      </c>
      <c r="BC19">
        <v>4.5</v>
      </c>
      <c r="BD19">
        <v>3.6363637450000001</v>
      </c>
      <c r="BE19">
        <v>2.75</v>
      </c>
      <c r="BF19">
        <v>4</v>
      </c>
      <c r="BH19">
        <v>26.285972999999998</v>
      </c>
      <c r="BI19">
        <v>12.167401999999999</v>
      </c>
      <c r="BJ19">
        <v>44.599955999999999</v>
      </c>
      <c r="BK19">
        <v>401.84304400000002</v>
      </c>
      <c r="BL19">
        <v>40.446505000000002</v>
      </c>
      <c r="BM19">
        <v>13.11111</v>
      </c>
      <c r="BN19">
        <v>27.335394999999998</v>
      </c>
      <c r="BO19">
        <v>26.329810999999999</v>
      </c>
      <c r="BP19">
        <v>22.541779999999999</v>
      </c>
      <c r="BQ19">
        <v>31.705598999999999</v>
      </c>
      <c r="BR19">
        <v>21.407260000000001</v>
      </c>
      <c r="BS19">
        <v>1129.1448150000001</v>
      </c>
      <c r="BT19">
        <v>318.49142499999999</v>
      </c>
      <c r="BU19">
        <v>3.9406720000000002</v>
      </c>
      <c r="BV19">
        <v>123.51285</v>
      </c>
      <c r="BW19">
        <v>813.07887400000004</v>
      </c>
      <c r="BX19">
        <v>16.861177999999999</v>
      </c>
      <c r="BY19">
        <v>195.872196</v>
      </c>
      <c r="BZ19">
        <v>26.747164999999999</v>
      </c>
      <c r="CA19" s="3" t="s">
        <v>116</v>
      </c>
      <c r="CB19">
        <v>160155032.19999999</v>
      </c>
      <c r="CC19">
        <v>116174215.5</v>
      </c>
      <c r="CD19">
        <v>77950675.620000005</v>
      </c>
      <c r="CE19">
        <v>54006858.990000002</v>
      </c>
      <c r="CF19">
        <v>44524635.049999997</v>
      </c>
      <c r="CG19">
        <v>31976059.329999998</v>
      </c>
      <c r="CH19">
        <v>5592.303011</v>
      </c>
      <c r="CI19">
        <v>7273.8627800000004</v>
      </c>
      <c r="CJ19">
        <v>4001.9925079999998</v>
      </c>
      <c r="CK19">
        <v>2998.0887699999998</v>
      </c>
      <c r="CL19">
        <v>2728.5670060000002</v>
      </c>
      <c r="CM19">
        <v>2193.1310229999999</v>
      </c>
      <c r="CN19">
        <v>2.6620900000000001</v>
      </c>
      <c r="CO19">
        <v>336.436601</v>
      </c>
      <c r="CP19">
        <v>6.4202582870000002</v>
      </c>
      <c r="CQ19">
        <v>0.63860536000000001</v>
      </c>
      <c r="CR19">
        <v>0.68705133200000001</v>
      </c>
      <c r="CS19">
        <v>0.59015948900000004</v>
      </c>
      <c r="CT19">
        <v>0.543915645</v>
      </c>
      <c r="CU19">
        <v>0.506480131</v>
      </c>
      <c r="CV19">
        <v>0.471246728</v>
      </c>
      <c r="CW19">
        <v>69173810</v>
      </c>
      <c r="CX19">
        <v>225.97926200000001</v>
      </c>
      <c r="CY19" s="3" t="s">
        <v>117</v>
      </c>
      <c r="CZ19" s="3" t="s">
        <v>137</v>
      </c>
      <c r="DA19" s="3" t="s">
        <v>110</v>
      </c>
      <c r="DB19" s="3" t="str">
        <f>IF(Table1_1[[#This Row],[Drainage Area]]&lt;5000,"Small",IF(Table1_1[[#This Row],[Drainage Area]]&lt;20000,"Medium","Large"))</f>
        <v>Large</v>
      </c>
      <c r="DC19" s="3" t="str">
        <f>IF(Table1_1[[#This Row],[Population Density]]&lt;200,"Low",IF(Table1_1[[#This Row],[Population Density]]&lt;500,"Medium","High"))</f>
        <v>Medium</v>
      </c>
      <c r="DD19" s="3" t="str">
        <f>IF(Table1_1[[#This Row],[Relief Ratio]]&lt;0.02,"Flat",IF(Table1_1[[#This Row],[Relief Ratio]]&lt;0.05,"Moderate","Steep"))</f>
        <v>Flat</v>
      </c>
      <c r="DE19" s="3" t="str">
        <f>IF(Table1_1[[#This Row],[Drainage Intensity]]&lt;2,"Low",IF(Table1_1[[#This Row],[Drainage Density]]&lt;4,"Moderate","High"))</f>
        <v>Low</v>
      </c>
      <c r="DF19" s="12">
        <f>Table1_1[[#This Row],[Drainage Density]]*Table1_1[[#This Row],[Relief Ratio]]</f>
        <v>2.6217593978399995E-7</v>
      </c>
      <c r="DG19" s="3" t="str">
        <f>IF(Table1_1[[#This Row],[Flood Risk Index]]&lt;0.1,"Low",IF(Table1_1[[#This Row],[Flood Risk Index]]&lt;0.3,"Moderate","High"))</f>
        <v>Low</v>
      </c>
    </row>
    <row r="20" spans="1:111" x14ac:dyDescent="0.3">
      <c r="A20" s="3" t="s">
        <v>141</v>
      </c>
      <c r="B20">
        <v>6</v>
      </c>
      <c r="C20">
        <v>335415.4375</v>
      </c>
      <c r="D20">
        <v>148760.8125</v>
      </c>
      <c r="E20">
        <v>25780.101559999999</v>
      </c>
      <c r="F20">
        <v>776</v>
      </c>
      <c r="G20">
        <v>153332.3438</v>
      </c>
      <c r="H20">
        <v>883523.625</v>
      </c>
      <c r="I20">
        <v>2.2547297479999999</v>
      </c>
      <c r="J20">
        <v>1.0965212580000001</v>
      </c>
      <c r="K20">
        <v>5.0609019999999999E-3</v>
      </c>
      <c r="L20">
        <v>1.4399999999999999E-10</v>
      </c>
      <c r="M20">
        <v>0.41500961800000002</v>
      </c>
      <c r="N20">
        <v>0.91197496700000003</v>
      </c>
      <c r="O20">
        <v>5.4327900000000003E-4</v>
      </c>
      <c r="P20">
        <v>1.6658499999999999E-4</v>
      </c>
      <c r="Q20">
        <v>1.5633171800000001</v>
      </c>
      <c r="R20">
        <v>2.187506199</v>
      </c>
      <c r="S20">
        <v>0.37963381400000001</v>
      </c>
      <c r="T20">
        <v>362</v>
      </c>
      <c r="U20">
        <v>1.8600000000000001E-8</v>
      </c>
      <c r="V20">
        <v>1.1176899999999999E-4</v>
      </c>
      <c r="W20" s="13">
        <v>3.1000000000000001E-12</v>
      </c>
      <c r="X20">
        <v>0.12927018100000001</v>
      </c>
      <c r="Y20">
        <v>362</v>
      </c>
      <c r="Z20">
        <v>87</v>
      </c>
      <c r="AA20">
        <v>21</v>
      </c>
      <c r="AB20">
        <v>7</v>
      </c>
      <c r="AC20">
        <v>2</v>
      </c>
      <c r="AD20">
        <v>1</v>
      </c>
      <c r="AG20">
        <v>2182030</v>
      </c>
      <c r="AH20">
        <v>1074673.375</v>
      </c>
      <c r="AI20">
        <v>446856.53129999997</v>
      </c>
      <c r="AJ20">
        <v>370497.28129999997</v>
      </c>
      <c r="AK20">
        <v>140171.67189999999</v>
      </c>
      <c r="AL20">
        <v>80356.351559999996</v>
      </c>
      <c r="AO20">
        <v>6027.7070309999999</v>
      </c>
      <c r="AP20">
        <v>12352.56738</v>
      </c>
      <c r="AQ20">
        <v>21278.882809999999</v>
      </c>
      <c r="AR20">
        <v>52928.183590000001</v>
      </c>
      <c r="AS20">
        <v>70085.835940000004</v>
      </c>
      <c r="AT20">
        <v>0.49251082499999999</v>
      </c>
      <c r="AU20">
        <v>0.41580683000000002</v>
      </c>
      <c r="AV20">
        <v>0.82911908599999995</v>
      </c>
      <c r="AW20">
        <v>0.37833386699999999</v>
      </c>
      <c r="AX20">
        <v>0.57327097699999996</v>
      </c>
      <c r="BA20">
        <v>4.1609196659999999</v>
      </c>
      <c r="BB20">
        <v>4.1428570750000002</v>
      </c>
      <c r="BC20">
        <v>3</v>
      </c>
      <c r="BD20">
        <v>3.5</v>
      </c>
      <c r="BE20">
        <v>2</v>
      </c>
      <c r="BH20">
        <v>26.244050000000001</v>
      </c>
      <c r="BI20">
        <v>13.592345</v>
      </c>
      <c r="BJ20">
        <v>45.210734000000002</v>
      </c>
      <c r="BK20">
        <v>454.46650799999998</v>
      </c>
      <c r="BL20">
        <v>40.823898</v>
      </c>
      <c r="BM20">
        <v>10.75849</v>
      </c>
      <c r="BN20">
        <v>30.065408000000001</v>
      </c>
      <c r="BO20">
        <v>27.101032</v>
      </c>
      <c r="BP20">
        <v>25.401185000000002</v>
      </c>
      <c r="BQ20">
        <v>32.047410999999997</v>
      </c>
      <c r="BR20">
        <v>20.319393999999999</v>
      </c>
      <c r="BS20">
        <v>801.55441900000005</v>
      </c>
      <c r="BT20">
        <v>269.926536</v>
      </c>
      <c r="BU20">
        <v>0.56688400000000005</v>
      </c>
      <c r="BV20">
        <v>147.83602500000001</v>
      </c>
      <c r="BW20">
        <v>676.19410200000004</v>
      </c>
      <c r="BX20">
        <v>4.5988769999999999</v>
      </c>
      <c r="BY20">
        <v>88.411716999999996</v>
      </c>
      <c r="BZ20">
        <v>5.9906740000000003</v>
      </c>
      <c r="CA20" s="3" t="s">
        <v>116</v>
      </c>
      <c r="CB20">
        <v>123643514.90000001</v>
      </c>
      <c r="CC20">
        <v>89684939.359999999</v>
      </c>
      <c r="CD20">
        <v>60931428.020000003</v>
      </c>
      <c r="CE20">
        <v>44414082.950000003</v>
      </c>
      <c r="CF20">
        <v>34206777.009999998</v>
      </c>
      <c r="CG20">
        <v>28540916.870000001</v>
      </c>
      <c r="CH20">
        <v>3742.723943</v>
      </c>
      <c r="CI20">
        <v>4868.1301890000004</v>
      </c>
      <c r="CJ20">
        <v>2688.0869950000001</v>
      </c>
      <c r="CK20">
        <v>2154.2033219999998</v>
      </c>
      <c r="CL20">
        <v>1795.1899169999999</v>
      </c>
      <c r="CM20">
        <v>1674.7211480000001</v>
      </c>
      <c r="CN20">
        <v>1.173502</v>
      </c>
      <c r="CO20">
        <v>259.15963900000003</v>
      </c>
      <c r="CP20">
        <v>23.875105130000001</v>
      </c>
      <c r="CQ20">
        <v>0.53760331699999997</v>
      </c>
      <c r="CR20">
        <v>0.57838704900000004</v>
      </c>
      <c r="CS20">
        <v>0.49681964299999998</v>
      </c>
      <c r="CT20">
        <v>0.45788973599999999</v>
      </c>
      <c r="CU20">
        <v>0.42637507400000002</v>
      </c>
      <c r="CV20">
        <v>0.39671418899999999</v>
      </c>
      <c r="CW20">
        <v>8593699</v>
      </c>
      <c r="CX20">
        <v>330.369641</v>
      </c>
      <c r="CY20" s="3" t="s">
        <v>117</v>
      </c>
      <c r="CZ20" s="3" t="s">
        <v>137</v>
      </c>
      <c r="DA20" s="3" t="s">
        <v>110</v>
      </c>
      <c r="DB20" s="3" t="str">
        <f>IF(Table1_1[[#This Row],[Drainage Area]]&lt;5000,"Small",IF(Table1_1[[#This Row],[Drainage Area]]&lt;20000,"Medium","Large"))</f>
        <v>Large</v>
      </c>
      <c r="DC20" s="3" t="str">
        <f>IF(Table1_1[[#This Row],[Population Density]]&lt;200,"Low",IF(Table1_1[[#This Row],[Population Density]]&lt;500,"Medium","High"))</f>
        <v>Medium</v>
      </c>
      <c r="DD20" s="3" t="str">
        <f>IF(Table1_1[[#This Row],[Relief Ratio]]&lt;0.02,"Flat",IF(Table1_1[[#This Row],[Relief Ratio]]&lt;0.05,"Moderate","Steep"))</f>
        <v>Flat</v>
      </c>
      <c r="DE20" s="3" t="str">
        <f>IF(Table1_1[[#This Row],[Drainage Intensity]]&lt;2,"Low",IF(Table1_1[[#This Row],[Drainage Density]]&lt;4,"Moderate","High"))</f>
        <v>Low</v>
      </c>
      <c r="DF20" s="12">
        <f>Table1_1[[#This Row],[Drainage Density]]*Table1_1[[#This Row],[Relief Ratio]]</f>
        <v>8.4307035966999996E-7</v>
      </c>
      <c r="DG20" s="3" t="str">
        <f>IF(Table1_1[[#This Row],[Flood Risk Index]]&lt;0.1,"Low",IF(Table1_1[[#This Row],[Flood Risk Index]]&lt;0.3,"Moderate","High"))</f>
        <v>Low</v>
      </c>
    </row>
    <row r="21" spans="1:111" x14ac:dyDescent="0.3">
      <c r="A21" s="3" t="s">
        <v>142</v>
      </c>
      <c r="B21">
        <v>3</v>
      </c>
      <c r="C21">
        <v>44865.855470000002</v>
      </c>
      <c r="D21">
        <v>33050.316409999999</v>
      </c>
      <c r="E21">
        <v>757.82421880000004</v>
      </c>
      <c r="F21">
        <v>596</v>
      </c>
      <c r="G21">
        <v>37953.113279999998</v>
      </c>
      <c r="H21">
        <v>128600.3281</v>
      </c>
      <c r="I21">
        <v>1.3575015070000001</v>
      </c>
      <c r="J21">
        <v>0.52610647700000002</v>
      </c>
      <c r="K21">
        <v>1.5703587000000001E-2</v>
      </c>
      <c r="L21">
        <v>3.3900000000000001E-9</v>
      </c>
      <c r="M21">
        <v>0.57582986400000002</v>
      </c>
      <c r="N21">
        <v>1.9007558819999999</v>
      </c>
      <c r="O21">
        <v>1.24416E-4</v>
      </c>
      <c r="P21">
        <v>1.6071E-4</v>
      </c>
      <c r="Q21">
        <v>1.327177644</v>
      </c>
      <c r="R21">
        <v>1.1821390389999999</v>
      </c>
      <c r="S21">
        <v>0.34887823499999998</v>
      </c>
      <c r="T21">
        <v>13</v>
      </c>
      <c r="U21">
        <v>2.11E-8</v>
      </c>
      <c r="V21">
        <v>1.3137399999999999E-4</v>
      </c>
      <c r="W21" s="13">
        <v>3.3899999999999999E-12</v>
      </c>
      <c r="X21">
        <v>9.5782935999999999E-2</v>
      </c>
      <c r="Y21">
        <v>13</v>
      </c>
      <c r="Z21">
        <v>2</v>
      </c>
      <c r="AA21">
        <v>1</v>
      </c>
      <c r="AG21">
        <v>78528.164059999996</v>
      </c>
      <c r="AH21">
        <v>26233.964840000001</v>
      </c>
      <c r="AI21">
        <v>17027.51758</v>
      </c>
      <c r="AO21">
        <v>6040.6279299999997</v>
      </c>
      <c r="AP21">
        <v>13116.98242</v>
      </c>
      <c r="AQ21">
        <v>17027.51758</v>
      </c>
      <c r="AT21">
        <v>0.33407077200000002</v>
      </c>
      <c r="AU21">
        <v>0.64906382600000001</v>
      </c>
      <c r="BA21">
        <v>6.5</v>
      </c>
      <c r="BB21">
        <v>2</v>
      </c>
      <c r="BH21">
        <v>25.424382000000001</v>
      </c>
      <c r="BI21">
        <v>12.700868</v>
      </c>
      <c r="BJ21">
        <v>51.794705</v>
      </c>
      <c r="BK21">
        <v>284.73894200000001</v>
      </c>
      <c r="BL21">
        <v>37.038276000000003</v>
      </c>
      <c r="BM21">
        <v>12.518086</v>
      </c>
      <c r="BN21">
        <v>24.520188999999998</v>
      </c>
      <c r="BO21">
        <v>25.302015000000001</v>
      </c>
      <c r="BP21">
        <v>23.574553000000002</v>
      </c>
      <c r="BQ21">
        <v>29.181948999999999</v>
      </c>
      <c r="BR21">
        <v>21.902383</v>
      </c>
      <c r="BS21">
        <v>2358.3922189999998</v>
      </c>
      <c r="BT21">
        <v>915.41219799999999</v>
      </c>
      <c r="BU21">
        <v>0.53732899999999995</v>
      </c>
      <c r="BV21">
        <v>156.476237</v>
      </c>
      <c r="BW21">
        <v>1970.7402729999999</v>
      </c>
      <c r="BX21">
        <v>3.3301789999999998</v>
      </c>
      <c r="BY21">
        <v>282.34279700000002</v>
      </c>
      <c r="BZ21">
        <v>5.5604630000000004</v>
      </c>
      <c r="CA21" s="3" t="s">
        <v>116</v>
      </c>
      <c r="CB21">
        <v>87513390.200000003</v>
      </c>
      <c r="CC21">
        <v>64171053</v>
      </c>
      <c r="CD21">
        <v>45026656.600000001</v>
      </c>
      <c r="CE21">
        <v>30523954.600000001</v>
      </c>
      <c r="CF21">
        <v>26145880.75</v>
      </c>
      <c r="CG21">
        <v>18724337.449999999</v>
      </c>
      <c r="CH21">
        <v>6955.9588800000001</v>
      </c>
      <c r="CI21">
        <v>9047.5588000000007</v>
      </c>
      <c r="CJ21">
        <v>5110.6971999999996</v>
      </c>
      <c r="CK21">
        <v>3629.8588199999999</v>
      </c>
      <c r="CL21">
        <v>3400.1328600000002</v>
      </c>
      <c r="CM21">
        <v>2704.6105600000001</v>
      </c>
      <c r="CN21">
        <v>0.15004899999999999</v>
      </c>
      <c r="CO21">
        <v>249.4</v>
      </c>
      <c r="CP21">
        <v>7.4681238619999997</v>
      </c>
      <c r="CQ21">
        <v>0.70969146400000005</v>
      </c>
      <c r="CR21">
        <v>0.76353017999999995</v>
      </c>
      <c r="CS21">
        <v>0.65585287199999998</v>
      </c>
      <c r="CT21">
        <v>0.60446141200000003</v>
      </c>
      <c r="CU21">
        <v>0.56285877399999995</v>
      </c>
      <c r="CV21">
        <v>0.52370337</v>
      </c>
      <c r="CW21">
        <v>150872.75080000001</v>
      </c>
      <c r="CX21">
        <v>196.80316999999999</v>
      </c>
      <c r="CY21" s="3" t="s">
        <v>133</v>
      </c>
      <c r="CZ21" s="3" t="s">
        <v>134</v>
      </c>
      <c r="DA21" s="3" t="s">
        <v>110</v>
      </c>
      <c r="DB21" s="3" t="str">
        <f>IF(Table1_1[[#This Row],[Drainage Area]]&lt;5000,"Small",IF(Table1_1[[#This Row],[Drainage Area]]&lt;20000,"Medium","Large"))</f>
        <v>Small</v>
      </c>
      <c r="DC21" s="3" t="str">
        <f>IF(Table1_1[[#This Row],[Population Density]]&lt;200,"Low",IF(Table1_1[[#This Row],[Population Density]]&lt;500,"Medium","High"))</f>
        <v>Low</v>
      </c>
      <c r="DD21" s="3" t="str">
        <f>IF(Table1_1[[#This Row],[Relief Ratio]]&lt;0.02,"Flat",IF(Table1_1[[#This Row],[Relief Ratio]]&lt;0.05,"Moderate","Steep"))</f>
        <v>Flat</v>
      </c>
      <c r="DE21" s="3" t="str">
        <f>IF(Table1_1[[#This Row],[Drainage Intensity]]&lt;2,"Low",IF(Table1_1[[#This Row],[Drainage Density]]&lt;4,"Moderate","High"))</f>
        <v>Low</v>
      </c>
      <c r="DF21" s="12">
        <f>Table1_1[[#This Row],[Drainage Density]]*Table1_1[[#This Row],[Relief Ratio]]</f>
        <v>2.5237234667700002E-6</v>
      </c>
      <c r="DG21" s="3" t="str">
        <f>IF(Table1_1[[#This Row],[Flood Risk Index]]&lt;0.1,"Low",IF(Table1_1[[#This Row],[Flood Risk Index]]&lt;0.3,"Moderate","High"))</f>
        <v>Low</v>
      </c>
    </row>
    <row r="22" spans="1:111" x14ac:dyDescent="0.3">
      <c r="A22" s="3" t="s">
        <v>143</v>
      </c>
      <c r="B22">
        <v>7</v>
      </c>
      <c r="C22">
        <v>1281775.25</v>
      </c>
      <c r="D22">
        <v>840818.4375</v>
      </c>
      <c r="E22">
        <v>279467.96879999997</v>
      </c>
      <c r="F22">
        <v>1334</v>
      </c>
      <c r="G22">
        <v>861739.125</v>
      </c>
      <c r="H22">
        <v>3990670.5</v>
      </c>
      <c r="I22">
        <v>1.5244376660000001</v>
      </c>
      <c r="J22">
        <v>0.37634003199999999</v>
      </c>
      <c r="K22">
        <v>1.548032E-3</v>
      </c>
      <c r="L22">
        <v>7.7799999999999996E-12</v>
      </c>
      <c r="M22">
        <v>0.22052110699999999</v>
      </c>
      <c r="N22">
        <v>2.6571714879999999</v>
      </c>
      <c r="O22">
        <v>1.1955379999999999E-3</v>
      </c>
      <c r="P22">
        <v>1.62588E-4</v>
      </c>
      <c r="Q22">
        <v>2.144623518</v>
      </c>
      <c r="R22">
        <v>1.487428427</v>
      </c>
      <c r="S22">
        <v>0.32119294999999998</v>
      </c>
      <c r="T22">
        <v>3760</v>
      </c>
      <c r="U22">
        <v>1.7100000000000001E-8</v>
      </c>
      <c r="V22">
        <v>1.05E-4</v>
      </c>
      <c r="W22" s="13">
        <v>2.7799999999999999E-12</v>
      </c>
      <c r="X22">
        <v>0.21689245099999999</v>
      </c>
      <c r="Y22">
        <v>3760</v>
      </c>
      <c r="Z22">
        <v>791</v>
      </c>
      <c r="AA22">
        <v>167</v>
      </c>
      <c r="AB22">
        <v>38</v>
      </c>
      <c r="AC22">
        <v>10</v>
      </c>
      <c r="AD22">
        <v>4</v>
      </c>
      <c r="AE22">
        <v>1</v>
      </c>
      <c r="AG22">
        <v>24024444</v>
      </c>
      <c r="AH22">
        <v>10302391</v>
      </c>
      <c r="AI22">
        <v>5381754.5</v>
      </c>
      <c r="AJ22">
        <v>2736072.5</v>
      </c>
      <c r="AK22">
        <v>1686823.875</v>
      </c>
      <c r="AL22">
        <v>920850.8125</v>
      </c>
      <c r="AM22">
        <v>385813.53129999997</v>
      </c>
      <c r="AO22">
        <v>6389.4799800000001</v>
      </c>
      <c r="AP22">
        <v>13024.514649999999</v>
      </c>
      <c r="AQ22">
        <v>32226.074219999999</v>
      </c>
      <c r="AR22">
        <v>72001.90625</v>
      </c>
      <c r="AS22">
        <v>168682.39060000001</v>
      </c>
      <c r="AT22">
        <v>0.42882952099999999</v>
      </c>
      <c r="AU22">
        <v>0.52237915999999995</v>
      </c>
      <c r="AV22">
        <v>0.50839787700000005</v>
      </c>
      <c r="AW22">
        <v>0.61651283499999998</v>
      </c>
      <c r="AX22">
        <v>0.54590809299999998</v>
      </c>
      <c r="AY22">
        <v>0.41897505499999999</v>
      </c>
      <c r="BA22">
        <v>4.7534766199999998</v>
      </c>
      <c r="BB22">
        <v>4.7365269659999996</v>
      </c>
      <c r="BC22">
        <v>4.3947367670000004</v>
      </c>
      <c r="BD22">
        <v>3.7999999519999998</v>
      </c>
      <c r="BE22">
        <v>2.5</v>
      </c>
      <c r="BF22">
        <v>4</v>
      </c>
      <c r="BH22">
        <v>26.366710999999999</v>
      </c>
      <c r="BI22">
        <v>12.367141999999999</v>
      </c>
      <c r="BJ22">
        <v>44.538575000000002</v>
      </c>
      <c r="BK22">
        <v>408.62028500000002</v>
      </c>
      <c r="BL22">
        <v>40.821959999999997</v>
      </c>
      <c r="BM22">
        <v>13.005924</v>
      </c>
      <c r="BN22">
        <v>27.816036</v>
      </c>
      <c r="BO22">
        <v>26.383147000000001</v>
      </c>
      <c r="BP22">
        <v>22.635556000000001</v>
      </c>
      <c r="BQ22">
        <v>31.896471999999999</v>
      </c>
      <c r="BR22">
        <v>21.429901999999998</v>
      </c>
      <c r="BS22">
        <v>1103.9679530000001</v>
      </c>
      <c r="BT22">
        <v>314.85798399999999</v>
      </c>
      <c r="BU22">
        <v>3.9188079999999998</v>
      </c>
      <c r="BV22">
        <v>124.710613</v>
      </c>
      <c r="BW22">
        <v>803.65178100000003</v>
      </c>
      <c r="BX22">
        <v>16.926534</v>
      </c>
      <c r="BY22">
        <v>187.51739900000001</v>
      </c>
      <c r="BZ22">
        <v>25.587444999999999</v>
      </c>
      <c r="CA22" s="3" t="s">
        <v>116</v>
      </c>
      <c r="CB22">
        <v>167448738.5</v>
      </c>
      <c r="CC22">
        <v>121475610.90000001</v>
      </c>
      <c r="CD22">
        <v>81750134.629999995</v>
      </c>
      <c r="CE22">
        <v>56587769.789999999</v>
      </c>
      <c r="CF22">
        <v>46857863.460000001</v>
      </c>
      <c r="CG22">
        <v>33601058.68</v>
      </c>
      <c r="CH22">
        <v>5726.1997430000001</v>
      </c>
      <c r="CI22">
        <v>7448.0211769999996</v>
      </c>
      <c r="CJ22">
        <v>4111.8584929999997</v>
      </c>
      <c r="CK22">
        <v>3076.580207</v>
      </c>
      <c r="CL22">
        <v>2815.73027</v>
      </c>
      <c r="CM22">
        <v>2259.4168460000001</v>
      </c>
      <c r="CN22">
        <v>2.7241420000000001</v>
      </c>
      <c r="CO22">
        <v>338.663431</v>
      </c>
      <c r="CP22">
        <v>6.6547783899999997</v>
      </c>
      <c r="CQ22">
        <v>0.64788902900000001</v>
      </c>
      <c r="CR22">
        <v>0.69703928100000001</v>
      </c>
      <c r="CS22">
        <v>0.59873888200000003</v>
      </c>
      <c r="CT22">
        <v>0.55182277300000004</v>
      </c>
      <c r="CU22">
        <v>0.51384304199999997</v>
      </c>
      <c r="CV22">
        <v>0.47809743500000002</v>
      </c>
      <c r="CW22">
        <v>65533550</v>
      </c>
      <c r="CX22">
        <v>233.51607100000001</v>
      </c>
      <c r="CY22" s="3" t="s">
        <v>117</v>
      </c>
      <c r="CZ22" s="3" t="s">
        <v>137</v>
      </c>
      <c r="DA22" s="3" t="s">
        <v>110</v>
      </c>
      <c r="DB22" s="3" t="str">
        <f>IF(Table1_1[[#This Row],[Drainage Area]]&lt;5000,"Small",IF(Table1_1[[#This Row],[Drainage Area]]&lt;20000,"Medium","Large"))</f>
        <v>Large</v>
      </c>
      <c r="DC22" s="3" t="str">
        <f>IF(Table1_1[[#This Row],[Population Density]]&lt;200,"Low",IF(Table1_1[[#This Row],[Population Density]]&lt;500,"Medium","High"))</f>
        <v>Medium</v>
      </c>
      <c r="DD22" s="3" t="str">
        <f>IF(Table1_1[[#This Row],[Relief Ratio]]&lt;0.02,"Flat",IF(Table1_1[[#This Row],[Relief Ratio]]&lt;0.05,"Moderate","Steep"))</f>
        <v>Flat</v>
      </c>
      <c r="DE22" s="3" t="str">
        <f>IF(Table1_1[[#This Row],[Drainage Intensity]]&lt;2,"Low",IF(Table1_1[[#This Row],[Drainage Density]]&lt;4,"Moderate","High"))</f>
        <v>Low</v>
      </c>
      <c r="DF22" s="12">
        <f>Table1_1[[#This Row],[Drainage Density]]*Table1_1[[#This Row],[Relief Ratio]]</f>
        <v>2.5169142681599997E-7</v>
      </c>
      <c r="DG22" s="3" t="str">
        <f>IF(Table1_1[[#This Row],[Flood Risk Index]]&lt;0.1,"Low",IF(Table1_1[[#This Row],[Flood Risk Index]]&lt;0.3,"Moderate","High"))</f>
        <v>Low</v>
      </c>
    </row>
    <row r="23" spans="1:111" x14ac:dyDescent="0.3">
      <c r="A23" s="3" t="s">
        <v>144</v>
      </c>
      <c r="B23">
        <v>6</v>
      </c>
      <c r="C23">
        <v>578873.0625</v>
      </c>
      <c r="D23">
        <v>347800.3125</v>
      </c>
      <c r="E23">
        <v>52106.023439999997</v>
      </c>
      <c r="F23">
        <v>939</v>
      </c>
      <c r="G23">
        <v>365715.65629999997</v>
      </c>
      <c r="H23">
        <v>1187652.125</v>
      </c>
      <c r="I23">
        <v>1.664383411</v>
      </c>
      <c r="J23">
        <v>0.38958373699999999</v>
      </c>
      <c r="K23">
        <v>2.567569E-3</v>
      </c>
      <c r="L23">
        <v>4.2500000000000002E-11</v>
      </c>
      <c r="M23">
        <v>0.46421512999999998</v>
      </c>
      <c r="N23">
        <v>2.566842318</v>
      </c>
      <c r="O23">
        <v>7.10646E-4</v>
      </c>
      <c r="P23">
        <v>1.6281100000000001E-4</v>
      </c>
      <c r="Q23">
        <v>1.478143215</v>
      </c>
      <c r="R23">
        <v>1.5828500990000001</v>
      </c>
      <c r="S23">
        <v>0.48740962100000002</v>
      </c>
      <c r="T23">
        <v>666</v>
      </c>
      <c r="U23">
        <v>1.6199999999999999E-8</v>
      </c>
      <c r="V23">
        <v>9.9500000000000006E-5</v>
      </c>
      <c r="W23" s="13">
        <v>2.6400000000000001E-12</v>
      </c>
      <c r="X23">
        <v>0.15287920799999999</v>
      </c>
      <c r="Y23">
        <v>666</v>
      </c>
      <c r="Z23">
        <v>141</v>
      </c>
      <c r="AA23">
        <v>26</v>
      </c>
      <c r="AB23">
        <v>8</v>
      </c>
      <c r="AC23">
        <v>2</v>
      </c>
      <c r="AD23">
        <v>1</v>
      </c>
      <c r="AG23">
        <v>4449868</v>
      </c>
      <c r="AH23">
        <v>2181722.5</v>
      </c>
      <c r="AI23">
        <v>835648.25</v>
      </c>
      <c r="AJ23">
        <v>474784.9375</v>
      </c>
      <c r="AK23">
        <v>473541.5625</v>
      </c>
      <c r="AL23">
        <v>67850.851559999996</v>
      </c>
      <c r="AO23">
        <v>6681.4833980000003</v>
      </c>
      <c r="AP23">
        <v>15473.208979999999</v>
      </c>
      <c r="AQ23">
        <v>32140.316409999999</v>
      </c>
      <c r="AR23">
        <v>59348.117189999997</v>
      </c>
      <c r="AS23">
        <v>236770.7813</v>
      </c>
      <c r="AT23">
        <v>0.49028927100000003</v>
      </c>
      <c r="AU23">
        <v>0.38302224899999998</v>
      </c>
      <c r="AV23">
        <v>0.56816363299999995</v>
      </c>
      <c r="AW23">
        <v>0.99738121000000002</v>
      </c>
      <c r="AX23">
        <v>0.143283829</v>
      </c>
      <c r="BA23">
        <v>4.7234044080000004</v>
      </c>
      <c r="BB23">
        <v>5.423077106</v>
      </c>
      <c r="BC23">
        <v>3.25</v>
      </c>
      <c r="BD23">
        <v>4</v>
      </c>
      <c r="BE23">
        <v>2</v>
      </c>
      <c r="BH23">
        <v>25.794087999999999</v>
      </c>
      <c r="BI23">
        <v>13.091634000000001</v>
      </c>
      <c r="BJ23">
        <v>52.913086</v>
      </c>
      <c r="BK23">
        <v>296.89366699999999</v>
      </c>
      <c r="BL23">
        <v>38.515087000000001</v>
      </c>
      <c r="BM23">
        <v>13.767531</v>
      </c>
      <c r="BN23">
        <v>24.747555999999999</v>
      </c>
      <c r="BO23">
        <v>25.245915</v>
      </c>
      <c r="BP23">
        <v>24.749146</v>
      </c>
      <c r="BQ23">
        <v>29.854102999999999</v>
      </c>
      <c r="BR23">
        <v>22.403974000000002</v>
      </c>
      <c r="BS23">
        <v>784.14090999999996</v>
      </c>
      <c r="BT23">
        <v>223.90251799999999</v>
      </c>
      <c r="BU23">
        <v>0.876189</v>
      </c>
      <c r="BV23">
        <v>104.824303</v>
      </c>
      <c r="BW23">
        <v>494.167441</v>
      </c>
      <c r="BX23">
        <v>6.4352600000000004</v>
      </c>
      <c r="BY23">
        <v>96.141234999999995</v>
      </c>
      <c r="BZ23">
        <v>29.608339000000001</v>
      </c>
      <c r="CA23" s="3" t="s">
        <v>139</v>
      </c>
      <c r="CB23">
        <v>271887554</v>
      </c>
      <c r="CC23">
        <v>196045209.09999999</v>
      </c>
      <c r="CD23">
        <v>133424824.59999999</v>
      </c>
      <c r="CE23">
        <v>89697442.180000007</v>
      </c>
      <c r="CF23">
        <v>75664151.650000006</v>
      </c>
      <c r="CG23">
        <v>52222585.369999997</v>
      </c>
      <c r="CH23">
        <v>6873.7181639999999</v>
      </c>
      <c r="CI23">
        <v>8940.5890959999997</v>
      </c>
      <c r="CJ23">
        <v>5032.5845890000001</v>
      </c>
      <c r="CK23">
        <v>3657.0061799999999</v>
      </c>
      <c r="CL23">
        <v>3437.4496559999998</v>
      </c>
      <c r="CM23">
        <v>2705.5538449999999</v>
      </c>
      <c r="CN23">
        <v>4.9082410000000003</v>
      </c>
      <c r="CO23">
        <v>389.42260099999999</v>
      </c>
      <c r="CP23">
        <v>9.3372519409999999</v>
      </c>
      <c r="CQ23">
        <v>0.71483123299999995</v>
      </c>
      <c r="CR23">
        <v>0.76905986199999998</v>
      </c>
      <c r="CS23">
        <v>0.66060273599999997</v>
      </c>
      <c r="CT23">
        <v>0.60883907900000001</v>
      </c>
      <c r="CU23">
        <v>0.56693513500000003</v>
      </c>
      <c r="CV23">
        <v>0.52749616300000002</v>
      </c>
      <c r="CW23">
        <v>17910630</v>
      </c>
      <c r="CX23">
        <v>342.16163999999998</v>
      </c>
      <c r="CY23" s="3" t="s">
        <v>117</v>
      </c>
      <c r="CZ23" s="3" t="s">
        <v>137</v>
      </c>
      <c r="DA23" s="3" t="s">
        <v>135</v>
      </c>
      <c r="DB23" s="3" t="str">
        <f>IF(Table1_1[[#This Row],[Drainage Area]]&lt;5000,"Small",IF(Table1_1[[#This Row],[Drainage Area]]&lt;20000,"Medium","Large"))</f>
        <v>Large</v>
      </c>
      <c r="DC23" s="3" t="str">
        <f>IF(Table1_1[[#This Row],[Population Density]]&lt;200,"Low",IF(Table1_1[[#This Row],[Population Density]]&lt;500,"Medium","High"))</f>
        <v>Medium</v>
      </c>
      <c r="DD23" s="3" t="str">
        <f>IF(Table1_1[[#This Row],[Relief Ratio]]&lt;0.02,"Flat",IF(Table1_1[[#This Row],[Relief Ratio]]&lt;0.05,"Moderate","Steep"))</f>
        <v>Flat</v>
      </c>
      <c r="DE23" s="3" t="str">
        <f>IF(Table1_1[[#This Row],[Drainage Intensity]]&lt;2,"Low",IF(Table1_1[[#This Row],[Drainage Density]]&lt;4,"Moderate","High"))</f>
        <v>Low</v>
      </c>
      <c r="DF23" s="12">
        <f>Table1_1[[#This Row],[Drainage Density]]*Table1_1[[#This Row],[Relief Ratio]]</f>
        <v>4.1802847645900003E-7</v>
      </c>
      <c r="DG23" s="3" t="str">
        <f>IF(Table1_1[[#This Row],[Flood Risk Index]]&lt;0.1,"Low",IF(Table1_1[[#This Row],[Flood Risk Index]]&lt;0.3,"Moderate","High"))</f>
        <v>Low</v>
      </c>
    </row>
    <row r="24" spans="1:111" x14ac:dyDescent="0.3">
      <c r="A24" s="3" t="s">
        <v>145</v>
      </c>
      <c r="B24">
        <v>5</v>
      </c>
      <c r="C24">
        <v>554425.4375</v>
      </c>
      <c r="D24">
        <v>336555.03129999997</v>
      </c>
      <c r="E24">
        <v>45441.382810000003</v>
      </c>
      <c r="F24">
        <v>908</v>
      </c>
      <c r="G24">
        <v>339304.40629999997</v>
      </c>
      <c r="H24">
        <v>1316438.875</v>
      </c>
      <c r="I24">
        <v>1.6473544840000001</v>
      </c>
      <c r="J24">
        <v>0.39470490800000002</v>
      </c>
      <c r="K24">
        <v>2.6760629999999998E-3</v>
      </c>
      <c r="L24">
        <v>4.8999999999999999E-11</v>
      </c>
      <c r="M24">
        <v>0.32950347699999999</v>
      </c>
      <c r="N24">
        <v>2.5335381030000002</v>
      </c>
      <c r="O24">
        <v>5.3781499999999997E-4</v>
      </c>
      <c r="P24">
        <v>1.5455699999999999E-4</v>
      </c>
      <c r="Q24">
        <v>1.7544708250000001</v>
      </c>
      <c r="R24">
        <v>1.634006023</v>
      </c>
      <c r="S24">
        <v>0.421155483</v>
      </c>
      <c r="T24">
        <v>569</v>
      </c>
      <c r="U24">
        <v>1.5600000000000001E-8</v>
      </c>
      <c r="V24">
        <v>1.00808E-4</v>
      </c>
      <c r="W24" s="13">
        <v>2.41E-12</v>
      </c>
      <c r="X24">
        <v>0.140337721</v>
      </c>
      <c r="Y24">
        <v>569</v>
      </c>
      <c r="Z24">
        <v>114</v>
      </c>
      <c r="AA24">
        <v>20</v>
      </c>
      <c r="AB24">
        <v>4</v>
      </c>
      <c r="AC24">
        <v>1</v>
      </c>
      <c r="AG24">
        <v>3593499</v>
      </c>
      <c r="AH24">
        <v>1802097.5</v>
      </c>
      <c r="AI24">
        <v>783081.9375</v>
      </c>
      <c r="AJ24">
        <v>519657.15629999997</v>
      </c>
      <c r="AK24">
        <v>324947</v>
      </c>
      <c r="AO24">
        <v>6315.4638670000004</v>
      </c>
      <c r="AP24">
        <v>15807.87305</v>
      </c>
      <c r="AQ24">
        <v>39154.097659999999</v>
      </c>
      <c r="AR24">
        <v>129914.28909999999</v>
      </c>
      <c r="AS24">
        <v>324947</v>
      </c>
      <c r="AT24">
        <v>0.50148826800000001</v>
      </c>
      <c r="AU24">
        <v>0.434539169</v>
      </c>
      <c r="AV24">
        <v>0.66360509400000001</v>
      </c>
      <c r="AW24">
        <v>0.62531036100000004</v>
      </c>
      <c r="BA24">
        <v>4.9912281040000002</v>
      </c>
      <c r="BB24">
        <v>5.6999998090000004</v>
      </c>
      <c r="BC24">
        <v>5</v>
      </c>
      <c r="BD24">
        <v>4</v>
      </c>
      <c r="BH24">
        <v>24.642748000000001</v>
      </c>
      <c r="BI24">
        <v>11.464428</v>
      </c>
      <c r="BJ24">
        <v>55.117930000000001</v>
      </c>
      <c r="BK24">
        <v>219.771345</v>
      </c>
      <c r="BL24">
        <v>35.644050999999997</v>
      </c>
      <c r="BM24">
        <v>14.844764</v>
      </c>
      <c r="BN24">
        <v>20.799287</v>
      </c>
      <c r="BO24">
        <v>23.816800000000001</v>
      </c>
      <c r="BP24">
        <v>24.312166000000001</v>
      </c>
      <c r="BQ24">
        <v>27.888127000000001</v>
      </c>
      <c r="BR24">
        <v>22.442625</v>
      </c>
      <c r="BS24">
        <v>1145.3600570000001</v>
      </c>
      <c r="BT24">
        <v>372.63283100000001</v>
      </c>
      <c r="BU24">
        <v>0.56744099999999997</v>
      </c>
      <c r="BV24">
        <v>106.493421</v>
      </c>
      <c r="BW24">
        <v>757.03339400000004</v>
      </c>
      <c r="BX24">
        <v>8.6244650000000007</v>
      </c>
      <c r="BY24">
        <v>111.422222</v>
      </c>
      <c r="BZ24">
        <v>45.46228</v>
      </c>
      <c r="CA24" s="3" t="s">
        <v>139</v>
      </c>
      <c r="CB24">
        <v>261689741.40000001</v>
      </c>
      <c r="CC24">
        <v>189453608.30000001</v>
      </c>
      <c r="CD24">
        <v>131278060.59999999</v>
      </c>
      <c r="CE24">
        <v>89073465.870000005</v>
      </c>
      <c r="CF24">
        <v>70308445.980000004</v>
      </c>
      <c r="CG24">
        <v>49886195.82</v>
      </c>
      <c r="CH24">
        <v>5957.8434139999999</v>
      </c>
      <c r="CI24">
        <v>7749.3183790000003</v>
      </c>
      <c r="CJ24">
        <v>4413.9949640000004</v>
      </c>
      <c r="CK24">
        <v>3218.5460739999999</v>
      </c>
      <c r="CL24">
        <v>2790.2614239999998</v>
      </c>
      <c r="CM24">
        <v>2223.1865819999998</v>
      </c>
      <c r="CN24">
        <v>4.6076790000000001</v>
      </c>
      <c r="CO24">
        <v>430.535842</v>
      </c>
      <c r="CP24">
        <v>16.082693150000001</v>
      </c>
      <c r="CQ24">
        <v>0.68350849300000005</v>
      </c>
      <c r="CR24">
        <v>0.73536090499999995</v>
      </c>
      <c r="CS24">
        <v>0.63165617500000004</v>
      </c>
      <c r="CT24">
        <v>0.58216071899999999</v>
      </c>
      <c r="CU24">
        <v>0.54209295099999999</v>
      </c>
      <c r="CV24">
        <v>0.504382145</v>
      </c>
      <c r="CW24">
        <v>16673440</v>
      </c>
      <c r="CX24">
        <v>364.247612</v>
      </c>
      <c r="CY24" s="3" t="s">
        <v>117</v>
      </c>
      <c r="CZ24" s="3" t="s">
        <v>137</v>
      </c>
      <c r="DA24" s="3" t="s">
        <v>135</v>
      </c>
      <c r="DB24" s="3" t="str">
        <f>IF(Table1_1[[#This Row],[Drainage Area]]&lt;5000,"Small",IF(Table1_1[[#This Row],[Drainage Area]]&lt;20000,"Medium","Large"))</f>
        <v>Large</v>
      </c>
      <c r="DC24" s="3" t="str">
        <f>IF(Table1_1[[#This Row],[Population Density]]&lt;200,"Low",IF(Table1_1[[#This Row],[Population Density]]&lt;500,"Medium","High"))</f>
        <v>Medium</v>
      </c>
      <c r="DD24" s="3" t="str">
        <f>IF(Table1_1[[#This Row],[Relief Ratio]]&lt;0.02,"Flat",IF(Table1_1[[#This Row],[Relief Ratio]]&lt;0.05,"Moderate","Steep"))</f>
        <v>Flat</v>
      </c>
      <c r="DE24" s="3" t="str">
        <f>IF(Table1_1[[#This Row],[Drainage Intensity]]&lt;2,"Low",IF(Table1_1[[#This Row],[Drainage Density]]&lt;4,"Moderate","High"))</f>
        <v>Low</v>
      </c>
      <c r="DF24" s="12">
        <f>Table1_1[[#This Row],[Drainage Density]]*Table1_1[[#This Row],[Relief Ratio]]</f>
        <v>4.1360426909099995E-7</v>
      </c>
      <c r="DG24" s="3" t="str">
        <f>IF(Table1_1[[#This Row],[Flood Risk Index]]&lt;0.1,"Low",IF(Table1_1[[#This Row],[Flood Risk Index]]&lt;0.3,"Moderate","High"))</f>
        <v>Low</v>
      </c>
    </row>
    <row r="25" spans="1:111" x14ac:dyDescent="0.3">
      <c r="A25" s="3" t="s">
        <v>146</v>
      </c>
      <c r="B25">
        <v>1</v>
      </c>
      <c r="C25">
        <v>11873.22754</v>
      </c>
      <c r="D25">
        <v>10385.424800000001</v>
      </c>
      <c r="E25">
        <v>75.754791260000005</v>
      </c>
      <c r="F25">
        <v>1574</v>
      </c>
      <c r="G25">
        <v>13669.13867</v>
      </c>
      <c r="H25">
        <v>40088.484380000002</v>
      </c>
      <c r="I25">
        <v>1.143258691</v>
      </c>
      <c r="J25">
        <v>0.40544113500000001</v>
      </c>
      <c r="K25">
        <v>0.1151499</v>
      </c>
      <c r="L25">
        <v>2.9799999999999999E-8</v>
      </c>
      <c r="M25">
        <v>0.59235316500000001</v>
      </c>
      <c r="N25">
        <v>2.4664492610000002</v>
      </c>
      <c r="O25">
        <v>2.4899999999999999E-5</v>
      </c>
      <c r="P25">
        <v>1.3969699999999999E-4</v>
      </c>
      <c r="Q25">
        <v>1.3085364100000001</v>
      </c>
      <c r="R25">
        <v>0.86861562699999995</v>
      </c>
      <c r="S25">
        <v>0.29617550999999998</v>
      </c>
      <c r="T25">
        <v>1</v>
      </c>
      <c r="U25">
        <v>1.3200000000000001E-8</v>
      </c>
      <c r="V25">
        <v>9.4500000000000007E-5</v>
      </c>
      <c r="W25" s="13">
        <v>1.8399999999999998E-12</v>
      </c>
      <c r="X25">
        <v>0.21988379999999999</v>
      </c>
      <c r="Y25">
        <v>1</v>
      </c>
      <c r="AG25">
        <v>10582.75195</v>
      </c>
      <c r="AO25">
        <v>10582.75195</v>
      </c>
      <c r="BH25">
        <v>23.635805999999999</v>
      </c>
      <c r="BI25">
        <v>7.9025639999999999</v>
      </c>
      <c r="BJ25">
        <v>61.487434999999998</v>
      </c>
      <c r="BK25">
        <v>129.56127900000001</v>
      </c>
      <c r="BL25">
        <v>30.514285999999998</v>
      </c>
      <c r="BM25">
        <v>17.661538</v>
      </c>
      <c r="BN25">
        <v>12.852747000000001</v>
      </c>
      <c r="BO25">
        <v>22.600183000000001</v>
      </c>
      <c r="BP25">
        <v>23.983516999999999</v>
      </c>
      <c r="BQ25">
        <v>25.633333</v>
      </c>
      <c r="BR25">
        <v>22.577106000000001</v>
      </c>
      <c r="BS25">
        <v>3709.6153850000001</v>
      </c>
      <c r="BT25">
        <v>1214.978022</v>
      </c>
      <c r="BU25">
        <v>4.406593</v>
      </c>
      <c r="BV25">
        <v>123.10668200000001</v>
      </c>
      <c r="BW25">
        <v>2648.7142859999999</v>
      </c>
      <c r="BX25">
        <v>32.659340999999998</v>
      </c>
      <c r="BY25">
        <v>290.23076900000001</v>
      </c>
      <c r="BZ25">
        <v>2079.087912</v>
      </c>
      <c r="CA25" s="3" t="s">
        <v>116</v>
      </c>
      <c r="CB25">
        <v>33765930</v>
      </c>
      <c r="CC25">
        <v>25255564</v>
      </c>
      <c r="CD25">
        <v>17979854</v>
      </c>
      <c r="CE25">
        <v>12166219</v>
      </c>
      <c r="CF25">
        <v>8042533</v>
      </c>
      <c r="CG25">
        <v>5886955</v>
      </c>
      <c r="CH25">
        <v>6329.4633999999996</v>
      </c>
      <c r="CI25">
        <v>8232.6820000000007</v>
      </c>
      <c r="CJ25">
        <v>4635.8389999999999</v>
      </c>
      <c r="CK25">
        <v>3245.9465</v>
      </c>
      <c r="CL25">
        <v>2198.1104</v>
      </c>
      <c r="CM25">
        <v>1649.2139999999999</v>
      </c>
      <c r="CN25">
        <v>0.47291699999999998</v>
      </c>
      <c r="CO25">
        <v>167</v>
      </c>
      <c r="CP25">
        <v>7.407407407</v>
      </c>
      <c r="CQ25">
        <v>0.99583710000000003</v>
      </c>
      <c r="CR25">
        <v>1</v>
      </c>
      <c r="CS25">
        <v>0.92029090000000002</v>
      </c>
      <c r="CT25">
        <v>0.84817849999999995</v>
      </c>
      <c r="CU25">
        <v>0.78980189999999995</v>
      </c>
      <c r="CV25">
        <v>0.73485909999999999</v>
      </c>
      <c r="CW25">
        <v>37489.702420000001</v>
      </c>
      <c r="CX25">
        <v>488.27426300000002</v>
      </c>
      <c r="CY25" s="3" t="s">
        <v>133</v>
      </c>
      <c r="CZ25" s="3" t="s">
        <v>111</v>
      </c>
      <c r="DA25" s="3" t="s">
        <v>110</v>
      </c>
      <c r="DB25" s="3" t="str">
        <f>IF(Table1_1[[#This Row],[Drainage Area]]&lt;5000,"Small",IF(Table1_1[[#This Row],[Drainage Area]]&lt;20000,"Medium","Large"))</f>
        <v>Small</v>
      </c>
      <c r="DC25" s="3" t="str">
        <f>IF(Table1_1[[#This Row],[Population Density]]&lt;200,"Low",IF(Table1_1[[#This Row],[Population Density]]&lt;500,"Medium","High"))</f>
        <v>Medium</v>
      </c>
      <c r="DD25" s="3" t="str">
        <f>IF(Table1_1[[#This Row],[Relief Ratio]]&lt;0.02,"Flat",IF(Table1_1[[#This Row],[Relief Ratio]]&lt;0.05,"Moderate","Steep"))</f>
        <v>Steep</v>
      </c>
      <c r="DE25" s="3" t="str">
        <f>IF(Table1_1[[#This Row],[Drainage Intensity]]&lt;2,"Low",IF(Table1_1[[#This Row],[Drainage Density]]&lt;4,"Moderate","High"))</f>
        <v>Low</v>
      </c>
      <c r="DF25" s="12">
        <f>Table1_1[[#This Row],[Drainage Density]]*Table1_1[[#This Row],[Relief Ratio]]</f>
        <v>1.60860955803E-5</v>
      </c>
      <c r="DG25" s="3" t="str">
        <f>IF(Table1_1[[#This Row],[Flood Risk Index]]&lt;0.1,"Low",IF(Table1_1[[#This Row],[Flood Risk Index]]&lt;0.3,"Moderate","High"))</f>
        <v>Low</v>
      </c>
    </row>
    <row r="26" spans="1:111" x14ac:dyDescent="0.3">
      <c r="A26" s="3" t="s">
        <v>147</v>
      </c>
      <c r="B26">
        <v>2</v>
      </c>
      <c r="C26">
        <v>22479.570309999999</v>
      </c>
      <c r="D26">
        <v>18572.007809999999</v>
      </c>
      <c r="E26">
        <v>225.71475219999999</v>
      </c>
      <c r="F26">
        <v>2295</v>
      </c>
      <c r="G26">
        <v>23418.63867</v>
      </c>
      <c r="H26">
        <v>66813.976559999996</v>
      </c>
      <c r="I26">
        <v>1.210400701</v>
      </c>
      <c r="J26">
        <v>0.41156330699999999</v>
      </c>
      <c r="K26">
        <v>9.7998865000000004E-2</v>
      </c>
      <c r="L26">
        <v>1.0099999999999999E-8</v>
      </c>
      <c r="M26">
        <v>0.63538235399999998</v>
      </c>
      <c r="N26">
        <v>2.4297597409999998</v>
      </c>
      <c r="O26">
        <v>5.9899999999999999E-5</v>
      </c>
      <c r="P26">
        <v>1.68469E-4</v>
      </c>
      <c r="Q26">
        <v>1.263451576</v>
      </c>
      <c r="R26">
        <v>0.959900796</v>
      </c>
      <c r="S26">
        <v>0.33645013000000001</v>
      </c>
      <c r="T26">
        <v>3</v>
      </c>
      <c r="U26">
        <v>1.77E-8</v>
      </c>
      <c r="V26">
        <v>1.05191E-4</v>
      </c>
      <c r="W26" s="13">
        <v>2.99E-12</v>
      </c>
      <c r="X26">
        <v>0.386636376</v>
      </c>
      <c r="Y26">
        <v>3</v>
      </c>
      <c r="Z26">
        <v>1</v>
      </c>
      <c r="AG26">
        <v>27422.613280000001</v>
      </c>
      <c r="AH26">
        <v>10603.32617</v>
      </c>
      <c r="AO26">
        <v>9140.8710940000001</v>
      </c>
      <c r="AP26">
        <v>10603.32617</v>
      </c>
      <c r="AT26">
        <v>0.386663586</v>
      </c>
      <c r="BA26">
        <v>3</v>
      </c>
      <c r="BH26">
        <v>24.655904</v>
      </c>
      <c r="BI26">
        <v>8.2872079999999997</v>
      </c>
      <c r="BJ26">
        <v>63.034078000000001</v>
      </c>
      <c r="BK26">
        <v>132.96116499999999</v>
      </c>
      <c r="BL26">
        <v>31.715498</v>
      </c>
      <c r="BM26">
        <v>18.561623999999998</v>
      </c>
      <c r="BN26">
        <v>13.153874999999999</v>
      </c>
      <c r="BO26">
        <v>23.656334999999999</v>
      </c>
      <c r="BP26">
        <v>25.036593</v>
      </c>
      <c r="BQ26">
        <v>26.690097999999999</v>
      </c>
      <c r="BR26">
        <v>23.524046999999999</v>
      </c>
      <c r="BS26">
        <v>2808.162362</v>
      </c>
      <c r="BT26">
        <v>835.72693700000002</v>
      </c>
      <c r="BU26">
        <v>4.2509230000000002</v>
      </c>
      <c r="BV26">
        <v>110.24473999999999</v>
      </c>
      <c r="BW26">
        <v>1828.3874539999999</v>
      </c>
      <c r="BX26">
        <v>29.616236000000001</v>
      </c>
      <c r="BY26">
        <v>288.58302600000002</v>
      </c>
      <c r="BZ26">
        <v>1246.439114</v>
      </c>
      <c r="CA26" s="3" t="s">
        <v>116</v>
      </c>
      <c r="CB26">
        <v>226554368</v>
      </c>
      <c r="CC26">
        <v>166673287.30000001</v>
      </c>
      <c r="CD26">
        <v>115455061.7</v>
      </c>
      <c r="CE26">
        <v>76494211</v>
      </c>
      <c r="CF26">
        <v>49522496.329999998</v>
      </c>
      <c r="CG26">
        <v>35302388</v>
      </c>
      <c r="CH26">
        <v>6154.9832669999996</v>
      </c>
      <c r="CI26">
        <v>8005.7366670000001</v>
      </c>
      <c r="CJ26">
        <v>4512.1093330000003</v>
      </c>
      <c r="CK26">
        <v>3289.9160000000002</v>
      </c>
      <c r="CL26">
        <v>2297.1090669999999</v>
      </c>
      <c r="CM26">
        <v>1736.6027329999999</v>
      </c>
      <c r="CN26">
        <v>0.59412900000000002</v>
      </c>
      <c r="CO26">
        <v>369.66666700000002</v>
      </c>
      <c r="CP26">
        <v>28.84615385</v>
      </c>
      <c r="CQ26">
        <v>0.90339651300000001</v>
      </c>
      <c r="CR26">
        <v>0.92434113299999998</v>
      </c>
      <c r="CS26">
        <v>0.83486303299999998</v>
      </c>
      <c r="CT26">
        <v>0.76944462000000002</v>
      </c>
      <c r="CU26">
        <v>0.71648693299999999</v>
      </c>
      <c r="CV26">
        <v>0.66664433300000003</v>
      </c>
      <c r="CW26">
        <v>89446.794479999997</v>
      </c>
      <c r="CX26">
        <v>390.99243999999999</v>
      </c>
      <c r="CY26" s="3" t="s">
        <v>110</v>
      </c>
      <c r="CZ26" s="3" t="s">
        <v>111</v>
      </c>
      <c r="DA26" s="3" t="s">
        <v>110</v>
      </c>
      <c r="DB26" s="3" t="str">
        <f>IF(Table1_1[[#This Row],[Drainage Area]]&lt;5000,"Small",IF(Table1_1[[#This Row],[Drainage Area]]&lt;20000,"Medium","Large"))</f>
        <v>Small</v>
      </c>
      <c r="DC26" s="3" t="str">
        <f>IF(Table1_1[[#This Row],[Population Density]]&lt;200,"Low",IF(Table1_1[[#This Row],[Population Density]]&lt;500,"Medium","High"))</f>
        <v>Medium</v>
      </c>
      <c r="DD26" s="3" t="str">
        <f>IF(Table1_1[[#This Row],[Relief Ratio]]&lt;0.02,"Flat",IF(Table1_1[[#This Row],[Relief Ratio]]&lt;0.05,"Moderate","Steep"))</f>
        <v>Steep</v>
      </c>
      <c r="DE26" s="3" t="str">
        <f>IF(Table1_1[[#This Row],[Drainage Intensity]]&lt;2,"Low",IF(Table1_1[[#This Row],[Drainage Density]]&lt;4,"Moderate","High"))</f>
        <v>Low</v>
      </c>
      <c r="DF26" s="12">
        <f>Table1_1[[#This Row],[Drainage Density]]*Table1_1[[#This Row],[Relief Ratio]]</f>
        <v>1.6509770787685001E-5</v>
      </c>
      <c r="DG26" s="3" t="str">
        <f>IF(Table1_1[[#This Row],[Flood Risk Index]]&lt;0.1,"Low",IF(Table1_1[[#This Row],[Flood Risk Index]]&lt;0.3,"Moderate","High"))</f>
        <v>Low</v>
      </c>
    </row>
    <row r="27" spans="1:111" x14ac:dyDescent="0.3">
      <c r="A27" s="3" t="s">
        <v>148</v>
      </c>
      <c r="B27">
        <v>2</v>
      </c>
      <c r="C27">
        <v>17330.730469999999</v>
      </c>
      <c r="D27">
        <v>15091.81934</v>
      </c>
      <c r="E27">
        <v>175.83975219999999</v>
      </c>
      <c r="F27">
        <v>1402</v>
      </c>
      <c r="G27">
        <v>20428.875</v>
      </c>
      <c r="H27">
        <v>57955.191409999999</v>
      </c>
      <c r="I27">
        <v>1.1483526230000001</v>
      </c>
      <c r="J27">
        <v>0.42133560799999997</v>
      </c>
      <c r="K27">
        <v>6.8628348000000006E-2</v>
      </c>
      <c r="L27">
        <v>1.31E-8</v>
      </c>
      <c r="M27">
        <v>0.65787327299999998</v>
      </c>
      <c r="N27">
        <v>2.3734049800000001</v>
      </c>
      <c r="O27">
        <v>8.6299999999999997E-5</v>
      </c>
      <c r="P27">
        <v>1.11884E-4</v>
      </c>
      <c r="Q27">
        <v>1.2416667939999999</v>
      </c>
      <c r="R27">
        <v>0.84834480300000004</v>
      </c>
      <c r="S27">
        <v>0.29903671100000001</v>
      </c>
      <c r="T27">
        <v>4</v>
      </c>
      <c r="U27">
        <v>2.84E-8</v>
      </c>
      <c r="V27">
        <v>2.5414699999999998E-4</v>
      </c>
      <c r="W27" s="13">
        <v>3.1800000000000002E-12</v>
      </c>
      <c r="X27">
        <v>0.156861484</v>
      </c>
      <c r="Y27">
        <v>4</v>
      </c>
      <c r="Z27">
        <v>1</v>
      </c>
      <c r="AG27">
        <v>9902.2558590000008</v>
      </c>
      <c r="AH27">
        <v>9771.4130860000005</v>
      </c>
      <c r="AO27">
        <v>2475.5639649999998</v>
      </c>
      <c r="AP27">
        <v>9771.4130860000005</v>
      </c>
      <c r="AT27">
        <v>0.98678654399999999</v>
      </c>
      <c r="BA27">
        <v>4</v>
      </c>
      <c r="BH27">
        <v>22.144569000000001</v>
      </c>
      <c r="BI27">
        <v>8.5618090000000002</v>
      </c>
      <c r="BJ27">
        <v>59.732267999999998</v>
      </c>
      <c r="BK27">
        <v>136.94506999999999</v>
      </c>
      <c r="BL27">
        <v>29.648340999999999</v>
      </c>
      <c r="BM27">
        <v>15.316587999999999</v>
      </c>
      <c r="BN27">
        <v>14.331754</v>
      </c>
      <c r="BO27">
        <v>21.585229000000002</v>
      </c>
      <c r="BP27">
        <v>22.173223</v>
      </c>
      <c r="BQ27">
        <v>24.202054</v>
      </c>
      <c r="BR27">
        <v>20.784123000000001</v>
      </c>
      <c r="BS27">
        <v>2101.0236970000001</v>
      </c>
      <c r="BT27">
        <v>534.98578199999997</v>
      </c>
      <c r="BU27">
        <v>7.7630330000000001</v>
      </c>
      <c r="BV27">
        <v>94.356594000000001</v>
      </c>
      <c r="BW27">
        <v>1227.1800949999999</v>
      </c>
      <c r="BX27">
        <v>34.383885999999997</v>
      </c>
      <c r="BY27">
        <v>229.19431299999999</v>
      </c>
      <c r="BZ27">
        <v>184.68720400000001</v>
      </c>
      <c r="CA27" s="3" t="s">
        <v>116</v>
      </c>
      <c r="CB27">
        <v>22534137.399999999</v>
      </c>
      <c r="CC27">
        <v>16886003.93</v>
      </c>
      <c r="CD27">
        <v>12059562.5</v>
      </c>
      <c r="CE27">
        <v>8186809.4670000002</v>
      </c>
      <c r="CF27">
        <v>5429898.8669999996</v>
      </c>
      <c r="CG27">
        <v>3988378.8130000001</v>
      </c>
      <c r="CH27">
        <v>6329.4633999999996</v>
      </c>
      <c r="CI27">
        <v>8232.6820000000007</v>
      </c>
      <c r="CJ27">
        <v>4635.8389999999999</v>
      </c>
      <c r="CK27">
        <v>3245.9465</v>
      </c>
      <c r="CL27">
        <v>2198.1104</v>
      </c>
      <c r="CM27">
        <v>1649.2139999999999</v>
      </c>
      <c r="CN27">
        <v>0.43756800000000001</v>
      </c>
      <c r="CO27">
        <v>139</v>
      </c>
      <c r="CP27">
        <v>4.0983606559999997</v>
      </c>
      <c r="CQ27">
        <v>0.99583710000000003</v>
      </c>
      <c r="CR27">
        <v>1</v>
      </c>
      <c r="CS27">
        <v>0.92029090000000002</v>
      </c>
      <c r="CT27">
        <v>0.84817849999999995</v>
      </c>
      <c r="CU27">
        <v>0.78980189999999995</v>
      </c>
      <c r="CV27">
        <v>0.73485909999999999</v>
      </c>
      <c r="CW27">
        <v>57832.009310000001</v>
      </c>
      <c r="CX27">
        <v>326.58498200000002</v>
      </c>
      <c r="CY27" s="3" t="s">
        <v>121</v>
      </c>
      <c r="CZ27" s="3" t="s">
        <v>111</v>
      </c>
      <c r="DA27" s="3" t="s">
        <v>110</v>
      </c>
      <c r="DB27" s="3" t="str">
        <f>IF(Table1_1[[#This Row],[Drainage Area]]&lt;5000,"Small",IF(Table1_1[[#This Row],[Drainage Area]]&lt;20000,"Medium","Large"))</f>
        <v>Small</v>
      </c>
      <c r="DC27" s="3" t="str">
        <f>IF(Table1_1[[#This Row],[Population Density]]&lt;200,"Low",IF(Table1_1[[#This Row],[Population Density]]&lt;500,"Medium","High"))</f>
        <v>Medium</v>
      </c>
      <c r="DD27" s="3" t="str">
        <f>IF(Table1_1[[#This Row],[Relief Ratio]]&lt;0.02,"Flat",IF(Table1_1[[#This Row],[Relief Ratio]]&lt;0.05,"Moderate","Steep"))</f>
        <v>Steep</v>
      </c>
      <c r="DE27" s="3" t="str">
        <f>IF(Table1_1[[#This Row],[Drainage Intensity]]&lt;2,"Low",IF(Table1_1[[#This Row],[Drainage Density]]&lt;4,"Moderate","High"))</f>
        <v>Low</v>
      </c>
      <c r="DF27" s="12">
        <f>Table1_1[[#This Row],[Drainage Density]]*Table1_1[[#This Row],[Relief Ratio]]</f>
        <v>7.6784140876320001E-6</v>
      </c>
      <c r="DG27" s="3" t="str">
        <f>IF(Table1_1[[#This Row],[Flood Risk Index]]&lt;0.1,"Low",IF(Table1_1[[#This Row],[Flood Risk Index]]&lt;0.3,"Moderate","High"))</f>
        <v>Low</v>
      </c>
    </row>
    <row r="28" spans="1:111" x14ac:dyDescent="0.3">
      <c r="A28" s="3" t="s">
        <v>149</v>
      </c>
      <c r="B28">
        <v>3</v>
      </c>
      <c r="C28">
        <v>84947.53125</v>
      </c>
      <c r="D28">
        <v>65477.910159999999</v>
      </c>
      <c r="E28">
        <v>1797.1866460000001</v>
      </c>
      <c r="F28">
        <v>175</v>
      </c>
      <c r="G28">
        <v>71596.648440000004</v>
      </c>
      <c r="H28">
        <v>238354.125</v>
      </c>
      <c r="I28">
        <v>1.2973463540000001</v>
      </c>
      <c r="J28">
        <v>0.350596666</v>
      </c>
      <c r="K28">
        <v>2.444248E-3</v>
      </c>
      <c r="L28">
        <v>1.1700000000000001E-9</v>
      </c>
      <c r="M28">
        <v>0.397518814</v>
      </c>
      <c r="N28">
        <v>2.8522803780000001</v>
      </c>
      <c r="O28">
        <v>1.3425399999999999E-4</v>
      </c>
      <c r="P28">
        <v>1.7389099999999999E-4</v>
      </c>
      <c r="Q28">
        <v>1.5973397490000001</v>
      </c>
      <c r="R28">
        <v>1.186473608</v>
      </c>
      <c r="S28">
        <v>0.35639211500000001</v>
      </c>
      <c r="T28">
        <v>24</v>
      </c>
      <c r="U28">
        <v>1.7800000000000001E-8</v>
      </c>
      <c r="V28">
        <v>1.02395E-4</v>
      </c>
      <c r="W28" s="13">
        <v>3.1000000000000001E-12</v>
      </c>
      <c r="X28">
        <v>3.0430993E-2</v>
      </c>
      <c r="Y28">
        <v>24</v>
      </c>
      <c r="Z28">
        <v>7</v>
      </c>
      <c r="AA28">
        <v>1</v>
      </c>
      <c r="AG28">
        <v>177182.0625</v>
      </c>
      <c r="AH28">
        <v>65233.910159999999</v>
      </c>
      <c r="AI28">
        <v>70099.296879999994</v>
      </c>
      <c r="AO28">
        <v>7382.5859380000002</v>
      </c>
      <c r="AP28">
        <v>9319.1298829999996</v>
      </c>
      <c r="AQ28">
        <v>70099.296879999994</v>
      </c>
      <c r="AT28">
        <v>0.36817446399999998</v>
      </c>
      <c r="AU28">
        <v>1.0745836499999999</v>
      </c>
      <c r="BA28">
        <v>3.4285714629999999</v>
      </c>
      <c r="BB28">
        <v>7</v>
      </c>
      <c r="BH28">
        <v>25.523059</v>
      </c>
      <c r="BI28">
        <v>13.905651000000001</v>
      </c>
      <c r="BJ28">
        <v>41.738433999999998</v>
      </c>
      <c r="BK28">
        <v>569.908997</v>
      </c>
      <c r="BL28">
        <v>42.338783999999997</v>
      </c>
      <c r="BM28">
        <v>9.0250859999999999</v>
      </c>
      <c r="BN28">
        <v>33.313698000000002</v>
      </c>
      <c r="BO28">
        <v>27.174970999999999</v>
      </c>
      <c r="BP28">
        <v>28.860595</v>
      </c>
      <c r="BQ28">
        <v>32.684803000000002</v>
      </c>
      <c r="BR28">
        <v>18.125556</v>
      </c>
      <c r="BS28">
        <v>946.76498300000003</v>
      </c>
      <c r="BT28">
        <v>319.08561600000002</v>
      </c>
      <c r="BU28">
        <v>1.985017</v>
      </c>
      <c r="BV28">
        <v>149.918091</v>
      </c>
      <c r="BW28">
        <v>792.11729500000001</v>
      </c>
      <c r="BX28">
        <v>13.293664</v>
      </c>
      <c r="BY28">
        <v>83.794949000000003</v>
      </c>
      <c r="BZ28">
        <v>31.576198999999999</v>
      </c>
      <c r="CA28" s="3" t="s">
        <v>109</v>
      </c>
      <c r="CB28">
        <v>57790123.640000001</v>
      </c>
      <c r="CC28">
        <v>41823864.640000001</v>
      </c>
      <c r="CD28">
        <v>29180557.140000001</v>
      </c>
      <c r="CE28">
        <v>22968309.140000001</v>
      </c>
      <c r="CF28">
        <v>22435722.640000001</v>
      </c>
      <c r="CG28">
        <v>19907767.84</v>
      </c>
      <c r="CH28">
        <v>2990.2112000000002</v>
      </c>
      <c r="CI28">
        <v>3889.3429999999998</v>
      </c>
      <c r="CJ28">
        <v>2227.44</v>
      </c>
      <c r="CK28">
        <v>1882.7871</v>
      </c>
      <c r="CL28">
        <v>1810.0876000000001</v>
      </c>
      <c r="CM28">
        <v>1581.1670999999999</v>
      </c>
      <c r="CN28">
        <v>1.0791869999999999</v>
      </c>
      <c r="CO28">
        <v>343.652174</v>
      </c>
      <c r="CP28">
        <v>9.4423791819999998</v>
      </c>
      <c r="CQ28">
        <v>0.47270748000000001</v>
      </c>
      <c r="CR28">
        <v>0.50856809999999997</v>
      </c>
      <c r="CS28">
        <v>0.43684694000000002</v>
      </c>
      <c r="CT28">
        <v>0.40261638</v>
      </c>
      <c r="CU28">
        <v>0.37490593999999999</v>
      </c>
      <c r="CV28">
        <v>0.34882553999999999</v>
      </c>
      <c r="CW28">
        <v>310768.01400000002</v>
      </c>
      <c r="CX28">
        <v>170.53016099999999</v>
      </c>
      <c r="CY28" s="3" t="s">
        <v>117</v>
      </c>
      <c r="CZ28" s="3" t="s">
        <v>137</v>
      </c>
      <c r="DA28" s="3" t="s">
        <v>110</v>
      </c>
      <c r="DB28" s="3" t="str">
        <f>IF(Table1_1[[#This Row],[Drainage Area]]&lt;5000,"Small",IF(Table1_1[[#This Row],[Drainage Area]]&lt;20000,"Medium","Large"))</f>
        <v>Small</v>
      </c>
      <c r="DC28" s="3" t="str">
        <f>IF(Table1_1[[#This Row],[Population Density]]&lt;200,"Low",IF(Table1_1[[#This Row],[Population Density]]&lt;500,"Medium","High"))</f>
        <v>Low</v>
      </c>
      <c r="DD28" s="3" t="str">
        <f>IF(Table1_1[[#This Row],[Relief Ratio]]&lt;0.02,"Flat",IF(Table1_1[[#This Row],[Relief Ratio]]&lt;0.05,"Moderate","Steep"))</f>
        <v>Flat</v>
      </c>
      <c r="DE28" s="3" t="str">
        <f>IF(Table1_1[[#This Row],[Drainage Intensity]]&lt;2,"Low",IF(Table1_1[[#This Row],[Drainage Density]]&lt;4,"Moderate","High"))</f>
        <v>Low</v>
      </c>
      <c r="DF28" s="12">
        <f>Table1_1[[#This Row],[Drainage Density]]*Table1_1[[#This Row],[Relief Ratio]]</f>
        <v>4.2503272896799998E-7</v>
      </c>
      <c r="DG28" s="3" t="str">
        <f>IF(Table1_1[[#This Row],[Flood Risk Index]]&lt;0.1,"Low",IF(Table1_1[[#This Row],[Flood Risk Index]]&lt;0.3,"Moderate","High"))</f>
        <v>Low</v>
      </c>
    </row>
    <row r="29" spans="1:111" x14ac:dyDescent="0.3">
      <c r="A29" s="3" t="s">
        <v>150</v>
      </c>
      <c r="B29">
        <v>5</v>
      </c>
      <c r="C29">
        <v>255893.875</v>
      </c>
      <c r="D29">
        <v>111168.3438</v>
      </c>
      <c r="E29">
        <v>12778.33301</v>
      </c>
      <c r="F29">
        <v>678</v>
      </c>
      <c r="G29">
        <v>144975.75</v>
      </c>
      <c r="H29">
        <v>670464.1875</v>
      </c>
      <c r="I29">
        <v>2.3018591399999999</v>
      </c>
      <c r="J29">
        <v>0.60797184699999995</v>
      </c>
      <c r="K29">
        <v>4.6766439999999998E-3</v>
      </c>
      <c r="L29">
        <v>2.16E-10</v>
      </c>
      <c r="M29">
        <v>0.35721764</v>
      </c>
      <c r="N29">
        <v>1.6448129419999999</v>
      </c>
      <c r="O29">
        <v>3.1023299999999998E-4</v>
      </c>
      <c r="P29">
        <v>1.5722500000000001E-4</v>
      </c>
      <c r="Q29">
        <v>1.6850380899999999</v>
      </c>
      <c r="R29">
        <v>1.7650805709999999</v>
      </c>
      <c r="S29">
        <v>0.38166672000000001</v>
      </c>
      <c r="T29">
        <v>168</v>
      </c>
      <c r="U29">
        <v>1.63E-8</v>
      </c>
      <c r="V29">
        <v>1.0353000000000001E-4</v>
      </c>
      <c r="W29" s="13">
        <v>2.56E-12</v>
      </c>
      <c r="X29">
        <v>0.106598444</v>
      </c>
      <c r="Y29">
        <v>168</v>
      </c>
      <c r="Z29">
        <v>30</v>
      </c>
      <c r="AA29">
        <v>7</v>
      </c>
      <c r="AB29">
        <v>2</v>
      </c>
      <c r="AC29">
        <v>1</v>
      </c>
      <c r="AG29">
        <v>921294.5625</v>
      </c>
      <c r="AH29">
        <v>522215.3125</v>
      </c>
      <c r="AI29">
        <v>338070.8125</v>
      </c>
      <c r="AJ29">
        <v>189111.7813</v>
      </c>
      <c r="AK29">
        <v>38379.019529999998</v>
      </c>
      <c r="AO29">
        <v>5483.8959960000002</v>
      </c>
      <c r="AP29">
        <v>17407.177729999999</v>
      </c>
      <c r="AQ29">
        <v>48295.832029999998</v>
      </c>
      <c r="AR29">
        <v>94555.890629999994</v>
      </c>
      <c r="AS29">
        <v>38379.019529999998</v>
      </c>
      <c r="AT29">
        <v>0.56682771399999998</v>
      </c>
      <c r="AU29">
        <v>0.64737820599999996</v>
      </c>
      <c r="AV29">
        <v>0.55938512100000004</v>
      </c>
      <c r="AW29">
        <v>0.20294356299999999</v>
      </c>
      <c r="BA29">
        <v>5.5999999049999998</v>
      </c>
      <c r="BB29">
        <v>4.2857141490000004</v>
      </c>
      <c r="BC29">
        <v>3.5</v>
      </c>
      <c r="BD29">
        <v>2</v>
      </c>
      <c r="BH29">
        <v>23.972845</v>
      </c>
      <c r="BI29">
        <v>12.825984999999999</v>
      </c>
      <c r="BJ29">
        <v>41.374457</v>
      </c>
      <c r="BK29">
        <v>496.70565299999998</v>
      </c>
      <c r="BL29">
        <v>39.901865000000001</v>
      </c>
      <c r="BM29">
        <v>8.9183459999999997</v>
      </c>
      <c r="BN29">
        <v>30.983519000000001</v>
      </c>
      <c r="BO29">
        <v>25.163598</v>
      </c>
      <c r="BP29">
        <v>17.901007</v>
      </c>
      <c r="BQ29">
        <v>30.413294</v>
      </c>
      <c r="BR29">
        <v>17.802703000000001</v>
      </c>
      <c r="BS29">
        <v>1367.9040990000001</v>
      </c>
      <c r="BT29">
        <v>439.20112899999998</v>
      </c>
      <c r="BU29">
        <v>4.2016200000000001</v>
      </c>
      <c r="BV29">
        <v>140.706323</v>
      </c>
      <c r="BW29">
        <v>1085.633452</v>
      </c>
      <c r="BX29">
        <v>32.570805999999997</v>
      </c>
      <c r="BY29">
        <v>160.48901699999999</v>
      </c>
      <c r="BZ29">
        <v>32.778377999999996</v>
      </c>
      <c r="CA29" s="3" t="s">
        <v>109</v>
      </c>
      <c r="CB29">
        <v>39041302.969999999</v>
      </c>
      <c r="CC29">
        <v>28292435.52</v>
      </c>
      <c r="CD29">
        <v>19782958.52</v>
      </c>
      <c r="CE29">
        <v>15605188.52</v>
      </c>
      <c r="CF29">
        <v>15274735.42</v>
      </c>
      <c r="CG29">
        <v>13580642.27</v>
      </c>
      <c r="CH29">
        <v>2990.2112000000002</v>
      </c>
      <c r="CI29">
        <v>3889.3429999999998</v>
      </c>
      <c r="CJ29">
        <v>2227.44</v>
      </c>
      <c r="CK29">
        <v>1882.7871</v>
      </c>
      <c r="CL29">
        <v>1810.0876000000001</v>
      </c>
      <c r="CM29">
        <v>1581.1670999999999</v>
      </c>
      <c r="CN29">
        <v>0.73328599999999999</v>
      </c>
      <c r="CO29">
        <v>303.09146299999998</v>
      </c>
      <c r="CP29">
        <v>4.0983606559999997</v>
      </c>
      <c r="CQ29">
        <v>0.47990392999999998</v>
      </c>
      <c r="CR29">
        <v>0.51631048400000001</v>
      </c>
      <c r="CS29">
        <v>0.44349745000000002</v>
      </c>
      <c r="CT29">
        <v>0.40874576899999998</v>
      </c>
      <c r="CU29">
        <v>0.38061346800000001</v>
      </c>
      <c r="CV29">
        <v>0.35413602199999999</v>
      </c>
      <c r="CW29">
        <v>1359701</v>
      </c>
      <c r="CX29">
        <v>105.248743</v>
      </c>
      <c r="CY29" s="3" t="s">
        <v>110</v>
      </c>
      <c r="CZ29" s="3" t="s">
        <v>137</v>
      </c>
      <c r="DA29" s="3" t="s">
        <v>135</v>
      </c>
      <c r="DB29" s="3" t="str">
        <f>IF(Table1_1[[#This Row],[Drainage Area]]&lt;5000,"Small",IF(Table1_1[[#This Row],[Drainage Area]]&lt;20000,"Medium","Large"))</f>
        <v>Medium</v>
      </c>
      <c r="DC29" s="3" t="str">
        <f>IF(Table1_1[[#This Row],[Population Density]]&lt;200,"Low",IF(Table1_1[[#This Row],[Population Density]]&lt;500,"Medium","High"))</f>
        <v>Low</v>
      </c>
      <c r="DD29" s="3" t="str">
        <f>IF(Table1_1[[#This Row],[Relief Ratio]]&lt;0.02,"Flat",IF(Table1_1[[#This Row],[Relief Ratio]]&lt;0.05,"Moderate","Steep"))</f>
        <v>Flat</v>
      </c>
      <c r="DE29" s="3" t="str">
        <f>IF(Table1_1[[#This Row],[Drainage Intensity]]&lt;2,"Low",IF(Table1_1[[#This Row],[Drainage Density]]&lt;4,"Moderate","High"))</f>
        <v>Low</v>
      </c>
      <c r="DF29" s="12">
        <f>Table1_1[[#This Row],[Drainage Density]]*Table1_1[[#This Row],[Relief Ratio]]</f>
        <v>7.3528535290000002E-7</v>
      </c>
      <c r="DG29" s="3" t="str">
        <f>IF(Table1_1[[#This Row],[Flood Risk Index]]&lt;0.1,"Low",IF(Table1_1[[#This Row],[Flood Risk Index]]&lt;0.3,"Moderate","High"))</f>
        <v>Low</v>
      </c>
    </row>
    <row r="30" spans="1:111" x14ac:dyDescent="0.3">
      <c r="A30" s="3" t="s">
        <v>151</v>
      </c>
      <c r="B30">
        <v>3</v>
      </c>
      <c r="C30">
        <v>32559.689450000002</v>
      </c>
      <c r="D30">
        <v>24827.613280000001</v>
      </c>
      <c r="E30">
        <v>637.48352050000005</v>
      </c>
      <c r="F30">
        <v>865</v>
      </c>
      <c r="G30">
        <v>28620.439450000002</v>
      </c>
      <c r="H30">
        <v>107773.33590000001</v>
      </c>
      <c r="I30">
        <v>1.3114304539999999</v>
      </c>
      <c r="J30">
        <v>0.77824503199999995</v>
      </c>
      <c r="K30">
        <v>3.0223155000000002E-2</v>
      </c>
      <c r="L30">
        <v>4.9099999999999998E-9</v>
      </c>
      <c r="M30">
        <v>0.68969356999999998</v>
      </c>
      <c r="N30">
        <v>1.2849422690000001</v>
      </c>
      <c r="O30">
        <v>1.0206599999999999E-4</v>
      </c>
      <c r="P30">
        <v>1.5475299999999999E-4</v>
      </c>
      <c r="Q30">
        <v>1.2126852269999999</v>
      </c>
      <c r="R30">
        <v>1.137637615</v>
      </c>
      <c r="S30">
        <v>0.302112669</v>
      </c>
      <c r="T30">
        <v>8</v>
      </c>
      <c r="U30">
        <v>1.7299999999999999E-8</v>
      </c>
      <c r="V30">
        <v>1.1150300000000001E-4</v>
      </c>
      <c r="W30" s="13">
        <v>2.6700000000000001E-12</v>
      </c>
      <c r="X30">
        <v>0.13386119899999999</v>
      </c>
      <c r="Y30">
        <v>8</v>
      </c>
      <c r="Z30">
        <v>2</v>
      </c>
      <c r="AA30">
        <v>1</v>
      </c>
      <c r="AG30">
        <v>64648.808590000001</v>
      </c>
      <c r="AH30">
        <v>28368.009770000001</v>
      </c>
      <c r="AI30">
        <v>5635.5551759999998</v>
      </c>
      <c r="AO30">
        <v>8081.1010740000002</v>
      </c>
      <c r="AP30">
        <v>14184.00488</v>
      </c>
      <c r="AQ30">
        <v>5635.5551759999998</v>
      </c>
      <c r="AT30">
        <v>0.438801736</v>
      </c>
      <c r="AU30">
        <v>0.19865880899999999</v>
      </c>
      <c r="BA30">
        <v>4</v>
      </c>
      <c r="BB30">
        <v>2</v>
      </c>
      <c r="BH30">
        <v>25.505469999999999</v>
      </c>
      <c r="BI30">
        <v>12.361440999999999</v>
      </c>
      <c r="BJ30">
        <v>51.864275999999997</v>
      </c>
      <c r="BK30">
        <v>271.00740300000001</v>
      </c>
      <c r="BL30">
        <v>36.735795000000003</v>
      </c>
      <c r="BM30">
        <v>12.903129</v>
      </c>
      <c r="BN30">
        <v>23.832666</v>
      </c>
      <c r="BO30">
        <v>25.337337999999999</v>
      </c>
      <c r="BP30">
        <v>23.737213000000001</v>
      </c>
      <c r="BQ30">
        <v>29.083708999999999</v>
      </c>
      <c r="BR30">
        <v>22.156758</v>
      </c>
      <c r="BS30">
        <v>3025.1426780000002</v>
      </c>
      <c r="BT30">
        <v>1228.79224</v>
      </c>
      <c r="BU30">
        <v>0.86107599999999995</v>
      </c>
      <c r="BV30">
        <v>162.405361</v>
      </c>
      <c r="BW30">
        <v>2550.2903630000001</v>
      </c>
      <c r="BX30">
        <v>3.2190240000000001</v>
      </c>
      <c r="BY30">
        <v>361.259074</v>
      </c>
      <c r="BZ30">
        <v>5.6633290000000001</v>
      </c>
      <c r="CA30" s="3" t="s">
        <v>116</v>
      </c>
      <c r="CB30">
        <v>149816107.30000001</v>
      </c>
      <c r="CC30">
        <v>109000848.8</v>
      </c>
      <c r="CD30">
        <v>75196686.25</v>
      </c>
      <c r="CE30">
        <v>51240738.5</v>
      </c>
      <c r="CF30">
        <v>43968599.380000003</v>
      </c>
      <c r="CG30">
        <v>30744078.940000001</v>
      </c>
      <c r="CH30">
        <v>7055.1576999999997</v>
      </c>
      <c r="CI30">
        <v>9176.5859999999993</v>
      </c>
      <c r="CJ30">
        <v>5155.1304</v>
      </c>
      <c r="CK30">
        <v>3743.8674000000001</v>
      </c>
      <c r="CL30">
        <v>3565.6610000000001</v>
      </c>
      <c r="CM30">
        <v>2801.1133</v>
      </c>
      <c r="CN30">
        <v>0.13204299999999999</v>
      </c>
      <c r="CO30">
        <v>503.875</v>
      </c>
      <c r="CP30">
        <v>7.3732718889999997</v>
      </c>
      <c r="CQ30">
        <v>0.72103642999999995</v>
      </c>
      <c r="CR30">
        <v>0.77573579999999998</v>
      </c>
      <c r="CS30">
        <v>0.66633719999999996</v>
      </c>
      <c r="CT30">
        <v>0.61412420000000001</v>
      </c>
      <c r="CU30">
        <v>0.57185649999999999</v>
      </c>
      <c r="CV30">
        <v>0.53207517000000004</v>
      </c>
      <c r="CW30">
        <v>119919.48510000001</v>
      </c>
      <c r="CX30">
        <v>185.75658100000001</v>
      </c>
      <c r="CY30" s="3" t="s">
        <v>133</v>
      </c>
      <c r="CZ30" s="3" t="s">
        <v>134</v>
      </c>
      <c r="DA30" s="3" t="s">
        <v>110</v>
      </c>
      <c r="DB30" s="3" t="str">
        <f>IF(Table1_1[[#This Row],[Drainage Area]]&lt;5000,"Small",IF(Table1_1[[#This Row],[Drainage Area]]&lt;20000,"Medium","Large"))</f>
        <v>Small</v>
      </c>
      <c r="DC30" s="3" t="str">
        <f>IF(Table1_1[[#This Row],[Population Density]]&lt;200,"Low",IF(Table1_1[[#This Row],[Population Density]]&lt;500,"Medium","High"))</f>
        <v>Low</v>
      </c>
      <c r="DD30" s="3" t="str">
        <f>IF(Table1_1[[#This Row],[Relief Ratio]]&lt;0.02,"Flat",IF(Table1_1[[#This Row],[Relief Ratio]]&lt;0.05,"Moderate","Steep"))</f>
        <v>Moderate</v>
      </c>
      <c r="DE30" s="3" t="str">
        <f>IF(Table1_1[[#This Row],[Drainage Intensity]]&lt;2,"Low",IF(Table1_1[[#This Row],[Drainage Density]]&lt;4,"Moderate","High"))</f>
        <v>Low</v>
      </c>
      <c r="DF30" s="12">
        <f>Table1_1[[#This Row],[Drainage Density]]*Table1_1[[#This Row],[Relief Ratio]]</f>
        <v>4.6771239057149994E-6</v>
      </c>
      <c r="DG30" s="3" t="str">
        <f>IF(Table1_1[[#This Row],[Flood Risk Index]]&lt;0.1,"Low",IF(Table1_1[[#This Row],[Flood Risk Index]]&lt;0.3,"Moderate","High"))</f>
        <v>Low</v>
      </c>
    </row>
    <row r="31" spans="1:111" x14ac:dyDescent="0.3">
      <c r="A31" s="3" t="s">
        <v>152</v>
      </c>
      <c r="B31">
        <v>2</v>
      </c>
      <c r="C31">
        <v>42638.53125</v>
      </c>
      <c r="D31">
        <v>34697.445310000003</v>
      </c>
      <c r="E31">
        <v>408.33078</v>
      </c>
      <c r="F31">
        <v>944</v>
      </c>
      <c r="G31">
        <v>40600.339840000001</v>
      </c>
      <c r="H31">
        <v>124521.17969999999</v>
      </c>
      <c r="I31">
        <v>1.228866577</v>
      </c>
      <c r="J31">
        <v>0.24771526499999999</v>
      </c>
      <c r="K31">
        <v>2.3251035999999999E-2</v>
      </c>
      <c r="L31">
        <v>4.32E-9</v>
      </c>
      <c r="M31">
        <v>0.33092954800000002</v>
      </c>
      <c r="N31">
        <v>4.0368928909999999</v>
      </c>
      <c r="O31">
        <v>5.6199999999999997E-5</v>
      </c>
      <c r="P31">
        <v>1.5103100000000001E-4</v>
      </c>
      <c r="Q31">
        <v>1.750686526</v>
      </c>
      <c r="R31">
        <v>1.0502012970000001</v>
      </c>
      <c r="S31">
        <v>0.34241992199999999</v>
      </c>
      <c r="T31">
        <v>6</v>
      </c>
      <c r="U31">
        <v>1.7100000000000001E-8</v>
      </c>
      <c r="V31">
        <v>1.1350599999999999E-4</v>
      </c>
      <c r="W31" s="13">
        <v>2.5900000000000001E-12</v>
      </c>
      <c r="X31">
        <v>0.14257307399999999</v>
      </c>
      <c r="Y31">
        <v>6</v>
      </c>
      <c r="Z31">
        <v>1</v>
      </c>
      <c r="AG31">
        <v>23818.089840000001</v>
      </c>
      <c r="AH31">
        <v>37852.433590000001</v>
      </c>
      <c r="AO31">
        <v>3969.6816410000001</v>
      </c>
      <c r="AP31">
        <v>37852.433590000001</v>
      </c>
      <c r="AT31">
        <v>1.5892304180000001</v>
      </c>
      <c r="BA31">
        <v>6</v>
      </c>
      <c r="BH31">
        <v>25.404311</v>
      </c>
      <c r="BI31">
        <v>9.2378900000000002</v>
      </c>
      <c r="BJ31">
        <v>55.297387999999998</v>
      </c>
      <c r="BK31">
        <v>172.180126</v>
      </c>
      <c r="BL31">
        <v>33.565244</v>
      </c>
      <c r="BM31">
        <v>16.854472000000001</v>
      </c>
      <c r="BN31">
        <v>16.710771999999999</v>
      </c>
      <c r="BO31">
        <v>25.061212999999999</v>
      </c>
      <c r="BP31">
        <v>24.714431000000001</v>
      </c>
      <c r="BQ31">
        <v>27.815075</v>
      </c>
      <c r="BR31">
        <v>23.700339</v>
      </c>
      <c r="BS31">
        <v>3486.9898370000001</v>
      </c>
      <c r="BT31">
        <v>1356.119919</v>
      </c>
      <c r="BU31">
        <v>0.15243899999999999</v>
      </c>
      <c r="BV31">
        <v>151.71034800000001</v>
      </c>
      <c r="BW31">
        <v>2848.8556910000002</v>
      </c>
      <c r="BX31">
        <v>3.3231709999999999</v>
      </c>
      <c r="BY31">
        <v>112.5</v>
      </c>
      <c r="BZ31">
        <v>17.638210999999998</v>
      </c>
      <c r="CA31" s="3" t="s">
        <v>116</v>
      </c>
      <c r="CB31">
        <v>38300255</v>
      </c>
      <c r="CC31">
        <v>28228859.25</v>
      </c>
      <c r="CD31">
        <v>19898248</v>
      </c>
      <c r="CE31">
        <v>13853691.630000001</v>
      </c>
      <c r="CF31">
        <v>12119178.130000001</v>
      </c>
      <c r="CG31">
        <v>8676023.625</v>
      </c>
      <c r="CH31">
        <v>7055.1576999999997</v>
      </c>
      <c r="CI31">
        <v>9176.5859999999993</v>
      </c>
      <c r="CJ31">
        <v>5155.1304</v>
      </c>
      <c r="CK31">
        <v>3743.8674000000001</v>
      </c>
      <c r="CL31">
        <v>3565.6610000000001</v>
      </c>
      <c r="CM31">
        <v>2801.1133</v>
      </c>
      <c r="CN31">
        <v>0.21535399999999999</v>
      </c>
      <c r="CO31">
        <v>284.5</v>
      </c>
      <c r="CP31">
        <v>0</v>
      </c>
      <c r="CQ31">
        <v>0.72103642999999995</v>
      </c>
      <c r="CR31">
        <v>0.77573579999999998</v>
      </c>
      <c r="CS31">
        <v>0.66633719999999996</v>
      </c>
      <c r="CT31">
        <v>0.61412420000000001</v>
      </c>
      <c r="CU31">
        <v>0.57185649999999999</v>
      </c>
      <c r="CV31">
        <v>0.53207517000000004</v>
      </c>
      <c r="CW31">
        <v>59797.195630000002</v>
      </c>
      <c r="CX31">
        <v>147.77692300000001</v>
      </c>
      <c r="CY31" s="3" t="s">
        <v>133</v>
      </c>
      <c r="CZ31" s="3" t="s">
        <v>134</v>
      </c>
      <c r="DA31" s="3" t="s">
        <v>110</v>
      </c>
      <c r="DB31" s="3" t="str">
        <f>IF(Table1_1[[#This Row],[Drainage Area]]&lt;5000,"Small",IF(Table1_1[[#This Row],[Drainage Area]]&lt;20000,"Medium","Large"))</f>
        <v>Small</v>
      </c>
      <c r="DC31" s="3" t="str">
        <f>IF(Table1_1[[#This Row],[Population Density]]&lt;200,"Low",IF(Table1_1[[#This Row],[Population Density]]&lt;500,"Medium","High"))</f>
        <v>Low</v>
      </c>
      <c r="DD31" s="3" t="str">
        <f>IF(Table1_1[[#This Row],[Relief Ratio]]&lt;0.02,"Flat",IF(Table1_1[[#This Row],[Relief Ratio]]&lt;0.05,"Moderate","Steep"))</f>
        <v>Moderate</v>
      </c>
      <c r="DE31" s="3" t="str">
        <f>IF(Table1_1[[#This Row],[Drainage Intensity]]&lt;2,"Low",IF(Table1_1[[#This Row],[Drainage Density]]&lt;4,"Moderate","High"))</f>
        <v>Low</v>
      </c>
      <c r="DF31" s="12">
        <f>Table1_1[[#This Row],[Drainage Density]]*Table1_1[[#This Row],[Relief Ratio]]</f>
        <v>3.5116272181160001E-6</v>
      </c>
      <c r="DG31" s="3" t="str">
        <f>IF(Table1_1[[#This Row],[Flood Risk Index]]&lt;0.1,"Low",IF(Table1_1[[#This Row],[Flood Risk Index]]&lt;0.3,"Moderate","High"))</f>
        <v>Low</v>
      </c>
    </row>
    <row r="32" spans="1:111" x14ac:dyDescent="0.3">
      <c r="A32" s="3" t="s">
        <v>153</v>
      </c>
      <c r="B32">
        <v>3</v>
      </c>
      <c r="C32">
        <v>34361.136720000002</v>
      </c>
      <c r="D32">
        <v>23634.494139999999</v>
      </c>
      <c r="E32">
        <v>861.9865112</v>
      </c>
      <c r="F32">
        <v>1350</v>
      </c>
      <c r="G32">
        <v>27032.134770000001</v>
      </c>
      <c r="H32">
        <v>165521.9375</v>
      </c>
      <c r="I32">
        <v>1.4538553949999999</v>
      </c>
      <c r="J32">
        <v>1.17961359</v>
      </c>
      <c r="K32">
        <v>4.9940564E-2</v>
      </c>
      <c r="L32">
        <v>4.4699999999999997E-9</v>
      </c>
      <c r="M32">
        <v>0.395365894</v>
      </c>
      <c r="N32">
        <v>0.84773522599999995</v>
      </c>
      <c r="O32">
        <v>9.6700000000000006E-5</v>
      </c>
      <c r="P32">
        <v>1.46162E-4</v>
      </c>
      <c r="Q32">
        <v>1.6016830209999999</v>
      </c>
      <c r="R32">
        <v>1.27112186</v>
      </c>
      <c r="S32">
        <v>0.20759265099999999</v>
      </c>
      <c r="T32">
        <v>12</v>
      </c>
      <c r="U32">
        <v>1.8600000000000001E-8</v>
      </c>
      <c r="V32">
        <v>1.26995E-4</v>
      </c>
      <c r="W32" s="13">
        <v>2.71E-12</v>
      </c>
      <c r="X32">
        <v>0.19731855400000001</v>
      </c>
      <c r="Y32">
        <v>12</v>
      </c>
      <c r="Z32">
        <v>3</v>
      </c>
      <c r="AA32">
        <v>1</v>
      </c>
      <c r="AG32">
        <v>68648.023440000004</v>
      </c>
      <c r="AH32">
        <v>47259.957029999998</v>
      </c>
      <c r="AI32">
        <v>10081.596680000001</v>
      </c>
      <c r="AO32">
        <v>5720.6684569999998</v>
      </c>
      <c r="AP32">
        <v>15753.31934</v>
      </c>
      <c r="AQ32">
        <v>10081.596680000001</v>
      </c>
      <c r="AT32">
        <v>0.68843871400000001</v>
      </c>
      <c r="AU32">
        <v>0.213322178</v>
      </c>
      <c r="BA32">
        <v>4</v>
      </c>
      <c r="BB32">
        <v>3</v>
      </c>
      <c r="BH32">
        <v>25.624694999999999</v>
      </c>
      <c r="BI32">
        <v>9.4351120000000002</v>
      </c>
      <c r="BJ32">
        <v>53.038277000000001</v>
      </c>
      <c r="BK32">
        <v>198.41793100000001</v>
      </c>
      <c r="BL32">
        <v>34.457312000000002</v>
      </c>
      <c r="BM32">
        <v>16.663933</v>
      </c>
      <c r="BN32">
        <v>17.793379000000002</v>
      </c>
      <c r="BO32">
        <v>25.642638000000002</v>
      </c>
      <c r="BP32">
        <v>24.617885000000001</v>
      </c>
      <c r="BQ32">
        <v>28.337828999999999</v>
      </c>
      <c r="BR32">
        <v>23.436084000000001</v>
      </c>
      <c r="BS32">
        <v>3413.1857709999999</v>
      </c>
      <c r="BT32">
        <v>1408.132411</v>
      </c>
      <c r="BU32">
        <v>6.7194000000000004E-2</v>
      </c>
      <c r="BV32">
        <v>158.365285</v>
      </c>
      <c r="BW32">
        <v>2826.36166</v>
      </c>
      <c r="BX32">
        <v>1.579051</v>
      </c>
      <c r="BY32">
        <v>466.51087000000001</v>
      </c>
      <c r="BZ32">
        <v>7.8557309999999996</v>
      </c>
      <c r="CA32" s="3" t="s">
        <v>116</v>
      </c>
      <c r="CB32">
        <v>81009398.920000002</v>
      </c>
      <c r="CC32">
        <v>59168221.380000003</v>
      </c>
      <c r="CD32">
        <v>41085975.079999998</v>
      </c>
      <c r="CE32">
        <v>28183087.079999998</v>
      </c>
      <c r="CF32">
        <v>24330122.579999998</v>
      </c>
      <c r="CG32">
        <v>17140312.73</v>
      </c>
      <c r="CH32">
        <v>7055.1576999999997</v>
      </c>
      <c r="CI32">
        <v>9176.5859999999993</v>
      </c>
      <c r="CJ32">
        <v>5155.1304</v>
      </c>
      <c r="CK32">
        <v>3743.8674000000001</v>
      </c>
      <c r="CL32">
        <v>3565.6610000000001</v>
      </c>
      <c r="CM32">
        <v>2801.1133</v>
      </c>
      <c r="CN32">
        <v>1.9597359999999999</v>
      </c>
      <c r="CO32">
        <v>205.692308</v>
      </c>
      <c r="CP32">
        <v>4.8109965639999999</v>
      </c>
      <c r="CQ32">
        <v>0.72103642999999995</v>
      </c>
      <c r="CR32">
        <v>0.77573579999999998</v>
      </c>
      <c r="CS32">
        <v>0.66633719999999996</v>
      </c>
      <c r="CT32">
        <v>0.61412420000000001</v>
      </c>
      <c r="CU32">
        <v>0.57185649999999999</v>
      </c>
      <c r="CV32">
        <v>0.53207517000000004</v>
      </c>
      <c r="CW32">
        <v>136351.16639999999</v>
      </c>
      <c r="CX32">
        <v>164.482913</v>
      </c>
      <c r="CY32" s="3" t="s">
        <v>133</v>
      </c>
      <c r="CZ32" s="3" t="s">
        <v>134</v>
      </c>
      <c r="DA32" s="3" t="s">
        <v>110</v>
      </c>
      <c r="DB32" s="3" t="str">
        <f>IF(Table1_1[[#This Row],[Drainage Area]]&lt;5000,"Small",IF(Table1_1[[#This Row],[Drainage Area]]&lt;20000,"Medium","Large"))</f>
        <v>Small</v>
      </c>
      <c r="DC32" s="3" t="str">
        <f>IF(Table1_1[[#This Row],[Population Density]]&lt;200,"Low",IF(Table1_1[[#This Row],[Population Density]]&lt;500,"Medium","High"))</f>
        <v>Low</v>
      </c>
      <c r="DD32" s="3" t="str">
        <f>IF(Table1_1[[#This Row],[Relief Ratio]]&lt;0.02,"Flat",IF(Table1_1[[#This Row],[Relief Ratio]]&lt;0.05,"Moderate","Steep"))</f>
        <v>Moderate</v>
      </c>
      <c r="DE32" s="3" t="str">
        <f>IF(Table1_1[[#This Row],[Drainage Intensity]]&lt;2,"Low",IF(Table1_1[[#This Row],[Drainage Density]]&lt;4,"Moderate","High"))</f>
        <v>Low</v>
      </c>
      <c r="DF32" s="12">
        <f>Table1_1[[#This Row],[Drainage Density]]*Table1_1[[#This Row],[Relief Ratio]]</f>
        <v>7.2994127153679998E-6</v>
      </c>
      <c r="DG32" s="3" t="str">
        <f>IF(Table1_1[[#This Row],[Flood Risk Index]]&lt;0.1,"Low",IF(Table1_1[[#This Row],[Flood Risk Index]]&lt;0.3,"Moderate","High"))</f>
        <v>Low</v>
      </c>
    </row>
    <row r="33" spans="1:111" x14ac:dyDescent="0.3">
      <c r="A33" s="3" t="s">
        <v>154</v>
      </c>
      <c r="B33">
        <v>5</v>
      </c>
      <c r="C33">
        <v>335709.40629999997</v>
      </c>
      <c r="D33">
        <v>245194.45310000001</v>
      </c>
      <c r="E33">
        <v>29500.498049999998</v>
      </c>
      <c r="F33">
        <v>913</v>
      </c>
      <c r="G33">
        <v>251836.51560000001</v>
      </c>
      <c r="H33">
        <v>956476.3125</v>
      </c>
      <c r="I33">
        <v>1.3691557649999999</v>
      </c>
      <c r="J33">
        <v>0.46514883600000001</v>
      </c>
      <c r="K33">
        <v>3.6253679999999999E-3</v>
      </c>
      <c r="L33">
        <v>8.2000000000000001E-11</v>
      </c>
      <c r="M33">
        <v>0.40521991299999999</v>
      </c>
      <c r="N33">
        <v>2.1498494149999998</v>
      </c>
      <c r="O33">
        <v>5.2275200000000003E-4</v>
      </c>
      <c r="P33">
        <v>1.7844700000000001E-4</v>
      </c>
      <c r="Q33">
        <v>1.58208847</v>
      </c>
      <c r="R33">
        <v>1.3330450060000001</v>
      </c>
      <c r="S33">
        <v>0.35098558699999999</v>
      </c>
      <c r="T33">
        <v>371</v>
      </c>
      <c r="U33">
        <v>1.6899999999999999E-8</v>
      </c>
      <c r="V33">
        <v>9.5000000000000005E-5</v>
      </c>
      <c r="W33" s="13">
        <v>3.0200000000000001E-12</v>
      </c>
      <c r="X33">
        <v>0.16292221800000001</v>
      </c>
      <c r="Y33">
        <v>371</v>
      </c>
      <c r="Z33">
        <v>104</v>
      </c>
      <c r="AA33">
        <v>19</v>
      </c>
      <c r="AB33">
        <v>5</v>
      </c>
      <c r="AC33">
        <v>1</v>
      </c>
      <c r="AG33">
        <v>2690832</v>
      </c>
      <c r="AH33">
        <v>1480556.25</v>
      </c>
      <c r="AI33">
        <v>657720.125</v>
      </c>
      <c r="AJ33">
        <v>269332.875</v>
      </c>
      <c r="AK33">
        <v>165837.57810000001</v>
      </c>
      <c r="AO33">
        <v>7252.9165039999998</v>
      </c>
      <c r="AP33">
        <v>14236.11816</v>
      </c>
      <c r="AQ33">
        <v>34616.847659999999</v>
      </c>
      <c r="AR33">
        <v>53866.574220000002</v>
      </c>
      <c r="AS33">
        <v>165837.57810000001</v>
      </c>
      <c r="AT33">
        <v>0.55022245599999997</v>
      </c>
      <c r="AU33">
        <v>0.44423851399999997</v>
      </c>
      <c r="AV33">
        <v>0.40949466800000001</v>
      </c>
      <c r="AW33">
        <v>0.61573463699999997</v>
      </c>
      <c r="BA33">
        <v>3.5673077110000002</v>
      </c>
      <c r="BB33">
        <v>5.4736843110000004</v>
      </c>
      <c r="BC33">
        <v>3.7999999519999998</v>
      </c>
      <c r="BD33">
        <v>5</v>
      </c>
      <c r="BH33">
        <v>26.598434000000001</v>
      </c>
      <c r="BI33">
        <v>12.860685</v>
      </c>
      <c r="BJ33">
        <v>45.153523</v>
      </c>
      <c r="BK33">
        <v>422.54136599999998</v>
      </c>
      <c r="BL33">
        <v>41.651190999999997</v>
      </c>
      <c r="BM33">
        <v>13.172561999999999</v>
      </c>
      <c r="BN33">
        <v>28.478629000000002</v>
      </c>
      <c r="BO33">
        <v>26.337439</v>
      </c>
      <c r="BP33">
        <v>26.969245000000001</v>
      </c>
      <c r="BQ33">
        <v>32.496023000000001</v>
      </c>
      <c r="BR33">
        <v>21.655901</v>
      </c>
      <c r="BS33">
        <v>913.51314200000002</v>
      </c>
      <c r="BT33">
        <v>261.08293300000003</v>
      </c>
      <c r="BU33">
        <v>4.0720859999999997</v>
      </c>
      <c r="BV33">
        <v>127.236558</v>
      </c>
      <c r="BW33">
        <v>678.16084499999999</v>
      </c>
      <c r="BX33">
        <v>17.550889999999999</v>
      </c>
      <c r="BY33">
        <v>149.818321</v>
      </c>
      <c r="BZ33">
        <v>29.331624000000001</v>
      </c>
      <c r="CA33" s="3" t="s">
        <v>116</v>
      </c>
      <c r="CB33">
        <v>171860898.19999999</v>
      </c>
      <c r="CC33">
        <v>124662578</v>
      </c>
      <c r="CD33">
        <v>85719099.700000003</v>
      </c>
      <c r="CE33">
        <v>58892660.280000001</v>
      </c>
      <c r="CF33">
        <v>51340228.240000002</v>
      </c>
      <c r="CG33">
        <v>37027395.579999998</v>
      </c>
      <c r="CH33">
        <v>5976.9225539999998</v>
      </c>
      <c r="CI33">
        <v>7774.1342759999998</v>
      </c>
      <c r="CJ33">
        <v>4378.5546969999996</v>
      </c>
      <c r="CK33">
        <v>3250.2121480000001</v>
      </c>
      <c r="CL33">
        <v>3099.9916629999998</v>
      </c>
      <c r="CM33">
        <v>2477.5201440000001</v>
      </c>
      <c r="CN33">
        <v>1.3045979999999999</v>
      </c>
      <c r="CO33">
        <v>316.06366000000003</v>
      </c>
      <c r="CP33">
        <v>4.6182582300000004</v>
      </c>
      <c r="CQ33">
        <v>0.65516668199999994</v>
      </c>
      <c r="CR33">
        <v>0.70486903599999995</v>
      </c>
      <c r="CS33">
        <v>0.60546445199999999</v>
      </c>
      <c r="CT33">
        <v>0.55802132999999998</v>
      </c>
      <c r="CU33">
        <v>0.51961497199999995</v>
      </c>
      <c r="CV33">
        <v>0.48346784100000001</v>
      </c>
      <c r="CW33">
        <v>7348122</v>
      </c>
      <c r="CX33">
        <v>246.383354</v>
      </c>
      <c r="CY33" s="3" t="s">
        <v>117</v>
      </c>
      <c r="CZ33" s="3" t="s">
        <v>137</v>
      </c>
      <c r="DA33" s="3" t="s">
        <v>135</v>
      </c>
      <c r="DB33" s="3" t="str">
        <f>IF(Table1_1[[#This Row],[Drainage Area]]&lt;5000,"Small",IF(Table1_1[[#This Row],[Drainage Area]]&lt;20000,"Medium","Large"))</f>
        <v>Large</v>
      </c>
      <c r="DC33" s="3" t="str">
        <f>IF(Table1_1[[#This Row],[Population Density]]&lt;200,"Low",IF(Table1_1[[#This Row],[Population Density]]&lt;500,"Medium","High"))</f>
        <v>Medium</v>
      </c>
      <c r="DD33" s="3" t="str">
        <f>IF(Table1_1[[#This Row],[Relief Ratio]]&lt;0.02,"Flat",IF(Table1_1[[#This Row],[Relief Ratio]]&lt;0.05,"Moderate","Steep"))</f>
        <v>Flat</v>
      </c>
      <c r="DE33" s="3" t="str">
        <f>IF(Table1_1[[#This Row],[Drainage Intensity]]&lt;2,"Low",IF(Table1_1[[#This Row],[Drainage Density]]&lt;4,"Moderate","High"))</f>
        <v>Low</v>
      </c>
      <c r="DF33" s="12">
        <f>Table1_1[[#This Row],[Drainage Density]]*Table1_1[[#This Row],[Relief Ratio]]</f>
        <v>6.4693604349600003E-7</v>
      </c>
      <c r="DG33" s="3" t="str">
        <f>IF(Table1_1[[#This Row],[Flood Risk Index]]&lt;0.1,"Low",IF(Table1_1[[#This Row],[Flood Risk Index]]&lt;0.3,"Moderate","High"))</f>
        <v>Low</v>
      </c>
    </row>
    <row r="34" spans="1:111" x14ac:dyDescent="0.3">
      <c r="A34" s="3" t="s">
        <v>155</v>
      </c>
      <c r="B34">
        <v>5</v>
      </c>
      <c r="C34">
        <v>146478.42189999999</v>
      </c>
      <c r="D34">
        <v>95281.046879999994</v>
      </c>
      <c r="E34">
        <v>6916.8486329999996</v>
      </c>
      <c r="F34">
        <v>871</v>
      </c>
      <c r="G34">
        <v>102859.78909999999</v>
      </c>
      <c r="H34">
        <v>413458.34379999997</v>
      </c>
      <c r="I34">
        <v>1.5373301509999999</v>
      </c>
      <c r="J34">
        <v>0.65375798900000004</v>
      </c>
      <c r="K34">
        <v>8.4678380000000001E-3</v>
      </c>
      <c r="L34">
        <v>4.1400000000000002E-10</v>
      </c>
      <c r="M34">
        <v>0.50845742199999999</v>
      </c>
      <c r="N34">
        <v>1.529618025</v>
      </c>
      <c r="O34">
        <v>2.9265299999999998E-4</v>
      </c>
      <c r="P34">
        <v>1.7156300000000001E-4</v>
      </c>
      <c r="Q34">
        <v>1.4123711590000001</v>
      </c>
      <c r="R34">
        <v>1.424059153</v>
      </c>
      <c r="S34">
        <v>0.354276121</v>
      </c>
      <c r="T34">
        <v>91</v>
      </c>
      <c r="U34">
        <v>1.7500000000000001E-8</v>
      </c>
      <c r="V34">
        <v>1.01965E-4</v>
      </c>
      <c r="W34" s="13">
        <v>3.0000000000000001E-12</v>
      </c>
      <c r="X34">
        <v>0.14943158600000001</v>
      </c>
      <c r="Y34">
        <v>91</v>
      </c>
      <c r="Z34">
        <v>21</v>
      </c>
      <c r="AA34">
        <v>6</v>
      </c>
      <c r="AB34">
        <v>2</v>
      </c>
      <c r="AC34">
        <v>1</v>
      </c>
      <c r="AG34">
        <v>667246.125</v>
      </c>
      <c r="AH34">
        <v>297716.4375</v>
      </c>
      <c r="AI34">
        <v>110971.1563</v>
      </c>
      <c r="AJ34">
        <v>64964.476560000003</v>
      </c>
      <c r="AK34">
        <v>45778.898439999997</v>
      </c>
      <c r="AO34">
        <v>7332.375</v>
      </c>
      <c r="AP34">
        <v>14176.97363</v>
      </c>
      <c r="AQ34">
        <v>18495.193360000001</v>
      </c>
      <c r="AR34">
        <v>32482.238280000001</v>
      </c>
      <c r="AS34">
        <v>45778.898439999997</v>
      </c>
      <c r="AT34">
        <v>0.446186841</v>
      </c>
      <c r="AU34">
        <v>0.37274110300000002</v>
      </c>
      <c r="AV34">
        <v>0.58541768800000005</v>
      </c>
      <c r="AW34">
        <v>0.70467585300000002</v>
      </c>
      <c r="BA34">
        <v>4.3333334920000004</v>
      </c>
      <c r="BB34">
        <v>3.5</v>
      </c>
      <c r="BC34">
        <v>3</v>
      </c>
      <c r="BD34">
        <v>2</v>
      </c>
      <c r="BH34">
        <v>24.697116000000001</v>
      </c>
      <c r="BI34">
        <v>13.489069000000001</v>
      </c>
      <c r="BJ34">
        <v>51.997748000000001</v>
      </c>
      <c r="BK34">
        <v>312.34301699999997</v>
      </c>
      <c r="BL34">
        <v>37.212629999999997</v>
      </c>
      <c r="BM34">
        <v>11.273021999999999</v>
      </c>
      <c r="BN34">
        <v>25.939608</v>
      </c>
      <c r="BO34">
        <v>24.695489999999999</v>
      </c>
      <c r="BP34">
        <v>22.683453</v>
      </c>
      <c r="BQ34">
        <v>28.783871999999999</v>
      </c>
      <c r="BR34">
        <v>20.832747000000001</v>
      </c>
      <c r="BS34">
        <v>977.22710500000005</v>
      </c>
      <c r="BT34">
        <v>310.87220300000001</v>
      </c>
      <c r="BU34">
        <v>0.28362199999999999</v>
      </c>
      <c r="BV34">
        <v>120.732693</v>
      </c>
      <c r="BW34">
        <v>708.38050699999997</v>
      </c>
      <c r="BX34">
        <v>4.3096889999999997</v>
      </c>
      <c r="BY34">
        <v>163.99469400000001</v>
      </c>
      <c r="BZ34">
        <v>10.433102999999999</v>
      </c>
      <c r="CA34" s="3" t="s">
        <v>139</v>
      </c>
      <c r="CB34">
        <v>492278343.5</v>
      </c>
      <c r="CC34">
        <v>355511052.10000002</v>
      </c>
      <c r="CD34">
        <v>242275839.30000001</v>
      </c>
      <c r="CE34">
        <v>163117788.59999999</v>
      </c>
      <c r="CF34">
        <v>138522526.59999999</v>
      </c>
      <c r="CG34">
        <v>95598537.280000001</v>
      </c>
      <c r="CH34">
        <v>7055.1576999999997</v>
      </c>
      <c r="CI34">
        <v>9176.5859999999993</v>
      </c>
      <c r="CJ34">
        <v>5155.1304</v>
      </c>
      <c r="CK34">
        <v>3743.8674000000001</v>
      </c>
      <c r="CL34">
        <v>3565.6610000000001</v>
      </c>
      <c r="CM34">
        <v>2801.1133</v>
      </c>
      <c r="CN34">
        <v>5.4210739999999999</v>
      </c>
      <c r="CO34">
        <v>543.5</v>
      </c>
      <c r="CP34">
        <v>20.480710970000001</v>
      </c>
      <c r="CQ34">
        <v>0.72103642999999995</v>
      </c>
      <c r="CR34">
        <v>0.77573579999999998</v>
      </c>
      <c r="CS34">
        <v>0.66633719999999996</v>
      </c>
      <c r="CT34">
        <v>0.61412420000000001</v>
      </c>
      <c r="CU34">
        <v>0.57185649999999999</v>
      </c>
      <c r="CV34">
        <v>0.53207517000000004</v>
      </c>
      <c r="CW34">
        <v>3569752</v>
      </c>
      <c r="CX34">
        <v>515.95890999999995</v>
      </c>
      <c r="CY34" s="3" t="s">
        <v>117</v>
      </c>
      <c r="CZ34" s="3" t="s">
        <v>137</v>
      </c>
      <c r="DA34" s="3" t="s">
        <v>135</v>
      </c>
      <c r="DB34" s="3" t="str">
        <f>IF(Table1_1[[#This Row],[Drainage Area]]&lt;5000,"Small",IF(Table1_1[[#This Row],[Drainage Area]]&lt;20000,"Medium","Large"))</f>
        <v>Medium</v>
      </c>
      <c r="DC34" s="3" t="str">
        <f>IF(Table1_1[[#This Row],[Population Density]]&lt;200,"Low",IF(Table1_1[[#This Row],[Population Density]]&lt;500,"Medium","High"))</f>
        <v>High</v>
      </c>
      <c r="DD34" s="3" t="str">
        <f>IF(Table1_1[[#This Row],[Relief Ratio]]&lt;0.02,"Flat",IF(Table1_1[[#This Row],[Relief Ratio]]&lt;0.05,"Moderate","Steep"))</f>
        <v>Flat</v>
      </c>
      <c r="DE34" s="3" t="str">
        <f>IF(Table1_1[[#This Row],[Drainage Intensity]]&lt;2,"Low",IF(Table1_1[[#This Row],[Drainage Density]]&lt;4,"Moderate","High"))</f>
        <v>Low</v>
      </c>
      <c r="DF34" s="12">
        <f>Table1_1[[#This Row],[Drainage Density]]*Table1_1[[#This Row],[Relief Ratio]]</f>
        <v>1.4527676907940002E-6</v>
      </c>
      <c r="DG34" s="3" t="str">
        <f>IF(Table1_1[[#This Row],[Flood Risk Index]]&lt;0.1,"Low",IF(Table1_1[[#This Row],[Flood Risk Index]]&lt;0.3,"Moderate","High"))</f>
        <v>Low</v>
      </c>
    </row>
    <row r="35" spans="1:111" x14ac:dyDescent="0.3">
      <c r="A35" s="3" t="s">
        <v>156</v>
      </c>
      <c r="B35">
        <v>3</v>
      </c>
      <c r="C35">
        <v>40200.246090000001</v>
      </c>
      <c r="D35">
        <v>33245.453130000002</v>
      </c>
      <c r="E35">
        <v>693.20642090000001</v>
      </c>
      <c r="F35">
        <v>323</v>
      </c>
      <c r="G35">
        <v>35015.863279999998</v>
      </c>
      <c r="H35">
        <v>118647.38280000001</v>
      </c>
      <c r="I35">
        <v>1.2091952560000001</v>
      </c>
      <c r="J35">
        <v>0.56537020199999999</v>
      </c>
      <c r="K35">
        <v>9.2243910000000002E-3</v>
      </c>
      <c r="L35">
        <v>3.8499999999999997E-9</v>
      </c>
      <c r="M35">
        <v>0.61880827000000005</v>
      </c>
      <c r="N35">
        <v>1.7687525749999999</v>
      </c>
      <c r="O35">
        <v>1.17997E-4</v>
      </c>
      <c r="P35">
        <v>1.6207999999999999E-4</v>
      </c>
      <c r="Q35">
        <v>1.280259848</v>
      </c>
      <c r="R35">
        <v>1.1480581759999999</v>
      </c>
      <c r="S35">
        <v>0.33882117299999998</v>
      </c>
      <c r="T35">
        <v>10</v>
      </c>
      <c r="U35">
        <v>2.0199999999999999E-8</v>
      </c>
      <c r="V35">
        <v>1.2460499999999999E-4</v>
      </c>
      <c r="W35" s="13">
        <v>3.27E-12</v>
      </c>
      <c r="X35">
        <v>5.2351731999999998E-2</v>
      </c>
      <c r="Y35">
        <v>10</v>
      </c>
      <c r="Z35">
        <v>3</v>
      </c>
      <c r="AA35">
        <v>1</v>
      </c>
      <c r="AG35">
        <v>66162.226559999996</v>
      </c>
      <c r="AH35">
        <v>30347.523440000001</v>
      </c>
      <c r="AI35">
        <v>15844.920899999999</v>
      </c>
      <c r="AO35">
        <v>6616.2226559999999</v>
      </c>
      <c r="AP35">
        <v>10115.840819999999</v>
      </c>
      <c r="AQ35">
        <v>15844.920899999999</v>
      </c>
      <c r="AT35">
        <v>0.45868352099999998</v>
      </c>
      <c r="AU35">
        <v>0.52211576699999995</v>
      </c>
      <c r="BA35">
        <v>3.3333332539999998</v>
      </c>
      <c r="BB35">
        <v>3</v>
      </c>
      <c r="BH35">
        <v>24.188749999999999</v>
      </c>
      <c r="BI35">
        <v>12.896921000000001</v>
      </c>
      <c r="BJ35">
        <v>51.864365999999997</v>
      </c>
      <c r="BK35">
        <v>291.23304999999999</v>
      </c>
      <c r="BL35">
        <v>36.030786999999997</v>
      </c>
      <c r="BM35">
        <v>11.164652</v>
      </c>
      <c r="BN35">
        <v>24.866135</v>
      </c>
      <c r="BO35">
        <v>24.154921999999999</v>
      </c>
      <c r="BP35">
        <v>22.253440000000001</v>
      </c>
      <c r="BQ35">
        <v>27.997623999999998</v>
      </c>
      <c r="BR35">
        <v>20.554466000000001</v>
      </c>
      <c r="BS35">
        <v>1637.0456099999999</v>
      </c>
      <c r="BT35">
        <v>590.95096899999999</v>
      </c>
      <c r="BU35">
        <v>0.67274800000000001</v>
      </c>
      <c r="BV35">
        <v>143.36171300000001</v>
      </c>
      <c r="BW35">
        <v>1294.781072</v>
      </c>
      <c r="BX35">
        <v>3.9840360000000001</v>
      </c>
      <c r="BY35">
        <v>232.70695599999999</v>
      </c>
      <c r="BZ35">
        <v>7.8745719999999997</v>
      </c>
      <c r="CA35" s="3" t="s">
        <v>116</v>
      </c>
      <c r="CB35">
        <v>1718174184</v>
      </c>
      <c r="CC35">
        <v>1227995574</v>
      </c>
      <c r="CD35">
        <v>822393725.79999995</v>
      </c>
      <c r="CE35">
        <v>544042533.60000002</v>
      </c>
      <c r="CF35">
        <v>454913635.60000002</v>
      </c>
      <c r="CG35">
        <v>307696847.30000001</v>
      </c>
      <c r="CH35">
        <v>7055.1576999999997</v>
      </c>
      <c r="CI35">
        <v>9176.5859999999993</v>
      </c>
      <c r="CJ35">
        <v>5155.1304</v>
      </c>
      <c r="CK35">
        <v>3743.8674000000001</v>
      </c>
      <c r="CL35">
        <v>3565.6610000000001</v>
      </c>
      <c r="CM35">
        <v>2801.1133</v>
      </c>
      <c r="CN35">
        <v>15.219256</v>
      </c>
      <c r="CO35">
        <v>656.375</v>
      </c>
      <c r="CP35">
        <v>23.7804878</v>
      </c>
      <c r="CQ35">
        <v>0.72103642999999995</v>
      </c>
      <c r="CR35">
        <v>0.77573579999999998</v>
      </c>
      <c r="CS35">
        <v>0.66633719999999996</v>
      </c>
      <c r="CT35">
        <v>0.61412420000000001</v>
      </c>
      <c r="CU35">
        <v>0.57185649999999999</v>
      </c>
      <c r="CV35">
        <v>0.53207517000000004</v>
      </c>
      <c r="CW35">
        <v>755202.3811</v>
      </c>
      <c r="CX35">
        <v>1101.142409</v>
      </c>
      <c r="CY35" s="3" t="s">
        <v>117</v>
      </c>
      <c r="CZ35" s="3" t="s">
        <v>137</v>
      </c>
      <c r="DA35" s="3" t="s">
        <v>110</v>
      </c>
      <c r="DB35" s="3" t="str">
        <f>IF(Table1_1[[#This Row],[Drainage Area]]&lt;5000,"Small",IF(Table1_1[[#This Row],[Drainage Area]]&lt;20000,"Medium","Large"))</f>
        <v>Small</v>
      </c>
      <c r="DC35" s="3" t="str">
        <f>IF(Table1_1[[#This Row],[Population Density]]&lt;200,"Low",IF(Table1_1[[#This Row],[Population Density]]&lt;500,"Medium","High"))</f>
        <v>High</v>
      </c>
      <c r="DD35" s="3" t="str">
        <f>IF(Table1_1[[#This Row],[Relief Ratio]]&lt;0.02,"Flat",IF(Table1_1[[#This Row],[Relief Ratio]]&lt;0.05,"Moderate","Steep"))</f>
        <v>Flat</v>
      </c>
      <c r="DE35" s="3" t="str">
        <f>IF(Table1_1[[#This Row],[Drainage Intensity]]&lt;2,"Low",IF(Table1_1[[#This Row],[Drainage Density]]&lt;4,"Moderate","High"))</f>
        <v>Low</v>
      </c>
      <c r="DF35" s="12">
        <f>Table1_1[[#This Row],[Drainage Density]]*Table1_1[[#This Row],[Relief Ratio]]</f>
        <v>1.49508929328E-6</v>
      </c>
      <c r="DG35" s="3" t="str">
        <f>IF(Table1_1[[#This Row],[Flood Risk Index]]&lt;0.1,"Low",IF(Table1_1[[#This Row],[Flood Risk Index]]&lt;0.3,"Moderate","High"))</f>
        <v>Low</v>
      </c>
    </row>
    <row r="36" spans="1:111" x14ac:dyDescent="0.3">
      <c r="A36" s="3" t="s">
        <v>157</v>
      </c>
      <c r="B36">
        <v>2</v>
      </c>
      <c r="C36">
        <v>33861.265630000002</v>
      </c>
      <c r="D36">
        <v>27096.791020000001</v>
      </c>
      <c r="E36">
        <v>436.12445070000001</v>
      </c>
      <c r="F36">
        <v>764</v>
      </c>
      <c r="G36">
        <v>32629.753909999999</v>
      </c>
      <c r="H36">
        <v>93451.835940000004</v>
      </c>
      <c r="I36">
        <v>1.24964118</v>
      </c>
      <c r="J36">
        <v>0.40962159599999998</v>
      </c>
      <c r="K36">
        <v>2.3414213E-2</v>
      </c>
      <c r="L36">
        <v>5.2000000000000002E-9</v>
      </c>
      <c r="M36">
        <v>0.62754464099999996</v>
      </c>
      <c r="N36">
        <v>2.4412775039999999</v>
      </c>
      <c r="O36">
        <v>8.5599999999999994E-5</v>
      </c>
      <c r="P36">
        <v>1.43051E-4</v>
      </c>
      <c r="Q36">
        <v>1.271317005</v>
      </c>
      <c r="R36">
        <v>1.037742019</v>
      </c>
      <c r="S36">
        <v>0.36233922800000001</v>
      </c>
      <c r="T36">
        <v>7</v>
      </c>
      <c r="U36">
        <v>1.8299999999999998E-8</v>
      </c>
      <c r="V36">
        <v>1.2823000000000001E-4</v>
      </c>
      <c r="W36" s="13">
        <v>2.6200000000000001E-12</v>
      </c>
      <c r="X36">
        <v>0.10929085299999999</v>
      </c>
      <c r="Y36">
        <v>7</v>
      </c>
      <c r="Z36">
        <v>1</v>
      </c>
      <c r="AG36">
        <v>32753.875</v>
      </c>
      <c r="AH36">
        <v>29634.103520000001</v>
      </c>
      <c r="AO36">
        <v>4679.125</v>
      </c>
      <c r="AP36">
        <v>29634.103520000001</v>
      </c>
      <c r="AT36">
        <v>0.90475106199999999</v>
      </c>
      <c r="BA36">
        <v>7</v>
      </c>
      <c r="BH36">
        <v>26.423103000000001</v>
      </c>
      <c r="BI36">
        <v>9.9357589999999991</v>
      </c>
      <c r="BJ36">
        <v>53.047939</v>
      </c>
      <c r="BK36">
        <v>208.956301</v>
      </c>
      <c r="BL36">
        <v>35.222014999999999</v>
      </c>
      <c r="BM36">
        <v>16.490485</v>
      </c>
      <c r="BN36">
        <v>18.731529999999999</v>
      </c>
      <c r="BO36">
        <v>26.808893000000001</v>
      </c>
      <c r="BP36">
        <v>24.973165000000002</v>
      </c>
      <c r="BQ36">
        <v>29.232306999999999</v>
      </c>
      <c r="BR36">
        <v>23.862811000000001</v>
      </c>
      <c r="BS36">
        <v>4096.1436569999996</v>
      </c>
      <c r="BT36">
        <v>1671.061567</v>
      </c>
      <c r="BU36">
        <v>0.22947799999999999</v>
      </c>
      <c r="BV36">
        <v>160.370878</v>
      </c>
      <c r="BW36">
        <v>3436.283582</v>
      </c>
      <c r="BX36">
        <v>1.0149250000000001</v>
      </c>
      <c r="BY36">
        <v>674.93283599999995</v>
      </c>
      <c r="BZ36">
        <v>3.490672</v>
      </c>
      <c r="CA36" s="3" t="s">
        <v>116</v>
      </c>
      <c r="CB36">
        <v>126645542</v>
      </c>
      <c r="CC36">
        <v>92404187.709999993</v>
      </c>
      <c r="CD36">
        <v>64045622.289999999</v>
      </c>
      <c r="CE36">
        <v>43843719.859999999</v>
      </c>
      <c r="CF36">
        <v>37773057.289999999</v>
      </c>
      <c r="CG36">
        <v>26544240</v>
      </c>
      <c r="CH36">
        <v>7055.1576999999997</v>
      </c>
      <c r="CI36">
        <v>9176.5859999999993</v>
      </c>
      <c r="CJ36">
        <v>5155.1304</v>
      </c>
      <c r="CK36">
        <v>3743.8674000000001</v>
      </c>
      <c r="CL36">
        <v>3565.6610000000001</v>
      </c>
      <c r="CM36">
        <v>2801.1133</v>
      </c>
      <c r="CN36">
        <v>4.9782989999999998</v>
      </c>
      <c r="CO36">
        <v>225</v>
      </c>
      <c r="CP36">
        <v>7.0512820510000003</v>
      </c>
      <c r="CQ36">
        <v>0.72103642999999995</v>
      </c>
      <c r="CR36">
        <v>0.77573579999999998</v>
      </c>
      <c r="CS36">
        <v>0.66633719999999996</v>
      </c>
      <c r="CT36">
        <v>0.61412420000000001</v>
      </c>
      <c r="CU36">
        <v>0.57185649999999999</v>
      </c>
      <c r="CV36">
        <v>0.53207517000000004</v>
      </c>
      <c r="CW36">
        <v>76796.291819999999</v>
      </c>
      <c r="CX36">
        <v>176.517191</v>
      </c>
      <c r="CY36" s="3" t="s">
        <v>110</v>
      </c>
      <c r="CZ36" s="3" t="s">
        <v>134</v>
      </c>
      <c r="DA36" s="3" t="s">
        <v>110</v>
      </c>
      <c r="DB36" s="3" t="str">
        <f>IF(Table1_1[[#This Row],[Drainage Area]]&lt;5000,"Small",IF(Table1_1[[#This Row],[Drainage Area]]&lt;20000,"Medium","Large"))</f>
        <v>Small</v>
      </c>
      <c r="DC36" s="3" t="str">
        <f>IF(Table1_1[[#This Row],[Population Density]]&lt;200,"Low",IF(Table1_1[[#This Row],[Population Density]]&lt;500,"Medium","High"))</f>
        <v>Low</v>
      </c>
      <c r="DD36" s="3" t="str">
        <f>IF(Table1_1[[#This Row],[Relief Ratio]]&lt;0.02,"Flat",IF(Table1_1[[#This Row],[Relief Ratio]]&lt;0.05,"Moderate","Steep"))</f>
        <v>Moderate</v>
      </c>
      <c r="DE36" s="3" t="str">
        <f>IF(Table1_1[[#This Row],[Drainage Intensity]]&lt;2,"Low",IF(Table1_1[[#This Row],[Drainage Density]]&lt;4,"Moderate","High"))</f>
        <v>Low</v>
      </c>
      <c r="DF36" s="12">
        <f>Table1_1[[#This Row],[Drainage Density]]*Table1_1[[#This Row],[Relief Ratio]]</f>
        <v>3.349426583863E-6</v>
      </c>
      <c r="DG36" s="3" t="str">
        <f>IF(Table1_1[[#This Row],[Flood Risk Index]]&lt;0.1,"Low",IF(Table1_1[[#This Row],[Flood Risk Index]]&lt;0.3,"Moderate","High"))</f>
        <v>Low</v>
      </c>
    </row>
    <row r="37" spans="1:111" x14ac:dyDescent="0.3">
      <c r="A37" s="3" t="s">
        <v>158</v>
      </c>
      <c r="B37">
        <v>1</v>
      </c>
      <c r="C37">
        <v>17134.67383</v>
      </c>
      <c r="D37">
        <v>14538.82617</v>
      </c>
      <c r="E37">
        <v>123.8492584</v>
      </c>
      <c r="F37">
        <v>506</v>
      </c>
      <c r="G37">
        <v>17959.183590000001</v>
      </c>
      <c r="H37">
        <v>51612.714840000001</v>
      </c>
      <c r="I37">
        <v>1.178545833</v>
      </c>
      <c r="J37">
        <v>0.38399028800000001</v>
      </c>
      <c r="K37">
        <v>2.8174999999999999E-2</v>
      </c>
      <c r="L37">
        <v>1.77E-8</v>
      </c>
      <c r="M37">
        <v>0.58423811199999998</v>
      </c>
      <c r="N37">
        <v>2.6042325499999999</v>
      </c>
      <c r="O37">
        <v>1.9400000000000001E-5</v>
      </c>
      <c r="P37">
        <v>1.2810299999999999E-4</v>
      </c>
      <c r="Q37">
        <v>1.3175928589999999</v>
      </c>
      <c r="R37">
        <v>0.95408981999999998</v>
      </c>
      <c r="S37">
        <v>0.33198550300000002</v>
      </c>
      <c r="T37">
        <v>1</v>
      </c>
      <c r="U37">
        <v>8.0700000000000005E-9</v>
      </c>
      <c r="V37">
        <v>6.3E-5</v>
      </c>
      <c r="W37" s="13">
        <v>1.0300000000000001E-12</v>
      </c>
      <c r="X37">
        <v>6.4820244999999999E-2</v>
      </c>
      <c r="Y37">
        <v>1</v>
      </c>
      <c r="AG37">
        <v>15865.492190000001</v>
      </c>
      <c r="AO37">
        <v>15865.492190000001</v>
      </c>
      <c r="BH37">
        <v>26.520562999999999</v>
      </c>
      <c r="BI37">
        <v>9.7851730000000003</v>
      </c>
      <c r="BJ37">
        <v>53.303916000000001</v>
      </c>
      <c r="BK37">
        <v>202.43388100000001</v>
      </c>
      <c r="BL37">
        <v>34.992857000000001</v>
      </c>
      <c r="BM37">
        <v>16.633766000000001</v>
      </c>
      <c r="BN37">
        <v>18.359090999999999</v>
      </c>
      <c r="BO37">
        <v>26.978355000000001</v>
      </c>
      <c r="BP37">
        <v>24.976731999999998</v>
      </c>
      <c r="BQ37">
        <v>29.232792</v>
      </c>
      <c r="BR37">
        <v>23.982900000000001</v>
      </c>
      <c r="BS37">
        <v>4234.2207790000002</v>
      </c>
      <c r="BT37">
        <v>1710.350649</v>
      </c>
      <c r="BU37">
        <v>0.37013000000000001</v>
      </c>
      <c r="BV37">
        <v>159.53623200000001</v>
      </c>
      <c r="BW37">
        <v>3545.4220780000001</v>
      </c>
      <c r="BX37">
        <v>1.9025970000000001</v>
      </c>
      <c r="BY37">
        <v>707.37013000000002</v>
      </c>
      <c r="BZ37">
        <v>4.2662339999999999</v>
      </c>
      <c r="CA37" s="3" t="s">
        <v>116</v>
      </c>
      <c r="CB37">
        <v>275886355</v>
      </c>
      <c r="CC37">
        <v>199986010</v>
      </c>
      <c r="CD37">
        <v>137111795</v>
      </c>
      <c r="CE37">
        <v>92846955</v>
      </c>
      <c r="CF37">
        <v>79220517</v>
      </c>
      <c r="CG37">
        <v>55001278</v>
      </c>
      <c r="CH37">
        <v>7055.1576999999997</v>
      </c>
      <c r="CI37">
        <v>9176.5859999999993</v>
      </c>
      <c r="CJ37">
        <v>5155.1304</v>
      </c>
      <c r="CK37">
        <v>3743.8674000000001</v>
      </c>
      <c r="CL37">
        <v>3565.6610000000001</v>
      </c>
      <c r="CM37">
        <v>2801.1133</v>
      </c>
      <c r="CN37">
        <v>2.99146</v>
      </c>
      <c r="CO37">
        <v>158</v>
      </c>
      <c r="CP37">
        <v>5.7471264370000004</v>
      </c>
      <c r="CQ37">
        <v>0.72103642999999995</v>
      </c>
      <c r="CR37">
        <v>0.77573579999999998</v>
      </c>
      <c r="CS37">
        <v>0.66633719999999996</v>
      </c>
      <c r="CT37">
        <v>0.61412420000000001</v>
      </c>
      <c r="CU37">
        <v>0.57185649999999999</v>
      </c>
      <c r="CV37">
        <v>0.53207517000000004</v>
      </c>
      <c r="CW37">
        <v>40573.912519999998</v>
      </c>
      <c r="CX37">
        <v>333.23139300000003</v>
      </c>
      <c r="CY37" s="3" t="s">
        <v>110</v>
      </c>
      <c r="CZ37" s="3" t="s">
        <v>134</v>
      </c>
      <c r="DA37" s="3" t="s">
        <v>110</v>
      </c>
      <c r="DB37" s="3" t="str">
        <f>IF(Table1_1[[#This Row],[Drainage Area]]&lt;5000,"Small",IF(Table1_1[[#This Row],[Drainage Area]]&lt;20000,"Medium","Large"))</f>
        <v>Small</v>
      </c>
      <c r="DC37" s="3" t="str">
        <f>IF(Table1_1[[#This Row],[Population Density]]&lt;200,"Low",IF(Table1_1[[#This Row],[Population Density]]&lt;500,"Medium","High"))</f>
        <v>Medium</v>
      </c>
      <c r="DD37" s="3" t="str">
        <f>IF(Table1_1[[#This Row],[Relief Ratio]]&lt;0.02,"Flat",IF(Table1_1[[#This Row],[Relief Ratio]]&lt;0.05,"Moderate","Steep"))</f>
        <v>Moderate</v>
      </c>
      <c r="DE37" s="3" t="str">
        <f>IF(Table1_1[[#This Row],[Drainage Intensity]]&lt;2,"Low",IF(Table1_1[[#This Row],[Drainage Density]]&lt;4,"Moderate","High"))</f>
        <v>Low</v>
      </c>
      <c r="DF37" s="12">
        <f>Table1_1[[#This Row],[Drainage Density]]*Table1_1[[#This Row],[Relief Ratio]]</f>
        <v>3.6093020249999995E-6</v>
      </c>
      <c r="DG37" s="3" t="str">
        <f>IF(Table1_1[[#This Row],[Flood Risk Index]]&lt;0.1,"Low",IF(Table1_1[[#This Row],[Flood Risk Index]]&lt;0.3,"Moderate","High"))</f>
        <v>Low</v>
      </c>
    </row>
    <row r="38" spans="1:111" x14ac:dyDescent="0.3">
      <c r="A38" s="3" t="s">
        <v>159</v>
      </c>
      <c r="B38">
        <v>4</v>
      </c>
      <c r="C38">
        <v>126153.7969</v>
      </c>
      <c r="D38">
        <v>100087.42969999999</v>
      </c>
      <c r="E38">
        <v>2928.4804690000001</v>
      </c>
      <c r="F38">
        <v>508</v>
      </c>
      <c r="G38">
        <v>104108.9219</v>
      </c>
      <c r="H38">
        <v>289428.90629999997</v>
      </c>
      <c r="I38">
        <v>1.2604359389999999</v>
      </c>
      <c r="J38">
        <v>0.27018824200000002</v>
      </c>
      <c r="K38">
        <v>4.8795050000000001E-3</v>
      </c>
      <c r="L38">
        <v>6.29E-10</v>
      </c>
      <c r="M38">
        <v>0.43930727200000003</v>
      </c>
      <c r="N38">
        <v>3.7011234759999998</v>
      </c>
      <c r="O38">
        <v>1.8657400000000001E-4</v>
      </c>
      <c r="P38">
        <v>1.5818000000000001E-4</v>
      </c>
      <c r="Q38">
        <v>1.5194695</v>
      </c>
      <c r="R38">
        <v>1.211748123</v>
      </c>
      <c r="S38">
        <v>0.43587145199999999</v>
      </c>
      <c r="T38">
        <v>43</v>
      </c>
      <c r="U38">
        <v>1.8399999999999999E-8</v>
      </c>
      <c r="V38">
        <v>1.16573E-4</v>
      </c>
      <c r="W38" s="13">
        <v>2.9200000000000001E-12</v>
      </c>
      <c r="X38">
        <v>8.0355614000000006E-2</v>
      </c>
      <c r="Y38">
        <v>43</v>
      </c>
      <c r="Z38">
        <v>8</v>
      </c>
      <c r="AA38">
        <v>2</v>
      </c>
      <c r="AB38">
        <v>1</v>
      </c>
      <c r="AG38">
        <v>248569.82810000001</v>
      </c>
      <c r="AH38">
        <v>119084.49219999999</v>
      </c>
      <c r="AI38">
        <v>46935.675779999998</v>
      </c>
      <c r="AJ38">
        <v>48638.039060000003</v>
      </c>
      <c r="AO38">
        <v>5780.6938479999999</v>
      </c>
      <c r="AP38">
        <v>14885.561519999999</v>
      </c>
      <c r="AQ38">
        <v>23467.837889999999</v>
      </c>
      <c r="AR38">
        <v>48638.039060000003</v>
      </c>
      <c r="AT38">
        <v>0.47907862099999998</v>
      </c>
      <c r="AU38">
        <v>0.39413759100000001</v>
      </c>
      <c r="AV38">
        <v>1.036270142</v>
      </c>
      <c r="BA38">
        <v>5.375</v>
      </c>
      <c r="BB38">
        <v>4</v>
      </c>
      <c r="BC38">
        <v>2</v>
      </c>
      <c r="BH38">
        <v>24.894382</v>
      </c>
      <c r="BI38">
        <v>12.945855999999999</v>
      </c>
      <c r="BJ38">
        <v>54.991056</v>
      </c>
      <c r="BK38">
        <v>252.321606</v>
      </c>
      <c r="BL38">
        <v>37.347565000000003</v>
      </c>
      <c r="BM38">
        <v>13.805645</v>
      </c>
      <c r="BN38">
        <v>23.541920000000001</v>
      </c>
      <c r="BO38">
        <v>23.774055000000001</v>
      </c>
      <c r="BP38">
        <v>24.487165999999998</v>
      </c>
      <c r="BQ38">
        <v>28.587392000000001</v>
      </c>
      <c r="BR38">
        <v>22.341246999999999</v>
      </c>
      <c r="BS38">
        <v>588.61732199999994</v>
      </c>
      <c r="BT38">
        <v>132.21887100000001</v>
      </c>
      <c r="BU38">
        <v>2.49E-3</v>
      </c>
      <c r="BV38">
        <v>90.001183999999995</v>
      </c>
      <c r="BW38">
        <v>309.83065900000003</v>
      </c>
      <c r="BX38">
        <v>5.1004430000000003</v>
      </c>
      <c r="BY38">
        <v>80.157719999999998</v>
      </c>
      <c r="BZ38">
        <v>36.404814999999999</v>
      </c>
      <c r="CA38" s="3" t="s">
        <v>139</v>
      </c>
      <c r="CB38">
        <v>216711813.59999999</v>
      </c>
      <c r="CC38">
        <v>157916156.5</v>
      </c>
      <c r="CD38">
        <v>109229343.2</v>
      </c>
      <c r="CE38">
        <v>74632482.079999998</v>
      </c>
      <c r="CF38">
        <v>64200106.649999999</v>
      </c>
      <c r="CG38">
        <v>45029628.810000002</v>
      </c>
      <c r="CH38">
        <v>7055.1576999999997</v>
      </c>
      <c r="CI38">
        <v>9176.5859999999993</v>
      </c>
      <c r="CJ38">
        <v>5155.1304</v>
      </c>
      <c r="CK38">
        <v>3743.8674000000001</v>
      </c>
      <c r="CL38">
        <v>3565.6610000000001</v>
      </c>
      <c r="CM38">
        <v>2801.1133</v>
      </c>
      <c r="CN38">
        <v>1.8577859999999999</v>
      </c>
      <c r="CO38">
        <v>484.83783799999998</v>
      </c>
      <c r="CP38">
        <v>8.2811747709999999</v>
      </c>
      <c r="CQ38">
        <v>0.72103642999999995</v>
      </c>
      <c r="CR38">
        <v>0.77573579999999998</v>
      </c>
      <c r="CS38">
        <v>0.66633719999999996</v>
      </c>
      <c r="CT38">
        <v>0.61412420000000001</v>
      </c>
      <c r="CU38">
        <v>0.57185649999999999</v>
      </c>
      <c r="CV38">
        <v>0.53207517000000004</v>
      </c>
      <c r="CW38">
        <v>759946.20819999999</v>
      </c>
      <c r="CX38">
        <v>257.21051699999998</v>
      </c>
      <c r="CY38" s="3" t="s">
        <v>117</v>
      </c>
      <c r="CZ38" s="3" t="s">
        <v>137</v>
      </c>
      <c r="DA38" s="3" t="s">
        <v>110</v>
      </c>
      <c r="DB38" s="3" t="str">
        <f>IF(Table1_1[[#This Row],[Drainage Area]]&lt;5000,"Small",IF(Table1_1[[#This Row],[Drainage Area]]&lt;20000,"Medium","Large"))</f>
        <v>Small</v>
      </c>
      <c r="DC38" s="3" t="str">
        <f>IF(Table1_1[[#This Row],[Population Density]]&lt;200,"Low",IF(Table1_1[[#This Row],[Population Density]]&lt;500,"Medium","High"))</f>
        <v>Medium</v>
      </c>
      <c r="DD38" s="3" t="str">
        <f>IF(Table1_1[[#This Row],[Relief Ratio]]&lt;0.02,"Flat",IF(Table1_1[[#This Row],[Relief Ratio]]&lt;0.05,"Moderate","Steep"))</f>
        <v>Flat</v>
      </c>
      <c r="DE38" s="3" t="str">
        <f>IF(Table1_1[[#This Row],[Drainage Intensity]]&lt;2,"Low",IF(Table1_1[[#This Row],[Drainage Density]]&lt;4,"Moderate","High"))</f>
        <v>Low</v>
      </c>
      <c r="DF38" s="12">
        <f>Table1_1[[#This Row],[Drainage Density]]*Table1_1[[#This Row],[Relief Ratio]]</f>
        <v>7.7184010090000009E-7</v>
      </c>
      <c r="DG38" s="3" t="str">
        <f>IF(Table1_1[[#This Row],[Flood Risk Index]]&lt;0.1,"Low",IF(Table1_1[[#This Row],[Flood Risk Index]]&lt;0.3,"Moderate","High"))</f>
        <v>Low</v>
      </c>
    </row>
    <row r="39" spans="1:111" x14ac:dyDescent="0.3">
      <c r="A39" s="3" t="s">
        <v>160</v>
      </c>
      <c r="B39">
        <v>3</v>
      </c>
      <c r="C39">
        <v>58008.335939999997</v>
      </c>
      <c r="D39">
        <v>45804.375</v>
      </c>
      <c r="E39">
        <v>961.73870850000003</v>
      </c>
      <c r="F39">
        <v>1028</v>
      </c>
      <c r="G39">
        <v>49877.601560000003</v>
      </c>
      <c r="H39">
        <v>169448.2813</v>
      </c>
      <c r="I39">
        <v>1.2664365769999999</v>
      </c>
      <c r="J39">
        <v>0.38658586099999998</v>
      </c>
      <c r="K39">
        <v>2.0610454E-2</v>
      </c>
      <c r="L39">
        <v>2.2900000000000002E-9</v>
      </c>
      <c r="M39">
        <v>0.42091327899999997</v>
      </c>
      <c r="N39">
        <v>2.5867474079999999</v>
      </c>
      <c r="O39">
        <v>9.4400000000000004E-5</v>
      </c>
      <c r="P39">
        <v>1.5066799999999999E-4</v>
      </c>
      <c r="Q39">
        <v>1.5523149970000001</v>
      </c>
      <c r="R39">
        <v>1.163013697</v>
      </c>
      <c r="S39">
        <v>0.342336535</v>
      </c>
      <c r="T39">
        <v>12</v>
      </c>
      <c r="U39">
        <v>1.66E-8</v>
      </c>
      <c r="V39">
        <v>1.10418E-4</v>
      </c>
      <c r="W39" s="13">
        <v>2.51E-12</v>
      </c>
      <c r="X39">
        <v>0.15488702100000001</v>
      </c>
      <c r="Y39">
        <v>12</v>
      </c>
      <c r="Z39">
        <v>3</v>
      </c>
      <c r="AA39">
        <v>1</v>
      </c>
      <c r="AG39">
        <v>71356.578129999994</v>
      </c>
      <c r="AH39">
        <v>51806.179689999997</v>
      </c>
      <c r="AI39">
        <v>21740.787110000001</v>
      </c>
      <c r="AO39">
        <v>5946.3813479999999</v>
      </c>
      <c r="AP39">
        <v>17268.726559999999</v>
      </c>
      <c r="AQ39">
        <v>21740.787110000001</v>
      </c>
      <c r="AT39">
        <v>0.72601824999999998</v>
      </c>
      <c r="AU39">
        <v>0.41965624699999998</v>
      </c>
      <c r="BA39">
        <v>4</v>
      </c>
      <c r="BB39">
        <v>3</v>
      </c>
      <c r="BH39">
        <v>26.264399999999998</v>
      </c>
      <c r="BI39">
        <v>11.008383</v>
      </c>
      <c r="BJ39">
        <v>52.312192000000003</v>
      </c>
      <c r="BK39">
        <v>238.09361999999999</v>
      </c>
      <c r="BL39">
        <v>36.123773</v>
      </c>
      <c r="BM39">
        <v>15.072589000000001</v>
      </c>
      <c r="BN39">
        <v>21.051183999999999</v>
      </c>
      <c r="BO39">
        <v>26.825859999999999</v>
      </c>
      <c r="BP39">
        <v>24.634772000000002</v>
      </c>
      <c r="BQ39">
        <v>29.431809999999999</v>
      </c>
      <c r="BR39">
        <v>23.309842</v>
      </c>
      <c r="BS39">
        <v>3608.4720809999999</v>
      </c>
      <c r="BT39">
        <v>1465.8747880000001</v>
      </c>
      <c r="BU39">
        <v>0.88747900000000002</v>
      </c>
      <c r="BV39">
        <v>158.98676599999999</v>
      </c>
      <c r="BW39">
        <v>2981.358714</v>
      </c>
      <c r="BX39">
        <v>3.441624</v>
      </c>
      <c r="BY39">
        <v>560.47377300000005</v>
      </c>
      <c r="BZ39">
        <v>4.8959390000000003</v>
      </c>
      <c r="CA39" s="3" t="s">
        <v>116</v>
      </c>
      <c r="CB39">
        <v>197976974.69999999</v>
      </c>
      <c r="CC39">
        <v>143606923.30000001</v>
      </c>
      <c r="CD39">
        <v>98580928.930000007</v>
      </c>
      <c r="CE39">
        <v>66849795.530000001</v>
      </c>
      <c r="CF39">
        <v>57123006.630000003</v>
      </c>
      <c r="CG39">
        <v>39733275.329999998</v>
      </c>
      <c r="CH39">
        <v>7055.1576999999997</v>
      </c>
      <c r="CI39">
        <v>9176.5859999999993</v>
      </c>
      <c r="CJ39">
        <v>5155.1304</v>
      </c>
      <c r="CK39">
        <v>3743.8674000000001</v>
      </c>
      <c r="CL39">
        <v>3565.6610000000001</v>
      </c>
      <c r="CM39">
        <v>2801.1133</v>
      </c>
      <c r="CN39">
        <v>5.0164419999999996</v>
      </c>
      <c r="CO39">
        <v>315</v>
      </c>
      <c r="CP39">
        <v>20.148148150000001</v>
      </c>
      <c r="CQ39">
        <v>0.72103642999999995</v>
      </c>
      <c r="CR39">
        <v>0.77573579999999998</v>
      </c>
      <c r="CS39">
        <v>0.66633719999999996</v>
      </c>
      <c r="CT39">
        <v>0.61412420000000001</v>
      </c>
      <c r="CU39">
        <v>0.57185649999999999</v>
      </c>
      <c r="CV39">
        <v>0.53207517000000004</v>
      </c>
      <c r="CW39">
        <v>516651.33470000001</v>
      </c>
      <c r="CX39">
        <v>538.62059499999998</v>
      </c>
      <c r="CY39" s="3" t="s">
        <v>110</v>
      </c>
      <c r="CZ39" s="3" t="s">
        <v>110</v>
      </c>
      <c r="DA39" s="3" t="s">
        <v>110</v>
      </c>
      <c r="DB39" s="3" t="str">
        <f>IF(Table1_1[[#This Row],[Drainage Area]]&lt;5000,"Small",IF(Table1_1[[#This Row],[Drainage Area]]&lt;20000,"Medium","Large"))</f>
        <v>Small</v>
      </c>
      <c r="DC39" s="3" t="str">
        <f>IF(Table1_1[[#This Row],[Population Density]]&lt;200,"Low",IF(Table1_1[[#This Row],[Population Density]]&lt;500,"Medium","High"))</f>
        <v>High</v>
      </c>
      <c r="DD39" s="3" t="str">
        <f>IF(Table1_1[[#This Row],[Relief Ratio]]&lt;0.02,"Flat",IF(Table1_1[[#This Row],[Relief Ratio]]&lt;0.05,"Moderate","Steep"))</f>
        <v>Moderate</v>
      </c>
      <c r="DE39" s="3" t="str">
        <f>IF(Table1_1[[#This Row],[Drainage Intensity]]&lt;2,"Low",IF(Table1_1[[#This Row],[Drainage Density]]&lt;4,"Moderate","High"))</f>
        <v>Low</v>
      </c>
      <c r="DF39" s="12">
        <f>Table1_1[[#This Row],[Drainage Density]]*Table1_1[[#This Row],[Relief Ratio]]</f>
        <v>3.1053358832719996E-6</v>
      </c>
      <c r="DG39" s="3" t="str">
        <f>IF(Table1_1[[#This Row],[Flood Risk Index]]&lt;0.1,"Low",IF(Table1_1[[#This Row],[Flood Risk Index]]&lt;0.3,"Moderate","High"))</f>
        <v>Low</v>
      </c>
    </row>
    <row r="40" spans="1:111" x14ac:dyDescent="0.3">
      <c r="A40" s="3" t="s">
        <v>161</v>
      </c>
      <c r="B40">
        <v>4</v>
      </c>
      <c r="C40">
        <v>281256.09379999997</v>
      </c>
      <c r="D40">
        <v>104630.21090000001</v>
      </c>
      <c r="E40">
        <v>10024.22949</v>
      </c>
      <c r="F40">
        <v>1073</v>
      </c>
      <c r="G40">
        <v>159817.375</v>
      </c>
      <c r="H40">
        <v>602523.6875</v>
      </c>
      <c r="I40">
        <v>2.6880962849999999</v>
      </c>
      <c r="J40">
        <v>0.39246687299999999</v>
      </c>
      <c r="K40">
        <v>6.7139130000000002E-3</v>
      </c>
      <c r="L40">
        <v>2.2200000000000001E-10</v>
      </c>
      <c r="M40">
        <v>0.34698653200000001</v>
      </c>
      <c r="N40">
        <v>2.547985792</v>
      </c>
      <c r="O40">
        <v>2.6389000000000002E-4</v>
      </c>
      <c r="P40">
        <v>1.6167500000000001E-4</v>
      </c>
      <c r="Q40">
        <v>1.70969975</v>
      </c>
      <c r="R40">
        <v>1.759859324</v>
      </c>
      <c r="S40">
        <v>0.46679675599999998</v>
      </c>
      <c r="T40">
        <v>125</v>
      </c>
      <c r="U40">
        <v>1.59E-8</v>
      </c>
      <c r="V40">
        <v>9.8099999999999999E-5</v>
      </c>
      <c r="W40" s="13">
        <v>2.56E-12</v>
      </c>
      <c r="X40">
        <v>0.17347688999999999</v>
      </c>
      <c r="Y40">
        <v>125</v>
      </c>
      <c r="Z40">
        <v>26</v>
      </c>
      <c r="AA40">
        <v>7</v>
      </c>
      <c r="AB40">
        <v>1</v>
      </c>
      <c r="AG40">
        <v>804413</v>
      </c>
      <c r="AH40">
        <v>446730.75</v>
      </c>
      <c r="AI40">
        <v>126500.35159999999</v>
      </c>
      <c r="AJ40">
        <v>243019.64060000001</v>
      </c>
      <c r="AO40">
        <v>6435.3041990000002</v>
      </c>
      <c r="AP40">
        <v>17181.95117</v>
      </c>
      <c r="AQ40">
        <v>18071.478520000001</v>
      </c>
      <c r="AR40">
        <v>243019.64060000001</v>
      </c>
      <c r="AT40">
        <v>0.55535000599999995</v>
      </c>
      <c r="AU40">
        <v>0.28316912100000002</v>
      </c>
      <c r="AV40">
        <v>1.9210985899999999</v>
      </c>
      <c r="BA40">
        <v>4.8076925279999996</v>
      </c>
      <c r="BB40">
        <v>3.7142856119999998</v>
      </c>
      <c r="BC40">
        <v>7</v>
      </c>
      <c r="BH40">
        <v>24.97776</v>
      </c>
      <c r="BI40">
        <v>10.545790999999999</v>
      </c>
      <c r="BJ40">
        <v>42.966683000000003</v>
      </c>
      <c r="BK40">
        <v>403.820404</v>
      </c>
      <c r="BL40">
        <v>36.429712000000002</v>
      </c>
      <c r="BM40">
        <v>11.882994999999999</v>
      </c>
      <c r="BN40">
        <v>24.546717000000001</v>
      </c>
      <c r="BO40">
        <v>26.636676999999999</v>
      </c>
      <c r="BP40">
        <v>19.558966000000002</v>
      </c>
      <c r="BQ40">
        <v>29.572573999999999</v>
      </c>
      <c r="BR40">
        <v>19.545566000000001</v>
      </c>
      <c r="BS40">
        <v>1542.4879550000001</v>
      </c>
      <c r="BT40">
        <v>379.912848</v>
      </c>
      <c r="BU40">
        <v>4.5057470000000004</v>
      </c>
      <c r="BV40">
        <v>107.648757</v>
      </c>
      <c r="BW40">
        <v>997.11258099999998</v>
      </c>
      <c r="BX40">
        <v>38.971814999999999</v>
      </c>
      <c r="BY40">
        <v>336.647221</v>
      </c>
      <c r="BZ40">
        <v>43.105809999999998</v>
      </c>
      <c r="CA40" s="3" t="s">
        <v>116</v>
      </c>
      <c r="CB40">
        <v>105421996.5</v>
      </c>
      <c r="CC40">
        <v>76007016.280000001</v>
      </c>
      <c r="CD40">
        <v>47738822.600000001</v>
      </c>
      <c r="CE40">
        <v>31568390.890000001</v>
      </c>
      <c r="CF40">
        <v>24462077.309999999</v>
      </c>
      <c r="CG40">
        <v>18195558.690000001</v>
      </c>
      <c r="CH40">
        <v>3465.9220690000002</v>
      </c>
      <c r="CI40">
        <v>4508.0962060000002</v>
      </c>
      <c r="CJ40">
        <v>2339.7320249999998</v>
      </c>
      <c r="CK40">
        <v>1669.5273749999999</v>
      </c>
      <c r="CL40">
        <v>1420.5385879999999</v>
      </c>
      <c r="CM40">
        <v>1169.323625</v>
      </c>
      <c r="CN40">
        <v>2.292084</v>
      </c>
      <c r="CO40">
        <v>216.195312</v>
      </c>
      <c r="CP40">
        <v>18.998083770000001</v>
      </c>
      <c r="CQ40">
        <v>0.45742328300000001</v>
      </c>
      <c r="CR40">
        <v>0.49212435799999998</v>
      </c>
      <c r="CS40">
        <v>0.42272222799999998</v>
      </c>
      <c r="CT40">
        <v>0.38959843700000002</v>
      </c>
      <c r="CU40">
        <v>0.36278398099999998</v>
      </c>
      <c r="CV40">
        <v>0.33754684600000001</v>
      </c>
      <c r="CW40">
        <v>2211327</v>
      </c>
      <c r="CX40">
        <v>218.59253000000001</v>
      </c>
      <c r="CY40" s="3" t="s">
        <v>117</v>
      </c>
      <c r="CZ40" s="3" t="s">
        <v>118</v>
      </c>
      <c r="DA40" s="3" t="s">
        <v>110</v>
      </c>
      <c r="DB40" s="3" t="str">
        <f>IF(Table1_1[[#This Row],[Drainage Area]]&lt;5000,"Small",IF(Table1_1[[#This Row],[Drainage Area]]&lt;20000,"Medium","Large"))</f>
        <v>Medium</v>
      </c>
      <c r="DC40" s="3" t="str">
        <f>IF(Table1_1[[#This Row],[Population Density]]&lt;200,"Low",IF(Table1_1[[#This Row],[Population Density]]&lt;500,"Medium","High"))</f>
        <v>Medium</v>
      </c>
      <c r="DD40" s="3" t="str">
        <f>IF(Table1_1[[#This Row],[Relief Ratio]]&lt;0.02,"Flat",IF(Table1_1[[#This Row],[Relief Ratio]]&lt;0.05,"Moderate","Steep"))</f>
        <v>Flat</v>
      </c>
      <c r="DE40" s="3" t="str">
        <f>IF(Table1_1[[#This Row],[Drainage Intensity]]&lt;2,"Low",IF(Table1_1[[#This Row],[Drainage Density]]&lt;4,"Moderate","High"))</f>
        <v>Low</v>
      </c>
      <c r="DF40" s="12">
        <f>Table1_1[[#This Row],[Drainage Density]]*Table1_1[[#This Row],[Relief Ratio]]</f>
        <v>1.0854718842750001E-6</v>
      </c>
      <c r="DG40" s="3" t="str">
        <f>IF(Table1_1[[#This Row],[Flood Risk Index]]&lt;0.1,"Low",IF(Table1_1[[#This Row],[Flood Risk Index]]&lt;0.3,"Moderate","High"))</f>
        <v>Low</v>
      </c>
    </row>
    <row r="41" spans="1:111" x14ac:dyDescent="0.3">
      <c r="A41" s="3" t="s">
        <v>162</v>
      </c>
      <c r="B41">
        <v>5</v>
      </c>
      <c r="C41">
        <v>299233.96879999997</v>
      </c>
      <c r="D41">
        <v>197610.79689999999</v>
      </c>
      <c r="E41">
        <v>15817.27246</v>
      </c>
      <c r="F41">
        <v>855</v>
      </c>
      <c r="G41">
        <v>214999.8438</v>
      </c>
      <c r="H41">
        <v>791043.3125</v>
      </c>
      <c r="I41">
        <v>1.5142592189999999</v>
      </c>
      <c r="J41">
        <v>0.34218055000000003</v>
      </c>
      <c r="K41">
        <v>3.9767470000000001E-3</v>
      </c>
      <c r="L41">
        <v>1.3100000000000001E-10</v>
      </c>
      <c r="M41">
        <v>0.31764420900000001</v>
      </c>
      <c r="N41">
        <v>2.9224338529999998</v>
      </c>
      <c r="O41">
        <v>3.6028399999999999E-4</v>
      </c>
      <c r="P41">
        <v>1.6110500000000001E-4</v>
      </c>
      <c r="Q41">
        <v>1.786922455</v>
      </c>
      <c r="R41">
        <v>1.3917869329999999</v>
      </c>
      <c r="S41">
        <v>0.37827759999999999</v>
      </c>
      <c r="T41">
        <v>221</v>
      </c>
      <c r="U41">
        <v>1.7999999999999999E-8</v>
      </c>
      <c r="V41">
        <v>1.11842E-4</v>
      </c>
      <c r="W41" s="13">
        <v>2.9000000000000002E-12</v>
      </c>
      <c r="X41">
        <v>0.13774497799999999</v>
      </c>
      <c r="Y41">
        <v>221</v>
      </c>
      <c r="Z41">
        <v>49</v>
      </c>
      <c r="AA41">
        <v>11</v>
      </c>
      <c r="AB41">
        <v>3</v>
      </c>
      <c r="AC41">
        <v>1</v>
      </c>
      <c r="AG41">
        <v>1242388</v>
      </c>
      <c r="AH41">
        <v>627367.75</v>
      </c>
      <c r="AI41">
        <v>320452.1875</v>
      </c>
      <c r="AJ41">
        <v>220217.875</v>
      </c>
      <c r="AK41">
        <v>137819.73439999999</v>
      </c>
      <c r="AO41">
        <v>5621.6650390000004</v>
      </c>
      <c r="AP41">
        <v>12803.42383</v>
      </c>
      <c r="AQ41">
        <v>29132.01758</v>
      </c>
      <c r="AR41">
        <v>73405.960940000004</v>
      </c>
      <c r="AS41">
        <v>137819.73439999999</v>
      </c>
      <c r="AT41">
        <v>0.50496923900000001</v>
      </c>
      <c r="AU41">
        <v>0.51078844099999998</v>
      </c>
      <c r="AV41">
        <v>0.68720978499999996</v>
      </c>
      <c r="AW41">
        <v>0.62583357100000003</v>
      </c>
      <c r="BA41">
        <v>4.5102043150000002</v>
      </c>
      <c r="BB41">
        <v>4.4545454979999999</v>
      </c>
      <c r="BC41">
        <v>3.6666667460000002</v>
      </c>
      <c r="BD41">
        <v>3</v>
      </c>
      <c r="BH41">
        <v>25.485866999999999</v>
      </c>
      <c r="BI41">
        <v>10.932116000000001</v>
      </c>
      <c r="BJ41">
        <v>41.317706000000001</v>
      </c>
      <c r="BK41">
        <v>452.78894100000002</v>
      </c>
      <c r="BL41">
        <v>38.112799000000003</v>
      </c>
      <c r="BM41">
        <v>11.646606999999999</v>
      </c>
      <c r="BN41">
        <v>26.466191999999999</v>
      </c>
      <c r="BO41">
        <v>27.292397999999999</v>
      </c>
      <c r="BP41">
        <v>19.496046</v>
      </c>
      <c r="BQ41">
        <v>30.716512000000002</v>
      </c>
      <c r="BR41">
        <v>19.417195</v>
      </c>
      <c r="BS41">
        <v>1325.6286070000001</v>
      </c>
      <c r="BT41">
        <v>327.99633799999998</v>
      </c>
      <c r="BU41">
        <v>2.5419450000000001</v>
      </c>
      <c r="BV41">
        <v>113.68352299999999</v>
      </c>
      <c r="BW41">
        <v>892.82702300000005</v>
      </c>
      <c r="BX41">
        <v>25.938827</v>
      </c>
      <c r="BY41">
        <v>277.60826500000002</v>
      </c>
      <c r="BZ41">
        <v>35.533085999999997</v>
      </c>
      <c r="CA41" s="3" t="s">
        <v>116</v>
      </c>
      <c r="CB41">
        <v>101800486.90000001</v>
      </c>
      <c r="CC41">
        <v>73265401.700000003</v>
      </c>
      <c r="CD41">
        <v>48370070.600000001</v>
      </c>
      <c r="CE41">
        <v>38351752.520000003</v>
      </c>
      <c r="CF41">
        <v>29301454.23</v>
      </c>
      <c r="CG41">
        <v>25161597.27</v>
      </c>
      <c r="CH41">
        <v>2234.1190329999999</v>
      </c>
      <c r="CI41">
        <v>2905.9004140000002</v>
      </c>
      <c r="CJ41">
        <v>1586.9756789999999</v>
      </c>
      <c r="CK41">
        <v>1347.6087769999999</v>
      </c>
      <c r="CL41">
        <v>1148.777431</v>
      </c>
      <c r="CM41">
        <v>1112.9786819999999</v>
      </c>
      <c r="CN41">
        <v>4.4467489999999996</v>
      </c>
      <c r="CO41">
        <v>247.128713</v>
      </c>
      <c r="CP41">
        <v>26.289905090000001</v>
      </c>
      <c r="CQ41">
        <v>0.48084491099999999</v>
      </c>
      <c r="CR41">
        <v>0.51732280900000005</v>
      </c>
      <c r="CS41">
        <v>0.44436704100000002</v>
      </c>
      <c r="CT41">
        <v>0.409547208</v>
      </c>
      <c r="CU41">
        <v>0.38135977500000001</v>
      </c>
      <c r="CV41">
        <v>0.35483039500000002</v>
      </c>
      <c r="CW41">
        <v>6980017</v>
      </c>
      <c r="CX41">
        <v>439.19586199999998</v>
      </c>
      <c r="CY41" s="3" t="s">
        <v>117</v>
      </c>
      <c r="CZ41" s="3" t="s">
        <v>118</v>
      </c>
      <c r="DA41" s="3" t="s">
        <v>114</v>
      </c>
      <c r="DB41" s="3" t="str">
        <f>IF(Table1_1[[#This Row],[Drainage Area]]&lt;5000,"Small",IF(Table1_1[[#This Row],[Drainage Area]]&lt;20000,"Medium","Large"))</f>
        <v>Medium</v>
      </c>
      <c r="DC41" s="3" t="str">
        <f>IF(Table1_1[[#This Row],[Population Density]]&lt;200,"Low",IF(Table1_1[[#This Row],[Population Density]]&lt;500,"Medium","High"))</f>
        <v>Medium</v>
      </c>
      <c r="DD41" s="3" t="str">
        <f>IF(Table1_1[[#This Row],[Relief Ratio]]&lt;0.02,"Flat",IF(Table1_1[[#This Row],[Relief Ratio]]&lt;0.05,"Moderate","Steep"))</f>
        <v>Flat</v>
      </c>
      <c r="DE41" s="3" t="str">
        <f>IF(Table1_1[[#This Row],[Drainage Intensity]]&lt;2,"Low",IF(Table1_1[[#This Row],[Drainage Density]]&lt;4,"Moderate","High"))</f>
        <v>Low</v>
      </c>
      <c r="DF41" s="12">
        <f>Table1_1[[#This Row],[Drainage Density]]*Table1_1[[#This Row],[Relief Ratio]]</f>
        <v>6.4067382543500011E-7</v>
      </c>
      <c r="DG41" s="3" t="str">
        <f>IF(Table1_1[[#This Row],[Flood Risk Index]]&lt;0.1,"Low",IF(Table1_1[[#This Row],[Flood Risk Index]]&lt;0.3,"Moderate","High"))</f>
        <v>Low</v>
      </c>
    </row>
    <row r="42" spans="1:111" x14ac:dyDescent="0.3">
      <c r="A42" s="3" t="s">
        <v>163</v>
      </c>
      <c r="B42">
        <v>5</v>
      </c>
      <c r="C42">
        <v>407427.5625</v>
      </c>
      <c r="D42">
        <v>262161.5</v>
      </c>
      <c r="E42">
        <v>18438.296880000002</v>
      </c>
      <c r="F42">
        <v>902</v>
      </c>
      <c r="G42">
        <v>279967.375</v>
      </c>
      <c r="H42">
        <v>970256.5</v>
      </c>
      <c r="I42">
        <v>1.554109097</v>
      </c>
      <c r="J42">
        <v>0.235237166</v>
      </c>
      <c r="K42">
        <v>3.221804E-3</v>
      </c>
      <c r="L42">
        <v>9.3199999999999999E-11</v>
      </c>
      <c r="M42">
        <v>0.246126026</v>
      </c>
      <c r="N42">
        <v>4.2510290150000003</v>
      </c>
      <c r="O42">
        <v>3.2774799999999999E-4</v>
      </c>
      <c r="P42">
        <v>1.6226200000000001E-4</v>
      </c>
      <c r="Q42">
        <v>2.0300064089999998</v>
      </c>
      <c r="R42">
        <v>1.4552680250000001</v>
      </c>
      <c r="S42">
        <v>0.41991737499999998</v>
      </c>
      <c r="T42">
        <v>251</v>
      </c>
      <c r="U42">
        <v>1.7199999999999999E-8</v>
      </c>
      <c r="V42">
        <v>1.06289E-4</v>
      </c>
      <c r="W42" s="13">
        <v>2.8000000000000002E-12</v>
      </c>
      <c r="X42">
        <v>0.146360248</v>
      </c>
      <c r="Y42">
        <v>251</v>
      </c>
      <c r="Z42">
        <v>51</v>
      </c>
      <c r="AA42">
        <v>12</v>
      </c>
      <c r="AB42">
        <v>3</v>
      </c>
      <c r="AC42">
        <v>1</v>
      </c>
      <c r="AG42">
        <v>1497652</v>
      </c>
      <c r="AH42">
        <v>647265.4375</v>
      </c>
      <c r="AI42">
        <v>380684.875</v>
      </c>
      <c r="AJ42">
        <v>220217.875</v>
      </c>
      <c r="AK42">
        <v>246013.32810000001</v>
      </c>
      <c r="AO42">
        <v>5966.7412109999996</v>
      </c>
      <c r="AP42">
        <v>12691.47949</v>
      </c>
      <c r="AQ42">
        <v>31723.740229999999</v>
      </c>
      <c r="AR42">
        <v>73405.960940000004</v>
      </c>
      <c r="AS42">
        <v>246013.32810000001</v>
      </c>
      <c r="AT42">
        <v>0.43218681199999998</v>
      </c>
      <c r="AU42">
        <v>0.58814334899999998</v>
      </c>
      <c r="AV42">
        <v>0.57847815800000002</v>
      </c>
      <c r="AW42">
        <v>1.1171360020000001</v>
      </c>
      <c r="BA42">
        <v>4.9215683940000003</v>
      </c>
      <c r="BB42">
        <v>4.25</v>
      </c>
      <c r="BC42">
        <v>4</v>
      </c>
      <c r="BD42">
        <v>3</v>
      </c>
      <c r="BH42">
        <v>25.652744999999999</v>
      </c>
      <c r="BI42">
        <v>10.869161999999999</v>
      </c>
      <c r="BJ42">
        <v>41.584249</v>
      </c>
      <c r="BK42">
        <v>446.83110299999998</v>
      </c>
      <c r="BL42">
        <v>38.009656</v>
      </c>
      <c r="BM42">
        <v>11.853216</v>
      </c>
      <c r="BN42">
        <v>26.15644</v>
      </c>
      <c r="BO42">
        <v>27.478311999999999</v>
      </c>
      <c r="BP42">
        <v>19.714434000000001</v>
      </c>
      <c r="BQ42">
        <v>30.761735000000002</v>
      </c>
      <c r="BR42">
        <v>19.639182000000002</v>
      </c>
      <c r="BS42">
        <v>1336.2888700000001</v>
      </c>
      <c r="BT42">
        <v>325.35943099999997</v>
      </c>
      <c r="BU42">
        <v>2.6295670000000002</v>
      </c>
      <c r="BV42">
        <v>112.191925</v>
      </c>
      <c r="BW42">
        <v>891.099108</v>
      </c>
      <c r="BX42">
        <v>26.954799999999999</v>
      </c>
      <c r="BY42">
        <v>285.31146999999999</v>
      </c>
      <c r="BZ42">
        <v>35.360875</v>
      </c>
      <c r="CA42" s="3" t="s">
        <v>116</v>
      </c>
      <c r="CB42">
        <v>123525785</v>
      </c>
      <c r="CC42">
        <v>89157871.480000004</v>
      </c>
      <c r="CD42">
        <v>59899653.700000003</v>
      </c>
      <c r="CE42">
        <v>47625879.280000001</v>
      </c>
      <c r="CF42">
        <v>35329230.93</v>
      </c>
      <c r="CG42">
        <v>30036859.699999999</v>
      </c>
      <c r="CH42">
        <v>2427.0348490000001</v>
      </c>
      <c r="CI42">
        <v>3156.8244239999999</v>
      </c>
      <c r="CJ42">
        <v>1740.0585530000001</v>
      </c>
      <c r="CK42">
        <v>1480.171881</v>
      </c>
      <c r="CL42">
        <v>1231.744267</v>
      </c>
      <c r="CM42">
        <v>1181.0847819999999</v>
      </c>
      <c r="CN42">
        <v>4.0090539999999999</v>
      </c>
      <c r="CO42">
        <v>244.99570800000001</v>
      </c>
      <c r="CP42">
        <v>28.36905733</v>
      </c>
      <c r="CQ42">
        <v>0.495467767</v>
      </c>
      <c r="CR42">
        <v>0.53305499099999998</v>
      </c>
      <c r="CS42">
        <v>0.45788058199999998</v>
      </c>
      <c r="CT42">
        <v>0.42200185200000001</v>
      </c>
      <c r="CU42">
        <v>0.392957214</v>
      </c>
      <c r="CV42">
        <v>0.365621056</v>
      </c>
      <c r="CW42">
        <v>8057006</v>
      </c>
      <c r="CX42">
        <v>435.48799400000001</v>
      </c>
      <c r="CY42" s="3" t="s">
        <v>117</v>
      </c>
      <c r="CZ42" s="3" t="s">
        <v>118</v>
      </c>
      <c r="DA42" s="3" t="s">
        <v>114</v>
      </c>
      <c r="DB42" s="3" t="str">
        <f>IF(Table1_1[[#This Row],[Drainage Area]]&lt;5000,"Small",IF(Table1_1[[#This Row],[Drainage Area]]&lt;20000,"Medium","Large"))</f>
        <v>Medium</v>
      </c>
      <c r="DC42" s="3" t="str">
        <f>IF(Table1_1[[#This Row],[Population Density]]&lt;200,"Low",IF(Table1_1[[#This Row],[Population Density]]&lt;500,"Medium","High"))</f>
        <v>Medium</v>
      </c>
      <c r="DD42" s="3" t="str">
        <f>IF(Table1_1[[#This Row],[Relief Ratio]]&lt;0.02,"Flat",IF(Table1_1[[#This Row],[Relief Ratio]]&lt;0.05,"Moderate","Steep"))</f>
        <v>Flat</v>
      </c>
      <c r="DE42" s="3" t="str">
        <f>IF(Table1_1[[#This Row],[Drainage Intensity]]&lt;2,"Low",IF(Table1_1[[#This Row],[Drainage Density]]&lt;4,"Moderate","High"))</f>
        <v>Low</v>
      </c>
      <c r="DF42" s="12">
        <f>Table1_1[[#This Row],[Drainage Density]]*Table1_1[[#This Row],[Relief Ratio]]</f>
        <v>5.2277636064800001E-7</v>
      </c>
      <c r="DG42" s="3" t="str">
        <f>IF(Table1_1[[#This Row],[Flood Risk Index]]&lt;0.1,"Low",IF(Table1_1[[#This Row],[Flood Risk Index]]&lt;0.3,"Moderate","High"))</f>
        <v>Low</v>
      </c>
    </row>
    <row r="43" spans="1:111" x14ac:dyDescent="0.3">
      <c r="A43" s="3" t="s">
        <v>164</v>
      </c>
      <c r="B43">
        <v>6</v>
      </c>
      <c r="C43">
        <v>882755.8125</v>
      </c>
      <c r="D43">
        <v>542999.375</v>
      </c>
      <c r="E43">
        <v>132534.9063</v>
      </c>
      <c r="F43">
        <v>1230</v>
      </c>
      <c r="G43">
        <v>555607.625</v>
      </c>
      <c r="H43">
        <v>2587483.75</v>
      </c>
      <c r="I43">
        <v>1.625703216</v>
      </c>
      <c r="J43">
        <v>0.429332614</v>
      </c>
      <c r="K43">
        <v>2.213792E-3</v>
      </c>
      <c r="L43">
        <v>1.7500000000000001E-11</v>
      </c>
      <c r="M43">
        <v>0.24876247300000001</v>
      </c>
      <c r="N43">
        <v>2.3291964529999998</v>
      </c>
      <c r="O43">
        <v>8.6029499999999996E-4</v>
      </c>
      <c r="P43">
        <v>1.6296299999999999E-4</v>
      </c>
      <c r="Q43">
        <v>2.0192203520000001</v>
      </c>
      <c r="R43">
        <v>1.5888115169999999</v>
      </c>
      <c r="S43">
        <v>0.34116381400000001</v>
      </c>
      <c r="T43">
        <v>1749</v>
      </c>
      <c r="U43">
        <v>1.6800000000000002E-8</v>
      </c>
      <c r="V43">
        <v>1.03064E-4</v>
      </c>
      <c r="W43" s="13">
        <v>2.74E-12</v>
      </c>
      <c r="X43">
        <v>0.20044437100000001</v>
      </c>
      <c r="Y43">
        <v>1749</v>
      </c>
      <c r="Z43">
        <v>368</v>
      </c>
      <c r="AA43">
        <v>83</v>
      </c>
      <c r="AB43">
        <v>20</v>
      </c>
      <c r="AC43">
        <v>5</v>
      </c>
      <c r="AD43">
        <v>1</v>
      </c>
      <c r="AG43">
        <v>10887221</v>
      </c>
      <c r="AH43">
        <v>5421133.5</v>
      </c>
      <c r="AI43">
        <v>3050756</v>
      </c>
      <c r="AJ43">
        <v>1071324.125</v>
      </c>
      <c r="AK43">
        <v>649998.375</v>
      </c>
      <c r="AL43">
        <v>517839.34379999997</v>
      </c>
      <c r="AO43">
        <v>6224.826172</v>
      </c>
      <c r="AP43">
        <v>14731.340819999999</v>
      </c>
      <c r="AQ43">
        <v>36756.097659999999</v>
      </c>
      <c r="AR43">
        <v>53566.207029999998</v>
      </c>
      <c r="AS43">
        <v>129999.6719</v>
      </c>
      <c r="AT43">
        <v>0.49793547399999999</v>
      </c>
      <c r="AU43">
        <v>0.56275242599999997</v>
      </c>
      <c r="AV43">
        <v>0.351166755</v>
      </c>
      <c r="AW43">
        <v>0.60672432200000004</v>
      </c>
      <c r="AX43">
        <v>0.79667788699999997</v>
      </c>
      <c r="BA43">
        <v>4.7527174949999997</v>
      </c>
      <c r="BB43">
        <v>4.4337348939999996</v>
      </c>
      <c r="BC43">
        <v>4.1500000950000002</v>
      </c>
      <c r="BD43">
        <v>4</v>
      </c>
      <c r="BE43">
        <v>5</v>
      </c>
      <c r="BH43">
        <v>26.145872000000001</v>
      </c>
      <c r="BI43">
        <v>11.376118999999999</v>
      </c>
      <c r="BJ43">
        <v>40.463540999999999</v>
      </c>
      <c r="BK43">
        <v>454.46266700000001</v>
      </c>
      <c r="BL43">
        <v>40.557574000000002</v>
      </c>
      <c r="BM43">
        <v>12.417182</v>
      </c>
      <c r="BN43">
        <v>28.140391999999999</v>
      </c>
      <c r="BO43">
        <v>26.907810000000001</v>
      </c>
      <c r="BP43">
        <v>20.477024</v>
      </c>
      <c r="BQ43">
        <v>32.080815999999999</v>
      </c>
      <c r="BR43">
        <v>20.447758</v>
      </c>
      <c r="BS43">
        <v>1358.444814</v>
      </c>
      <c r="BT43">
        <v>393.26742899999999</v>
      </c>
      <c r="BU43">
        <v>3.7556370000000001</v>
      </c>
      <c r="BV43">
        <v>128.775723</v>
      </c>
      <c r="BW43">
        <v>995.93586900000003</v>
      </c>
      <c r="BX43">
        <v>22.307628999999999</v>
      </c>
      <c r="BY43">
        <v>237.29173700000001</v>
      </c>
      <c r="BZ43">
        <v>23.291367000000001</v>
      </c>
      <c r="CA43" s="3" t="s">
        <v>116</v>
      </c>
      <c r="CB43">
        <v>81405505.349999994</v>
      </c>
      <c r="CC43">
        <v>58769046.880000003</v>
      </c>
      <c r="CD43">
        <v>39006248.049999997</v>
      </c>
      <c r="CE43">
        <v>28335939.539999999</v>
      </c>
      <c r="CF43">
        <v>23639351.780000001</v>
      </c>
      <c r="CG43">
        <v>18121897.649999999</v>
      </c>
      <c r="CH43">
        <v>3246.5967869999999</v>
      </c>
      <c r="CI43">
        <v>4222.8216130000001</v>
      </c>
      <c r="CJ43">
        <v>2309.625873</v>
      </c>
      <c r="CK43">
        <v>1809.070995</v>
      </c>
      <c r="CL43">
        <v>1658.116569</v>
      </c>
      <c r="CM43">
        <v>1411.2066890000001</v>
      </c>
      <c r="CN43">
        <v>2.967476</v>
      </c>
      <c r="CO43">
        <v>307.06559299999998</v>
      </c>
      <c r="CP43">
        <v>13.28852227</v>
      </c>
      <c r="CQ43">
        <v>0.52765585999999998</v>
      </c>
      <c r="CR43">
        <v>0.56768492500000001</v>
      </c>
      <c r="CS43">
        <v>0.487626805</v>
      </c>
      <c r="CT43">
        <v>0.44941722699999997</v>
      </c>
      <c r="CU43">
        <v>0.418485681</v>
      </c>
      <c r="CV43">
        <v>0.38937363899999999</v>
      </c>
      <c r="CW43">
        <v>31222400</v>
      </c>
      <c r="CX43">
        <v>234.53869299999999</v>
      </c>
      <c r="CY43" s="3" t="s">
        <v>117</v>
      </c>
      <c r="CZ43" s="3" t="s">
        <v>110</v>
      </c>
      <c r="DA43" s="3" t="s">
        <v>110</v>
      </c>
      <c r="DB43" s="3" t="str">
        <f>IF(Table1_1[[#This Row],[Drainage Area]]&lt;5000,"Small",IF(Table1_1[[#This Row],[Drainage Area]]&lt;20000,"Medium","Large"))</f>
        <v>Large</v>
      </c>
      <c r="DC43" s="3" t="str">
        <f>IF(Table1_1[[#This Row],[Population Density]]&lt;200,"Low",IF(Table1_1[[#This Row],[Population Density]]&lt;500,"Medium","High"))</f>
        <v>Medium</v>
      </c>
      <c r="DD43" s="3" t="str">
        <f>IF(Table1_1[[#This Row],[Relief Ratio]]&lt;0.02,"Flat",IF(Table1_1[[#This Row],[Relief Ratio]]&lt;0.05,"Moderate","Steep"))</f>
        <v>Flat</v>
      </c>
      <c r="DE43" s="3" t="str">
        <f>IF(Table1_1[[#This Row],[Drainage Intensity]]&lt;2,"Low",IF(Table1_1[[#This Row],[Drainage Density]]&lt;4,"Moderate","High"))</f>
        <v>Low</v>
      </c>
      <c r="DF43" s="12">
        <f>Table1_1[[#This Row],[Drainage Density]]*Table1_1[[#This Row],[Relief Ratio]]</f>
        <v>3.6076618569599998E-7</v>
      </c>
      <c r="DG43" s="3" t="str">
        <f>IF(Table1_1[[#This Row],[Flood Risk Index]]&lt;0.1,"Low",IF(Table1_1[[#This Row],[Flood Risk Index]]&lt;0.3,"Moderate","High"))</f>
        <v>Low</v>
      </c>
    </row>
    <row r="44" spans="1:111" x14ac:dyDescent="0.3">
      <c r="A44" s="3" t="s">
        <v>165</v>
      </c>
      <c r="B44">
        <v>4</v>
      </c>
      <c r="C44">
        <v>155460.42189999999</v>
      </c>
      <c r="D44">
        <v>106181.6875</v>
      </c>
      <c r="E44">
        <v>7841.71875</v>
      </c>
      <c r="F44">
        <v>1328</v>
      </c>
      <c r="G44">
        <v>121583.8594</v>
      </c>
      <c r="H44">
        <v>516709.21879999997</v>
      </c>
      <c r="I44">
        <v>1.4640982149999999</v>
      </c>
      <c r="J44">
        <v>0.53046828499999998</v>
      </c>
      <c r="K44">
        <v>1.0922503E-2</v>
      </c>
      <c r="L44">
        <v>3.29E-10</v>
      </c>
      <c r="M44">
        <v>0.369086951</v>
      </c>
      <c r="N44">
        <v>1.8851268290000001</v>
      </c>
      <c r="O44">
        <v>2.6707499999999997E-4</v>
      </c>
      <c r="P44">
        <v>1.57565E-4</v>
      </c>
      <c r="Q44">
        <v>1.657722473</v>
      </c>
      <c r="R44">
        <v>1.2786271570000001</v>
      </c>
      <c r="S44">
        <v>0.30086636500000002</v>
      </c>
      <c r="T44">
        <v>107</v>
      </c>
      <c r="U44">
        <v>1.7599999999999999E-8</v>
      </c>
      <c r="V44">
        <v>1.1168899999999999E-4</v>
      </c>
      <c r="W44" s="13">
        <v>2.7700000000000001E-12</v>
      </c>
      <c r="X44">
        <v>0.20924592</v>
      </c>
      <c r="Y44">
        <v>107</v>
      </c>
      <c r="Z44">
        <v>25</v>
      </c>
      <c r="AA44">
        <v>5</v>
      </c>
      <c r="AB44">
        <v>1</v>
      </c>
      <c r="AG44">
        <v>590895.1875</v>
      </c>
      <c r="AH44">
        <v>378853.4375</v>
      </c>
      <c r="AI44">
        <v>183346.39060000001</v>
      </c>
      <c r="AJ44">
        <v>82483.09375</v>
      </c>
      <c r="AO44">
        <v>5522.3847660000001</v>
      </c>
      <c r="AP44">
        <v>15154.137699999999</v>
      </c>
      <c r="AQ44">
        <v>36669.277340000001</v>
      </c>
      <c r="AR44">
        <v>82483.09375</v>
      </c>
      <c r="AT44">
        <v>0.64115166700000004</v>
      </c>
      <c r="AU44">
        <v>0.48395070400000001</v>
      </c>
      <c r="AV44">
        <v>0.44987574200000002</v>
      </c>
      <c r="BA44">
        <v>4.2800002099999999</v>
      </c>
      <c r="BB44">
        <v>5</v>
      </c>
      <c r="BC44">
        <v>5</v>
      </c>
      <c r="BH44">
        <v>24.918082999999999</v>
      </c>
      <c r="BI44">
        <v>9.0351119999999998</v>
      </c>
      <c r="BJ44">
        <v>42.998508000000001</v>
      </c>
      <c r="BK44">
        <v>343.47380600000002</v>
      </c>
      <c r="BL44">
        <v>34.653457000000003</v>
      </c>
      <c r="BM44">
        <v>13.616267000000001</v>
      </c>
      <c r="BN44">
        <v>21.037189999999999</v>
      </c>
      <c r="BO44">
        <v>25.950887000000002</v>
      </c>
      <c r="BP44">
        <v>20.571708999999998</v>
      </c>
      <c r="BQ44">
        <v>29.025138999999999</v>
      </c>
      <c r="BR44">
        <v>20.276700999999999</v>
      </c>
      <c r="BS44">
        <v>1469.042684</v>
      </c>
      <c r="BT44">
        <v>328.39323999999999</v>
      </c>
      <c r="BU44">
        <v>8.7323599999999999</v>
      </c>
      <c r="BV44">
        <v>98.851290000000006</v>
      </c>
      <c r="BW44">
        <v>885.78208900000004</v>
      </c>
      <c r="BX44">
        <v>39.629429000000002</v>
      </c>
      <c r="BY44">
        <v>337.85418199999998</v>
      </c>
      <c r="BZ44">
        <v>55.936996000000001</v>
      </c>
      <c r="CA44" s="3" t="s">
        <v>116</v>
      </c>
      <c r="CB44">
        <v>45659509.149999999</v>
      </c>
      <c r="CC44">
        <v>33250112.710000001</v>
      </c>
      <c r="CD44">
        <v>21118813.239999998</v>
      </c>
      <c r="CE44">
        <v>14216488.01</v>
      </c>
      <c r="CF44">
        <v>11028354.99</v>
      </c>
      <c r="CG44">
        <v>8256442.1229999997</v>
      </c>
      <c r="CH44">
        <v>3666.201223</v>
      </c>
      <c r="CI44">
        <v>4768.5976559999999</v>
      </c>
      <c r="CJ44">
        <v>2466.6554980000001</v>
      </c>
      <c r="CK44">
        <v>1756.167886</v>
      </c>
      <c r="CL44">
        <v>1481.261857</v>
      </c>
      <c r="CM44">
        <v>1205.5527030000001</v>
      </c>
      <c r="CN44">
        <v>1.169675</v>
      </c>
      <c r="CO44">
        <v>198.92708300000001</v>
      </c>
      <c r="CP44">
        <v>2.8116710880000002</v>
      </c>
      <c r="CQ44">
        <v>0.463607873</v>
      </c>
      <c r="CR44">
        <v>0.49877812700000002</v>
      </c>
      <c r="CS44">
        <v>0.42843764299999998</v>
      </c>
      <c r="CT44">
        <v>0.39486600500000002</v>
      </c>
      <c r="CU44">
        <v>0.36768900100000002</v>
      </c>
      <c r="CV44">
        <v>0.34211064699999999</v>
      </c>
      <c r="CW44">
        <v>853063.48419999995</v>
      </c>
      <c r="CX44">
        <v>107.789046</v>
      </c>
      <c r="CY44" s="3" t="s">
        <v>110</v>
      </c>
      <c r="CZ44" s="3" t="s">
        <v>110</v>
      </c>
      <c r="DA44" s="3" t="s">
        <v>114</v>
      </c>
      <c r="DB44" s="3" t="str">
        <f>IF(Table1_1[[#This Row],[Drainage Area]]&lt;5000,"Small",IF(Table1_1[[#This Row],[Drainage Area]]&lt;20000,"Medium","Large"))</f>
        <v>Medium</v>
      </c>
      <c r="DC44" s="3" t="str">
        <f>IF(Table1_1[[#This Row],[Population Density]]&lt;200,"Low",IF(Table1_1[[#This Row],[Population Density]]&lt;500,"Medium","High"))</f>
        <v>Low</v>
      </c>
      <c r="DD44" s="3" t="str">
        <f>IF(Table1_1[[#This Row],[Relief Ratio]]&lt;0.02,"Flat",IF(Table1_1[[#This Row],[Relief Ratio]]&lt;0.05,"Moderate","Steep"))</f>
        <v>Flat</v>
      </c>
      <c r="DE44" s="3" t="str">
        <f>IF(Table1_1[[#This Row],[Drainage Intensity]]&lt;2,"Low",IF(Table1_1[[#This Row],[Drainage Density]]&lt;4,"Moderate","High"))</f>
        <v>Low</v>
      </c>
      <c r="DF44" s="12">
        <f>Table1_1[[#This Row],[Drainage Density]]*Table1_1[[#This Row],[Relief Ratio]]</f>
        <v>1.7210041851950001E-6</v>
      </c>
      <c r="DG44" s="3" t="str">
        <f>IF(Table1_1[[#This Row],[Flood Risk Index]]&lt;0.1,"Low",IF(Table1_1[[#This Row],[Flood Risk Index]]&lt;0.3,"Moderate","High"))</f>
        <v>Low</v>
      </c>
    </row>
    <row r="45" spans="1:111" x14ac:dyDescent="0.3">
      <c r="A45" s="3" t="s">
        <v>166</v>
      </c>
      <c r="B45">
        <v>5</v>
      </c>
      <c r="C45">
        <v>173615.8125</v>
      </c>
      <c r="D45">
        <v>123726.3594</v>
      </c>
      <c r="E45">
        <v>6153.2666019999997</v>
      </c>
      <c r="F45">
        <v>322</v>
      </c>
      <c r="G45">
        <v>127104.9375</v>
      </c>
      <c r="H45">
        <v>486106.34379999997</v>
      </c>
      <c r="I45">
        <v>1.4032241110000001</v>
      </c>
      <c r="J45">
        <v>0.380873621</v>
      </c>
      <c r="K45">
        <v>2.5333399999999998E-3</v>
      </c>
      <c r="L45">
        <v>3.5600000000000001E-10</v>
      </c>
      <c r="M45">
        <v>0.32722991699999998</v>
      </c>
      <c r="N45">
        <v>2.6255428790000002</v>
      </c>
      <c r="O45">
        <v>2.36574E-4</v>
      </c>
      <c r="P45">
        <v>1.6778799999999999E-4</v>
      </c>
      <c r="Q45">
        <v>1.760555267</v>
      </c>
      <c r="R45">
        <v>1.365924954</v>
      </c>
      <c r="S45">
        <v>0.35715603800000001</v>
      </c>
      <c r="T45">
        <v>86</v>
      </c>
      <c r="U45">
        <v>1.8699999999999999E-8</v>
      </c>
      <c r="V45">
        <v>1.1138599999999999E-4</v>
      </c>
      <c r="W45" s="13">
        <v>3.1399999999999999E-12</v>
      </c>
      <c r="X45">
        <v>5.4027881E-2</v>
      </c>
      <c r="Y45">
        <v>86</v>
      </c>
      <c r="Z45">
        <v>21</v>
      </c>
      <c r="AA45">
        <v>5</v>
      </c>
      <c r="AB45">
        <v>2</v>
      </c>
      <c r="AC45">
        <v>1</v>
      </c>
      <c r="AG45">
        <v>522116.75</v>
      </c>
      <c r="AH45">
        <v>277291.21879999997</v>
      </c>
      <c r="AI45">
        <v>110623.2344</v>
      </c>
      <c r="AJ45">
        <v>122415.875</v>
      </c>
      <c r="AO45">
        <v>6071.125</v>
      </c>
      <c r="AP45">
        <v>13204.34375</v>
      </c>
      <c r="AQ45">
        <v>22124.646479999999</v>
      </c>
      <c r="AR45">
        <v>61207.9375</v>
      </c>
      <c r="AT45">
        <v>0.531090438</v>
      </c>
      <c r="AU45">
        <v>0.39894244099999998</v>
      </c>
      <c r="AV45">
        <v>1.1066018339999999</v>
      </c>
      <c r="BA45">
        <v>4.0952382089999997</v>
      </c>
      <c r="BB45">
        <v>4.1999998090000004</v>
      </c>
      <c r="BC45">
        <v>2.5</v>
      </c>
      <c r="BD45">
        <v>2</v>
      </c>
      <c r="BH45">
        <v>25.955615999999999</v>
      </c>
      <c r="BI45">
        <v>14.510443</v>
      </c>
      <c r="BJ45">
        <v>47.281793</v>
      </c>
      <c r="BK45">
        <v>432.85451699999999</v>
      </c>
      <c r="BL45">
        <v>40.918537000000001</v>
      </c>
      <c r="BM45">
        <v>10.234132000000001</v>
      </c>
      <c r="BN45">
        <v>30.684405000000002</v>
      </c>
      <c r="BO45">
        <v>26.470399</v>
      </c>
      <c r="BP45">
        <v>26.453697999999999</v>
      </c>
      <c r="BQ45">
        <v>31.644936999999999</v>
      </c>
      <c r="BR45">
        <v>20.475228999999999</v>
      </c>
      <c r="BS45">
        <v>938.87295500000005</v>
      </c>
      <c r="BT45">
        <v>304.35007000000002</v>
      </c>
      <c r="BU45">
        <v>0.75795599999999996</v>
      </c>
      <c r="BV45">
        <v>145.00646499999999</v>
      </c>
      <c r="BW45">
        <v>783.11106900000004</v>
      </c>
      <c r="BX45">
        <v>4.7607460000000001</v>
      </c>
      <c r="BY45">
        <v>106.07556700000001</v>
      </c>
      <c r="BZ45">
        <v>6.7026750000000002</v>
      </c>
      <c r="CA45" s="3" t="s">
        <v>116</v>
      </c>
      <c r="CB45">
        <v>104027015.8</v>
      </c>
      <c r="CC45">
        <v>75310752.859999999</v>
      </c>
      <c r="CD45">
        <v>51608332.979999997</v>
      </c>
      <c r="CE45">
        <v>40443429.420000002</v>
      </c>
      <c r="CF45">
        <v>35826912.57</v>
      </c>
      <c r="CG45">
        <v>31269387.149999999</v>
      </c>
      <c r="CH45">
        <v>3176.5219050000001</v>
      </c>
      <c r="CI45">
        <v>4131.675827</v>
      </c>
      <c r="CJ45">
        <v>2318.8467139999998</v>
      </c>
      <c r="CK45">
        <v>1949.8209409999999</v>
      </c>
      <c r="CL45">
        <v>1762.9848489999999</v>
      </c>
      <c r="CM45">
        <v>1591.5594369999999</v>
      </c>
      <c r="CN45">
        <v>0.92872500000000002</v>
      </c>
      <c r="CO45">
        <v>288.77499999999998</v>
      </c>
      <c r="CP45">
        <v>10.86572438</v>
      </c>
      <c r="CQ45">
        <v>0.49382563099999999</v>
      </c>
      <c r="CR45">
        <v>0.53128830900000001</v>
      </c>
      <c r="CS45">
        <v>0.45636302499999998</v>
      </c>
      <c r="CT45">
        <v>0.42060322</v>
      </c>
      <c r="CU45">
        <v>0.39165482699999998</v>
      </c>
      <c r="CV45">
        <v>0.364409278</v>
      </c>
      <c r="CW45">
        <v>1685811</v>
      </c>
      <c r="CX45">
        <v>272.00663400000002</v>
      </c>
      <c r="CY45" s="3" t="s">
        <v>117</v>
      </c>
      <c r="CZ45" s="3" t="s">
        <v>137</v>
      </c>
      <c r="DA45" s="3" t="s">
        <v>135</v>
      </c>
      <c r="DB45" s="3" t="str">
        <f>IF(Table1_1[[#This Row],[Drainage Area]]&lt;5000,"Small",IF(Table1_1[[#This Row],[Drainage Area]]&lt;20000,"Medium","Large"))</f>
        <v>Medium</v>
      </c>
      <c r="DC45" s="3" t="str">
        <f>IF(Table1_1[[#This Row],[Population Density]]&lt;200,"Low",IF(Table1_1[[#This Row],[Population Density]]&lt;500,"Medium","High"))</f>
        <v>Medium</v>
      </c>
      <c r="DD45" s="3" t="str">
        <f>IF(Table1_1[[#This Row],[Relief Ratio]]&lt;0.02,"Flat",IF(Table1_1[[#This Row],[Relief Ratio]]&lt;0.05,"Moderate","Steep"))</f>
        <v>Flat</v>
      </c>
      <c r="DE45" s="3" t="str">
        <f>IF(Table1_1[[#This Row],[Drainage Intensity]]&lt;2,"Low",IF(Table1_1[[#This Row],[Drainage Density]]&lt;4,"Moderate","High"))</f>
        <v>Low</v>
      </c>
      <c r="DF45" s="12">
        <f>Table1_1[[#This Row],[Drainage Density]]*Table1_1[[#This Row],[Relief Ratio]]</f>
        <v>4.2506405191999991E-7</v>
      </c>
      <c r="DG45" s="3" t="str">
        <f>IF(Table1_1[[#This Row],[Flood Risk Index]]&lt;0.1,"Low",IF(Table1_1[[#This Row],[Flood Risk Index]]&lt;0.3,"Moderate","High"))</f>
        <v>Low</v>
      </c>
    </row>
    <row r="46" spans="1:111" x14ac:dyDescent="0.3">
      <c r="A46" s="3" t="s">
        <v>167</v>
      </c>
      <c r="B46">
        <v>2</v>
      </c>
      <c r="C46">
        <v>10593.264649999999</v>
      </c>
      <c r="D46">
        <v>9107.5996090000008</v>
      </c>
      <c r="E46">
        <v>168.3835144</v>
      </c>
      <c r="F46">
        <v>1200</v>
      </c>
      <c r="G46">
        <v>12885.26953</v>
      </c>
      <c r="H46">
        <v>51532.121090000001</v>
      </c>
      <c r="I46">
        <v>1.163123608</v>
      </c>
      <c r="J46">
        <v>1.0141742229999999</v>
      </c>
      <c r="K46">
        <v>9.3129597999999994E-2</v>
      </c>
      <c r="L46">
        <v>2.1200000000000001E-8</v>
      </c>
      <c r="M46">
        <v>0.79680746800000002</v>
      </c>
      <c r="N46">
        <v>0.98602390299999998</v>
      </c>
      <c r="O46">
        <v>5.8199999999999998E-5</v>
      </c>
      <c r="P46">
        <v>9.4500000000000007E-5</v>
      </c>
      <c r="Q46">
        <v>1.128234744</v>
      </c>
      <c r="R46">
        <v>0.82212209700000005</v>
      </c>
      <c r="S46">
        <v>0.20556624200000001</v>
      </c>
      <c r="T46">
        <v>2</v>
      </c>
      <c r="U46">
        <v>1.7800000000000001E-8</v>
      </c>
      <c r="V46">
        <v>1.8860400000000001E-4</v>
      </c>
      <c r="W46" s="13">
        <v>1.6799999999999999E-12</v>
      </c>
      <c r="X46">
        <v>0.113357767</v>
      </c>
      <c r="Y46">
        <v>2</v>
      </c>
      <c r="Z46">
        <v>1</v>
      </c>
      <c r="AG46">
        <v>15906.316409999999</v>
      </c>
      <c r="AO46">
        <v>7953.158203</v>
      </c>
      <c r="BA46">
        <v>2</v>
      </c>
      <c r="BH46">
        <v>22.984200000000001</v>
      </c>
      <c r="BI46">
        <v>8.7548680000000001</v>
      </c>
      <c r="BJ46">
        <v>59.490164</v>
      </c>
      <c r="BK46">
        <v>146.797223</v>
      </c>
      <c r="BL46">
        <v>30.7</v>
      </c>
      <c r="BM46">
        <v>15.991584</v>
      </c>
      <c r="BN46">
        <v>14.708416</v>
      </c>
      <c r="BO46">
        <v>22.47203</v>
      </c>
      <c r="BP46">
        <v>22.967822000000002</v>
      </c>
      <c r="BQ46">
        <v>25.179455000000001</v>
      </c>
      <c r="BR46">
        <v>21.462129000000001</v>
      </c>
      <c r="BS46">
        <v>1807.336634</v>
      </c>
      <c r="BT46">
        <v>427.94554499999998</v>
      </c>
      <c r="BU46">
        <v>7.8465350000000003</v>
      </c>
      <c r="BV46">
        <v>86.647732000000005</v>
      </c>
      <c r="BW46">
        <v>984.98514899999998</v>
      </c>
      <c r="BX46">
        <v>36.277228000000001</v>
      </c>
      <c r="BY46">
        <v>223.43069299999999</v>
      </c>
      <c r="BZ46">
        <v>190.50990100000001</v>
      </c>
      <c r="CA46" s="3" t="s">
        <v>116</v>
      </c>
      <c r="CB46">
        <v>21349694</v>
      </c>
      <c r="CC46">
        <v>15901323</v>
      </c>
      <c r="CD46">
        <v>11389212</v>
      </c>
      <c r="CE46">
        <v>8743391</v>
      </c>
      <c r="CF46">
        <v>6272931</v>
      </c>
      <c r="CG46">
        <v>4663275.5</v>
      </c>
      <c r="CH46">
        <v>5806.0230000000001</v>
      </c>
      <c r="CI46">
        <v>7551.8459999999995</v>
      </c>
      <c r="CJ46">
        <v>4264.6499999999996</v>
      </c>
      <c r="CK46">
        <v>3377.855</v>
      </c>
      <c r="CL46">
        <v>2495.1064000000001</v>
      </c>
      <c r="CM46">
        <v>1911.3802000000001</v>
      </c>
      <c r="CN46">
        <v>4.6937249999999997</v>
      </c>
      <c r="CO46">
        <v>223</v>
      </c>
      <c r="CP46">
        <v>8.7719298250000008</v>
      </c>
      <c r="CQ46">
        <v>0.71851533999999995</v>
      </c>
      <c r="CR46">
        <v>0.77302340000000003</v>
      </c>
      <c r="CS46">
        <v>0.66400729999999997</v>
      </c>
      <c r="CT46">
        <v>0.61197685999999996</v>
      </c>
      <c r="CU46">
        <v>0.56985699999999995</v>
      </c>
      <c r="CV46">
        <v>0.53021479999999999</v>
      </c>
      <c r="CW46">
        <v>326630.35450000002</v>
      </c>
      <c r="CX46">
        <v>1913.8989140000001</v>
      </c>
      <c r="CY46" s="3" t="s">
        <v>110</v>
      </c>
      <c r="CZ46" s="3" t="s">
        <v>110</v>
      </c>
      <c r="DA46" s="3" t="s">
        <v>110</v>
      </c>
      <c r="DB46" s="3" t="str">
        <f>IF(Table1_1[[#This Row],[Drainage Area]]&lt;5000,"Small",IF(Table1_1[[#This Row],[Drainage Area]]&lt;20000,"Medium","Large"))</f>
        <v>Small</v>
      </c>
      <c r="DC46" s="3" t="str">
        <f>IF(Table1_1[[#This Row],[Population Density]]&lt;200,"Low",IF(Table1_1[[#This Row],[Population Density]]&lt;500,"Medium","High"))</f>
        <v>High</v>
      </c>
      <c r="DD46" s="3" t="str">
        <f>IF(Table1_1[[#This Row],[Relief Ratio]]&lt;0.02,"Flat",IF(Table1_1[[#This Row],[Relief Ratio]]&lt;0.05,"Moderate","Steep"))</f>
        <v>Steep</v>
      </c>
      <c r="DE46" s="3" t="str">
        <f>IF(Table1_1[[#This Row],[Drainage Intensity]]&lt;2,"Low",IF(Table1_1[[#This Row],[Drainage Density]]&lt;4,"Moderate","High"))</f>
        <v>Low</v>
      </c>
      <c r="DF46" s="12">
        <f>Table1_1[[#This Row],[Drainage Density]]*Table1_1[[#This Row],[Relief Ratio]]</f>
        <v>8.8007470110000007E-6</v>
      </c>
      <c r="DG46" s="3" t="str">
        <f>IF(Table1_1[[#This Row],[Flood Risk Index]]&lt;0.1,"Low",IF(Table1_1[[#This Row],[Flood Risk Index]]&lt;0.3,"Moderate","High"))</f>
        <v>Low</v>
      </c>
    </row>
    <row r="47" spans="1:111" x14ac:dyDescent="0.3">
      <c r="A47" s="3" t="s">
        <v>168</v>
      </c>
      <c r="B47">
        <v>7</v>
      </c>
      <c r="C47">
        <v>1052660.125</v>
      </c>
      <c r="D47">
        <v>646376.875</v>
      </c>
      <c r="E47">
        <v>208408.92189999999</v>
      </c>
      <c r="F47">
        <v>1516</v>
      </c>
      <c r="G47">
        <v>659490.25</v>
      </c>
      <c r="H47">
        <v>2951072.5</v>
      </c>
      <c r="I47">
        <v>1.628554702</v>
      </c>
      <c r="J47">
        <v>0.47918096199999999</v>
      </c>
      <c r="K47">
        <v>2.298745E-3</v>
      </c>
      <c r="L47">
        <v>1.1800000000000001E-11</v>
      </c>
      <c r="M47">
        <v>0.30072283700000002</v>
      </c>
      <c r="N47">
        <v>2.086894274</v>
      </c>
      <c r="O47">
        <v>1.1639840000000001E-3</v>
      </c>
      <c r="P47">
        <v>1.6064399999999999E-4</v>
      </c>
      <c r="Q47">
        <v>1.836508512</v>
      </c>
      <c r="R47">
        <v>1.5961723329999999</v>
      </c>
      <c r="S47">
        <v>0.35670426500000002</v>
      </c>
      <c r="T47">
        <v>2695</v>
      </c>
      <c r="U47">
        <v>1.6499999999999999E-8</v>
      </c>
      <c r="V47">
        <v>1.026E-4</v>
      </c>
      <c r="W47" s="13">
        <v>2.6499999999999998E-12</v>
      </c>
      <c r="X47">
        <v>0.24353662100000001</v>
      </c>
      <c r="Y47">
        <v>2695</v>
      </c>
      <c r="Z47">
        <v>584</v>
      </c>
      <c r="AA47">
        <v>121</v>
      </c>
      <c r="AB47">
        <v>25</v>
      </c>
      <c r="AC47">
        <v>7</v>
      </c>
      <c r="AD47">
        <v>2</v>
      </c>
      <c r="AE47">
        <v>1</v>
      </c>
      <c r="AG47">
        <v>17377488</v>
      </c>
      <c r="AH47">
        <v>8529605</v>
      </c>
      <c r="AI47">
        <v>3633493</v>
      </c>
      <c r="AJ47">
        <v>1678860.5</v>
      </c>
      <c r="AK47">
        <v>1541143.5</v>
      </c>
      <c r="AL47">
        <v>624447.4375</v>
      </c>
      <c r="AM47">
        <v>94648.40625</v>
      </c>
      <c r="AO47">
        <v>6448.0473629999997</v>
      </c>
      <c r="AP47">
        <v>14605.48828</v>
      </c>
      <c r="AQ47">
        <v>30028.867190000001</v>
      </c>
      <c r="AR47">
        <v>67154.421879999994</v>
      </c>
      <c r="AS47">
        <v>220163.35939999999</v>
      </c>
      <c r="AT47">
        <v>0.49084222300000002</v>
      </c>
      <c r="AU47">
        <v>0.42598608100000002</v>
      </c>
      <c r="AV47">
        <v>0.46205139200000001</v>
      </c>
      <c r="AW47">
        <v>0.91796994200000004</v>
      </c>
      <c r="AX47">
        <v>0.40518447800000001</v>
      </c>
      <c r="AY47">
        <v>0.15157145299999999</v>
      </c>
      <c r="BA47">
        <v>4.6147260670000003</v>
      </c>
      <c r="BB47">
        <v>4.826446056</v>
      </c>
      <c r="BC47">
        <v>4.8400001530000001</v>
      </c>
      <c r="BD47">
        <v>3.5714285370000001</v>
      </c>
      <c r="BE47">
        <v>3.5</v>
      </c>
      <c r="BF47">
        <v>2</v>
      </c>
      <c r="BH47">
        <v>25.699217000000001</v>
      </c>
      <c r="BI47">
        <v>11.765807000000001</v>
      </c>
      <c r="BJ47">
        <v>53.991677000000003</v>
      </c>
      <c r="BK47">
        <v>255.588179</v>
      </c>
      <c r="BL47">
        <v>37.225394999999999</v>
      </c>
      <c r="BM47">
        <v>15.368391000000001</v>
      </c>
      <c r="BN47">
        <v>21.857005000000001</v>
      </c>
      <c r="BO47">
        <v>25.040973000000001</v>
      </c>
      <c r="BP47">
        <v>24.899698999999998</v>
      </c>
      <c r="BQ47">
        <v>29.309535</v>
      </c>
      <c r="BR47">
        <v>22.893985000000001</v>
      </c>
      <c r="BS47">
        <v>887.067588</v>
      </c>
      <c r="BT47">
        <v>256.09948100000003</v>
      </c>
      <c r="BU47">
        <v>0.83869899999999997</v>
      </c>
      <c r="BV47">
        <v>103.120752</v>
      </c>
      <c r="BW47">
        <v>567.33396300000004</v>
      </c>
      <c r="BX47">
        <v>7.352576</v>
      </c>
      <c r="BY47">
        <v>100.493239</v>
      </c>
      <c r="BZ47">
        <v>49.188172000000002</v>
      </c>
      <c r="CA47" s="3" t="s">
        <v>139</v>
      </c>
      <c r="CB47">
        <v>204979709.80000001</v>
      </c>
      <c r="CC47">
        <v>148373594.19999999</v>
      </c>
      <c r="CD47">
        <v>101667270.09999999</v>
      </c>
      <c r="CE47">
        <v>69391683.489999995</v>
      </c>
      <c r="CF47">
        <v>53971386.149999999</v>
      </c>
      <c r="CG47">
        <v>38504155.549999997</v>
      </c>
      <c r="CH47">
        <v>5775.2123149999998</v>
      </c>
      <c r="CI47">
        <v>7511.7715989999997</v>
      </c>
      <c r="CJ47">
        <v>4229.9505639999998</v>
      </c>
      <c r="CK47">
        <v>3106.9957760000002</v>
      </c>
      <c r="CL47">
        <v>2629.59501</v>
      </c>
      <c r="CM47">
        <v>2103.4994660000002</v>
      </c>
      <c r="CN47">
        <v>3.3085170000000002</v>
      </c>
      <c r="CO47">
        <v>380.35001999999997</v>
      </c>
      <c r="CP47">
        <v>8.902170066</v>
      </c>
      <c r="CQ47">
        <v>0.66853591400000001</v>
      </c>
      <c r="CR47">
        <v>0.71925247800000003</v>
      </c>
      <c r="CS47">
        <v>0.61781944099999997</v>
      </c>
      <c r="CT47">
        <v>0.56940821100000005</v>
      </c>
      <c r="CU47">
        <v>0.53021814899999997</v>
      </c>
      <c r="CV47">
        <v>0.49333341600000002</v>
      </c>
      <c r="CW47">
        <v>61276120</v>
      </c>
      <c r="CX47">
        <v>292.480166</v>
      </c>
      <c r="CY47" s="3" t="s">
        <v>117</v>
      </c>
      <c r="CZ47" s="3" t="s">
        <v>137</v>
      </c>
      <c r="DA47" s="3" t="s">
        <v>110</v>
      </c>
      <c r="DB47" s="3" t="str">
        <f>IF(Table1_1[[#This Row],[Drainage Area]]&lt;5000,"Small",IF(Table1_1[[#This Row],[Drainage Area]]&lt;20000,"Medium","Large"))</f>
        <v>Large</v>
      </c>
      <c r="DC47" s="3" t="str">
        <f>IF(Table1_1[[#This Row],[Population Density]]&lt;200,"Low",IF(Table1_1[[#This Row],[Population Density]]&lt;500,"Medium","High"))</f>
        <v>Medium</v>
      </c>
      <c r="DD47" s="3" t="str">
        <f>IF(Table1_1[[#This Row],[Relief Ratio]]&lt;0.02,"Flat",IF(Table1_1[[#This Row],[Relief Ratio]]&lt;0.05,"Moderate","Steep"))</f>
        <v>Flat</v>
      </c>
      <c r="DE47" s="3" t="str">
        <f>IF(Table1_1[[#This Row],[Drainage Intensity]]&lt;2,"Low",IF(Table1_1[[#This Row],[Drainage Density]]&lt;4,"Moderate","High"))</f>
        <v>Low</v>
      </c>
      <c r="DF47" s="12">
        <f>Table1_1[[#This Row],[Drainage Density]]*Table1_1[[#This Row],[Relief Ratio]]</f>
        <v>3.6927959177999996E-7</v>
      </c>
      <c r="DG47" s="3" t="str">
        <f>IF(Table1_1[[#This Row],[Flood Risk Index]]&lt;0.1,"Low",IF(Table1_1[[#This Row],[Flood Risk Index]]&lt;0.3,"Moderate","High"))</f>
        <v>Low</v>
      </c>
    </row>
    <row r="48" spans="1:111" x14ac:dyDescent="0.3">
      <c r="A48" s="3" t="s">
        <v>169</v>
      </c>
      <c r="B48">
        <v>5</v>
      </c>
      <c r="C48">
        <v>440759.9375</v>
      </c>
      <c r="D48">
        <v>295993.65629999997</v>
      </c>
      <c r="E48">
        <v>15865.900390000001</v>
      </c>
      <c r="F48">
        <v>320</v>
      </c>
      <c r="G48">
        <v>299575.09379999997</v>
      </c>
      <c r="H48">
        <v>784237.8125</v>
      </c>
      <c r="I48">
        <v>1.4890857930000001</v>
      </c>
      <c r="J48">
        <v>0.176788211</v>
      </c>
      <c r="K48">
        <v>1.06818E-3</v>
      </c>
      <c r="L48">
        <v>9.3899999999999994E-11</v>
      </c>
      <c r="M48">
        <v>0.32417464299999998</v>
      </c>
      <c r="N48">
        <v>5.656485558</v>
      </c>
      <c r="O48">
        <v>3.4173299999999999E-4</v>
      </c>
      <c r="P48">
        <v>1.5495400000000001E-4</v>
      </c>
      <c r="Q48">
        <v>1.768832207</v>
      </c>
      <c r="R48">
        <v>1.4712836739999999</v>
      </c>
      <c r="S48">
        <v>0.56202334200000004</v>
      </c>
      <c r="T48">
        <v>217</v>
      </c>
      <c r="U48">
        <v>1.6899999999999999E-8</v>
      </c>
      <c r="V48">
        <v>1.0901E-4</v>
      </c>
      <c r="W48" s="13">
        <v>2.6200000000000001E-12</v>
      </c>
      <c r="X48">
        <v>4.9585181999999998E-2</v>
      </c>
      <c r="Y48">
        <v>217</v>
      </c>
      <c r="Z48">
        <v>41</v>
      </c>
      <c r="AA48">
        <v>7</v>
      </c>
      <c r="AB48">
        <v>2</v>
      </c>
      <c r="AC48">
        <v>1</v>
      </c>
      <c r="AG48">
        <v>1286022.375</v>
      </c>
      <c r="AH48">
        <v>583582.5</v>
      </c>
      <c r="AI48">
        <v>190283.5313</v>
      </c>
      <c r="AJ48">
        <v>226422.0625</v>
      </c>
      <c r="AK48">
        <v>172169.54689999999</v>
      </c>
      <c r="AO48">
        <v>5926.3706050000001</v>
      </c>
      <c r="AP48">
        <v>14233.719730000001</v>
      </c>
      <c r="AQ48">
        <v>27183.36133</v>
      </c>
      <c r="AR48">
        <v>113211.0313</v>
      </c>
      <c r="AS48">
        <v>172169.54689999999</v>
      </c>
      <c r="AT48">
        <v>0.45378875699999999</v>
      </c>
      <c r="AU48">
        <v>0.32606107000000001</v>
      </c>
      <c r="AV48">
        <v>1.1899193530000001</v>
      </c>
      <c r="AW48">
        <v>0.76039206999999998</v>
      </c>
      <c r="BA48">
        <v>5.2926831249999999</v>
      </c>
      <c r="BB48">
        <v>5.8571429249999998</v>
      </c>
      <c r="BC48">
        <v>3.5</v>
      </c>
      <c r="BD48">
        <v>2</v>
      </c>
      <c r="BH48">
        <v>25.966327</v>
      </c>
      <c r="BI48">
        <v>13.153504999999999</v>
      </c>
      <c r="BJ48">
        <v>48.992119000000002</v>
      </c>
      <c r="BK48">
        <v>359.74109900000002</v>
      </c>
      <c r="BL48">
        <v>40.178140999999997</v>
      </c>
      <c r="BM48">
        <v>13.331078</v>
      </c>
      <c r="BN48">
        <v>26.847062000000001</v>
      </c>
      <c r="BO48">
        <v>25.297771000000001</v>
      </c>
      <c r="BP48">
        <v>23.288938999999999</v>
      </c>
      <c r="BQ48">
        <v>30.794101000000001</v>
      </c>
      <c r="BR48">
        <v>21.764934</v>
      </c>
      <c r="BS48">
        <v>889.66680199999996</v>
      </c>
      <c r="BT48">
        <v>205.514535</v>
      </c>
      <c r="BU48">
        <v>1.5765910000000001</v>
      </c>
      <c r="BV48">
        <v>112.431252</v>
      </c>
      <c r="BW48">
        <v>587.13956099999996</v>
      </c>
      <c r="BX48">
        <v>9.7020230000000005</v>
      </c>
      <c r="BY48">
        <v>130.93626800000001</v>
      </c>
      <c r="BZ48">
        <v>28.778206999999998</v>
      </c>
      <c r="CA48" s="3" t="s">
        <v>116</v>
      </c>
      <c r="CB48">
        <v>237867111.90000001</v>
      </c>
      <c r="CC48">
        <v>172546992.59999999</v>
      </c>
      <c r="CD48">
        <v>118073973.5</v>
      </c>
      <c r="CE48">
        <v>80655318.620000005</v>
      </c>
      <c r="CF48">
        <v>65324940.909999996</v>
      </c>
      <c r="CG48">
        <v>46157455.549999997</v>
      </c>
      <c r="CH48">
        <v>6393.7308059999996</v>
      </c>
      <c r="CI48">
        <v>8316.2734899999996</v>
      </c>
      <c r="CJ48">
        <v>4657.0113689999998</v>
      </c>
      <c r="CK48">
        <v>3406.8003079999999</v>
      </c>
      <c r="CL48">
        <v>3071.5094519999998</v>
      </c>
      <c r="CM48">
        <v>2432.8609959999999</v>
      </c>
      <c r="CN48">
        <v>2.2528890000000001</v>
      </c>
      <c r="CO48">
        <v>328.82142900000002</v>
      </c>
      <c r="CP48">
        <v>5.6733828209999997</v>
      </c>
      <c r="CQ48">
        <v>0.691304107</v>
      </c>
      <c r="CR48">
        <v>0.74374791900000004</v>
      </c>
      <c r="CS48">
        <v>0.63886041199999999</v>
      </c>
      <c r="CT48">
        <v>0.58880044799999998</v>
      </c>
      <c r="CU48">
        <v>0.54827568800000004</v>
      </c>
      <c r="CV48">
        <v>0.51013476999999996</v>
      </c>
      <c r="CW48">
        <v>4659931</v>
      </c>
      <c r="CX48">
        <v>292.65267799999998</v>
      </c>
      <c r="CY48" s="3" t="s">
        <v>117</v>
      </c>
      <c r="CZ48" s="3" t="s">
        <v>137</v>
      </c>
      <c r="DA48" s="3" t="s">
        <v>135</v>
      </c>
      <c r="DB48" s="3" t="str">
        <f>IF(Table1_1[[#This Row],[Drainage Area]]&lt;5000,"Small",IF(Table1_1[[#This Row],[Drainage Area]]&lt;20000,"Medium","Large"))</f>
        <v>Medium</v>
      </c>
      <c r="DC48" s="3" t="str">
        <f>IF(Table1_1[[#This Row],[Population Density]]&lt;200,"Low",IF(Table1_1[[#This Row],[Population Density]]&lt;500,"Medium","High"))</f>
        <v>Medium</v>
      </c>
      <c r="DD48" s="3" t="str">
        <f>IF(Table1_1[[#This Row],[Relief Ratio]]&lt;0.02,"Flat",IF(Table1_1[[#This Row],[Relief Ratio]]&lt;0.05,"Moderate","Steep"))</f>
        <v>Flat</v>
      </c>
      <c r="DE48" s="3" t="str">
        <f>IF(Table1_1[[#This Row],[Drainage Intensity]]&lt;2,"Low",IF(Table1_1[[#This Row],[Drainage Density]]&lt;4,"Moderate","High"))</f>
        <v>Low</v>
      </c>
      <c r="DF48" s="12">
        <f>Table1_1[[#This Row],[Drainage Density]]*Table1_1[[#This Row],[Relief Ratio]]</f>
        <v>1.6551876372E-7</v>
      </c>
      <c r="DG48" s="3" t="str">
        <f>IF(Table1_1[[#This Row],[Flood Risk Index]]&lt;0.1,"Low",IF(Table1_1[[#This Row],[Flood Risk Index]]&lt;0.3,"Moderate","High"))</f>
        <v>Low</v>
      </c>
    </row>
    <row r="49" spans="1:111" x14ac:dyDescent="0.3">
      <c r="A49" s="3" t="s">
        <v>170</v>
      </c>
      <c r="B49">
        <v>7</v>
      </c>
      <c r="C49">
        <v>1208645.125</v>
      </c>
      <c r="D49">
        <v>795633.875</v>
      </c>
      <c r="E49">
        <v>273897.3125</v>
      </c>
      <c r="F49">
        <v>1321</v>
      </c>
      <c r="G49">
        <v>815825.8125</v>
      </c>
      <c r="H49">
        <v>3884693.75</v>
      </c>
      <c r="I49">
        <v>1.51909709</v>
      </c>
      <c r="J49">
        <v>0.41152185200000002</v>
      </c>
      <c r="K49">
        <v>1.619218E-3</v>
      </c>
      <c r="L49">
        <v>8.2999999999999998E-12</v>
      </c>
      <c r="M49">
        <v>0.22807835000000001</v>
      </c>
      <c r="N49">
        <v>2.4300045969999999</v>
      </c>
      <c r="O49">
        <v>1.204728E-3</v>
      </c>
      <c r="P49">
        <v>1.62616E-4</v>
      </c>
      <c r="Q49">
        <v>2.1087939740000001</v>
      </c>
      <c r="R49">
        <v>1.4814989569999999</v>
      </c>
      <c r="S49">
        <v>0.31113010600000002</v>
      </c>
      <c r="T49">
        <v>3689</v>
      </c>
      <c r="U49">
        <v>1.7100000000000001E-8</v>
      </c>
      <c r="V49">
        <v>1.05074E-4</v>
      </c>
      <c r="W49" s="13">
        <v>2.7799999999999999E-12</v>
      </c>
      <c r="X49">
        <v>0.21481607899999999</v>
      </c>
      <c r="Y49">
        <v>3689</v>
      </c>
      <c r="Z49">
        <v>776</v>
      </c>
      <c r="AA49">
        <v>163</v>
      </c>
      <c r="AB49">
        <v>37</v>
      </c>
      <c r="AC49">
        <v>10</v>
      </c>
      <c r="AD49">
        <v>4</v>
      </c>
      <c r="AE49">
        <v>1</v>
      </c>
      <c r="AG49">
        <v>23515590</v>
      </c>
      <c r="AH49">
        <v>10145404</v>
      </c>
      <c r="AI49">
        <v>5256495</v>
      </c>
      <c r="AJ49">
        <v>2702308.75</v>
      </c>
      <c r="AK49">
        <v>1686823.875</v>
      </c>
      <c r="AL49">
        <v>920850.8125</v>
      </c>
      <c r="AM49">
        <v>312683.375</v>
      </c>
      <c r="AO49">
        <v>6374.5161129999997</v>
      </c>
      <c r="AP49">
        <v>13073.974609999999</v>
      </c>
      <c r="AQ49">
        <v>32248.435549999998</v>
      </c>
      <c r="AR49">
        <v>73035.375</v>
      </c>
      <c r="AS49">
        <v>168682.39060000001</v>
      </c>
      <c r="AT49">
        <v>0.43143311099999998</v>
      </c>
      <c r="AU49">
        <v>0.51811587800000003</v>
      </c>
      <c r="AV49">
        <v>0.51408946499999997</v>
      </c>
      <c r="AW49">
        <v>0.62421584100000005</v>
      </c>
      <c r="AX49">
        <v>0.54590809299999998</v>
      </c>
      <c r="AY49">
        <v>0.33955919699999998</v>
      </c>
      <c r="BA49">
        <v>4.7538661959999997</v>
      </c>
      <c r="BB49">
        <v>4.7607359889999996</v>
      </c>
      <c r="BC49">
        <v>4.4054055209999996</v>
      </c>
      <c r="BD49">
        <v>3.7000000480000002</v>
      </c>
      <c r="BE49">
        <v>2.5</v>
      </c>
      <c r="BF49">
        <v>4</v>
      </c>
      <c r="BH49">
        <v>26.341066000000001</v>
      </c>
      <c r="BI49">
        <v>12.403392999999999</v>
      </c>
      <c r="BJ49">
        <v>44.538156000000001</v>
      </c>
      <c r="BK49">
        <v>409.75566400000002</v>
      </c>
      <c r="BL49">
        <v>40.842927000000003</v>
      </c>
      <c r="BM49">
        <v>12.944288</v>
      </c>
      <c r="BN49">
        <v>27.898638999999999</v>
      </c>
      <c r="BO49">
        <v>26.355813999999999</v>
      </c>
      <c r="BP49">
        <v>22.612597999999998</v>
      </c>
      <c r="BQ49">
        <v>31.887945999999999</v>
      </c>
      <c r="BR49">
        <v>21.394549000000001</v>
      </c>
      <c r="BS49">
        <v>1103.5701650000001</v>
      </c>
      <c r="BT49">
        <v>314.84031599999997</v>
      </c>
      <c r="BU49">
        <v>3.9572579999999999</v>
      </c>
      <c r="BV49">
        <v>124.851266</v>
      </c>
      <c r="BW49">
        <v>804.37747899999999</v>
      </c>
      <c r="BX49">
        <v>17.027832</v>
      </c>
      <c r="BY49">
        <v>186.86495600000001</v>
      </c>
      <c r="BZ49">
        <v>25.595283999999999</v>
      </c>
      <c r="CA49" s="3" t="s">
        <v>116</v>
      </c>
      <c r="CB49">
        <v>168905757.09999999</v>
      </c>
      <c r="CC49">
        <v>122527407.5</v>
      </c>
      <c r="CD49">
        <v>82523473.549999997</v>
      </c>
      <c r="CE49">
        <v>57094641.880000003</v>
      </c>
      <c r="CF49">
        <v>47345664.18</v>
      </c>
      <c r="CG49">
        <v>33935810.799999997</v>
      </c>
      <c r="CH49">
        <v>5734.6178049999999</v>
      </c>
      <c r="CI49">
        <v>7458.97048</v>
      </c>
      <c r="CJ49">
        <v>4123.6479579999996</v>
      </c>
      <c r="CK49">
        <v>3083.52135</v>
      </c>
      <c r="CL49">
        <v>2829.7562419999999</v>
      </c>
      <c r="CM49">
        <v>2270.1776020000002</v>
      </c>
      <c r="CN49">
        <v>2.7206459999999999</v>
      </c>
      <c r="CO49">
        <v>341.47089599999998</v>
      </c>
      <c r="CP49">
        <v>6.7072768009999999</v>
      </c>
      <c r="CQ49">
        <v>0.64891707700000001</v>
      </c>
      <c r="CR49">
        <v>0.69814531800000001</v>
      </c>
      <c r="CS49">
        <v>0.59968894100000003</v>
      </c>
      <c r="CT49">
        <v>0.55269838599999999</v>
      </c>
      <c r="CU49">
        <v>0.51465839000000002</v>
      </c>
      <c r="CV49">
        <v>0.478856063</v>
      </c>
      <c r="CW49">
        <v>64675330</v>
      </c>
      <c r="CX49">
        <v>235.11225999999999</v>
      </c>
      <c r="CY49" s="3" t="s">
        <v>117</v>
      </c>
      <c r="CZ49" s="3" t="s">
        <v>137</v>
      </c>
      <c r="DA49" s="3" t="s">
        <v>110</v>
      </c>
      <c r="DB49" s="3" t="str">
        <f>IF(Table1_1[[#This Row],[Drainage Area]]&lt;5000,"Small",IF(Table1_1[[#This Row],[Drainage Area]]&lt;20000,"Medium","Large"))</f>
        <v>Large</v>
      </c>
      <c r="DC49" s="3" t="str">
        <f>IF(Table1_1[[#This Row],[Population Density]]&lt;200,"Low",IF(Table1_1[[#This Row],[Population Density]]&lt;500,"Medium","High"))</f>
        <v>Medium</v>
      </c>
      <c r="DD49" s="3" t="str">
        <f>IF(Table1_1[[#This Row],[Relief Ratio]]&lt;0.02,"Flat",IF(Table1_1[[#This Row],[Relief Ratio]]&lt;0.05,"Moderate","Steep"))</f>
        <v>Flat</v>
      </c>
      <c r="DE49" s="3" t="str">
        <f>IF(Table1_1[[#This Row],[Drainage Intensity]]&lt;2,"Low",IF(Table1_1[[#This Row],[Drainage Density]]&lt;4,"Moderate","High"))</f>
        <v>Low</v>
      </c>
      <c r="DF49" s="12">
        <f>Table1_1[[#This Row],[Drainage Density]]*Table1_1[[#This Row],[Relief Ratio]]</f>
        <v>2.6331075428800002E-7</v>
      </c>
      <c r="DG49" s="3" t="str">
        <f>IF(Table1_1[[#This Row],[Flood Risk Index]]&lt;0.1,"Low",IF(Table1_1[[#This Row],[Flood Risk Index]]&lt;0.3,"Moderate","High"))</f>
        <v>Low</v>
      </c>
    </row>
    <row r="50" spans="1:111" x14ac:dyDescent="0.3">
      <c r="A50" s="3" t="s">
        <v>171</v>
      </c>
      <c r="B50">
        <v>7</v>
      </c>
      <c r="C50">
        <v>1230233.375</v>
      </c>
      <c r="D50">
        <v>800062.625</v>
      </c>
      <c r="E50">
        <v>277813.90629999997</v>
      </c>
      <c r="F50">
        <v>1332</v>
      </c>
      <c r="G50">
        <v>821175.5625</v>
      </c>
      <c r="H50">
        <v>3961574.75</v>
      </c>
      <c r="I50">
        <v>1.5376713280000001</v>
      </c>
      <c r="J50">
        <v>0.41198551700000002</v>
      </c>
      <c r="K50">
        <v>1.622065E-3</v>
      </c>
      <c r="L50">
        <v>8.1899999999999996E-12</v>
      </c>
      <c r="M50">
        <v>0.22244781299999999</v>
      </c>
      <c r="N50">
        <v>2.4272696969999998</v>
      </c>
      <c r="O50">
        <v>1.1967460000000001E-3</v>
      </c>
      <c r="P50">
        <v>1.6259E-4</v>
      </c>
      <c r="Q50">
        <v>2.135315657</v>
      </c>
      <c r="R50">
        <v>1.4981368779999999</v>
      </c>
      <c r="S50">
        <v>0.31054151099999999</v>
      </c>
      <c r="T50">
        <v>3736</v>
      </c>
      <c r="U50">
        <v>1.7100000000000001E-8</v>
      </c>
      <c r="V50">
        <v>1.04959E-4</v>
      </c>
      <c r="W50" s="13">
        <v>2.7700000000000001E-12</v>
      </c>
      <c r="X50">
        <v>0.216570228</v>
      </c>
      <c r="Y50">
        <v>3736</v>
      </c>
      <c r="Z50">
        <v>786</v>
      </c>
      <c r="AA50">
        <v>166</v>
      </c>
      <c r="AB50">
        <v>38</v>
      </c>
      <c r="AC50">
        <v>10</v>
      </c>
      <c r="AD50">
        <v>4</v>
      </c>
      <c r="AE50">
        <v>1</v>
      </c>
      <c r="AG50">
        <v>23891160</v>
      </c>
      <c r="AH50">
        <v>10238744</v>
      </c>
      <c r="AI50">
        <v>5361914</v>
      </c>
      <c r="AJ50">
        <v>2736072.5</v>
      </c>
      <c r="AK50">
        <v>1686823.875</v>
      </c>
      <c r="AL50">
        <v>920850.8125</v>
      </c>
      <c r="AM50">
        <v>334271.625</v>
      </c>
      <c r="AO50">
        <v>6394.8500979999999</v>
      </c>
      <c r="AP50">
        <v>13026.391600000001</v>
      </c>
      <c r="AQ50">
        <v>32300.6875</v>
      </c>
      <c r="AR50">
        <v>72001.90625</v>
      </c>
      <c r="AS50">
        <v>168682.39060000001</v>
      </c>
      <c r="AT50">
        <v>0.42855784299999999</v>
      </c>
      <c r="AU50">
        <v>0.52368867399999997</v>
      </c>
      <c r="AV50">
        <v>0.51027905900000003</v>
      </c>
      <c r="AW50">
        <v>0.61651283499999998</v>
      </c>
      <c r="AX50">
        <v>0.54590809299999998</v>
      </c>
      <c r="AY50">
        <v>0.36300301600000001</v>
      </c>
      <c r="BA50">
        <v>4.7531805040000004</v>
      </c>
      <c r="BB50">
        <v>4.7349395750000003</v>
      </c>
      <c r="BC50">
        <v>4.3684210779999999</v>
      </c>
      <c r="BD50">
        <v>3.7999999519999998</v>
      </c>
      <c r="BE50">
        <v>2.5</v>
      </c>
      <c r="BF50">
        <v>4</v>
      </c>
      <c r="BH50">
        <v>26.358732</v>
      </c>
      <c r="BI50">
        <v>12.380064000000001</v>
      </c>
      <c r="BJ50">
        <v>44.537484999999997</v>
      </c>
      <c r="BK50">
        <v>409.02387800000002</v>
      </c>
      <c r="BL50">
        <v>40.830551</v>
      </c>
      <c r="BM50">
        <v>12.984635000000001</v>
      </c>
      <c r="BN50">
        <v>27.845915999999999</v>
      </c>
      <c r="BO50">
        <v>26.374054000000001</v>
      </c>
      <c r="BP50">
        <v>22.628333000000001</v>
      </c>
      <c r="BQ50">
        <v>31.894659000000001</v>
      </c>
      <c r="BR50">
        <v>21.418395</v>
      </c>
      <c r="BS50">
        <v>1103.1822729999999</v>
      </c>
      <c r="BT50">
        <v>314.66348900000003</v>
      </c>
      <c r="BU50">
        <v>3.9300869999999999</v>
      </c>
      <c r="BV50">
        <v>124.74412100000001</v>
      </c>
      <c r="BW50">
        <v>803.359645</v>
      </c>
      <c r="BX50">
        <v>16.951063999999999</v>
      </c>
      <c r="BY50">
        <v>187.238494</v>
      </c>
      <c r="BZ50">
        <v>25.579733999999998</v>
      </c>
      <c r="CA50" s="3" t="s">
        <v>116</v>
      </c>
      <c r="CB50">
        <v>168475263.19999999</v>
      </c>
      <c r="CC50">
        <v>122215202.8</v>
      </c>
      <c r="CD50">
        <v>82263946.480000004</v>
      </c>
      <c r="CE50">
        <v>56933073.450000003</v>
      </c>
      <c r="CF50">
        <v>47162810.079999998</v>
      </c>
      <c r="CG50">
        <v>33813221.329999998</v>
      </c>
      <c r="CH50">
        <v>5730.3770560000003</v>
      </c>
      <c r="CI50">
        <v>7453.454573</v>
      </c>
      <c r="CJ50">
        <v>4117.0025519999999</v>
      </c>
      <c r="CK50">
        <v>3079.8353870000001</v>
      </c>
      <c r="CL50">
        <v>2821.525584</v>
      </c>
      <c r="CM50">
        <v>2263.8882060000001</v>
      </c>
      <c r="CN50">
        <v>2.7325949999999999</v>
      </c>
      <c r="CO50">
        <v>339.13879300000002</v>
      </c>
      <c r="CP50">
        <v>6.6755828050000003</v>
      </c>
      <c r="CQ50">
        <v>0.64835332499999998</v>
      </c>
      <c r="CR50">
        <v>0.69753879900000004</v>
      </c>
      <c r="CS50">
        <v>0.59916795599999995</v>
      </c>
      <c r="CT50">
        <v>0.55221822499999995</v>
      </c>
      <c r="CU50">
        <v>0.51421127600000005</v>
      </c>
      <c r="CV50">
        <v>0.478440054</v>
      </c>
      <c r="CW50">
        <v>65331200</v>
      </c>
      <c r="CX50">
        <v>234.16617400000001</v>
      </c>
      <c r="CY50" s="3" t="s">
        <v>117</v>
      </c>
      <c r="CZ50" s="3" t="s">
        <v>137</v>
      </c>
      <c r="DA50" s="3" t="s">
        <v>110</v>
      </c>
      <c r="DB50" s="3" t="str">
        <f>IF(Table1_1[[#This Row],[Drainage Area]]&lt;5000,"Small",IF(Table1_1[[#This Row],[Drainage Area]]&lt;20000,"Medium","Large"))</f>
        <v>Large</v>
      </c>
      <c r="DC50" s="3" t="str">
        <f>IF(Table1_1[[#This Row],[Population Density]]&lt;200,"Low",IF(Table1_1[[#This Row],[Population Density]]&lt;500,"Medium","High"))</f>
        <v>Medium</v>
      </c>
      <c r="DD50" s="3" t="str">
        <f>IF(Table1_1[[#This Row],[Relief Ratio]]&lt;0.02,"Flat",IF(Table1_1[[#This Row],[Relief Ratio]]&lt;0.05,"Moderate","Steep"))</f>
        <v>Flat</v>
      </c>
      <c r="DE50" s="3" t="str">
        <f>IF(Table1_1[[#This Row],[Drainage Intensity]]&lt;2,"Low",IF(Table1_1[[#This Row],[Drainage Density]]&lt;4,"Moderate","High"))</f>
        <v>Low</v>
      </c>
      <c r="DF50" s="12">
        <f>Table1_1[[#This Row],[Drainage Density]]*Table1_1[[#This Row],[Relief Ratio]]</f>
        <v>2.6373154834999999E-7</v>
      </c>
      <c r="DG50" s="3" t="str">
        <f>IF(Table1_1[[#This Row],[Flood Risk Index]]&lt;0.1,"Low",IF(Table1_1[[#This Row],[Flood Risk Index]]&lt;0.3,"Moderate","High"))</f>
        <v>Low</v>
      </c>
    </row>
    <row r="51" spans="1:111" x14ac:dyDescent="0.3">
      <c r="A51" s="3" t="s">
        <v>172</v>
      </c>
      <c r="B51">
        <v>5</v>
      </c>
      <c r="C51">
        <v>579353.625</v>
      </c>
      <c r="D51">
        <v>275662.1875</v>
      </c>
      <c r="E51">
        <v>22715.89258</v>
      </c>
      <c r="F51">
        <v>425</v>
      </c>
      <c r="G51">
        <v>279294.03129999997</v>
      </c>
      <c r="H51">
        <v>1049063.25</v>
      </c>
      <c r="I51">
        <v>2.101679802</v>
      </c>
      <c r="J51">
        <v>0.29121014499999998</v>
      </c>
      <c r="K51">
        <v>1.5216940000000001E-3</v>
      </c>
      <c r="L51">
        <v>8.4200000000000004E-11</v>
      </c>
      <c r="M51">
        <v>0.259379894</v>
      </c>
      <c r="N51">
        <v>3.4339463710000002</v>
      </c>
      <c r="O51">
        <v>3.7748000000000002E-4</v>
      </c>
      <c r="P51">
        <v>1.5803400000000001E-4</v>
      </c>
      <c r="Q51">
        <v>1.9774613379999999</v>
      </c>
      <c r="R51">
        <v>2.074350119</v>
      </c>
      <c r="S51">
        <v>0.55225807400000004</v>
      </c>
      <c r="T51">
        <v>317</v>
      </c>
      <c r="U51">
        <v>1.74E-8</v>
      </c>
      <c r="V51">
        <v>1.1031000000000001E-4</v>
      </c>
      <c r="W51" s="13">
        <v>2.7500000000000002E-12</v>
      </c>
      <c r="X51">
        <v>6.7164361000000006E-2</v>
      </c>
      <c r="Y51">
        <v>317</v>
      </c>
      <c r="Z51">
        <v>63</v>
      </c>
      <c r="AA51">
        <v>13</v>
      </c>
      <c r="AB51">
        <v>2</v>
      </c>
      <c r="AC51">
        <v>1</v>
      </c>
      <c r="AG51">
        <v>1916524.625</v>
      </c>
      <c r="AH51">
        <v>837417.5625</v>
      </c>
      <c r="AI51">
        <v>298751</v>
      </c>
      <c r="AJ51">
        <v>226422.0625</v>
      </c>
      <c r="AK51">
        <v>310763.25</v>
      </c>
      <c r="AO51">
        <v>6045.8188479999999</v>
      </c>
      <c r="AP51">
        <v>13292.3418</v>
      </c>
      <c r="AQ51">
        <v>22980.845700000002</v>
      </c>
      <c r="AR51">
        <v>113211.0313</v>
      </c>
      <c r="AS51">
        <v>310763.25</v>
      </c>
      <c r="AT51">
        <v>0.43694588499999998</v>
      </c>
      <c r="AU51">
        <v>0.35675272299999999</v>
      </c>
      <c r="AV51">
        <v>0.75789558899999998</v>
      </c>
      <c r="AW51">
        <v>1.372495413</v>
      </c>
      <c r="BA51">
        <v>5.0317459109999998</v>
      </c>
      <c r="BB51">
        <v>4.8461537359999998</v>
      </c>
      <c r="BC51">
        <v>6.5</v>
      </c>
      <c r="BD51">
        <v>2</v>
      </c>
      <c r="BH51">
        <v>26.108499999999999</v>
      </c>
      <c r="BI51">
        <v>12.911023999999999</v>
      </c>
      <c r="BJ51">
        <v>48.319526000000003</v>
      </c>
      <c r="BK51">
        <v>362.06387599999999</v>
      </c>
      <c r="BL51">
        <v>40.221955999999999</v>
      </c>
      <c r="BM51">
        <v>13.507607</v>
      </c>
      <c r="BN51">
        <v>26.714348999999999</v>
      </c>
      <c r="BO51">
        <v>25.489794</v>
      </c>
      <c r="BP51">
        <v>23.168956999999999</v>
      </c>
      <c r="BQ51">
        <v>30.975615999999999</v>
      </c>
      <c r="BR51">
        <v>21.863119999999999</v>
      </c>
      <c r="BS51">
        <v>917.57822799999997</v>
      </c>
      <c r="BT51">
        <v>219.275373</v>
      </c>
      <c r="BU51">
        <v>1.601842</v>
      </c>
      <c r="BV51">
        <v>114.619608</v>
      </c>
      <c r="BW51">
        <v>619.95756100000006</v>
      </c>
      <c r="BX51">
        <v>9.2722789999999993</v>
      </c>
      <c r="BY51">
        <v>143.14021</v>
      </c>
      <c r="BZ51">
        <v>26.294345</v>
      </c>
      <c r="CA51" s="3" t="s">
        <v>116</v>
      </c>
      <c r="CB51">
        <v>222101108.90000001</v>
      </c>
      <c r="CC51">
        <v>161180664.09999999</v>
      </c>
      <c r="CD51">
        <v>107941242.09999999</v>
      </c>
      <c r="CE51">
        <v>74660148.980000004</v>
      </c>
      <c r="CF51">
        <v>58827252.850000001</v>
      </c>
      <c r="CG51">
        <v>42058115.530000001</v>
      </c>
      <c r="CH51">
        <v>6092.5764479999998</v>
      </c>
      <c r="CI51">
        <v>7924.5644670000001</v>
      </c>
      <c r="CJ51">
        <v>4337.9146870000004</v>
      </c>
      <c r="CK51">
        <v>3216.652646</v>
      </c>
      <c r="CL51">
        <v>2798.4427390000001</v>
      </c>
      <c r="CM51">
        <v>2229.4550170000002</v>
      </c>
      <c r="CN51">
        <v>4.2964019999999996</v>
      </c>
      <c r="CO51">
        <v>328.40510899999998</v>
      </c>
      <c r="CP51">
        <v>7.5319176240000001</v>
      </c>
      <c r="CQ51">
        <v>0.66424254599999999</v>
      </c>
      <c r="CR51">
        <v>0.71463341700000005</v>
      </c>
      <c r="CS51">
        <v>0.61385178699999998</v>
      </c>
      <c r="CT51">
        <v>0.56575146300000001</v>
      </c>
      <c r="CU51">
        <v>0.52681307499999996</v>
      </c>
      <c r="CV51">
        <v>0.49016520699999999</v>
      </c>
      <c r="CW51">
        <v>6794415</v>
      </c>
      <c r="CX51">
        <v>308.88168899999999</v>
      </c>
      <c r="CY51" s="3" t="s">
        <v>117</v>
      </c>
      <c r="CZ51" s="3" t="s">
        <v>137</v>
      </c>
      <c r="DA51" s="3" t="s">
        <v>135</v>
      </c>
      <c r="DB51" s="3" t="str">
        <f>IF(Table1_1[[#This Row],[Drainage Area]]&lt;5000,"Small",IF(Table1_1[[#This Row],[Drainage Area]]&lt;20000,"Medium","Large"))</f>
        <v>Large</v>
      </c>
      <c r="DC51" s="3" t="str">
        <f>IF(Table1_1[[#This Row],[Population Density]]&lt;200,"Low",IF(Table1_1[[#This Row],[Population Density]]&lt;500,"Medium","High"))</f>
        <v>Medium</v>
      </c>
      <c r="DD51" s="3" t="str">
        <f>IF(Table1_1[[#This Row],[Relief Ratio]]&lt;0.02,"Flat",IF(Table1_1[[#This Row],[Relief Ratio]]&lt;0.05,"Moderate","Steep"))</f>
        <v>Flat</v>
      </c>
      <c r="DE51" s="3" t="str">
        <f>IF(Table1_1[[#This Row],[Drainage Intensity]]&lt;2,"Low",IF(Table1_1[[#This Row],[Drainage Density]]&lt;4,"Moderate","High"))</f>
        <v>Low</v>
      </c>
      <c r="DF51" s="12">
        <f>Table1_1[[#This Row],[Drainage Density]]*Table1_1[[#This Row],[Relief Ratio]]</f>
        <v>2.4047938959600002E-7</v>
      </c>
      <c r="DG51" s="3" t="str">
        <f>IF(Table1_1[[#This Row],[Flood Risk Index]]&lt;0.1,"Low",IF(Table1_1[[#This Row],[Flood Risk Index]]&lt;0.3,"Moderate","High"))</f>
        <v>Low</v>
      </c>
    </row>
    <row r="52" spans="1:111" x14ac:dyDescent="0.3">
      <c r="A52" s="3" t="s">
        <v>173</v>
      </c>
      <c r="B52">
        <v>5</v>
      </c>
      <c r="C52">
        <v>258846.25</v>
      </c>
      <c r="D52">
        <v>153669.2813</v>
      </c>
      <c r="E52">
        <v>12880.316409999999</v>
      </c>
      <c r="F52">
        <v>500</v>
      </c>
      <c r="G52">
        <v>171142.76560000001</v>
      </c>
      <c r="H52">
        <v>588089</v>
      </c>
      <c r="I52">
        <v>1.684437156</v>
      </c>
      <c r="J52">
        <v>0.43975365199999999</v>
      </c>
      <c r="K52">
        <v>2.9215370000000001E-3</v>
      </c>
      <c r="L52">
        <v>1.8299999999999999E-10</v>
      </c>
      <c r="M52">
        <v>0.46800476299999999</v>
      </c>
      <c r="N52">
        <v>2.2740004059999999</v>
      </c>
      <c r="O52">
        <v>3.57089E-4</v>
      </c>
      <c r="P52">
        <v>1.6369999999999999E-4</v>
      </c>
      <c r="Q52">
        <v>1.472146511</v>
      </c>
      <c r="R52">
        <v>1.5124580860000001</v>
      </c>
      <c r="S52">
        <v>0.44014808500000002</v>
      </c>
      <c r="T52">
        <v>166</v>
      </c>
      <c r="U52">
        <v>1.63E-8</v>
      </c>
      <c r="V52">
        <v>9.9599999999999995E-5</v>
      </c>
      <c r="W52" s="13">
        <v>2.6700000000000001E-12</v>
      </c>
      <c r="X52">
        <v>8.1849753999999997E-2</v>
      </c>
      <c r="Y52">
        <v>166</v>
      </c>
      <c r="Z52">
        <v>33</v>
      </c>
      <c r="AA52">
        <v>8</v>
      </c>
      <c r="AB52">
        <v>2</v>
      </c>
      <c r="AC52">
        <v>1</v>
      </c>
      <c r="AG52">
        <v>1147896.125</v>
      </c>
      <c r="AH52">
        <v>512583.21879999997</v>
      </c>
      <c r="AI52">
        <v>254142.35939999999</v>
      </c>
      <c r="AJ52">
        <v>149434.0625</v>
      </c>
      <c r="AK52">
        <v>44445.695310000003</v>
      </c>
      <c r="AO52">
        <v>6915.0371089999999</v>
      </c>
      <c r="AP52">
        <v>15532.825199999999</v>
      </c>
      <c r="AQ52">
        <v>31767.79492</v>
      </c>
      <c r="AR52">
        <v>74717.03125</v>
      </c>
      <c r="AS52">
        <v>44445.695310000003</v>
      </c>
      <c r="AT52">
        <v>0.446541458</v>
      </c>
      <c r="AU52">
        <v>0.49580702199999999</v>
      </c>
      <c r="AV52">
        <v>0.58799350299999997</v>
      </c>
      <c r="AW52">
        <v>0.29742679</v>
      </c>
      <c r="BA52">
        <v>5.0303030010000001</v>
      </c>
      <c r="BB52">
        <v>4.125</v>
      </c>
      <c r="BC52">
        <v>4</v>
      </c>
      <c r="BD52">
        <v>2</v>
      </c>
      <c r="BH52">
        <v>27.234971999999999</v>
      </c>
      <c r="BI52">
        <v>12.049865</v>
      </c>
      <c r="BJ52">
        <v>44.680895</v>
      </c>
      <c r="BK52">
        <v>383.79539599999998</v>
      </c>
      <c r="BL52">
        <v>41.219324999999998</v>
      </c>
      <c r="BM52">
        <v>14.253748</v>
      </c>
      <c r="BN52">
        <v>26.965577</v>
      </c>
      <c r="BO52">
        <v>27.036453000000002</v>
      </c>
      <c r="BP52">
        <v>24.018108000000002</v>
      </c>
      <c r="BQ52">
        <v>32.452250999999997</v>
      </c>
      <c r="BR52">
        <v>22.583245999999999</v>
      </c>
      <c r="BS52">
        <v>934.93963299999996</v>
      </c>
      <c r="BT52">
        <v>241.66535200000001</v>
      </c>
      <c r="BU52">
        <v>4.9123299999999999</v>
      </c>
      <c r="BV52">
        <v>114.797451</v>
      </c>
      <c r="BW52">
        <v>638.49614899999995</v>
      </c>
      <c r="BX52">
        <v>17.479617000000001</v>
      </c>
      <c r="BY52">
        <v>173.1677</v>
      </c>
      <c r="BZ52">
        <v>30.003568999999999</v>
      </c>
      <c r="CA52" s="3" t="s">
        <v>116</v>
      </c>
      <c r="CB52">
        <v>253412612.40000001</v>
      </c>
      <c r="CC52">
        <v>183375787.80000001</v>
      </c>
      <c r="CD52">
        <v>113239457.09999999</v>
      </c>
      <c r="CE52">
        <v>81248546.760000005</v>
      </c>
      <c r="CF52">
        <v>57576815.100000001</v>
      </c>
      <c r="CG52">
        <v>42702524.43</v>
      </c>
      <c r="CH52">
        <v>5335.8296</v>
      </c>
      <c r="CI52">
        <v>6940.27</v>
      </c>
      <c r="CJ52">
        <v>3536.0819999999999</v>
      </c>
      <c r="CK52">
        <v>2738.8456999999999</v>
      </c>
      <c r="CL52">
        <v>2112.2750999999998</v>
      </c>
      <c r="CM52">
        <v>1718.3323</v>
      </c>
      <c r="CN52">
        <v>7.7937339999999997</v>
      </c>
      <c r="CO52">
        <v>369.59748400000001</v>
      </c>
      <c r="CP52">
        <v>12.31185707</v>
      </c>
      <c r="CQ52">
        <v>0.59624169999999999</v>
      </c>
      <c r="CR52">
        <v>0.64147390000000004</v>
      </c>
      <c r="CS52">
        <v>0.55100959999999999</v>
      </c>
      <c r="CT52">
        <v>0.50783350000000005</v>
      </c>
      <c r="CU52">
        <v>0.47288138000000002</v>
      </c>
      <c r="CV52">
        <v>0.43998527999999998</v>
      </c>
      <c r="CW52">
        <v>4707247</v>
      </c>
      <c r="CX52">
        <v>365.43126100000001</v>
      </c>
      <c r="CY52" s="3" t="s">
        <v>117</v>
      </c>
      <c r="CZ52" s="3" t="s">
        <v>110</v>
      </c>
      <c r="DA52" s="3" t="s">
        <v>114</v>
      </c>
      <c r="DB52" s="3" t="str">
        <f>IF(Table1_1[[#This Row],[Drainage Area]]&lt;5000,"Small",IF(Table1_1[[#This Row],[Drainage Area]]&lt;20000,"Medium","Large"))</f>
        <v>Medium</v>
      </c>
      <c r="DC52" s="3" t="str">
        <f>IF(Table1_1[[#This Row],[Population Density]]&lt;200,"Low",IF(Table1_1[[#This Row],[Population Density]]&lt;500,"Medium","High"))</f>
        <v>Medium</v>
      </c>
      <c r="DD52" s="3" t="str">
        <f>IF(Table1_1[[#This Row],[Relief Ratio]]&lt;0.02,"Flat",IF(Table1_1[[#This Row],[Relief Ratio]]&lt;0.05,"Moderate","Steep"))</f>
        <v>Flat</v>
      </c>
      <c r="DE52" s="3" t="str">
        <f>IF(Table1_1[[#This Row],[Drainage Intensity]]&lt;2,"Low",IF(Table1_1[[#This Row],[Drainage Density]]&lt;4,"Moderate","High"))</f>
        <v>Low</v>
      </c>
      <c r="DF52" s="12">
        <f>Table1_1[[#This Row],[Drainage Density]]*Table1_1[[#This Row],[Relief Ratio]]</f>
        <v>4.7825560689999997E-7</v>
      </c>
      <c r="DG52" s="3" t="str">
        <f>IF(Table1_1[[#This Row],[Flood Risk Index]]&lt;0.1,"Low",IF(Table1_1[[#This Row],[Flood Risk Index]]&lt;0.3,"Moderate","High"))</f>
        <v>Low</v>
      </c>
    </row>
    <row r="53" spans="1:111" x14ac:dyDescent="0.3">
      <c r="A53" s="3" t="s">
        <v>174</v>
      </c>
      <c r="B53">
        <v>3</v>
      </c>
      <c r="C53">
        <v>74233.515629999994</v>
      </c>
      <c r="D53">
        <v>51657.871090000001</v>
      </c>
      <c r="E53">
        <v>1246.7971190000001</v>
      </c>
      <c r="F53">
        <v>320</v>
      </c>
      <c r="G53">
        <v>56497.320310000003</v>
      </c>
      <c r="H53">
        <v>189178.1875</v>
      </c>
      <c r="I53">
        <v>1.4370223280000001</v>
      </c>
      <c r="J53">
        <v>0.39060705899999998</v>
      </c>
      <c r="K53">
        <v>5.6639849999999999E-3</v>
      </c>
      <c r="L53">
        <v>1.7800000000000001E-9</v>
      </c>
      <c r="M53">
        <v>0.43778768200000001</v>
      </c>
      <c r="N53">
        <v>2.560117483</v>
      </c>
      <c r="O53">
        <v>1.6386699999999999E-4</v>
      </c>
      <c r="P53">
        <v>1.6129499999999999E-4</v>
      </c>
      <c r="Q53">
        <v>1.5221042629999999</v>
      </c>
      <c r="R53">
        <v>1.313929796</v>
      </c>
      <c r="S53">
        <v>0.39239996700000002</v>
      </c>
      <c r="T53">
        <v>26</v>
      </c>
      <c r="U53">
        <v>2.4900000000000001E-8</v>
      </c>
      <c r="V53">
        <v>1.54151E-4</v>
      </c>
      <c r="W53" s="13">
        <v>4.0100000000000001E-12</v>
      </c>
      <c r="X53">
        <v>5.1614247000000002E-2</v>
      </c>
      <c r="Y53">
        <v>26</v>
      </c>
      <c r="Z53">
        <v>4</v>
      </c>
      <c r="AA53">
        <v>1</v>
      </c>
      <c r="AG53">
        <v>123321.2813</v>
      </c>
      <c r="AH53">
        <v>44967.648439999997</v>
      </c>
      <c r="AI53">
        <v>32812.617189999997</v>
      </c>
      <c r="AO53">
        <v>4743.1259769999997</v>
      </c>
      <c r="AP53">
        <v>11241.912109999999</v>
      </c>
      <c r="AQ53">
        <v>32812.617189999997</v>
      </c>
      <c r="AT53">
        <v>0.36463817999999998</v>
      </c>
      <c r="AU53">
        <v>0.72969388999999996</v>
      </c>
      <c r="BA53">
        <v>6.5</v>
      </c>
      <c r="BB53">
        <v>4</v>
      </c>
      <c r="BH53">
        <v>24.369713000000001</v>
      </c>
      <c r="BI53">
        <v>10.271347</v>
      </c>
      <c r="BJ53">
        <v>46.011246999999997</v>
      </c>
      <c r="BK53">
        <v>381.05920700000001</v>
      </c>
      <c r="BL53">
        <v>32.347633999999999</v>
      </c>
      <c r="BM53">
        <v>10.024035</v>
      </c>
      <c r="BN53">
        <v>22.323599000000002</v>
      </c>
      <c r="BO53">
        <v>27.394417000000001</v>
      </c>
      <c r="BP53">
        <v>18.601379999999999</v>
      </c>
      <c r="BQ53">
        <v>27.412993</v>
      </c>
      <c r="BR53">
        <v>18.601379999999999</v>
      </c>
      <c r="BS53">
        <v>2194.1394770000002</v>
      </c>
      <c r="BT53">
        <v>458.12951399999997</v>
      </c>
      <c r="BU53">
        <v>5.2029889999999996</v>
      </c>
      <c r="BV53">
        <v>83.868397999999999</v>
      </c>
      <c r="BW53">
        <v>1144.525529</v>
      </c>
      <c r="BX53">
        <v>41.776463</v>
      </c>
      <c r="BY53">
        <v>1139.770859</v>
      </c>
      <c r="BZ53">
        <v>41.776463</v>
      </c>
      <c r="CA53" s="3" t="s">
        <v>116</v>
      </c>
      <c r="CB53">
        <v>160471366</v>
      </c>
      <c r="CC53">
        <v>115493434.90000001</v>
      </c>
      <c r="CD53">
        <v>93828384</v>
      </c>
      <c r="CE53">
        <v>67207706.590000004</v>
      </c>
      <c r="CF53">
        <v>35211597.460000001</v>
      </c>
      <c r="CG53">
        <v>28517917.829999998</v>
      </c>
      <c r="CH53">
        <v>3643.4976000000001</v>
      </c>
      <c r="CI53">
        <v>4739.0673999999999</v>
      </c>
      <c r="CJ53">
        <v>3189.4104000000002</v>
      </c>
      <c r="CK53">
        <v>2475.652</v>
      </c>
      <c r="CL53">
        <v>1429.769</v>
      </c>
      <c r="CM53">
        <v>1289.9675</v>
      </c>
      <c r="CN53">
        <v>2.7587929999999998</v>
      </c>
      <c r="CO53">
        <v>285</v>
      </c>
      <c r="CP53">
        <v>22.76159655</v>
      </c>
      <c r="CQ53">
        <v>0.57999999999999996</v>
      </c>
      <c r="CR53">
        <v>0.624</v>
      </c>
      <c r="CS53">
        <v>0.53600000000000003</v>
      </c>
      <c r="CT53">
        <v>0.49399999999999999</v>
      </c>
      <c r="CU53">
        <v>0.46</v>
      </c>
      <c r="CV53">
        <v>0.42799999999999999</v>
      </c>
      <c r="CW53">
        <v>317448.16080000001</v>
      </c>
      <c r="CX53">
        <v>251.28017399999999</v>
      </c>
      <c r="CY53" s="3" t="s">
        <v>133</v>
      </c>
      <c r="CZ53" s="3" t="s">
        <v>175</v>
      </c>
      <c r="DA53" s="3" t="s">
        <v>176</v>
      </c>
      <c r="DB53" s="3" t="str">
        <f>IF(Table1_1[[#This Row],[Drainage Area]]&lt;5000,"Small",IF(Table1_1[[#This Row],[Drainage Area]]&lt;20000,"Medium","Large"))</f>
        <v>Small</v>
      </c>
      <c r="DC53" s="3" t="str">
        <f>IF(Table1_1[[#This Row],[Population Density]]&lt;200,"Low",IF(Table1_1[[#This Row],[Population Density]]&lt;500,"Medium","High"))</f>
        <v>Medium</v>
      </c>
      <c r="DD53" s="3" t="str">
        <f>IF(Table1_1[[#This Row],[Relief Ratio]]&lt;0.02,"Flat",IF(Table1_1[[#This Row],[Relief Ratio]]&lt;0.05,"Moderate","Steep"))</f>
        <v>Flat</v>
      </c>
      <c r="DE53" s="3" t="str">
        <f>IF(Table1_1[[#This Row],[Drainage Intensity]]&lt;2,"Low",IF(Table1_1[[#This Row],[Drainage Density]]&lt;4,"Moderate","High"))</f>
        <v>Low</v>
      </c>
      <c r="DF53" s="12">
        <f>Table1_1[[#This Row],[Drainage Density]]*Table1_1[[#This Row],[Relief Ratio]]</f>
        <v>9.1357246057499992E-7</v>
      </c>
      <c r="DG53" s="3" t="str">
        <f>IF(Table1_1[[#This Row],[Flood Risk Index]]&lt;0.1,"Low",IF(Table1_1[[#This Row],[Flood Risk Index]]&lt;0.3,"Moderate","High"))</f>
        <v>Low</v>
      </c>
    </row>
    <row r="54" spans="1:111" x14ac:dyDescent="0.3">
      <c r="A54" s="3" t="s">
        <v>177</v>
      </c>
      <c r="B54">
        <v>3</v>
      </c>
      <c r="C54">
        <v>37359.734380000002</v>
      </c>
      <c r="D54">
        <v>29472.039059999999</v>
      </c>
      <c r="E54">
        <v>715.01397710000003</v>
      </c>
      <c r="F54">
        <v>640</v>
      </c>
      <c r="G54">
        <v>33009</v>
      </c>
      <c r="H54">
        <v>144497.75</v>
      </c>
      <c r="I54">
        <v>1.2676331999999999</v>
      </c>
      <c r="J54">
        <v>0.65622049599999999</v>
      </c>
      <c r="K54">
        <v>1.9388651E-2</v>
      </c>
      <c r="L54">
        <v>4.0199999999999998E-9</v>
      </c>
      <c r="M54">
        <v>0.43033060400000001</v>
      </c>
      <c r="N54">
        <v>1.523877978</v>
      </c>
      <c r="O54">
        <v>7.6100000000000007E-5</v>
      </c>
      <c r="P54">
        <v>1.48417E-4</v>
      </c>
      <c r="Q54">
        <v>1.535235643</v>
      </c>
      <c r="R54">
        <v>1.131804466</v>
      </c>
      <c r="S54">
        <v>0.25854888599999998</v>
      </c>
      <c r="T54">
        <v>8</v>
      </c>
      <c r="U54">
        <v>1.5399999999999999E-8</v>
      </c>
      <c r="V54">
        <v>1.03656E-4</v>
      </c>
      <c r="W54" s="13">
        <v>2.28E-12</v>
      </c>
      <c r="X54">
        <v>9.4986825999999996E-2</v>
      </c>
      <c r="Y54">
        <v>8</v>
      </c>
      <c r="Z54">
        <v>2</v>
      </c>
      <c r="AA54">
        <v>1</v>
      </c>
      <c r="AG54">
        <v>65963.390629999994</v>
      </c>
      <c r="AH54">
        <v>38885.820310000003</v>
      </c>
      <c r="AI54">
        <v>1270.963135</v>
      </c>
      <c r="AO54">
        <v>8245.4238280000009</v>
      </c>
      <c r="AP54">
        <v>19442.910159999999</v>
      </c>
      <c r="AQ54">
        <v>1270.963135</v>
      </c>
      <c r="AT54">
        <v>0.58950608999999998</v>
      </c>
      <c r="AU54">
        <v>3.2684485999999999E-2</v>
      </c>
      <c r="BA54">
        <v>4</v>
      </c>
      <c r="BB54">
        <v>2</v>
      </c>
      <c r="BH54">
        <v>21.921374</v>
      </c>
      <c r="BI54">
        <v>9.491225</v>
      </c>
      <c r="BJ54">
        <v>47.023780000000002</v>
      </c>
      <c r="BK54">
        <v>290.19262900000001</v>
      </c>
      <c r="BL54">
        <v>31.656095000000001</v>
      </c>
      <c r="BM54">
        <v>11.472122000000001</v>
      </c>
      <c r="BN54">
        <v>20.183973000000002</v>
      </c>
      <c r="BO54">
        <v>22.398720999999998</v>
      </c>
      <c r="BP54">
        <v>18.410948000000001</v>
      </c>
      <c r="BQ54">
        <v>25.546934</v>
      </c>
      <c r="BR54">
        <v>18.062058</v>
      </c>
      <c r="BS54">
        <v>1371.6839729999999</v>
      </c>
      <c r="BT54">
        <v>273.02934499999998</v>
      </c>
      <c r="BU54">
        <v>5.7844239999999996</v>
      </c>
      <c r="BV54">
        <v>91.524675999999999</v>
      </c>
      <c r="BW54">
        <v>750.30474000000004</v>
      </c>
      <c r="BX54">
        <v>22.230248</v>
      </c>
      <c r="BY54">
        <v>304.94356699999997</v>
      </c>
      <c r="BZ54">
        <v>56.531602999999997</v>
      </c>
      <c r="CA54" s="3" t="s">
        <v>109</v>
      </c>
      <c r="CB54">
        <v>114051538</v>
      </c>
      <c r="CC54">
        <v>83130415.25</v>
      </c>
      <c r="CD54">
        <v>51951272.25</v>
      </c>
      <c r="CE54">
        <v>37715376</v>
      </c>
      <c r="CF54">
        <v>27010339</v>
      </c>
      <c r="CG54">
        <v>20283372.25</v>
      </c>
      <c r="CH54">
        <v>5335.8296</v>
      </c>
      <c r="CI54">
        <v>6940.27</v>
      </c>
      <c r="CJ54">
        <v>3536.0819999999999</v>
      </c>
      <c r="CK54">
        <v>2738.8456999999999</v>
      </c>
      <c r="CL54">
        <v>2112.2750999999998</v>
      </c>
      <c r="CM54">
        <v>1718.3323</v>
      </c>
      <c r="CN54">
        <v>0.41343800000000003</v>
      </c>
      <c r="CO54">
        <v>129.88888900000001</v>
      </c>
      <c r="CP54">
        <v>6.9033530570000003</v>
      </c>
      <c r="CQ54">
        <v>0.59624169999999999</v>
      </c>
      <c r="CR54">
        <v>0.64147390000000004</v>
      </c>
      <c r="CS54">
        <v>0.55100959999999999</v>
      </c>
      <c r="CT54">
        <v>0.50783350000000005</v>
      </c>
      <c r="CU54">
        <v>0.47288138000000002</v>
      </c>
      <c r="CV54">
        <v>0.43998527999999998</v>
      </c>
      <c r="CW54">
        <v>91129.393549999993</v>
      </c>
      <c r="CX54">
        <v>125.753426</v>
      </c>
      <c r="CY54" s="3" t="s">
        <v>133</v>
      </c>
      <c r="CZ54" s="3" t="s">
        <v>111</v>
      </c>
      <c r="DA54" s="3" t="s">
        <v>110</v>
      </c>
      <c r="DB54" s="3" t="str">
        <f>IF(Table1_1[[#This Row],[Drainage Area]]&lt;5000,"Small",IF(Table1_1[[#This Row],[Drainage Area]]&lt;20000,"Medium","Large"))</f>
        <v>Small</v>
      </c>
      <c r="DC54" s="3" t="str">
        <f>IF(Table1_1[[#This Row],[Population Density]]&lt;200,"Low",IF(Table1_1[[#This Row],[Population Density]]&lt;500,"Medium","High"))</f>
        <v>Low</v>
      </c>
      <c r="DD54" s="3" t="str">
        <f>IF(Table1_1[[#This Row],[Relief Ratio]]&lt;0.02,"Flat",IF(Table1_1[[#This Row],[Relief Ratio]]&lt;0.05,"Moderate","Steep"))</f>
        <v>Flat</v>
      </c>
      <c r="DE54" s="3" t="str">
        <f>IF(Table1_1[[#This Row],[Drainage Intensity]]&lt;2,"Low",IF(Table1_1[[#This Row],[Drainage Density]]&lt;4,"Moderate","High"))</f>
        <v>Low</v>
      </c>
      <c r="DF54" s="12">
        <f>Table1_1[[#This Row],[Drainage Density]]*Table1_1[[#This Row],[Relief Ratio]]</f>
        <v>2.8776054154669998E-6</v>
      </c>
      <c r="DG54" s="3" t="str">
        <f>IF(Table1_1[[#This Row],[Flood Risk Index]]&lt;0.1,"Low",IF(Table1_1[[#This Row],[Flood Risk Index]]&lt;0.3,"Moderate","High"))</f>
        <v>Low</v>
      </c>
    </row>
    <row r="55" spans="1:111" x14ac:dyDescent="0.3">
      <c r="A55" s="3" t="s">
        <v>178</v>
      </c>
      <c r="B55">
        <v>4</v>
      </c>
      <c r="C55">
        <v>254902.57810000001</v>
      </c>
      <c r="D55">
        <v>186492.82810000001</v>
      </c>
      <c r="E55">
        <v>10008.26074</v>
      </c>
      <c r="F55">
        <v>6876</v>
      </c>
      <c r="G55">
        <v>200483.4688</v>
      </c>
      <c r="H55">
        <v>636124.9375</v>
      </c>
      <c r="I55">
        <v>1.366822362</v>
      </c>
      <c r="J55">
        <v>0.24900122</v>
      </c>
      <c r="K55">
        <v>3.4297094E-2</v>
      </c>
      <c r="L55">
        <v>1.7700000000000001E-10</v>
      </c>
      <c r="M55">
        <v>0.31080186399999998</v>
      </c>
      <c r="N55">
        <v>4.0160446170000004</v>
      </c>
      <c r="O55">
        <v>2.9396700000000001E-4</v>
      </c>
      <c r="P55">
        <v>1.5292300000000001E-4</v>
      </c>
      <c r="Q55">
        <v>1.8064849380000001</v>
      </c>
      <c r="R55">
        <v>1.2714394330000001</v>
      </c>
      <c r="S55">
        <v>0.40071150700000002</v>
      </c>
      <c r="T55">
        <v>152</v>
      </c>
      <c r="U55">
        <v>1.8699999999999999E-8</v>
      </c>
      <c r="V55">
        <v>1.2218299999999999E-4</v>
      </c>
      <c r="W55" s="13">
        <v>2.8599999999999999E-12</v>
      </c>
      <c r="X55">
        <v>1.0514974589999999</v>
      </c>
      <c r="Y55">
        <v>152</v>
      </c>
      <c r="Z55">
        <v>28</v>
      </c>
      <c r="AA55">
        <v>6</v>
      </c>
      <c r="AB55">
        <v>1</v>
      </c>
      <c r="AG55">
        <v>765858.0625</v>
      </c>
      <c r="AH55">
        <v>424673.71879999997</v>
      </c>
      <c r="AI55">
        <v>141773.3125</v>
      </c>
      <c r="AJ55">
        <v>198186.67189999999</v>
      </c>
      <c r="AO55">
        <v>5038.5400390000004</v>
      </c>
      <c r="AP55">
        <v>15166.918949999999</v>
      </c>
      <c r="AQ55">
        <v>23628.884770000001</v>
      </c>
      <c r="AR55">
        <v>198186.67189999999</v>
      </c>
      <c r="AT55">
        <v>0.55450707700000001</v>
      </c>
      <c r="AU55">
        <v>0.33384054899999999</v>
      </c>
      <c r="AV55">
        <v>1.397912383</v>
      </c>
      <c r="BA55">
        <v>5.4285712239999997</v>
      </c>
      <c r="BB55">
        <v>4.6666665079999996</v>
      </c>
      <c r="BC55">
        <v>6</v>
      </c>
      <c r="BH55">
        <v>8.3135949999999994</v>
      </c>
      <c r="BI55">
        <v>10.308287999999999</v>
      </c>
      <c r="BJ55">
        <v>43.501854999999999</v>
      </c>
      <c r="BK55">
        <v>503.08067299999999</v>
      </c>
      <c r="BL55">
        <v>18.384285999999999</v>
      </c>
      <c r="BM55">
        <v>-5.3650520000000004</v>
      </c>
      <c r="BN55">
        <v>23.749338000000002</v>
      </c>
      <c r="BO55">
        <v>14.007419000000001</v>
      </c>
      <c r="BP55">
        <v>2.7906559999999998</v>
      </c>
      <c r="BQ55">
        <v>14.021087</v>
      </c>
      <c r="BR55">
        <v>1.762993</v>
      </c>
      <c r="BS55">
        <v>1134.186099</v>
      </c>
      <c r="BT55">
        <v>281.00564200000002</v>
      </c>
      <c r="BU55">
        <v>6.4488490000000001</v>
      </c>
      <c r="BV55">
        <v>102.074082</v>
      </c>
      <c r="BW55">
        <v>698.91966300000001</v>
      </c>
      <c r="BX55">
        <v>25.061456</v>
      </c>
      <c r="BY55">
        <v>687.69226700000002</v>
      </c>
      <c r="BZ55">
        <v>32.62547</v>
      </c>
      <c r="CA55" s="3" t="s">
        <v>110</v>
      </c>
      <c r="CB55">
        <v>11604603.960000001</v>
      </c>
      <c r="CC55">
        <v>8883316.5549999997</v>
      </c>
      <c r="CD55">
        <v>6276351.3509999998</v>
      </c>
      <c r="CE55">
        <v>4815859.9539999999</v>
      </c>
      <c r="CF55">
        <v>3575717.4610000001</v>
      </c>
      <c r="CG55">
        <v>2734575.2250000001</v>
      </c>
      <c r="CH55">
        <v>6324.2535379999999</v>
      </c>
      <c r="CI55">
        <v>7434.9418139999998</v>
      </c>
      <c r="CJ55">
        <v>4463.9395340000001</v>
      </c>
      <c r="CK55">
        <v>3524.002829</v>
      </c>
      <c r="CL55">
        <v>2867.7693859999999</v>
      </c>
      <c r="CM55">
        <v>2296.3905150000001</v>
      </c>
      <c r="CN55">
        <v>0.187141</v>
      </c>
      <c r="CO55">
        <v>49.171875</v>
      </c>
      <c r="CP55">
        <v>0.66544885200000004</v>
      </c>
      <c r="CQ55">
        <v>0.57071904600000001</v>
      </c>
      <c r="CR55">
        <v>0.60595897799999998</v>
      </c>
      <c r="CS55">
        <v>0.54911559300000001</v>
      </c>
      <c r="CT55">
        <v>0.52777529999999995</v>
      </c>
      <c r="CU55">
        <v>0.50685969600000003</v>
      </c>
      <c r="CV55">
        <v>0.48852928699999998</v>
      </c>
      <c r="CW55">
        <v>209858.27729999999</v>
      </c>
      <c r="CX55">
        <v>20.618853999999999</v>
      </c>
      <c r="CY55" s="3" t="s">
        <v>121</v>
      </c>
      <c r="CZ55" s="3" t="s">
        <v>118</v>
      </c>
      <c r="DA55" s="3" t="s">
        <v>110</v>
      </c>
      <c r="DB55" s="3" t="str">
        <f>IF(Table1_1[[#This Row],[Drainage Area]]&lt;5000,"Small",IF(Table1_1[[#This Row],[Drainage Area]]&lt;20000,"Medium","Large"))</f>
        <v>Medium</v>
      </c>
      <c r="DC55" s="3" t="str">
        <f>IF(Table1_1[[#This Row],[Population Density]]&lt;200,"Low",IF(Table1_1[[#This Row],[Population Density]]&lt;500,"Medium","High"))</f>
        <v>Low</v>
      </c>
      <c r="DD55" s="3" t="str">
        <f>IF(Table1_1[[#This Row],[Relief Ratio]]&lt;0.02,"Flat",IF(Table1_1[[#This Row],[Relief Ratio]]&lt;0.05,"Moderate","Steep"))</f>
        <v>Moderate</v>
      </c>
      <c r="DE55" s="3" t="str">
        <f>IF(Table1_1[[#This Row],[Drainage Intensity]]&lt;2,"Low",IF(Table1_1[[#This Row],[Drainage Density]]&lt;4,"Moderate","High"))</f>
        <v>Low</v>
      </c>
      <c r="DF55" s="12">
        <f>Table1_1[[#This Row],[Drainage Density]]*Table1_1[[#This Row],[Relief Ratio]]</f>
        <v>5.2448145057620007E-6</v>
      </c>
      <c r="DG55" s="3" t="str">
        <f>IF(Table1_1[[#This Row],[Flood Risk Index]]&lt;0.1,"Low",IF(Table1_1[[#This Row],[Flood Risk Index]]&lt;0.3,"Moderate","High"))</f>
        <v>Low</v>
      </c>
    </row>
    <row r="56" spans="1:111" x14ac:dyDescent="0.3">
      <c r="A56" s="3" t="s">
        <v>179</v>
      </c>
      <c r="B56">
        <v>2</v>
      </c>
      <c r="C56">
        <v>28677.873049999998</v>
      </c>
      <c r="D56">
        <v>24133.48633</v>
      </c>
      <c r="E56">
        <v>148.7983093</v>
      </c>
      <c r="F56">
        <v>1182</v>
      </c>
      <c r="G56">
        <v>31551.425780000001</v>
      </c>
      <c r="H56">
        <v>74100.8125</v>
      </c>
      <c r="I56">
        <v>1.188302159</v>
      </c>
      <c r="J56">
        <v>0.14947205799999999</v>
      </c>
      <c r="K56">
        <v>3.7462648000000001E-2</v>
      </c>
      <c r="L56">
        <v>9.2099999999999994E-9</v>
      </c>
      <c r="M56">
        <v>0.34053513400000002</v>
      </c>
      <c r="N56">
        <v>6.6902136800000003</v>
      </c>
      <c r="O56">
        <v>4.0500000000000002E-5</v>
      </c>
      <c r="P56">
        <v>1.9061800000000001E-4</v>
      </c>
      <c r="Q56">
        <v>1.7258188720000001</v>
      </c>
      <c r="R56">
        <v>0.90892481800000002</v>
      </c>
      <c r="S56">
        <v>0.38701158800000002</v>
      </c>
      <c r="T56">
        <v>2</v>
      </c>
      <c r="U56">
        <v>2.0199999999999999E-8</v>
      </c>
      <c r="V56">
        <v>1.05769E-4</v>
      </c>
      <c r="W56" s="13">
        <v>3.8399999999999998E-12</v>
      </c>
      <c r="X56">
        <v>0.22531063900000001</v>
      </c>
      <c r="Y56">
        <v>2</v>
      </c>
      <c r="Z56">
        <v>1</v>
      </c>
      <c r="AG56">
        <v>8943.4853519999997</v>
      </c>
      <c r="AH56">
        <v>19420.171880000002</v>
      </c>
      <c r="AO56">
        <v>4471.7426759999998</v>
      </c>
      <c r="AP56">
        <v>19420.171880000002</v>
      </c>
      <c r="AT56">
        <v>2.1714322570000002</v>
      </c>
      <c r="BA56">
        <v>2</v>
      </c>
      <c r="BH56">
        <v>24.790434000000001</v>
      </c>
      <c r="BI56">
        <v>9.9868199999999998</v>
      </c>
      <c r="BJ56">
        <v>48.849856000000003</v>
      </c>
      <c r="BK56">
        <v>371.20254199999999</v>
      </c>
      <c r="BL56">
        <v>32.286735</v>
      </c>
      <c r="BM56">
        <v>11.845917999999999</v>
      </c>
      <c r="BN56">
        <v>20.440816000000002</v>
      </c>
      <c r="BO56">
        <v>28.280442000000001</v>
      </c>
      <c r="BP56">
        <v>20.179507000000001</v>
      </c>
      <c r="BQ56">
        <v>28.301189999999998</v>
      </c>
      <c r="BR56">
        <v>19.417687000000001</v>
      </c>
      <c r="BS56">
        <v>3145.3265310000002</v>
      </c>
      <c r="BT56">
        <v>773.19387800000004</v>
      </c>
      <c r="BU56">
        <v>4.0306119999999996</v>
      </c>
      <c r="BV56">
        <v>108.335506</v>
      </c>
      <c r="BW56">
        <v>2026.831633</v>
      </c>
      <c r="BX56">
        <v>26.076530999999999</v>
      </c>
      <c r="BY56">
        <v>1746.8826529999999</v>
      </c>
      <c r="BZ56">
        <v>30.525510000000001</v>
      </c>
      <c r="CA56" s="3" t="s">
        <v>109</v>
      </c>
      <c r="CB56">
        <v>126392725</v>
      </c>
      <c r="CC56">
        <v>94336815</v>
      </c>
      <c r="CD56">
        <v>66063122</v>
      </c>
      <c r="CE56">
        <v>52610092</v>
      </c>
      <c r="CF56">
        <v>37085203</v>
      </c>
      <c r="CG56">
        <v>29711411</v>
      </c>
      <c r="CH56">
        <v>5236.933</v>
      </c>
      <c r="CI56">
        <v>6394.4444999999996</v>
      </c>
      <c r="CJ56">
        <v>3775.6001000000001</v>
      </c>
      <c r="CK56">
        <v>3089.1195499999999</v>
      </c>
      <c r="CL56">
        <v>2424.1192500000002</v>
      </c>
      <c r="CM56">
        <v>2042.9200499999999</v>
      </c>
      <c r="CN56">
        <v>1.235995</v>
      </c>
      <c r="CO56">
        <v>139.5</v>
      </c>
      <c r="CP56">
        <v>26.262626260000001</v>
      </c>
      <c r="CQ56">
        <v>0.59609610000000002</v>
      </c>
      <c r="CR56">
        <v>0.63712066499999997</v>
      </c>
      <c r="CS56">
        <v>0.56217514999999996</v>
      </c>
      <c r="CT56">
        <v>0.52942157000000001</v>
      </c>
      <c r="CU56">
        <v>0.50101055000000005</v>
      </c>
      <c r="CV56">
        <v>0.47497655</v>
      </c>
      <c r="CW56">
        <v>43702.444130000003</v>
      </c>
      <c r="CX56">
        <v>289.76026400000001</v>
      </c>
      <c r="CY56" s="3" t="s">
        <v>110</v>
      </c>
      <c r="CZ56" s="3" t="s">
        <v>111</v>
      </c>
      <c r="DA56" s="3" t="s">
        <v>110</v>
      </c>
      <c r="DB56" s="3" t="str">
        <f>IF(Table1_1[[#This Row],[Drainage Area]]&lt;5000,"Small",IF(Table1_1[[#This Row],[Drainage Area]]&lt;20000,"Medium","Large"))</f>
        <v>Small</v>
      </c>
      <c r="DC56" s="3" t="str">
        <f>IF(Table1_1[[#This Row],[Population Density]]&lt;200,"Low",IF(Table1_1[[#This Row],[Population Density]]&lt;500,"Medium","High"))</f>
        <v>Medium</v>
      </c>
      <c r="DD56" s="3" t="str">
        <f>IF(Table1_1[[#This Row],[Relief Ratio]]&lt;0.02,"Flat",IF(Table1_1[[#This Row],[Relief Ratio]]&lt;0.05,"Moderate","Steep"))</f>
        <v>Moderate</v>
      </c>
      <c r="DE56" s="3" t="str">
        <f>IF(Table1_1[[#This Row],[Drainage Intensity]]&lt;2,"Low",IF(Table1_1[[#This Row],[Drainage Density]]&lt;4,"Moderate","High"))</f>
        <v>Low</v>
      </c>
      <c r="DF56" s="12">
        <f>Table1_1[[#This Row],[Drainage Density]]*Table1_1[[#This Row],[Relief Ratio]]</f>
        <v>7.1410550364640005E-6</v>
      </c>
      <c r="DG56" s="3" t="str">
        <f>IF(Table1_1[[#This Row],[Flood Risk Index]]&lt;0.1,"Low",IF(Table1_1[[#This Row],[Flood Risk Index]]&lt;0.3,"Moderate","High"))</f>
        <v>Low</v>
      </c>
    </row>
    <row r="57" spans="1:111" x14ac:dyDescent="0.3">
      <c r="A57" s="3" t="s">
        <v>180</v>
      </c>
      <c r="B57">
        <v>3</v>
      </c>
      <c r="C57">
        <v>110138.3594</v>
      </c>
      <c r="D57">
        <v>72794.03125</v>
      </c>
      <c r="E57">
        <v>2010.45813</v>
      </c>
      <c r="F57">
        <v>1073</v>
      </c>
      <c r="G57">
        <v>75755.351559999996</v>
      </c>
      <c r="H57">
        <v>265037.71879999997</v>
      </c>
      <c r="I57">
        <v>1.5130136009999999</v>
      </c>
      <c r="J57">
        <v>0.35032278300000003</v>
      </c>
      <c r="K57">
        <v>1.4164016E-2</v>
      </c>
      <c r="L57">
        <v>1.0399999999999999E-9</v>
      </c>
      <c r="M57">
        <v>0.35965782400000001</v>
      </c>
      <c r="N57">
        <v>2.854510307</v>
      </c>
      <c r="O57">
        <v>1.16964E-4</v>
      </c>
      <c r="P57">
        <v>1.4202099999999999E-4</v>
      </c>
      <c r="Q57">
        <v>1.6793119910000001</v>
      </c>
      <c r="R57">
        <v>1.4538689849999999</v>
      </c>
      <c r="S57">
        <v>0.41555729499999999</v>
      </c>
      <c r="T57">
        <v>25</v>
      </c>
      <c r="U57">
        <v>1.5399999999999999E-8</v>
      </c>
      <c r="V57">
        <v>1.08571E-4</v>
      </c>
      <c r="W57" s="13">
        <v>2.1900000000000002E-12</v>
      </c>
      <c r="X57">
        <v>0.15238826</v>
      </c>
      <c r="Y57">
        <v>25</v>
      </c>
      <c r="Z57">
        <v>5</v>
      </c>
      <c r="AA57">
        <v>1</v>
      </c>
      <c r="AG57">
        <v>134705.51560000001</v>
      </c>
      <c r="AH57">
        <v>83566.578129999994</v>
      </c>
      <c r="AI57">
        <v>67254.664059999996</v>
      </c>
      <c r="AO57">
        <v>5388.220703</v>
      </c>
      <c r="AP57">
        <v>16713.316409999999</v>
      </c>
      <c r="AQ57">
        <v>67254.664059999996</v>
      </c>
      <c r="AT57">
        <v>0.62036490399999999</v>
      </c>
      <c r="AU57">
        <v>0.80480337099999999</v>
      </c>
      <c r="BA57">
        <v>5</v>
      </c>
      <c r="BB57">
        <v>5</v>
      </c>
      <c r="BH57">
        <v>22.266736999999999</v>
      </c>
      <c r="BI57">
        <v>9.1587750000000003</v>
      </c>
      <c r="BJ57">
        <v>55.494647999999998</v>
      </c>
      <c r="BK57">
        <v>168.88117600000001</v>
      </c>
      <c r="BL57">
        <v>31.318406</v>
      </c>
      <c r="BM57">
        <v>14.803081000000001</v>
      </c>
      <c r="BN57">
        <v>16.515325000000001</v>
      </c>
      <c r="BO57">
        <v>21.280944000000002</v>
      </c>
      <c r="BP57">
        <v>21.553053999999999</v>
      </c>
      <c r="BQ57">
        <v>24.861079</v>
      </c>
      <c r="BR57">
        <v>20.825116000000001</v>
      </c>
      <c r="BS57">
        <v>3009.2707479999999</v>
      </c>
      <c r="BT57">
        <v>1092.4650779999999</v>
      </c>
      <c r="BU57">
        <v>0.94248200000000004</v>
      </c>
      <c r="BV57">
        <v>133.450549</v>
      </c>
      <c r="BW57">
        <v>2312.396467</v>
      </c>
      <c r="BX57">
        <v>11.032045999999999</v>
      </c>
      <c r="BY57">
        <v>216.75472500000001</v>
      </c>
      <c r="BZ57">
        <v>784.66392800000006</v>
      </c>
      <c r="CA57" s="3" t="s">
        <v>116</v>
      </c>
      <c r="CB57">
        <v>37350580.229999997</v>
      </c>
      <c r="CC57">
        <v>27279411.140000001</v>
      </c>
      <c r="CD57">
        <v>19497366.68</v>
      </c>
      <c r="CE57">
        <v>13494037.279999999</v>
      </c>
      <c r="CF57">
        <v>9718482.0500000007</v>
      </c>
      <c r="CG57">
        <v>7248834.4500000002</v>
      </c>
      <c r="CH57">
        <v>5101.6587</v>
      </c>
      <c r="CI57">
        <v>6635.6859999999997</v>
      </c>
      <c r="CJ57">
        <v>3835.7204999999999</v>
      </c>
      <c r="CK57">
        <v>2808.6615999999999</v>
      </c>
      <c r="CL57">
        <v>2185.2521999999999</v>
      </c>
      <c r="CM57">
        <v>1772.2565</v>
      </c>
      <c r="CN57">
        <v>0.43145800000000001</v>
      </c>
      <c r="CO57">
        <v>327.68</v>
      </c>
      <c r="CP57">
        <v>1.585014409</v>
      </c>
      <c r="CQ57">
        <v>0.65422714000000004</v>
      </c>
      <c r="CR57">
        <v>0.70385819999999999</v>
      </c>
      <c r="CS57">
        <v>0.60459613999999995</v>
      </c>
      <c r="CT57">
        <v>0.55722106000000005</v>
      </c>
      <c r="CU57">
        <v>0.51886980000000005</v>
      </c>
      <c r="CV57">
        <v>0.48277452999999998</v>
      </c>
      <c r="CW57">
        <v>294701.73460000003</v>
      </c>
      <c r="CX57">
        <v>149.971082</v>
      </c>
      <c r="CY57" s="3" t="s">
        <v>110</v>
      </c>
      <c r="CZ57" s="3" t="s">
        <v>110</v>
      </c>
      <c r="DA57" s="3" t="s">
        <v>114</v>
      </c>
      <c r="DB57" s="3" t="str">
        <f>IF(Table1_1[[#This Row],[Drainage Area]]&lt;5000,"Small",IF(Table1_1[[#This Row],[Drainage Area]]&lt;20000,"Medium","Large"))</f>
        <v>Small</v>
      </c>
      <c r="DC57" s="3" t="str">
        <f>IF(Table1_1[[#This Row],[Population Density]]&lt;200,"Low",IF(Table1_1[[#This Row],[Population Density]]&lt;500,"Medium","High"))</f>
        <v>Low</v>
      </c>
      <c r="DD57" s="3" t="str">
        <f>IF(Table1_1[[#This Row],[Relief Ratio]]&lt;0.02,"Flat",IF(Table1_1[[#This Row],[Relief Ratio]]&lt;0.05,"Moderate","Steep"))</f>
        <v>Flat</v>
      </c>
      <c r="DE57" s="3" t="str">
        <f>IF(Table1_1[[#This Row],[Drainage Intensity]]&lt;2,"Low",IF(Table1_1[[#This Row],[Drainage Density]]&lt;4,"Moderate","High"))</f>
        <v>Low</v>
      </c>
      <c r="DF57" s="12">
        <f>Table1_1[[#This Row],[Drainage Density]]*Table1_1[[#This Row],[Relief Ratio]]</f>
        <v>2.0115877163359996E-6</v>
      </c>
      <c r="DG57" s="3" t="str">
        <f>IF(Table1_1[[#This Row],[Flood Risk Index]]&lt;0.1,"Low",IF(Table1_1[[#This Row],[Flood Risk Index]]&lt;0.3,"Moderate","High"))</f>
        <v>Low</v>
      </c>
    </row>
    <row r="58" spans="1:111" x14ac:dyDescent="0.3">
      <c r="A58" s="3" t="s">
        <v>181</v>
      </c>
      <c r="B58">
        <v>1</v>
      </c>
      <c r="C58">
        <v>3461.5441890000002</v>
      </c>
      <c r="D58">
        <v>2699.78125</v>
      </c>
      <c r="E58">
        <v>24.711015700000001</v>
      </c>
      <c r="F58">
        <v>117</v>
      </c>
      <c r="G58">
        <v>5290.9306640000004</v>
      </c>
      <c r="H58">
        <v>16920.591799999998</v>
      </c>
      <c r="I58">
        <v>1.2821573020000001</v>
      </c>
      <c r="J58">
        <v>0.88272708700000002</v>
      </c>
      <c r="K58">
        <v>2.2113312E-2</v>
      </c>
      <c r="L58">
        <v>1.35E-7</v>
      </c>
      <c r="M58">
        <v>1.0845993759999999</v>
      </c>
      <c r="N58">
        <v>1.1328529119999999</v>
      </c>
      <c r="O58">
        <v>5.91E-5</v>
      </c>
      <c r="P58">
        <v>8.81E-5</v>
      </c>
      <c r="Q58">
        <v>0.96703344599999996</v>
      </c>
      <c r="R58">
        <v>0.654241085</v>
      </c>
      <c r="S58">
        <v>0.20457583700000001</v>
      </c>
      <c r="T58">
        <v>1</v>
      </c>
      <c r="U58">
        <v>4.0499999999999999E-8</v>
      </c>
      <c r="V58">
        <v>4.5919E-4</v>
      </c>
      <c r="W58" s="13">
        <v>3.5699999999999999E-12</v>
      </c>
      <c r="X58">
        <v>1.031106E-2</v>
      </c>
      <c r="Y58">
        <v>1</v>
      </c>
      <c r="AG58">
        <v>2177.75</v>
      </c>
      <c r="AO58">
        <v>2177.75</v>
      </c>
      <c r="BH58">
        <v>23.805996</v>
      </c>
      <c r="BI58">
        <v>10.071341</v>
      </c>
      <c r="BJ58">
        <v>54.322037000000002</v>
      </c>
      <c r="BK58">
        <v>191.81020899999999</v>
      </c>
      <c r="BL58">
        <v>33.77561</v>
      </c>
      <c r="BM58">
        <v>15.236585</v>
      </c>
      <c r="BN58">
        <v>18.539024999999999</v>
      </c>
      <c r="BO58">
        <v>22.898779999999999</v>
      </c>
      <c r="BP58">
        <v>22.559349000000001</v>
      </c>
      <c r="BQ58">
        <v>26.776423000000001</v>
      </c>
      <c r="BR58">
        <v>22.09065</v>
      </c>
      <c r="BS58">
        <v>1713.3170729999999</v>
      </c>
      <c r="BT58">
        <v>646</v>
      </c>
      <c r="BU58">
        <v>0</v>
      </c>
      <c r="BV58">
        <v>135.414299</v>
      </c>
      <c r="BW58">
        <v>1273.0487800000001</v>
      </c>
      <c r="BX58">
        <v>5.0243900000000004</v>
      </c>
      <c r="BY58">
        <v>135</v>
      </c>
      <c r="BZ58">
        <v>39.951219999999999</v>
      </c>
      <c r="CA58" s="3" t="s">
        <v>116</v>
      </c>
      <c r="CB58">
        <v>56520908</v>
      </c>
      <c r="CC58">
        <v>41348280</v>
      </c>
      <c r="CD58">
        <v>29622982</v>
      </c>
      <c r="CE58">
        <v>20541534</v>
      </c>
      <c r="CF58">
        <v>14811412</v>
      </c>
      <c r="CG58">
        <v>11062698</v>
      </c>
      <c r="CH58">
        <v>5101.6587</v>
      </c>
      <c r="CI58">
        <v>6635.6859999999997</v>
      </c>
      <c r="CJ58">
        <v>3835.7204999999999</v>
      </c>
      <c r="CK58">
        <v>2808.6615999999999</v>
      </c>
      <c r="CL58">
        <v>2185.2521999999999</v>
      </c>
      <c r="CM58">
        <v>1772.2565</v>
      </c>
      <c r="CN58">
        <v>3.0009000000000001E-2</v>
      </c>
      <c r="CO58">
        <v>408</v>
      </c>
      <c r="CP58">
        <v>0</v>
      </c>
      <c r="CQ58">
        <v>0.65422714000000004</v>
      </c>
      <c r="CR58">
        <v>0.70385819999999999</v>
      </c>
      <c r="CS58">
        <v>0.60459613999999995</v>
      </c>
      <c r="CT58">
        <v>0.55722106000000005</v>
      </c>
      <c r="CU58">
        <v>0.51886980000000005</v>
      </c>
      <c r="CV58">
        <v>0.48277452999999998</v>
      </c>
      <c r="CW58">
        <v>3697.6888119999999</v>
      </c>
      <c r="CX58">
        <v>108.03121</v>
      </c>
      <c r="CY58" s="3" t="s">
        <v>110</v>
      </c>
      <c r="CZ58" s="3" t="s">
        <v>118</v>
      </c>
      <c r="DA58" s="3" t="s">
        <v>110</v>
      </c>
      <c r="DB58" s="3" t="str">
        <f>IF(Table1_1[[#This Row],[Drainage Area]]&lt;5000,"Small",IF(Table1_1[[#This Row],[Drainage Area]]&lt;20000,"Medium","Large"))</f>
        <v>Small</v>
      </c>
      <c r="DC58" s="3" t="str">
        <f>IF(Table1_1[[#This Row],[Population Density]]&lt;200,"Low",IF(Table1_1[[#This Row],[Population Density]]&lt;500,"Medium","High"))</f>
        <v>Low</v>
      </c>
      <c r="DD58" s="3" t="str">
        <f>IF(Table1_1[[#This Row],[Relief Ratio]]&lt;0.02,"Flat",IF(Table1_1[[#This Row],[Relief Ratio]]&lt;0.05,"Moderate","Steep"))</f>
        <v>Moderate</v>
      </c>
      <c r="DE58" s="3" t="str">
        <f>IF(Table1_1[[#This Row],[Drainage Intensity]]&lt;2,"Low",IF(Table1_1[[#This Row],[Drainage Density]]&lt;4,"Moderate","High"))</f>
        <v>Low</v>
      </c>
      <c r="DF58" s="12">
        <f>Table1_1[[#This Row],[Drainage Density]]*Table1_1[[#This Row],[Relief Ratio]]</f>
        <v>1.9481827871999999E-6</v>
      </c>
      <c r="DG58" s="3" t="str">
        <f>IF(Table1_1[[#This Row],[Flood Risk Index]]&lt;0.1,"Low",IF(Table1_1[[#This Row],[Flood Risk Index]]&lt;0.3,"Moderate","High"))</f>
        <v>Low</v>
      </c>
    </row>
    <row r="59" spans="1:111" x14ac:dyDescent="0.3">
      <c r="A59" s="3" t="s">
        <v>182</v>
      </c>
      <c r="B59">
        <v>3</v>
      </c>
      <c r="C59">
        <v>38851.53125</v>
      </c>
      <c r="D59">
        <v>31247.558590000001</v>
      </c>
      <c r="E59">
        <v>782.39941409999994</v>
      </c>
      <c r="F59">
        <v>938</v>
      </c>
      <c r="G59">
        <v>36598.949220000002</v>
      </c>
      <c r="H59">
        <v>132942.10939999999</v>
      </c>
      <c r="I59">
        <v>1.2433460949999999</v>
      </c>
      <c r="J59">
        <v>0.58410549199999995</v>
      </c>
      <c r="K59">
        <v>2.5629151999999999E-2</v>
      </c>
      <c r="L59">
        <v>3.46E-9</v>
      </c>
      <c r="M59">
        <v>0.55630534899999995</v>
      </c>
      <c r="N59">
        <v>1.7120195629999999</v>
      </c>
      <c r="O59">
        <v>8.2700000000000004E-5</v>
      </c>
      <c r="P59">
        <v>1.44368E-4</v>
      </c>
      <c r="Q59">
        <v>1.350266695</v>
      </c>
      <c r="R59">
        <v>1.061547756</v>
      </c>
      <c r="S59">
        <v>0.29224398699999998</v>
      </c>
      <c r="T59">
        <v>8</v>
      </c>
      <c r="U59">
        <v>1.4100000000000001E-8</v>
      </c>
      <c r="V59">
        <v>9.7399999999999996E-5</v>
      </c>
      <c r="W59" s="13">
        <v>2.03E-12</v>
      </c>
      <c r="X59">
        <v>0.135417551</v>
      </c>
      <c r="Y59">
        <v>8</v>
      </c>
      <c r="Z59">
        <v>2</v>
      </c>
      <c r="AA59">
        <v>1</v>
      </c>
      <c r="AG59">
        <v>49088.097659999999</v>
      </c>
      <c r="AH59">
        <v>62573.207029999998</v>
      </c>
      <c r="AI59">
        <v>1292.4417719999999</v>
      </c>
      <c r="AO59">
        <v>6136.0122069999998</v>
      </c>
      <c r="AP59">
        <v>31286.603520000001</v>
      </c>
      <c r="AQ59">
        <v>1292.4417719999999</v>
      </c>
      <c r="AT59">
        <v>1.2747124430000001</v>
      </c>
      <c r="AU59">
        <v>2.0654875999999999E-2</v>
      </c>
      <c r="BA59">
        <v>4</v>
      </c>
      <c r="BB59">
        <v>2</v>
      </c>
      <c r="BH59">
        <v>26.682238999999999</v>
      </c>
      <c r="BI59">
        <v>7.6926360000000003</v>
      </c>
      <c r="BJ59">
        <v>64.563851999999997</v>
      </c>
      <c r="BK59">
        <v>130.66054299999999</v>
      </c>
      <c r="BL59">
        <v>33.313766999999999</v>
      </c>
      <c r="BM59">
        <v>21.396585000000002</v>
      </c>
      <c r="BN59">
        <v>11.917183</v>
      </c>
      <c r="BO59">
        <v>25.426983</v>
      </c>
      <c r="BP59">
        <v>27.438473999999999</v>
      </c>
      <c r="BQ59">
        <v>28.612380000000002</v>
      </c>
      <c r="BR59">
        <v>25.425649</v>
      </c>
      <c r="BS59">
        <v>3144.9252929999998</v>
      </c>
      <c r="BT59">
        <v>823.85699</v>
      </c>
      <c r="BU59">
        <v>4.399146</v>
      </c>
      <c r="BV59">
        <v>102.230445</v>
      </c>
      <c r="BW59">
        <v>1969.289221</v>
      </c>
      <c r="BX59">
        <v>52.877268000000001</v>
      </c>
      <c r="BY59">
        <v>398.23906099999999</v>
      </c>
      <c r="BZ59">
        <v>1943.0949840000001</v>
      </c>
      <c r="CA59" s="3" t="s">
        <v>116</v>
      </c>
      <c r="CB59">
        <v>415421693.60000002</v>
      </c>
      <c r="CC59">
        <v>304180596</v>
      </c>
      <c r="CD59">
        <v>209018937.09999999</v>
      </c>
      <c r="CE59">
        <v>136522341.30000001</v>
      </c>
      <c r="CF59">
        <v>87250790.099999994</v>
      </c>
      <c r="CG59">
        <v>61561457.210000001</v>
      </c>
      <c r="CH59">
        <v>6329.4633999999996</v>
      </c>
      <c r="CI59">
        <v>8232.6820000000007</v>
      </c>
      <c r="CJ59">
        <v>4635.8389999999999</v>
      </c>
      <c r="CK59">
        <v>3245.9465</v>
      </c>
      <c r="CL59">
        <v>2198.1104</v>
      </c>
      <c r="CM59">
        <v>1649.2139999999999</v>
      </c>
      <c r="CN59">
        <v>7.4128699999999998</v>
      </c>
      <c r="CO59">
        <v>313.625</v>
      </c>
      <c r="CP59">
        <v>34.742647060000003</v>
      </c>
      <c r="CQ59">
        <v>0.99583710000000003</v>
      </c>
      <c r="CR59">
        <v>1</v>
      </c>
      <c r="CS59">
        <v>0.92029090000000002</v>
      </c>
      <c r="CT59">
        <v>0.84817849999999995</v>
      </c>
      <c r="CU59">
        <v>0.78980189999999995</v>
      </c>
      <c r="CV59">
        <v>0.73485909999999999</v>
      </c>
      <c r="CW59">
        <v>675679.09600000002</v>
      </c>
      <c r="CX59">
        <v>863.63575100000003</v>
      </c>
      <c r="CY59" s="3" t="s">
        <v>133</v>
      </c>
      <c r="CZ59" s="3" t="s">
        <v>110</v>
      </c>
      <c r="DA59" s="3" t="s">
        <v>110</v>
      </c>
      <c r="DB59" s="3" t="str">
        <f>IF(Table1_1[[#This Row],[Drainage Area]]&lt;5000,"Small",IF(Table1_1[[#This Row],[Drainage Area]]&lt;20000,"Medium","Large"))</f>
        <v>Small</v>
      </c>
      <c r="DC59" s="3" t="str">
        <f>IF(Table1_1[[#This Row],[Population Density]]&lt;200,"Low",IF(Table1_1[[#This Row],[Population Density]]&lt;500,"Medium","High"))</f>
        <v>High</v>
      </c>
      <c r="DD59" s="3" t="str">
        <f>IF(Table1_1[[#This Row],[Relief Ratio]]&lt;0.02,"Flat",IF(Table1_1[[#This Row],[Relief Ratio]]&lt;0.05,"Moderate","Steep"))</f>
        <v>Moderate</v>
      </c>
      <c r="DE59" s="3" t="str">
        <f>IF(Table1_1[[#This Row],[Drainage Intensity]]&lt;2,"Low",IF(Table1_1[[#This Row],[Drainage Density]]&lt;4,"Moderate","High"))</f>
        <v>Low</v>
      </c>
      <c r="DF59" s="12">
        <f>Table1_1[[#This Row],[Drainage Density]]*Table1_1[[#This Row],[Relief Ratio]]</f>
        <v>3.7000294159359996E-6</v>
      </c>
      <c r="DG59" s="3" t="str">
        <f>IF(Table1_1[[#This Row],[Flood Risk Index]]&lt;0.1,"Low",IF(Table1_1[[#This Row],[Flood Risk Index]]&lt;0.3,"Moderate","High"))</f>
        <v>Low</v>
      </c>
    </row>
    <row r="60" spans="1:111" x14ac:dyDescent="0.3">
      <c r="A60" s="3" t="s">
        <v>183</v>
      </c>
      <c r="B60">
        <v>3</v>
      </c>
      <c r="C60">
        <v>57049.730470000002</v>
      </c>
      <c r="D60">
        <v>39977.566409999999</v>
      </c>
      <c r="E60">
        <v>883.2365112</v>
      </c>
      <c r="F60">
        <v>1597</v>
      </c>
      <c r="G60">
        <v>45676.472659999999</v>
      </c>
      <c r="H60">
        <v>142747.0313</v>
      </c>
      <c r="I60">
        <v>1.427043557</v>
      </c>
      <c r="J60">
        <v>0.423342526</v>
      </c>
      <c r="K60">
        <v>3.4963294999999998E-2</v>
      </c>
      <c r="L60">
        <v>2.6099999999999999E-9</v>
      </c>
      <c r="M60">
        <v>0.544694126</v>
      </c>
      <c r="N60">
        <v>2.3621535300000001</v>
      </c>
      <c r="O60">
        <v>1.33103E-4</v>
      </c>
      <c r="P60">
        <v>1.57396E-4</v>
      </c>
      <c r="Q60">
        <v>1.3645825389999999</v>
      </c>
      <c r="R60">
        <v>1.248996019</v>
      </c>
      <c r="S60">
        <v>0.39965614700000002</v>
      </c>
      <c r="T60">
        <v>15</v>
      </c>
      <c r="U60">
        <v>2.1500000000000001E-8</v>
      </c>
      <c r="V60">
        <v>1.36673E-4</v>
      </c>
      <c r="W60" s="13">
        <v>3.3899999999999999E-12</v>
      </c>
      <c r="X60">
        <v>0.25136071399999999</v>
      </c>
      <c r="Y60">
        <v>15</v>
      </c>
      <c r="Z60">
        <v>3</v>
      </c>
      <c r="AA60">
        <v>1</v>
      </c>
      <c r="AG60">
        <v>71468.1875</v>
      </c>
      <c r="AH60">
        <v>43653.738279999998</v>
      </c>
      <c r="AI60">
        <v>23895.582030000001</v>
      </c>
      <c r="AO60">
        <v>4764.5458980000003</v>
      </c>
      <c r="AP60">
        <v>14551.246090000001</v>
      </c>
      <c r="AQ60">
        <v>23895.582030000001</v>
      </c>
      <c r="AT60">
        <v>0.61081355800000003</v>
      </c>
      <c r="AU60">
        <v>0.54738914999999999</v>
      </c>
      <c r="BA60">
        <v>5</v>
      </c>
      <c r="BB60">
        <v>3</v>
      </c>
      <c r="BH60">
        <v>25.578059</v>
      </c>
      <c r="BI60">
        <v>7.5305239999999998</v>
      </c>
      <c r="BJ60">
        <v>66.125400999999997</v>
      </c>
      <c r="BK60">
        <v>99.792439999999999</v>
      </c>
      <c r="BL60">
        <v>31.397911000000001</v>
      </c>
      <c r="BM60">
        <v>20.005887999999999</v>
      </c>
      <c r="BN60">
        <v>11.392023</v>
      </c>
      <c r="BO60">
        <v>25.321558</v>
      </c>
      <c r="BP60">
        <v>25.378679999999999</v>
      </c>
      <c r="BQ60">
        <v>27.053165</v>
      </c>
      <c r="BR60">
        <v>24.499224000000002</v>
      </c>
      <c r="BS60">
        <v>1983.1994299999999</v>
      </c>
      <c r="BT60">
        <v>313.08641999999998</v>
      </c>
      <c r="BU60">
        <v>34.969611</v>
      </c>
      <c r="BV60">
        <v>57.573687</v>
      </c>
      <c r="BW60">
        <v>794.21367499999997</v>
      </c>
      <c r="BX60">
        <v>151.07692299999999</v>
      </c>
      <c r="BY60">
        <v>365.72364700000003</v>
      </c>
      <c r="BZ60">
        <v>357.50427400000001</v>
      </c>
      <c r="CA60" s="3" t="s">
        <v>116</v>
      </c>
      <c r="CB60">
        <v>212392720.40000001</v>
      </c>
      <c r="CC60">
        <v>155488236.09999999</v>
      </c>
      <c r="CD60">
        <v>106822377.7</v>
      </c>
      <c r="CE60">
        <v>69768025.849999994</v>
      </c>
      <c r="CF60">
        <v>44595932.479999997</v>
      </c>
      <c r="CG60">
        <v>31471485.300000001</v>
      </c>
      <c r="CH60">
        <v>6329.4633999999996</v>
      </c>
      <c r="CI60">
        <v>8232.6820000000007</v>
      </c>
      <c r="CJ60">
        <v>4635.8389999999999</v>
      </c>
      <c r="CK60">
        <v>3245.9465</v>
      </c>
      <c r="CL60">
        <v>2198.1104</v>
      </c>
      <c r="CM60">
        <v>1649.2139999999999</v>
      </c>
      <c r="CN60">
        <v>1.863191</v>
      </c>
      <c r="CO60">
        <v>404.1</v>
      </c>
      <c r="CP60">
        <v>8.8285229199999993</v>
      </c>
      <c r="CQ60">
        <v>0.99583710000000003</v>
      </c>
      <c r="CR60">
        <v>1</v>
      </c>
      <c r="CS60">
        <v>0.92029090000000002</v>
      </c>
      <c r="CT60">
        <v>0.84817849999999995</v>
      </c>
      <c r="CU60">
        <v>0.78980189999999995</v>
      </c>
      <c r="CV60">
        <v>0.73485909999999999</v>
      </c>
      <c r="CW60">
        <v>328905.86820000003</v>
      </c>
      <c r="CX60">
        <v>373.13208800000001</v>
      </c>
      <c r="CY60" s="3" t="s">
        <v>110</v>
      </c>
      <c r="CZ60" s="3" t="s">
        <v>175</v>
      </c>
      <c r="DA60" s="3" t="s">
        <v>110</v>
      </c>
      <c r="DB60" s="3" t="str">
        <f>IF(Table1_1[[#This Row],[Drainage Area]]&lt;5000,"Small",IF(Table1_1[[#This Row],[Drainage Area]]&lt;20000,"Medium","Large"))</f>
        <v>Small</v>
      </c>
      <c r="DC60" s="3" t="str">
        <f>IF(Table1_1[[#This Row],[Population Density]]&lt;200,"Low",IF(Table1_1[[#This Row],[Population Density]]&lt;500,"Medium","High"))</f>
        <v>Medium</v>
      </c>
      <c r="DD60" s="3" t="str">
        <f>IF(Table1_1[[#This Row],[Relief Ratio]]&lt;0.02,"Flat",IF(Table1_1[[#This Row],[Relief Ratio]]&lt;0.05,"Moderate","Steep"))</f>
        <v>Moderate</v>
      </c>
      <c r="DE60" s="3" t="str">
        <f>IF(Table1_1[[#This Row],[Drainage Intensity]]&lt;2,"Low",IF(Table1_1[[#This Row],[Drainage Density]]&lt;4,"Moderate","High"))</f>
        <v>Low</v>
      </c>
      <c r="DF60" s="12">
        <f>Table1_1[[#This Row],[Drainage Density]]*Table1_1[[#This Row],[Relief Ratio]]</f>
        <v>5.5030827798199992E-6</v>
      </c>
      <c r="DG60" s="3" t="str">
        <f>IF(Table1_1[[#This Row],[Flood Risk Index]]&lt;0.1,"Low",IF(Table1_1[[#This Row],[Flood Risk Index]]&lt;0.3,"Moderate","High"))</f>
        <v>Low</v>
      </c>
    </row>
    <row r="61" spans="1:111" x14ac:dyDescent="0.3">
      <c r="A61" s="3" t="s">
        <v>184</v>
      </c>
      <c r="B61">
        <v>1</v>
      </c>
      <c r="C61">
        <v>4791.3540039999998</v>
      </c>
      <c r="D61">
        <v>4597.5600590000004</v>
      </c>
      <c r="E61">
        <v>47.730579380000002</v>
      </c>
      <c r="F61">
        <v>769</v>
      </c>
      <c r="G61">
        <v>7830.4008789999998</v>
      </c>
      <c r="H61">
        <v>23847.990229999999</v>
      </c>
      <c r="I61">
        <v>1.0421514510000001</v>
      </c>
      <c r="J61">
        <v>0.778446376</v>
      </c>
      <c r="K61">
        <v>9.8206975000000002E-2</v>
      </c>
      <c r="L61">
        <v>6.5499999999999998E-8</v>
      </c>
      <c r="M61">
        <v>1.0546369550000001</v>
      </c>
      <c r="N61">
        <v>1.284609914</v>
      </c>
      <c r="O61">
        <v>4.1900000000000002E-5</v>
      </c>
      <c r="P61">
        <v>7.3300000000000006E-5</v>
      </c>
      <c r="Q61">
        <v>0.98067402800000003</v>
      </c>
      <c r="R61">
        <v>0.61189126999999999</v>
      </c>
      <c r="S61">
        <v>0.200912282</v>
      </c>
      <c r="T61">
        <v>1</v>
      </c>
      <c r="U61">
        <v>2.0999999999999999E-8</v>
      </c>
      <c r="V61">
        <v>2.8594800000000001E-4</v>
      </c>
      <c r="W61" s="13">
        <v>1.5399999999999999E-12</v>
      </c>
      <c r="X61">
        <v>5.6343342999999997E-2</v>
      </c>
      <c r="Y61">
        <v>1</v>
      </c>
      <c r="AG61">
        <v>3497.1396479999999</v>
      </c>
      <c r="AO61">
        <v>3497.1396479999999</v>
      </c>
      <c r="BH61">
        <v>25.797294999999998</v>
      </c>
      <c r="BI61">
        <v>7.9179820000000003</v>
      </c>
      <c r="BJ61">
        <v>67.135591000000005</v>
      </c>
      <c r="BK61">
        <v>102.0393</v>
      </c>
      <c r="BL61">
        <v>31.870175</v>
      </c>
      <c r="BM61">
        <v>20.075438999999999</v>
      </c>
      <c r="BN61">
        <v>11.794737</v>
      </c>
      <c r="BO61">
        <v>25.372807000000002</v>
      </c>
      <c r="BP61">
        <v>25.521052999999998</v>
      </c>
      <c r="BQ61">
        <v>27.371637</v>
      </c>
      <c r="BR61">
        <v>24.811111</v>
      </c>
      <c r="BS61">
        <v>2473.2456139999999</v>
      </c>
      <c r="BT61">
        <v>499.45614</v>
      </c>
      <c r="BU61">
        <v>26.719297999999998</v>
      </c>
      <c r="BV61">
        <v>71.303730000000002</v>
      </c>
      <c r="BW61">
        <v>1213.736842</v>
      </c>
      <c r="BX61">
        <v>134.63157899999999</v>
      </c>
      <c r="BY61">
        <v>411.17543899999998</v>
      </c>
      <c r="BZ61">
        <v>301.57894700000003</v>
      </c>
      <c r="CA61" s="3" t="s">
        <v>116</v>
      </c>
      <c r="CB61">
        <v>148267700</v>
      </c>
      <c r="CC61">
        <v>109497490</v>
      </c>
      <c r="CD61">
        <v>76318870</v>
      </c>
      <c r="CE61">
        <v>50559188</v>
      </c>
      <c r="CF61">
        <v>32745972</v>
      </c>
      <c r="CG61">
        <v>23449444</v>
      </c>
      <c r="CH61">
        <v>6329.4633999999996</v>
      </c>
      <c r="CI61">
        <v>8232.6820000000007</v>
      </c>
      <c r="CJ61">
        <v>4635.8389999999999</v>
      </c>
      <c r="CK61">
        <v>3245.9465</v>
      </c>
      <c r="CL61">
        <v>2198.1104</v>
      </c>
      <c r="CM61">
        <v>1649.2139999999999</v>
      </c>
      <c r="CN61">
        <v>0.80943699999999996</v>
      </c>
      <c r="CO61">
        <v>282</v>
      </c>
      <c r="CP61">
        <v>3.225806452</v>
      </c>
      <c r="CQ61">
        <v>0.99583710000000003</v>
      </c>
      <c r="CR61">
        <v>1</v>
      </c>
      <c r="CS61">
        <v>0.92029090000000002</v>
      </c>
      <c r="CT61">
        <v>0.84817849999999995</v>
      </c>
      <c r="CU61">
        <v>0.78980189999999995</v>
      </c>
      <c r="CV61">
        <v>0.73485909999999999</v>
      </c>
      <c r="CW61">
        <v>16275.97752</v>
      </c>
      <c r="CX61">
        <v>336.43538999999998</v>
      </c>
      <c r="CY61" s="3" t="s">
        <v>110</v>
      </c>
      <c r="CZ61" s="3" t="s">
        <v>175</v>
      </c>
      <c r="DA61" s="3" t="s">
        <v>110</v>
      </c>
      <c r="DB61" s="3" t="str">
        <f>IF(Table1_1[[#This Row],[Drainage Area]]&lt;5000,"Small",IF(Table1_1[[#This Row],[Drainage Area]]&lt;20000,"Medium","Large"))</f>
        <v>Small</v>
      </c>
      <c r="DC61" s="3" t="str">
        <f>IF(Table1_1[[#This Row],[Population Density]]&lt;200,"Low",IF(Table1_1[[#This Row],[Population Density]]&lt;500,"Medium","High"))</f>
        <v>Medium</v>
      </c>
      <c r="DD61" s="3" t="str">
        <f>IF(Table1_1[[#This Row],[Relief Ratio]]&lt;0.02,"Flat",IF(Table1_1[[#This Row],[Relief Ratio]]&lt;0.05,"Moderate","Steep"))</f>
        <v>Steep</v>
      </c>
      <c r="DE61" s="3" t="str">
        <f>IF(Table1_1[[#This Row],[Drainage Intensity]]&lt;2,"Low",IF(Table1_1[[#This Row],[Drainage Density]]&lt;4,"Moderate","High"))</f>
        <v>Low</v>
      </c>
      <c r="DF61" s="12">
        <f>Table1_1[[#This Row],[Drainage Density]]*Table1_1[[#This Row],[Relief Ratio]]</f>
        <v>7.1985712675000011E-6</v>
      </c>
      <c r="DG61" s="3" t="str">
        <f>IF(Table1_1[[#This Row],[Flood Risk Index]]&lt;0.1,"Low",IF(Table1_1[[#This Row],[Flood Risk Index]]&lt;0.3,"Moderate","High"))</f>
        <v>Low</v>
      </c>
    </row>
    <row r="62" spans="1:111" x14ac:dyDescent="0.3">
      <c r="A62" s="3" t="s">
        <v>185</v>
      </c>
      <c r="B62">
        <v>3</v>
      </c>
      <c r="C62">
        <v>64526.550779999998</v>
      </c>
      <c r="D62">
        <v>46699.664060000003</v>
      </c>
      <c r="E62">
        <v>1090.7113039999999</v>
      </c>
      <c r="F62">
        <v>1639</v>
      </c>
      <c r="G62">
        <v>50149.628909999999</v>
      </c>
      <c r="H62">
        <v>179677.1563</v>
      </c>
      <c r="I62">
        <v>1.381734848</v>
      </c>
      <c r="J62">
        <v>0.43368497499999997</v>
      </c>
      <c r="K62">
        <v>3.2682194999999997E-2</v>
      </c>
      <c r="L62">
        <v>2.1400000000000001E-9</v>
      </c>
      <c r="M62">
        <v>0.42455497399999997</v>
      </c>
      <c r="N62">
        <v>2.3058211800000001</v>
      </c>
      <c r="O62">
        <v>1.05745E-4</v>
      </c>
      <c r="P62">
        <v>1.5257399999999999E-4</v>
      </c>
      <c r="Q62">
        <v>1.545642972</v>
      </c>
      <c r="R62">
        <v>1.286680579</v>
      </c>
      <c r="S62">
        <v>0.35912495900000002</v>
      </c>
      <c r="T62">
        <v>14</v>
      </c>
      <c r="U62">
        <v>1.74E-8</v>
      </c>
      <c r="V62">
        <v>1.1417300000000001E-4</v>
      </c>
      <c r="W62" s="13">
        <v>2.66E-12</v>
      </c>
      <c r="X62">
        <v>0.25006854499999998</v>
      </c>
      <c r="Y62">
        <v>14</v>
      </c>
      <c r="Z62">
        <v>4</v>
      </c>
      <c r="AA62">
        <v>1</v>
      </c>
      <c r="AG62">
        <v>43739.683590000001</v>
      </c>
      <c r="AH62">
        <v>90008.257809999996</v>
      </c>
      <c r="AI62">
        <v>32666.078130000002</v>
      </c>
      <c r="AO62">
        <v>3124.2631839999999</v>
      </c>
      <c r="AP62">
        <v>22502.064450000002</v>
      </c>
      <c r="AQ62">
        <v>32666.078130000002</v>
      </c>
      <c r="AT62">
        <v>2.0578167440000001</v>
      </c>
      <c r="AU62">
        <v>0.36292311500000002</v>
      </c>
      <c r="BA62">
        <v>3.5</v>
      </c>
      <c r="BB62">
        <v>4</v>
      </c>
      <c r="BH62">
        <v>23.769145999999999</v>
      </c>
      <c r="BI62">
        <v>7.7926000000000002</v>
      </c>
      <c r="BJ62">
        <v>65.070234999999997</v>
      </c>
      <c r="BK62">
        <v>105.366748</v>
      </c>
      <c r="BL62">
        <v>29.846088999999999</v>
      </c>
      <c r="BM62">
        <v>17.864877</v>
      </c>
      <c r="BN62">
        <v>11.981211999999999</v>
      </c>
      <c r="BO62">
        <v>23.582426000000002</v>
      </c>
      <c r="BP62">
        <v>23.471511</v>
      </c>
      <c r="BQ62">
        <v>25.300664999999999</v>
      </c>
      <c r="BR62">
        <v>22.614429999999999</v>
      </c>
      <c r="BS62">
        <v>2163.8029139999999</v>
      </c>
      <c r="BT62">
        <v>392.84432500000003</v>
      </c>
      <c r="BU62">
        <v>34.489263999999999</v>
      </c>
      <c r="BV62">
        <v>62.111837999999999</v>
      </c>
      <c r="BW62">
        <v>953.26993900000002</v>
      </c>
      <c r="BX62">
        <v>149.58895699999999</v>
      </c>
      <c r="BY62">
        <v>361.20168699999999</v>
      </c>
      <c r="BZ62">
        <v>356.062117</v>
      </c>
      <c r="CA62" s="3" t="s">
        <v>116</v>
      </c>
      <c r="CB62">
        <v>62586476.710000001</v>
      </c>
      <c r="CC62">
        <v>46564892.93</v>
      </c>
      <c r="CD62">
        <v>32861633.07</v>
      </c>
      <c r="CE62">
        <v>22044714.460000001</v>
      </c>
      <c r="CF62">
        <v>14453079.460000001</v>
      </c>
      <c r="CG62">
        <v>10487350.01</v>
      </c>
      <c r="CH62">
        <v>6329.4633999999996</v>
      </c>
      <c r="CI62">
        <v>8232.6820000000007</v>
      </c>
      <c r="CJ62">
        <v>4635.8389999999999</v>
      </c>
      <c r="CK62">
        <v>3245.9465</v>
      </c>
      <c r="CL62">
        <v>2198.1104</v>
      </c>
      <c r="CM62">
        <v>1649.2139999999999</v>
      </c>
      <c r="CN62">
        <v>0.80624799999999996</v>
      </c>
      <c r="CO62">
        <v>203.42857100000001</v>
      </c>
      <c r="CP62">
        <v>14.060446779999999</v>
      </c>
      <c r="CQ62">
        <v>0.99583710000000003</v>
      </c>
      <c r="CR62">
        <v>1</v>
      </c>
      <c r="CS62">
        <v>0.92029090000000002</v>
      </c>
      <c r="CT62">
        <v>0.84817849999999995</v>
      </c>
      <c r="CU62">
        <v>0.78980189999999995</v>
      </c>
      <c r="CV62">
        <v>0.73485909999999999</v>
      </c>
      <c r="CW62">
        <v>242494.76259999999</v>
      </c>
      <c r="CX62">
        <v>220.22951699999999</v>
      </c>
      <c r="CY62" s="3" t="s">
        <v>121</v>
      </c>
      <c r="CZ62" s="3" t="s">
        <v>111</v>
      </c>
      <c r="DA62" s="3" t="s">
        <v>186</v>
      </c>
      <c r="DB62" s="3" t="str">
        <f>IF(Table1_1[[#This Row],[Drainage Area]]&lt;5000,"Small",IF(Table1_1[[#This Row],[Drainage Area]]&lt;20000,"Medium","Large"))</f>
        <v>Small</v>
      </c>
      <c r="DC62" s="3" t="str">
        <f>IF(Table1_1[[#This Row],[Population Density]]&lt;200,"Low",IF(Table1_1[[#This Row],[Population Density]]&lt;500,"Medium","High"))</f>
        <v>Medium</v>
      </c>
      <c r="DD62" s="3" t="str">
        <f>IF(Table1_1[[#This Row],[Relief Ratio]]&lt;0.02,"Flat",IF(Table1_1[[#This Row],[Relief Ratio]]&lt;0.05,"Moderate","Steep"))</f>
        <v>Moderate</v>
      </c>
      <c r="DE62" s="3" t="str">
        <f>IF(Table1_1[[#This Row],[Drainage Intensity]]&lt;2,"Low",IF(Table1_1[[#This Row],[Drainage Density]]&lt;4,"Moderate","High"))</f>
        <v>Low</v>
      </c>
      <c r="DF62" s="12">
        <f>Table1_1[[#This Row],[Drainage Density]]*Table1_1[[#This Row],[Relief Ratio]]</f>
        <v>4.9864532199299992E-6</v>
      </c>
      <c r="DG62" s="3" t="str">
        <f>IF(Table1_1[[#This Row],[Flood Risk Index]]&lt;0.1,"Low",IF(Table1_1[[#This Row],[Flood Risk Index]]&lt;0.3,"Moderate","High"))</f>
        <v>Low</v>
      </c>
    </row>
    <row r="63" spans="1:111" x14ac:dyDescent="0.3">
      <c r="A63" s="3" t="s">
        <v>187</v>
      </c>
      <c r="B63">
        <v>2</v>
      </c>
      <c r="C63">
        <v>25263.287110000001</v>
      </c>
      <c r="D63">
        <v>21335.88867</v>
      </c>
      <c r="E63">
        <v>183.92822269999999</v>
      </c>
      <c r="F63">
        <v>680</v>
      </c>
      <c r="G63">
        <v>28165.162110000001</v>
      </c>
      <c r="H63">
        <v>81032.679690000004</v>
      </c>
      <c r="I63">
        <v>1.184074759</v>
      </c>
      <c r="J63">
        <v>0.23185895400000001</v>
      </c>
      <c r="K63">
        <v>2.4143300999999999E-2</v>
      </c>
      <c r="L63">
        <v>9.2799999999999994E-9</v>
      </c>
      <c r="M63">
        <v>0.35199609399999998</v>
      </c>
      <c r="N63">
        <v>4.3129668240000001</v>
      </c>
      <c r="O63">
        <v>3.6999999999999998E-5</v>
      </c>
      <c r="P63">
        <v>1.7825100000000001E-4</v>
      </c>
      <c r="Q63">
        <v>1.6974900959999999</v>
      </c>
      <c r="R63">
        <v>0.89696937799999998</v>
      </c>
      <c r="S63">
        <v>0.31176665399999998</v>
      </c>
      <c r="T63">
        <v>2</v>
      </c>
      <c r="U63">
        <v>1.63E-8</v>
      </c>
      <c r="V63">
        <v>9.1500000000000001E-5</v>
      </c>
      <c r="W63" s="13">
        <v>2.9099999999999999E-12</v>
      </c>
      <c r="X63">
        <v>0.12121091000000001</v>
      </c>
      <c r="Y63">
        <v>2</v>
      </c>
      <c r="Z63">
        <v>1</v>
      </c>
      <c r="AG63">
        <v>30570.841799999998</v>
      </c>
      <c r="AH63">
        <v>2214.6098630000001</v>
      </c>
      <c r="AO63">
        <v>15285.420899999999</v>
      </c>
      <c r="AP63">
        <v>2214.6098630000001</v>
      </c>
      <c r="AT63">
        <v>7.2441898000000005E-2</v>
      </c>
      <c r="BA63">
        <v>2</v>
      </c>
      <c r="BH63">
        <v>27.102197</v>
      </c>
      <c r="BI63">
        <v>8.0427269999999993</v>
      </c>
      <c r="BJ63">
        <v>67.375873999999996</v>
      </c>
      <c r="BK63">
        <v>112.00839999999999</v>
      </c>
      <c r="BL63">
        <v>33.441364</v>
      </c>
      <c r="BM63">
        <v>21.504090999999999</v>
      </c>
      <c r="BN63">
        <v>11.937272999999999</v>
      </c>
      <c r="BO63">
        <v>26.243939000000001</v>
      </c>
      <c r="BP63">
        <v>26.869394</v>
      </c>
      <c r="BQ63">
        <v>28.842803</v>
      </c>
      <c r="BR63">
        <v>26.224242</v>
      </c>
      <c r="BS63">
        <v>3131.7954549999999</v>
      </c>
      <c r="BT63">
        <v>741.25</v>
      </c>
      <c r="BU63">
        <v>12.486364</v>
      </c>
      <c r="BV63">
        <v>91.154544999999999</v>
      </c>
      <c r="BW63">
        <v>1826.5136359999999</v>
      </c>
      <c r="BX63">
        <v>87.518181999999996</v>
      </c>
      <c r="BY63">
        <v>463.56818199999998</v>
      </c>
      <c r="BZ63">
        <v>1571.0954549999999</v>
      </c>
      <c r="CA63" s="3" t="s">
        <v>116</v>
      </c>
      <c r="CB63">
        <v>479133470</v>
      </c>
      <c r="CC63">
        <v>351504350</v>
      </c>
      <c r="CD63">
        <v>242311320</v>
      </c>
      <c r="CE63">
        <v>158775530</v>
      </c>
      <c r="CF63">
        <v>101780333</v>
      </c>
      <c r="CG63">
        <v>72057626</v>
      </c>
      <c r="CH63">
        <v>6329.4633999999996</v>
      </c>
      <c r="CI63">
        <v>8232.6820000000007</v>
      </c>
      <c r="CJ63">
        <v>4635.8389999999999</v>
      </c>
      <c r="CK63">
        <v>3245.9465</v>
      </c>
      <c r="CL63">
        <v>2198.1104</v>
      </c>
      <c r="CM63">
        <v>1649.2139999999999</v>
      </c>
      <c r="CN63">
        <v>6.2064649999999997</v>
      </c>
      <c r="CO63">
        <v>173</v>
      </c>
      <c r="CP63">
        <v>47.413793099999999</v>
      </c>
      <c r="CQ63">
        <v>0.99583710000000003</v>
      </c>
      <c r="CR63">
        <v>1</v>
      </c>
      <c r="CS63">
        <v>0.92029090000000002</v>
      </c>
      <c r="CT63">
        <v>0.84817849999999995</v>
      </c>
      <c r="CU63">
        <v>0.78980189999999995</v>
      </c>
      <c r="CV63">
        <v>0.73485909999999999</v>
      </c>
      <c r="CW63">
        <v>121183.5368</v>
      </c>
      <c r="CX63">
        <v>650.075467</v>
      </c>
      <c r="CY63" s="3" t="s">
        <v>117</v>
      </c>
      <c r="CZ63" s="3" t="s">
        <v>111</v>
      </c>
      <c r="DA63" s="3" t="s">
        <v>110</v>
      </c>
      <c r="DB63" s="3" t="str">
        <f>IF(Table1_1[[#This Row],[Drainage Area]]&lt;5000,"Small",IF(Table1_1[[#This Row],[Drainage Area]]&lt;20000,"Medium","Large"))</f>
        <v>Small</v>
      </c>
      <c r="DC63" s="3" t="str">
        <f>IF(Table1_1[[#This Row],[Population Density]]&lt;200,"Low",IF(Table1_1[[#This Row],[Population Density]]&lt;500,"Medium","High"))</f>
        <v>High</v>
      </c>
      <c r="DD63" s="3" t="str">
        <f>IF(Table1_1[[#This Row],[Relief Ratio]]&lt;0.02,"Flat",IF(Table1_1[[#This Row],[Relief Ratio]]&lt;0.05,"Moderate","Steep"))</f>
        <v>Moderate</v>
      </c>
      <c r="DE63" s="3" t="str">
        <f>IF(Table1_1[[#This Row],[Drainage Intensity]]&lt;2,"Low",IF(Table1_1[[#This Row],[Drainage Density]]&lt;4,"Moderate","High"))</f>
        <v>Low</v>
      </c>
      <c r="DF63" s="12">
        <f>Table1_1[[#This Row],[Drainage Density]]*Table1_1[[#This Row],[Relief Ratio]]</f>
        <v>4.3035675465510004E-6</v>
      </c>
      <c r="DG63" s="3" t="str">
        <f>IF(Table1_1[[#This Row],[Flood Risk Index]]&lt;0.1,"Low",IF(Table1_1[[#This Row],[Flood Risk Index]]&lt;0.3,"Moderate","High"))</f>
        <v>Low</v>
      </c>
    </row>
    <row r="64" spans="1:111" x14ac:dyDescent="0.3">
      <c r="A64" s="3" t="s">
        <v>188</v>
      </c>
      <c r="B64">
        <v>6</v>
      </c>
      <c r="C64">
        <v>831192.6875</v>
      </c>
      <c r="D64">
        <v>510814.8125</v>
      </c>
      <c r="E64">
        <v>61992.695310000003</v>
      </c>
      <c r="F64">
        <v>1006</v>
      </c>
      <c r="G64">
        <v>546030.6875</v>
      </c>
      <c r="H64">
        <v>2196999.25</v>
      </c>
      <c r="I64">
        <v>1.627189875</v>
      </c>
      <c r="J64">
        <v>0.20792485799999999</v>
      </c>
      <c r="K64">
        <v>1.842387E-3</v>
      </c>
      <c r="L64">
        <v>2.6099999999999999E-11</v>
      </c>
      <c r="M64">
        <v>0.161395177</v>
      </c>
      <c r="N64">
        <v>4.8094296459999999</v>
      </c>
      <c r="O64">
        <v>4.7155199999999997E-4</v>
      </c>
      <c r="P64">
        <v>1.6876099999999999E-4</v>
      </c>
      <c r="Q64">
        <v>2.5068645479999998</v>
      </c>
      <c r="R64">
        <v>1.522245407</v>
      </c>
      <c r="S64">
        <v>0.37833088599999998</v>
      </c>
      <c r="T64">
        <v>803</v>
      </c>
      <c r="U64">
        <v>1.6700000000000001E-8</v>
      </c>
      <c r="V64">
        <v>9.8999999999999994E-5</v>
      </c>
      <c r="W64" s="13">
        <v>2.8200000000000001E-12</v>
      </c>
      <c r="X64">
        <v>0.169773534</v>
      </c>
      <c r="Y64">
        <v>803</v>
      </c>
      <c r="Z64">
        <v>173</v>
      </c>
      <c r="AA64">
        <v>45</v>
      </c>
      <c r="AB64">
        <v>11</v>
      </c>
      <c r="AC64">
        <v>3</v>
      </c>
      <c r="AD64">
        <v>1</v>
      </c>
      <c r="AG64">
        <v>5138545.5</v>
      </c>
      <c r="AH64">
        <v>2823969.25</v>
      </c>
      <c r="AI64">
        <v>1327622.75</v>
      </c>
      <c r="AJ64">
        <v>422155.15629999997</v>
      </c>
      <c r="AK64">
        <v>345153.28129999997</v>
      </c>
      <c r="AL64">
        <v>404501.125</v>
      </c>
      <c r="AO64">
        <v>6399.1850590000004</v>
      </c>
      <c r="AP64">
        <v>16323.521479999999</v>
      </c>
      <c r="AQ64">
        <v>29502.728520000001</v>
      </c>
      <c r="AR64">
        <v>38377.742189999997</v>
      </c>
      <c r="AS64">
        <v>115051.0938</v>
      </c>
      <c r="AT64">
        <v>0.54956585199999997</v>
      </c>
      <c r="AU64">
        <v>0.47012648000000001</v>
      </c>
      <c r="AV64">
        <v>0.31797826299999998</v>
      </c>
      <c r="AW64">
        <v>0.81759816399999996</v>
      </c>
      <c r="AX64">
        <v>1.1719462869999999</v>
      </c>
      <c r="BA64">
        <v>4.6416187290000002</v>
      </c>
      <c r="BB64">
        <v>3.844444513</v>
      </c>
      <c r="BC64">
        <v>4.0909090040000002</v>
      </c>
      <c r="BD64">
        <v>3.6666667460000002</v>
      </c>
      <c r="BE64">
        <v>3</v>
      </c>
      <c r="BH64">
        <v>25.369029999999999</v>
      </c>
      <c r="BI64">
        <v>12.913294</v>
      </c>
      <c r="BJ64">
        <v>41.912266000000002</v>
      </c>
      <c r="BK64">
        <v>494.948824</v>
      </c>
      <c r="BL64">
        <v>41.398606999999998</v>
      </c>
      <c r="BM64">
        <v>10.584880999999999</v>
      </c>
      <c r="BN64">
        <v>30.813725999999999</v>
      </c>
      <c r="BO64">
        <v>26.100752</v>
      </c>
      <c r="BP64">
        <v>25.243652999999998</v>
      </c>
      <c r="BQ64">
        <v>31.949818</v>
      </c>
      <c r="BR64">
        <v>19.308278999999999</v>
      </c>
      <c r="BS64">
        <v>1232.298943</v>
      </c>
      <c r="BT64">
        <v>390.81670300000002</v>
      </c>
      <c r="BU64">
        <v>3.9740489999999999</v>
      </c>
      <c r="BV64">
        <v>142.72286299999999</v>
      </c>
      <c r="BW64">
        <v>1005.592995</v>
      </c>
      <c r="BX64">
        <v>22.956050000000001</v>
      </c>
      <c r="BY64">
        <v>132.35121100000001</v>
      </c>
      <c r="BZ64">
        <v>31.963204000000001</v>
      </c>
      <c r="CA64" s="3" t="s">
        <v>116</v>
      </c>
      <c r="CB64">
        <v>62481730.68</v>
      </c>
      <c r="CC64">
        <v>45117246.82</v>
      </c>
      <c r="CD64">
        <v>31363561.77</v>
      </c>
      <c r="CE64">
        <v>24599896.91</v>
      </c>
      <c r="CF64">
        <v>23948699.489999998</v>
      </c>
      <c r="CG64">
        <v>21180821.68</v>
      </c>
      <c r="CH64">
        <v>2990.2112000000002</v>
      </c>
      <c r="CI64">
        <v>3889.3429999999998</v>
      </c>
      <c r="CJ64">
        <v>2227.44</v>
      </c>
      <c r="CK64">
        <v>1882.7871</v>
      </c>
      <c r="CL64">
        <v>1810.0876000000001</v>
      </c>
      <c r="CM64">
        <v>1581.1670999999999</v>
      </c>
      <c r="CN64">
        <v>1.576319</v>
      </c>
      <c r="CO64">
        <v>283.88804099999999</v>
      </c>
      <c r="CP64">
        <v>5.0263210059999999</v>
      </c>
      <c r="CQ64">
        <v>0.47393445899999997</v>
      </c>
      <c r="CR64">
        <v>0.50988816000000003</v>
      </c>
      <c r="CS64">
        <v>0.43798083799999998</v>
      </c>
      <c r="CT64">
        <v>0.40366142799999999</v>
      </c>
      <c r="CU64">
        <v>0.37587906100000001</v>
      </c>
      <c r="CV64">
        <v>0.34973096599999998</v>
      </c>
      <c r="CW64">
        <v>11100030</v>
      </c>
      <c r="CX64">
        <v>178.46591900000001</v>
      </c>
      <c r="CY64" s="3" t="s">
        <v>117</v>
      </c>
      <c r="CZ64" s="3" t="s">
        <v>137</v>
      </c>
      <c r="DA64" s="3" t="s">
        <v>135</v>
      </c>
      <c r="DB64" s="3" t="str">
        <f>IF(Table1_1[[#This Row],[Drainage Area]]&lt;5000,"Small",IF(Table1_1[[#This Row],[Drainage Area]]&lt;20000,"Medium","Large"))</f>
        <v>Large</v>
      </c>
      <c r="DC64" s="3" t="str">
        <f>IF(Table1_1[[#This Row],[Population Density]]&lt;200,"Low",IF(Table1_1[[#This Row],[Population Density]]&lt;500,"Medium","High"))</f>
        <v>Low</v>
      </c>
      <c r="DD64" s="3" t="str">
        <f>IF(Table1_1[[#This Row],[Relief Ratio]]&lt;0.02,"Flat",IF(Table1_1[[#This Row],[Relief Ratio]]&lt;0.05,"Moderate","Steep"))</f>
        <v>Flat</v>
      </c>
      <c r="DE64" s="3" t="str">
        <f>IF(Table1_1[[#This Row],[Drainage Intensity]]&lt;2,"Low",IF(Table1_1[[#This Row],[Drainage Density]]&lt;4,"Moderate","High"))</f>
        <v>Low</v>
      </c>
      <c r="DF64" s="12">
        <f>Table1_1[[#This Row],[Drainage Density]]*Table1_1[[#This Row],[Relief Ratio]]</f>
        <v>3.10923072507E-7</v>
      </c>
      <c r="DG64" s="3" t="str">
        <f>IF(Table1_1[[#This Row],[Flood Risk Index]]&lt;0.1,"Low",IF(Table1_1[[#This Row],[Flood Risk Index]]&lt;0.3,"Moderate","High"))</f>
        <v>Low</v>
      </c>
    </row>
    <row r="65" spans="1:111" x14ac:dyDescent="0.3">
      <c r="A65" s="3" t="s">
        <v>189</v>
      </c>
      <c r="B65">
        <v>5</v>
      </c>
      <c r="C65">
        <v>295467.40629999997</v>
      </c>
      <c r="D65">
        <v>189771.0313</v>
      </c>
      <c r="E65">
        <v>14911.73242</v>
      </c>
      <c r="F65">
        <v>879</v>
      </c>
      <c r="G65">
        <v>203021.76560000001</v>
      </c>
      <c r="H65">
        <v>662235.375</v>
      </c>
      <c r="I65">
        <v>1.556967854</v>
      </c>
      <c r="J65">
        <v>0.36177861700000002</v>
      </c>
      <c r="K65">
        <v>4.3295850000000004E-3</v>
      </c>
      <c r="L65">
        <v>1.43E-10</v>
      </c>
      <c r="M65">
        <v>0.42728063500000002</v>
      </c>
      <c r="N65">
        <v>2.7641212940000002</v>
      </c>
      <c r="O65">
        <v>3.5485900000000001E-4</v>
      </c>
      <c r="P65">
        <v>1.5731799999999999E-4</v>
      </c>
      <c r="Q65">
        <v>1.540705204</v>
      </c>
      <c r="R65">
        <v>1.455348372</v>
      </c>
      <c r="S65">
        <v>0.446166754</v>
      </c>
      <c r="T65">
        <v>186</v>
      </c>
      <c r="U65">
        <v>1.5799999999999999E-8</v>
      </c>
      <c r="V65">
        <v>1.00175E-4</v>
      </c>
      <c r="W65" s="13">
        <v>2.4799999999999999E-12</v>
      </c>
      <c r="X65">
        <v>0.13828273099999999</v>
      </c>
      <c r="Y65">
        <v>186</v>
      </c>
      <c r="Z65">
        <v>39</v>
      </c>
      <c r="AA65">
        <v>7</v>
      </c>
      <c r="AB65">
        <v>2</v>
      </c>
      <c r="AC65">
        <v>1</v>
      </c>
      <c r="AG65">
        <v>1119897.75</v>
      </c>
      <c r="AH65">
        <v>709349.75</v>
      </c>
      <c r="AI65">
        <v>296716.46879999997</v>
      </c>
      <c r="AJ65">
        <v>95663.328129999994</v>
      </c>
      <c r="AK65">
        <v>124260.2188</v>
      </c>
      <c r="AO65">
        <v>6020.9555659999996</v>
      </c>
      <c r="AP65">
        <v>18188.45508</v>
      </c>
      <c r="AQ65">
        <v>42388.066409999999</v>
      </c>
      <c r="AR65">
        <v>47831.664060000003</v>
      </c>
      <c r="AS65">
        <v>124260.2188</v>
      </c>
      <c r="AT65">
        <v>0.63340580499999999</v>
      </c>
      <c r="AU65">
        <v>0.418293625</v>
      </c>
      <c r="AV65">
        <v>0.32240653000000002</v>
      </c>
      <c r="AW65">
        <v>1.2989326720000001</v>
      </c>
      <c r="BA65">
        <v>4.7692308429999999</v>
      </c>
      <c r="BB65">
        <v>5.5714287760000003</v>
      </c>
      <c r="BC65">
        <v>3.5</v>
      </c>
      <c r="BD65">
        <v>2</v>
      </c>
      <c r="BH65">
        <v>24.816227999999999</v>
      </c>
      <c r="BI65">
        <v>12.945148</v>
      </c>
      <c r="BJ65">
        <v>52.499026000000001</v>
      </c>
      <c r="BK65">
        <v>289.143911</v>
      </c>
      <c r="BL65">
        <v>37.124519999999997</v>
      </c>
      <c r="BM65">
        <v>12.482875</v>
      </c>
      <c r="BN65">
        <v>24.641645</v>
      </c>
      <c r="BO65">
        <v>24.663163000000001</v>
      </c>
      <c r="BP65">
        <v>23.396820000000002</v>
      </c>
      <c r="BQ65">
        <v>28.620459</v>
      </c>
      <c r="BR65">
        <v>21.397075000000001</v>
      </c>
      <c r="BS65">
        <v>960.40361399999995</v>
      </c>
      <c r="BT65">
        <v>327.78635400000002</v>
      </c>
      <c r="BU65">
        <v>0.57880299999999996</v>
      </c>
      <c r="BV65">
        <v>111.449504</v>
      </c>
      <c r="BW65">
        <v>661.34638600000005</v>
      </c>
      <c r="BX65">
        <v>4.4733549999999997</v>
      </c>
      <c r="BY65">
        <v>159.79735700000001</v>
      </c>
      <c r="BZ65">
        <v>21.626536999999999</v>
      </c>
      <c r="CA65" s="3" t="s">
        <v>139</v>
      </c>
      <c r="CB65">
        <v>492710243.39999998</v>
      </c>
      <c r="CC65">
        <v>352536987.69999999</v>
      </c>
      <c r="CD65">
        <v>236667255</v>
      </c>
      <c r="CE65">
        <v>157054231.69999999</v>
      </c>
      <c r="CF65">
        <v>131801291.2</v>
      </c>
      <c r="CG65">
        <v>89575071.530000001</v>
      </c>
      <c r="CH65">
        <v>7055.1576999999997</v>
      </c>
      <c r="CI65">
        <v>9176.5859999999993</v>
      </c>
      <c r="CJ65">
        <v>5155.1304</v>
      </c>
      <c r="CK65">
        <v>3743.8674000000001</v>
      </c>
      <c r="CL65">
        <v>3565.6610000000001</v>
      </c>
      <c r="CM65">
        <v>2801.1133</v>
      </c>
      <c r="CN65">
        <v>9.2793050000000008</v>
      </c>
      <c r="CO65">
        <v>484.73480699999999</v>
      </c>
      <c r="CP65">
        <v>15.50540668</v>
      </c>
      <c r="CQ65">
        <v>0.72103642999999995</v>
      </c>
      <c r="CR65">
        <v>0.77573579999999998</v>
      </c>
      <c r="CS65">
        <v>0.66633719999999996</v>
      </c>
      <c r="CT65">
        <v>0.61412420000000001</v>
      </c>
      <c r="CU65">
        <v>0.57185649999999999</v>
      </c>
      <c r="CV65">
        <v>0.53207517000000004</v>
      </c>
      <c r="CW65">
        <v>8628607</v>
      </c>
      <c r="CX65">
        <v>577.20141000000001</v>
      </c>
      <c r="CY65" s="3" t="s">
        <v>117</v>
      </c>
      <c r="CZ65" s="3" t="s">
        <v>137</v>
      </c>
      <c r="DA65" s="3" t="s">
        <v>135</v>
      </c>
      <c r="DB65" s="3" t="str">
        <f>IF(Table1_1[[#This Row],[Drainage Area]]&lt;5000,"Small",IF(Table1_1[[#This Row],[Drainage Area]]&lt;20000,"Medium","Large"))</f>
        <v>Medium</v>
      </c>
      <c r="DC65" s="3" t="str">
        <f>IF(Table1_1[[#This Row],[Population Density]]&lt;200,"Low",IF(Table1_1[[#This Row],[Population Density]]&lt;500,"Medium","High"))</f>
        <v>High</v>
      </c>
      <c r="DD65" s="3" t="str">
        <f>IF(Table1_1[[#This Row],[Relief Ratio]]&lt;0.02,"Flat",IF(Table1_1[[#This Row],[Relief Ratio]]&lt;0.05,"Moderate","Steep"))</f>
        <v>Flat</v>
      </c>
      <c r="DE65" s="3" t="str">
        <f>IF(Table1_1[[#This Row],[Drainage Intensity]]&lt;2,"Low",IF(Table1_1[[#This Row],[Drainage Density]]&lt;4,"Moderate","High"))</f>
        <v>Low</v>
      </c>
      <c r="DF65" s="12">
        <f>Table1_1[[#This Row],[Drainage Density]]*Table1_1[[#This Row],[Relief Ratio]]</f>
        <v>6.8112165303000002E-7</v>
      </c>
      <c r="DG65" s="3" t="str">
        <f>IF(Table1_1[[#This Row],[Flood Risk Index]]&lt;0.1,"Low",IF(Table1_1[[#This Row],[Flood Risk Index]]&lt;0.3,"Moderate","High"))</f>
        <v>Low</v>
      </c>
    </row>
    <row r="66" spans="1:111" x14ac:dyDescent="0.3">
      <c r="A66" s="3" t="s">
        <v>190</v>
      </c>
      <c r="B66">
        <v>2</v>
      </c>
      <c r="C66">
        <v>56723.386720000002</v>
      </c>
      <c r="D66">
        <v>41795.28125</v>
      </c>
      <c r="E66">
        <v>463.08306879999998</v>
      </c>
      <c r="F66">
        <v>702</v>
      </c>
      <c r="G66">
        <v>47529.914060000003</v>
      </c>
      <c r="H66">
        <v>146723.76560000001</v>
      </c>
      <c r="I66">
        <v>1.3571720119999999</v>
      </c>
      <c r="J66">
        <v>0.20498630400000001</v>
      </c>
      <c r="K66">
        <v>1.4769646000000001E-2</v>
      </c>
      <c r="L66">
        <v>3.4699999999999998E-9</v>
      </c>
      <c r="M66">
        <v>0.27031356099999998</v>
      </c>
      <c r="N66">
        <v>4.8783745769999998</v>
      </c>
      <c r="O66">
        <v>4.0899999999999998E-5</v>
      </c>
      <c r="P66">
        <v>1.70383E-4</v>
      </c>
      <c r="Q66">
        <v>1.9370563030000001</v>
      </c>
      <c r="R66">
        <v>1.1934249400000001</v>
      </c>
      <c r="S66">
        <v>0.38659986899999998</v>
      </c>
      <c r="T66">
        <v>5</v>
      </c>
      <c r="U66">
        <v>1.3000000000000001E-8</v>
      </c>
      <c r="V66">
        <v>7.6000000000000004E-5</v>
      </c>
      <c r="W66" s="13">
        <v>2.2100000000000001E-12</v>
      </c>
      <c r="X66">
        <v>0.119609036</v>
      </c>
      <c r="Y66">
        <v>5</v>
      </c>
      <c r="Z66">
        <v>1</v>
      </c>
      <c r="AG66">
        <v>28990.976559999999</v>
      </c>
      <c r="AH66">
        <v>49910.613279999998</v>
      </c>
      <c r="AO66">
        <v>5798.1953130000002</v>
      </c>
      <c r="AP66">
        <v>49910.613279999998</v>
      </c>
      <c r="AT66">
        <v>1.721591353</v>
      </c>
      <c r="BA66">
        <v>5</v>
      </c>
      <c r="BH66">
        <v>25.902531</v>
      </c>
      <c r="BI66">
        <v>12.058813000000001</v>
      </c>
      <c r="BJ66">
        <v>44.088906999999999</v>
      </c>
      <c r="BK66">
        <v>414.35668700000002</v>
      </c>
      <c r="BL66">
        <v>40.53181</v>
      </c>
      <c r="BM66">
        <v>13.200507999999999</v>
      </c>
      <c r="BN66">
        <v>27.331302999999998</v>
      </c>
      <c r="BO66">
        <v>25.449549000000001</v>
      </c>
      <c r="BP66">
        <v>27.477664999999998</v>
      </c>
      <c r="BQ66">
        <v>31.718668999999998</v>
      </c>
      <c r="BR66">
        <v>21.104286999999999</v>
      </c>
      <c r="BS66">
        <v>1035.345178</v>
      </c>
      <c r="BT66">
        <v>301.878173</v>
      </c>
      <c r="BU66">
        <v>4.2284259999999998</v>
      </c>
      <c r="BV66">
        <v>129.83963600000001</v>
      </c>
      <c r="BW66">
        <v>778.38240299999995</v>
      </c>
      <c r="BX66">
        <v>17.724195999999999</v>
      </c>
      <c r="BY66">
        <v>162.67681899999999</v>
      </c>
      <c r="BZ66">
        <v>33.664974999999998</v>
      </c>
      <c r="CA66" s="3" t="s">
        <v>116</v>
      </c>
      <c r="CB66">
        <v>39765841.920000002</v>
      </c>
      <c r="CC66">
        <v>29252203.030000001</v>
      </c>
      <c r="CD66">
        <v>20555877.920000002</v>
      </c>
      <c r="CE66">
        <v>14269308.33</v>
      </c>
      <c r="CF66">
        <v>12566153</v>
      </c>
      <c r="CG66">
        <v>9067334.6170000006</v>
      </c>
      <c r="CH66">
        <v>7055.1576999999997</v>
      </c>
      <c r="CI66">
        <v>9176.5859999999993</v>
      </c>
      <c r="CJ66">
        <v>5155.1304</v>
      </c>
      <c r="CK66">
        <v>3743.8674000000001</v>
      </c>
      <c r="CL66">
        <v>3565.6610000000001</v>
      </c>
      <c r="CM66">
        <v>2801.1133</v>
      </c>
      <c r="CN66">
        <v>1.0136289999999999</v>
      </c>
      <c r="CO66">
        <v>244.16666699999999</v>
      </c>
      <c r="CP66">
        <v>3.2448377580000001</v>
      </c>
      <c r="CQ66">
        <v>0.72103642999999995</v>
      </c>
      <c r="CR66">
        <v>0.77573579999999998</v>
      </c>
      <c r="CS66">
        <v>0.66633719999999996</v>
      </c>
      <c r="CT66">
        <v>0.61412420000000001</v>
      </c>
      <c r="CU66">
        <v>0.57185649999999999</v>
      </c>
      <c r="CV66">
        <v>0.53207517000000004</v>
      </c>
      <c r="CW66">
        <v>55382.272010000001</v>
      </c>
      <c r="CX66">
        <v>117.00336900000001</v>
      </c>
      <c r="CY66" s="3" t="s">
        <v>121</v>
      </c>
      <c r="CZ66" s="3" t="s">
        <v>110</v>
      </c>
      <c r="DA66" s="3" t="s">
        <v>135</v>
      </c>
      <c r="DB66" s="3" t="str">
        <f>IF(Table1_1[[#This Row],[Drainage Area]]&lt;5000,"Small",IF(Table1_1[[#This Row],[Drainage Area]]&lt;20000,"Medium","Large"))</f>
        <v>Small</v>
      </c>
      <c r="DC66" s="3" t="str">
        <f>IF(Table1_1[[#This Row],[Population Density]]&lt;200,"Low",IF(Table1_1[[#This Row],[Population Density]]&lt;500,"Medium","High"))</f>
        <v>Low</v>
      </c>
      <c r="DD66" s="3" t="str">
        <f>IF(Table1_1[[#This Row],[Relief Ratio]]&lt;0.02,"Flat",IF(Table1_1[[#This Row],[Relief Ratio]]&lt;0.05,"Moderate","Steep"))</f>
        <v>Flat</v>
      </c>
      <c r="DE66" s="3" t="str">
        <f>IF(Table1_1[[#This Row],[Drainage Intensity]]&lt;2,"Low",IF(Table1_1[[#This Row],[Drainage Density]]&lt;4,"Moderate","High"))</f>
        <v>Low</v>
      </c>
      <c r="DF66" s="12">
        <f>Table1_1[[#This Row],[Drainage Density]]*Table1_1[[#This Row],[Relief Ratio]]</f>
        <v>2.5164965944180003E-6</v>
      </c>
      <c r="DG66" s="3" t="str">
        <f>IF(Table1_1[[#This Row],[Flood Risk Index]]&lt;0.1,"Low",IF(Table1_1[[#This Row],[Flood Risk Index]]&lt;0.3,"Moderate","High"))</f>
        <v>Low</v>
      </c>
    </row>
    <row r="67" spans="1:111" x14ac:dyDescent="0.3">
      <c r="A67" s="3" t="s">
        <v>191</v>
      </c>
      <c r="B67">
        <v>5</v>
      </c>
      <c r="C67">
        <v>467113.34379999997</v>
      </c>
      <c r="D67">
        <v>230699.5</v>
      </c>
      <c r="E67">
        <v>25141.4375</v>
      </c>
      <c r="F67">
        <v>976</v>
      </c>
      <c r="G67">
        <v>260391.60939999999</v>
      </c>
      <c r="H67">
        <v>1115021.75</v>
      </c>
      <c r="I67">
        <v>2.0247695449999998</v>
      </c>
      <c r="J67">
        <v>0.370796919</v>
      </c>
      <c r="K67">
        <v>3.7482010000000001E-3</v>
      </c>
      <c r="L67">
        <v>8.5899999999999995E-11</v>
      </c>
      <c r="M67">
        <v>0.25411674400000001</v>
      </c>
      <c r="N67">
        <v>2.6968939299999999</v>
      </c>
      <c r="O67">
        <v>4.0447600000000002E-4</v>
      </c>
      <c r="P67">
        <v>1.6248E-4</v>
      </c>
      <c r="Q67">
        <v>1.9978345630000001</v>
      </c>
      <c r="R67">
        <v>1.7938878540000001</v>
      </c>
      <c r="S67">
        <v>0.41892754999999998</v>
      </c>
      <c r="T67">
        <v>350</v>
      </c>
      <c r="U67">
        <v>1.7900000000000001E-8</v>
      </c>
      <c r="V67">
        <v>1.10404E-4</v>
      </c>
      <c r="W67" s="13">
        <v>2.9099999999999999E-12</v>
      </c>
      <c r="X67">
        <v>0.158580795</v>
      </c>
      <c r="Y67">
        <v>350</v>
      </c>
      <c r="Z67">
        <v>81</v>
      </c>
      <c r="AA67">
        <v>16</v>
      </c>
      <c r="AB67">
        <v>3</v>
      </c>
      <c r="AC67">
        <v>1</v>
      </c>
      <c r="AG67">
        <v>2023504</v>
      </c>
      <c r="AH67">
        <v>1066558.625</v>
      </c>
      <c r="AI67">
        <v>498024.6875</v>
      </c>
      <c r="AJ67">
        <v>272922.6875</v>
      </c>
      <c r="AK67">
        <v>223978.8438</v>
      </c>
      <c r="AO67">
        <v>5781.4399409999996</v>
      </c>
      <c r="AP67">
        <v>13167.39063</v>
      </c>
      <c r="AQ67">
        <v>31126.542969999999</v>
      </c>
      <c r="AR67">
        <v>90974.226559999996</v>
      </c>
      <c r="AS67">
        <v>223978.8438</v>
      </c>
      <c r="AT67">
        <v>0.52708500599999997</v>
      </c>
      <c r="AU67">
        <v>0.46694543999999999</v>
      </c>
      <c r="AV67">
        <v>0.54801034900000001</v>
      </c>
      <c r="AW67">
        <v>0.82066774399999998</v>
      </c>
      <c r="BA67">
        <v>4.320987701</v>
      </c>
      <c r="BB67">
        <v>5.0625</v>
      </c>
      <c r="BC67">
        <v>5.3333334920000004</v>
      </c>
      <c r="BD67">
        <v>3</v>
      </c>
      <c r="BH67">
        <v>24.930917999999998</v>
      </c>
      <c r="BI67">
        <v>10.997964</v>
      </c>
      <c r="BJ67">
        <v>40.481259000000001</v>
      </c>
      <c r="BK67">
        <v>462.13154500000002</v>
      </c>
      <c r="BL67">
        <v>38.432025000000003</v>
      </c>
      <c r="BM67">
        <v>11.268236999999999</v>
      </c>
      <c r="BN67">
        <v>27.163788</v>
      </c>
      <c r="BO67">
        <v>26.673877000000001</v>
      </c>
      <c r="BP67">
        <v>18.941922999999999</v>
      </c>
      <c r="BQ67">
        <v>30.521272</v>
      </c>
      <c r="BR67">
        <v>18.888045000000002</v>
      </c>
      <c r="BS67">
        <v>1418.548342</v>
      </c>
      <c r="BT67">
        <v>388.62680599999999</v>
      </c>
      <c r="BU67">
        <v>3.6970019999999999</v>
      </c>
      <c r="BV67">
        <v>122.44231499999999</v>
      </c>
      <c r="BW67">
        <v>999.66929800000003</v>
      </c>
      <c r="BX67">
        <v>29.469628</v>
      </c>
      <c r="BY67">
        <v>272.108633</v>
      </c>
      <c r="BZ67">
        <v>41.524101000000002</v>
      </c>
      <c r="CA67" s="3" t="s">
        <v>116</v>
      </c>
      <c r="CB67">
        <v>59318848.600000001</v>
      </c>
      <c r="CC67">
        <v>42813694.619999997</v>
      </c>
      <c r="CD67">
        <v>27693820.329999998</v>
      </c>
      <c r="CE67">
        <v>20307994.52</v>
      </c>
      <c r="CF67">
        <v>15922413.48</v>
      </c>
      <c r="CG67">
        <v>12981264.970000001</v>
      </c>
      <c r="CH67">
        <v>2488.9573730000002</v>
      </c>
      <c r="CI67">
        <v>3237.3664640000002</v>
      </c>
      <c r="CJ67">
        <v>1737.3052130000001</v>
      </c>
      <c r="CK67">
        <v>1396.8987589999999</v>
      </c>
      <c r="CL67">
        <v>1216.049129</v>
      </c>
      <c r="CM67">
        <v>1123.4597650000001</v>
      </c>
      <c r="CN67">
        <v>2.1350189999999998</v>
      </c>
      <c r="CO67">
        <v>320.13793099999998</v>
      </c>
      <c r="CP67">
        <v>10.84938942</v>
      </c>
      <c r="CQ67">
        <v>0.47436395599999998</v>
      </c>
      <c r="CR67">
        <v>0.51035018899999995</v>
      </c>
      <c r="CS67">
        <v>0.43837774099999999</v>
      </c>
      <c r="CT67">
        <v>0.40402721899999999</v>
      </c>
      <c r="CU67">
        <v>0.37621970100000002</v>
      </c>
      <c r="CV67">
        <v>0.35004789400000003</v>
      </c>
      <c r="CW67">
        <v>5111498</v>
      </c>
      <c r="CX67">
        <v>202.83702299999999</v>
      </c>
      <c r="CY67" s="3" t="s">
        <v>110</v>
      </c>
      <c r="CZ67" s="3" t="s">
        <v>110</v>
      </c>
      <c r="DA67" s="3" t="s">
        <v>114</v>
      </c>
      <c r="DB67" s="3" t="str">
        <f>IF(Table1_1[[#This Row],[Drainage Area]]&lt;5000,"Small",IF(Table1_1[[#This Row],[Drainage Area]]&lt;20000,"Medium","Large"))</f>
        <v>Large</v>
      </c>
      <c r="DC67" s="3" t="str">
        <f>IF(Table1_1[[#This Row],[Population Density]]&lt;200,"Low",IF(Table1_1[[#This Row],[Population Density]]&lt;500,"Medium","High"))</f>
        <v>Medium</v>
      </c>
      <c r="DD67" s="3" t="str">
        <f>IF(Table1_1[[#This Row],[Relief Ratio]]&lt;0.02,"Flat",IF(Table1_1[[#This Row],[Relief Ratio]]&lt;0.05,"Moderate","Steep"))</f>
        <v>Flat</v>
      </c>
      <c r="DE67" s="3" t="str">
        <f>IF(Table1_1[[#This Row],[Drainage Intensity]]&lt;2,"Low",IF(Table1_1[[#This Row],[Drainage Density]]&lt;4,"Moderate","High"))</f>
        <v>Low</v>
      </c>
      <c r="DF67" s="12">
        <f>Table1_1[[#This Row],[Drainage Density]]*Table1_1[[#This Row],[Relief Ratio]]</f>
        <v>6.0900769848E-7</v>
      </c>
      <c r="DG67" s="3" t="str">
        <f>IF(Table1_1[[#This Row],[Flood Risk Index]]&lt;0.1,"Low",IF(Table1_1[[#This Row],[Flood Risk Index]]&lt;0.3,"Moderate","High"))</f>
        <v>Low</v>
      </c>
    </row>
    <row r="68" spans="1:111" x14ac:dyDescent="0.3">
      <c r="A68" s="3" t="s">
        <v>192</v>
      </c>
      <c r="B68">
        <v>2</v>
      </c>
      <c r="C68">
        <v>7003.78125</v>
      </c>
      <c r="D68">
        <v>6648.701172</v>
      </c>
      <c r="E68">
        <v>73.230880740000003</v>
      </c>
      <c r="F68">
        <v>820</v>
      </c>
      <c r="G68">
        <v>10498.13184</v>
      </c>
      <c r="H68">
        <v>37871.027340000001</v>
      </c>
      <c r="I68">
        <v>1.053405881</v>
      </c>
      <c r="J68">
        <v>0.66446209000000001</v>
      </c>
      <c r="K68">
        <v>7.8109137999999995E-2</v>
      </c>
      <c r="L68">
        <v>3.9500000000000003E-8</v>
      </c>
      <c r="M68">
        <v>0.64163780199999998</v>
      </c>
      <c r="N68">
        <v>1.5049767489999999</v>
      </c>
      <c r="O68">
        <v>7.9200000000000001E-5</v>
      </c>
      <c r="P68">
        <v>9.5600000000000006E-5</v>
      </c>
      <c r="Q68">
        <v>1.2572776080000001</v>
      </c>
      <c r="R68">
        <v>0.66714549099999998</v>
      </c>
      <c r="S68">
        <v>0.184937716</v>
      </c>
      <c r="T68">
        <v>2</v>
      </c>
      <c r="U68">
        <v>4.1000000000000003E-8</v>
      </c>
      <c r="V68">
        <v>4.2834500000000001E-4</v>
      </c>
      <c r="W68" s="13">
        <v>3.9200000000000003E-12</v>
      </c>
      <c r="X68">
        <v>7.8423738000000007E-2</v>
      </c>
      <c r="Y68">
        <v>2</v>
      </c>
      <c r="Z68">
        <v>1</v>
      </c>
      <c r="AG68">
        <v>6082.2568359999996</v>
      </c>
      <c r="AH68">
        <v>921.45001219999995</v>
      </c>
      <c r="AO68">
        <v>3041.1284179999998</v>
      </c>
      <c r="AP68">
        <v>921.45001219999995</v>
      </c>
      <c r="AT68">
        <v>0.151498049</v>
      </c>
      <c r="BA68">
        <v>2</v>
      </c>
      <c r="BH68">
        <v>15.849565</v>
      </c>
      <c r="BI68">
        <v>9.8697759999999999</v>
      </c>
      <c r="BJ68">
        <v>59.296169999999996</v>
      </c>
      <c r="BK68">
        <v>139.713323</v>
      </c>
      <c r="BL68">
        <v>23.635821</v>
      </c>
      <c r="BM68">
        <v>6.9910449999999997</v>
      </c>
      <c r="BN68">
        <v>16.644776</v>
      </c>
      <c r="BO68">
        <v>15.627114000000001</v>
      </c>
      <c r="BP68">
        <v>15.110697</v>
      </c>
      <c r="BQ68">
        <v>17.623632000000001</v>
      </c>
      <c r="BR68">
        <v>14.129851</v>
      </c>
      <c r="BS68">
        <v>1020.2089549999999</v>
      </c>
      <c r="BT68">
        <v>170.86567199999999</v>
      </c>
      <c r="BU68">
        <v>6.8805969999999999</v>
      </c>
      <c r="BV68">
        <v>65.771782999999999</v>
      </c>
      <c r="BW68">
        <v>415.14925399999998</v>
      </c>
      <c r="BX68">
        <v>28.895522</v>
      </c>
      <c r="BY68">
        <v>204.11940300000001</v>
      </c>
      <c r="BZ68">
        <v>160.14925400000001</v>
      </c>
      <c r="CA68" s="3" t="s">
        <v>109</v>
      </c>
      <c r="CB68">
        <v>453267870</v>
      </c>
      <c r="CC68">
        <v>329061150</v>
      </c>
      <c r="CD68">
        <v>225841520</v>
      </c>
      <c r="CE68">
        <v>166133340</v>
      </c>
      <c r="CF68">
        <v>114460840</v>
      </c>
      <c r="CG68">
        <v>81358220</v>
      </c>
      <c r="CH68">
        <v>5806.0230000000001</v>
      </c>
      <c r="CI68">
        <v>7551.8459999999995</v>
      </c>
      <c r="CJ68">
        <v>4264.6499999999996</v>
      </c>
      <c r="CK68">
        <v>3377.855</v>
      </c>
      <c r="CL68">
        <v>2495.1064000000001</v>
      </c>
      <c r="CM68">
        <v>1911.3802000000001</v>
      </c>
      <c r="CN68">
        <v>10.163484</v>
      </c>
      <c r="CO68">
        <v>556</v>
      </c>
      <c r="CP68">
        <v>26.829268290000002</v>
      </c>
      <c r="CQ68">
        <v>0.71851533999999995</v>
      </c>
      <c r="CR68">
        <v>0.77302340000000003</v>
      </c>
      <c r="CS68">
        <v>0.66400729999999997</v>
      </c>
      <c r="CT68">
        <v>0.61197685999999996</v>
      </c>
      <c r="CU68">
        <v>0.56985699999999995</v>
      </c>
      <c r="CV68">
        <v>0.53021479999999999</v>
      </c>
      <c r="CW68">
        <v>13337.827579999999</v>
      </c>
      <c r="CX68">
        <v>236.02081000000001</v>
      </c>
      <c r="CY68" s="3" t="s">
        <v>133</v>
      </c>
      <c r="CZ68" s="3" t="s">
        <v>118</v>
      </c>
      <c r="DA68" s="3" t="s">
        <v>110</v>
      </c>
      <c r="DB68" s="3" t="str">
        <f>IF(Table1_1[[#This Row],[Drainage Area]]&lt;5000,"Small",IF(Table1_1[[#This Row],[Drainage Area]]&lt;20000,"Medium","Large"))</f>
        <v>Small</v>
      </c>
      <c r="DC68" s="3" t="str">
        <f>IF(Table1_1[[#This Row],[Population Density]]&lt;200,"Low",IF(Table1_1[[#This Row],[Population Density]]&lt;500,"Medium","High"))</f>
        <v>Medium</v>
      </c>
      <c r="DD68" s="3" t="str">
        <f>IF(Table1_1[[#This Row],[Relief Ratio]]&lt;0.02,"Flat",IF(Table1_1[[#This Row],[Relief Ratio]]&lt;0.05,"Moderate","Steep"))</f>
        <v>Steep</v>
      </c>
      <c r="DE68" s="3" t="str">
        <f>IF(Table1_1[[#This Row],[Drainage Intensity]]&lt;2,"Low",IF(Table1_1[[#This Row],[Drainage Density]]&lt;4,"Moderate","High"))</f>
        <v>Low</v>
      </c>
      <c r="DF68" s="12">
        <f>Table1_1[[#This Row],[Drainage Density]]*Table1_1[[#This Row],[Relief Ratio]]</f>
        <v>7.4672335927999999E-6</v>
      </c>
      <c r="DG68" s="3" t="str">
        <f>IF(Table1_1[[#This Row],[Flood Risk Index]]&lt;0.1,"Low",IF(Table1_1[[#This Row],[Flood Risk Index]]&lt;0.3,"Moderate","High"))</f>
        <v>Low</v>
      </c>
    </row>
    <row r="69" spans="1:111" x14ac:dyDescent="0.3">
      <c r="A69" s="3" t="s">
        <v>193</v>
      </c>
      <c r="B69">
        <v>5</v>
      </c>
      <c r="C69">
        <v>449046.625</v>
      </c>
      <c r="D69">
        <v>285309.1875</v>
      </c>
      <c r="E69">
        <v>42438.839840000001</v>
      </c>
      <c r="F69">
        <v>1528</v>
      </c>
      <c r="G69">
        <v>293893.625</v>
      </c>
      <c r="H69">
        <v>1361739.25</v>
      </c>
      <c r="I69">
        <v>1.573894739</v>
      </c>
      <c r="J69">
        <v>0.49134117399999999</v>
      </c>
      <c r="K69">
        <v>5.1991600000000004E-3</v>
      </c>
      <c r="L69">
        <v>5.8599999999999997E-11</v>
      </c>
      <c r="M69">
        <v>0.28759774599999999</v>
      </c>
      <c r="N69">
        <v>2.0352456569999999</v>
      </c>
      <c r="O69">
        <v>5.1404900000000004E-4</v>
      </c>
      <c r="P69">
        <v>1.57515E-4</v>
      </c>
      <c r="Q69">
        <v>1.87794745</v>
      </c>
      <c r="R69">
        <v>1.5279222729999999</v>
      </c>
      <c r="S69">
        <v>0.32975962800000003</v>
      </c>
      <c r="T69">
        <v>547</v>
      </c>
      <c r="U69">
        <v>1.6499999999999999E-8</v>
      </c>
      <c r="V69">
        <v>1.0471600000000001E-4</v>
      </c>
      <c r="W69" s="13">
        <v>2.5999999999999998E-12</v>
      </c>
      <c r="X69">
        <v>0.24068278100000001</v>
      </c>
      <c r="Y69">
        <v>547</v>
      </c>
      <c r="Z69">
        <v>119</v>
      </c>
      <c r="AA69">
        <v>27</v>
      </c>
      <c r="AB69">
        <v>6</v>
      </c>
      <c r="AC69">
        <v>1</v>
      </c>
      <c r="AG69">
        <v>3482557.25</v>
      </c>
      <c r="AH69">
        <v>1592847.625</v>
      </c>
      <c r="AI69">
        <v>925681.4375</v>
      </c>
      <c r="AJ69">
        <v>490570.84379999997</v>
      </c>
      <c r="AK69">
        <v>193092.6875</v>
      </c>
      <c r="AO69">
        <v>6366.6494140000004</v>
      </c>
      <c r="AP69">
        <v>13385.27441</v>
      </c>
      <c r="AQ69">
        <v>34284.496090000001</v>
      </c>
      <c r="AR69">
        <v>81761.804690000004</v>
      </c>
      <c r="AS69">
        <v>193092.6875</v>
      </c>
      <c r="AT69">
        <v>0.45737874499999998</v>
      </c>
      <c r="AU69">
        <v>0.58114874400000005</v>
      </c>
      <c r="AV69">
        <v>0.52995645999999996</v>
      </c>
      <c r="AW69">
        <v>0.39360815300000002</v>
      </c>
      <c r="BA69">
        <v>4.5966386799999999</v>
      </c>
      <c r="BB69">
        <v>4.4074072839999996</v>
      </c>
      <c r="BC69">
        <v>4.5</v>
      </c>
      <c r="BD69">
        <v>6</v>
      </c>
      <c r="BH69">
        <v>23.928766</v>
      </c>
      <c r="BI69">
        <v>10.212771</v>
      </c>
      <c r="BJ69">
        <v>57.906424999999999</v>
      </c>
      <c r="BK69">
        <v>189.880201</v>
      </c>
      <c r="BL69">
        <v>33.446572000000003</v>
      </c>
      <c r="BM69">
        <v>15.803141</v>
      </c>
      <c r="BN69">
        <v>17.643431</v>
      </c>
      <c r="BO69">
        <v>23.245315999999999</v>
      </c>
      <c r="BP69">
        <v>23.99785</v>
      </c>
      <c r="BQ69">
        <v>26.684764000000001</v>
      </c>
      <c r="BR69">
        <v>21.910149000000001</v>
      </c>
      <c r="BS69">
        <v>1053.3213069999999</v>
      </c>
      <c r="BT69">
        <v>297.89594499999998</v>
      </c>
      <c r="BU69">
        <v>2.430949</v>
      </c>
      <c r="BV69">
        <v>94.73151</v>
      </c>
      <c r="BW69">
        <v>619.81831899999997</v>
      </c>
      <c r="BX69">
        <v>13.752314999999999</v>
      </c>
      <c r="BY69">
        <v>180.92495199999999</v>
      </c>
      <c r="BZ69">
        <v>164.67752100000001</v>
      </c>
      <c r="CA69" s="3" t="s">
        <v>116</v>
      </c>
      <c r="CB69">
        <v>238920592.69999999</v>
      </c>
      <c r="CC69">
        <v>172271418.40000001</v>
      </c>
      <c r="CD69">
        <v>119761710.40000001</v>
      </c>
      <c r="CE69">
        <v>81654911.599999994</v>
      </c>
      <c r="CF69">
        <v>56990666.329999998</v>
      </c>
      <c r="CG69">
        <v>41175240.020000003</v>
      </c>
      <c r="CH69">
        <v>5255.7983489999997</v>
      </c>
      <c r="CI69">
        <v>6836.1740710000004</v>
      </c>
      <c r="CJ69">
        <v>3931.744424</v>
      </c>
      <c r="CK69">
        <v>2910.3723610000002</v>
      </c>
      <c r="CL69">
        <v>2231.3484490000001</v>
      </c>
      <c r="CM69">
        <v>1787.649412</v>
      </c>
      <c r="CN69">
        <v>4.7790809999999997</v>
      </c>
      <c r="CO69">
        <v>445.79803900000002</v>
      </c>
      <c r="CP69">
        <v>16.260881390000002</v>
      </c>
      <c r="CQ69">
        <v>0.67774758000000002</v>
      </c>
      <c r="CR69">
        <v>0.72622362699999998</v>
      </c>
      <c r="CS69">
        <v>0.626332271</v>
      </c>
      <c r="CT69">
        <v>0.57725398400000005</v>
      </c>
      <c r="CU69">
        <v>0.537523945</v>
      </c>
      <c r="CV69">
        <v>0.50013099299999997</v>
      </c>
      <c r="CW69">
        <v>18288780</v>
      </c>
      <c r="CX69">
        <v>429.51616899999999</v>
      </c>
      <c r="CY69" s="3" t="s">
        <v>117</v>
      </c>
      <c r="CZ69" s="3" t="s">
        <v>110</v>
      </c>
      <c r="DA69" s="3" t="s">
        <v>114</v>
      </c>
      <c r="DB69" s="3" t="str">
        <f>IF(Table1_1[[#This Row],[Drainage Area]]&lt;5000,"Small",IF(Table1_1[[#This Row],[Drainage Area]]&lt;20000,"Medium","Large"))</f>
        <v>Large</v>
      </c>
      <c r="DC69" s="3" t="str">
        <f>IF(Table1_1[[#This Row],[Population Density]]&lt;200,"Low",IF(Table1_1[[#This Row],[Population Density]]&lt;500,"Medium","High"))</f>
        <v>Medium</v>
      </c>
      <c r="DD69" s="3" t="str">
        <f>IF(Table1_1[[#This Row],[Relief Ratio]]&lt;0.02,"Flat",IF(Table1_1[[#This Row],[Relief Ratio]]&lt;0.05,"Moderate","Steep"))</f>
        <v>Flat</v>
      </c>
      <c r="DE69" s="3" t="str">
        <f>IF(Table1_1[[#This Row],[Drainage Intensity]]&lt;2,"Low",IF(Table1_1[[#This Row],[Drainage Density]]&lt;4,"Moderate","High"))</f>
        <v>Low</v>
      </c>
      <c r="DF69" s="12">
        <f>Table1_1[[#This Row],[Drainage Density]]*Table1_1[[#This Row],[Relief Ratio]]</f>
        <v>8.1894568740000002E-7</v>
      </c>
      <c r="DG69" s="3" t="str">
        <f>IF(Table1_1[[#This Row],[Flood Risk Index]]&lt;0.1,"Low",IF(Table1_1[[#This Row],[Flood Risk Index]]&lt;0.3,"Moderate","High"))</f>
        <v>Low</v>
      </c>
    </row>
    <row r="70" spans="1:111" x14ac:dyDescent="0.3">
      <c r="A70" s="3" t="s">
        <v>194</v>
      </c>
      <c r="B70">
        <v>4</v>
      </c>
      <c r="C70">
        <v>163248.73439999999</v>
      </c>
      <c r="D70">
        <v>120555.2969</v>
      </c>
      <c r="E70">
        <v>7189.501953</v>
      </c>
      <c r="F70">
        <v>766</v>
      </c>
      <c r="G70">
        <v>125654.55469999999</v>
      </c>
      <c r="H70">
        <v>599038.3125</v>
      </c>
      <c r="I70">
        <v>1.3541399240000001</v>
      </c>
      <c r="J70">
        <v>0.455346853</v>
      </c>
      <c r="K70">
        <v>6.0960779999999996E-3</v>
      </c>
      <c r="L70">
        <v>3.3299999999999999E-10</v>
      </c>
      <c r="M70">
        <v>0.251767397</v>
      </c>
      <c r="N70">
        <v>2.19612813</v>
      </c>
      <c r="O70">
        <v>1.8529700000000001E-4</v>
      </c>
      <c r="P70">
        <v>1.6693900000000001E-4</v>
      </c>
      <c r="Q70">
        <v>2.0071341989999998</v>
      </c>
      <c r="R70">
        <v>1.2991867070000001</v>
      </c>
      <c r="S70">
        <v>0.27251800900000001</v>
      </c>
      <c r="T70">
        <v>87</v>
      </c>
      <c r="U70">
        <v>1.5399999999999999E-8</v>
      </c>
      <c r="V70">
        <v>9.2499999999999999E-5</v>
      </c>
      <c r="W70" s="13">
        <v>2.5799999999999999E-12</v>
      </c>
      <c r="X70">
        <v>0.12787537299999999</v>
      </c>
      <c r="Y70">
        <v>87</v>
      </c>
      <c r="Z70">
        <v>19</v>
      </c>
      <c r="AA70">
        <v>4</v>
      </c>
      <c r="AB70">
        <v>1</v>
      </c>
      <c r="AG70">
        <v>673744.0625</v>
      </c>
      <c r="AH70">
        <v>280155.0625</v>
      </c>
      <c r="AI70">
        <v>152473.73439999999</v>
      </c>
      <c r="AJ70">
        <v>93836.304690000004</v>
      </c>
      <c r="AO70">
        <v>7744.1845700000003</v>
      </c>
      <c r="AP70">
        <v>14745.002930000001</v>
      </c>
      <c r="AQ70">
        <v>38118.433590000001</v>
      </c>
      <c r="AR70">
        <v>93836.304690000004</v>
      </c>
      <c r="AT70">
        <v>0.41581821400000002</v>
      </c>
      <c r="AU70">
        <v>0.54424762699999996</v>
      </c>
      <c r="AV70">
        <v>0.61542600400000003</v>
      </c>
      <c r="BA70">
        <v>4.578947544</v>
      </c>
      <c r="BB70">
        <v>4.75</v>
      </c>
      <c r="BC70">
        <v>4</v>
      </c>
      <c r="BH70">
        <v>24.234316</v>
      </c>
      <c r="BI70">
        <v>11.090413</v>
      </c>
      <c r="BJ70">
        <v>44.715218999999998</v>
      </c>
      <c r="BK70">
        <v>357.93993499999999</v>
      </c>
      <c r="BL70">
        <v>36.242057000000003</v>
      </c>
      <c r="BM70">
        <v>11.437640999999999</v>
      </c>
      <c r="BN70">
        <v>24.804416</v>
      </c>
      <c r="BO70">
        <v>24.547673</v>
      </c>
      <c r="BP70">
        <v>20.055237999999999</v>
      </c>
      <c r="BQ70">
        <v>28.861819000000001</v>
      </c>
      <c r="BR70">
        <v>19.607171999999998</v>
      </c>
      <c r="BS70">
        <v>1501.279374</v>
      </c>
      <c r="BT70">
        <v>397.42750100000001</v>
      </c>
      <c r="BU70">
        <v>7.0200110000000002</v>
      </c>
      <c r="BV70">
        <v>117.712371</v>
      </c>
      <c r="BW70">
        <v>1034.0780319999999</v>
      </c>
      <c r="BX70">
        <v>25.139296000000002</v>
      </c>
      <c r="BY70">
        <v>307.40670799999998</v>
      </c>
      <c r="BZ70">
        <v>38.221465000000002</v>
      </c>
      <c r="CA70" s="3" t="s">
        <v>116</v>
      </c>
      <c r="CB70">
        <v>90783642.849999994</v>
      </c>
      <c r="CC70">
        <v>65803515.659999996</v>
      </c>
      <c r="CD70">
        <v>41917214.210000001</v>
      </c>
      <c r="CE70">
        <v>28062109.210000001</v>
      </c>
      <c r="CF70">
        <v>22093663.210000001</v>
      </c>
      <c r="CG70">
        <v>16441836.99</v>
      </c>
      <c r="CH70">
        <v>3548.204874</v>
      </c>
      <c r="CI70">
        <v>4615.1207530000001</v>
      </c>
      <c r="CJ70">
        <v>2399.7854269999998</v>
      </c>
      <c r="CK70">
        <v>1710.2920160000001</v>
      </c>
      <c r="CL70">
        <v>1462.927735</v>
      </c>
      <c r="CM70">
        <v>1195.5258249999999</v>
      </c>
      <c r="CN70">
        <v>1.1824779999999999</v>
      </c>
      <c r="CO70">
        <v>376.93258400000002</v>
      </c>
      <c r="CP70">
        <v>11.71450737</v>
      </c>
      <c r="CQ70">
        <v>0.46187893800000002</v>
      </c>
      <c r="CR70">
        <v>0.49691802800000001</v>
      </c>
      <c r="CS70">
        <v>0.42683986699999998</v>
      </c>
      <c r="CT70">
        <v>0.39339342700000002</v>
      </c>
      <c r="CU70">
        <v>0.36631777500000001</v>
      </c>
      <c r="CV70">
        <v>0.34083481100000002</v>
      </c>
      <c r="CW70">
        <v>1382314</v>
      </c>
      <c r="CX70">
        <v>191.221441</v>
      </c>
      <c r="CY70" s="3" t="s">
        <v>117</v>
      </c>
      <c r="CZ70" s="3" t="s">
        <v>118</v>
      </c>
      <c r="DA70" s="3" t="s">
        <v>110</v>
      </c>
      <c r="DB70" s="3" t="str">
        <f>IF(Table1_1[[#This Row],[Drainage Area]]&lt;5000,"Small",IF(Table1_1[[#This Row],[Drainage Area]]&lt;20000,"Medium","Large"))</f>
        <v>Medium</v>
      </c>
      <c r="DC70" s="3" t="str">
        <f>IF(Table1_1[[#This Row],[Population Density]]&lt;200,"Low",IF(Table1_1[[#This Row],[Population Density]]&lt;500,"Medium","High"))</f>
        <v>Low</v>
      </c>
      <c r="DD70" s="3" t="str">
        <f>IF(Table1_1[[#This Row],[Relief Ratio]]&lt;0.02,"Flat",IF(Table1_1[[#This Row],[Relief Ratio]]&lt;0.05,"Moderate","Steep"))</f>
        <v>Flat</v>
      </c>
      <c r="DE70" s="3" t="str">
        <f>IF(Table1_1[[#This Row],[Drainage Intensity]]&lt;2,"Low",IF(Table1_1[[#This Row],[Drainage Density]]&lt;4,"Moderate","High"))</f>
        <v>Low</v>
      </c>
      <c r="DF70" s="12">
        <f>Table1_1[[#This Row],[Drainage Density]]*Table1_1[[#This Row],[Relief Ratio]]</f>
        <v>1.017673165242E-6</v>
      </c>
      <c r="DG70" s="3" t="str">
        <f>IF(Table1_1[[#This Row],[Flood Risk Index]]&lt;0.1,"Low",IF(Table1_1[[#This Row],[Flood Risk Index]]&lt;0.3,"Moderate","High"))</f>
        <v>Low</v>
      </c>
    </row>
    <row r="71" spans="1:111" x14ac:dyDescent="0.3">
      <c r="A71" s="3" t="s">
        <v>195</v>
      </c>
      <c r="B71">
        <v>6</v>
      </c>
      <c r="C71">
        <v>1170074.625</v>
      </c>
      <c r="D71">
        <v>805070.125</v>
      </c>
      <c r="E71">
        <v>86862.546879999994</v>
      </c>
      <c r="F71">
        <v>1188</v>
      </c>
      <c r="G71">
        <v>840734.9375</v>
      </c>
      <c r="H71">
        <v>2785611.5</v>
      </c>
      <c r="I71">
        <v>1.4533822540000001</v>
      </c>
      <c r="J71">
        <v>0.122889385</v>
      </c>
      <c r="K71">
        <v>1.413049E-3</v>
      </c>
      <c r="L71">
        <v>1.43E-11</v>
      </c>
      <c r="M71">
        <v>0.14066994199999999</v>
      </c>
      <c r="N71">
        <v>8.1373996730000009</v>
      </c>
      <c r="O71">
        <v>5.1801899999999999E-4</v>
      </c>
      <c r="P71">
        <v>1.6792099999999999E-4</v>
      </c>
      <c r="Q71">
        <v>2.6851930620000002</v>
      </c>
      <c r="R71">
        <v>1.3917282820000001</v>
      </c>
      <c r="S71">
        <v>0.42004227599999999</v>
      </c>
      <c r="T71">
        <v>1124</v>
      </c>
      <c r="U71">
        <v>1.66E-8</v>
      </c>
      <c r="V71">
        <v>9.8900000000000005E-5</v>
      </c>
      <c r="W71" s="13">
        <v>2.79E-12</v>
      </c>
      <c r="X71">
        <v>0.19949066600000001</v>
      </c>
      <c r="Y71">
        <v>1124</v>
      </c>
      <c r="Z71">
        <v>242</v>
      </c>
      <c r="AA71">
        <v>59</v>
      </c>
      <c r="AB71">
        <v>14</v>
      </c>
      <c r="AC71">
        <v>3</v>
      </c>
      <c r="AD71">
        <v>1</v>
      </c>
      <c r="AG71">
        <v>7348735</v>
      </c>
      <c r="AH71">
        <v>3882560.75</v>
      </c>
      <c r="AI71">
        <v>1776935.125</v>
      </c>
      <c r="AJ71">
        <v>489316.40629999997</v>
      </c>
      <c r="AK71">
        <v>345153.28129999997</v>
      </c>
      <c r="AL71">
        <v>743383.125</v>
      </c>
      <c r="AO71">
        <v>6538.0205079999996</v>
      </c>
      <c r="AP71">
        <v>16043.639649999999</v>
      </c>
      <c r="AQ71">
        <v>30117.54492</v>
      </c>
      <c r="AR71">
        <v>34951.171880000002</v>
      </c>
      <c r="AS71">
        <v>115051.0938</v>
      </c>
      <c r="AT71">
        <v>0.52833050500000001</v>
      </c>
      <c r="AU71">
        <v>0.45767092700000001</v>
      </c>
      <c r="AV71">
        <v>0.275371015</v>
      </c>
      <c r="AW71">
        <v>0.705378532</v>
      </c>
      <c r="AX71">
        <v>2.153776884</v>
      </c>
      <c r="BA71">
        <v>4.6446280480000004</v>
      </c>
      <c r="BB71">
        <v>4.101695061</v>
      </c>
      <c r="BC71">
        <v>4.2142858509999996</v>
      </c>
      <c r="BD71">
        <v>4.6666665079999996</v>
      </c>
      <c r="BE71">
        <v>3</v>
      </c>
      <c r="BH71">
        <v>25.745652</v>
      </c>
      <c r="BI71">
        <v>13.232467</v>
      </c>
      <c r="BJ71">
        <v>43.502603999999998</v>
      </c>
      <c r="BK71">
        <v>473.61119400000001</v>
      </c>
      <c r="BL71">
        <v>41.446083000000002</v>
      </c>
      <c r="BM71">
        <v>10.988531</v>
      </c>
      <c r="BN71">
        <v>30.457552</v>
      </c>
      <c r="BO71">
        <v>26.316147999999998</v>
      </c>
      <c r="BP71">
        <v>25.899643000000001</v>
      </c>
      <c r="BQ71">
        <v>32.071860999999998</v>
      </c>
      <c r="BR71">
        <v>19.965585999999998</v>
      </c>
      <c r="BS71">
        <v>1120.1060299999999</v>
      </c>
      <c r="BT71">
        <v>352.17142799999999</v>
      </c>
      <c r="BU71">
        <v>3.0762079999999998</v>
      </c>
      <c r="BV71">
        <v>141.055533</v>
      </c>
      <c r="BW71">
        <v>907.08941200000004</v>
      </c>
      <c r="BX71">
        <v>17.821391999999999</v>
      </c>
      <c r="BY71">
        <v>129.51872700000001</v>
      </c>
      <c r="BZ71">
        <v>26.691392</v>
      </c>
      <c r="CA71" s="3" t="s">
        <v>116</v>
      </c>
      <c r="CB71">
        <v>66349964.200000003</v>
      </c>
      <c r="CC71">
        <v>47971396.789999999</v>
      </c>
      <c r="CD71">
        <v>33405321.079999998</v>
      </c>
      <c r="CE71">
        <v>26099650.030000001</v>
      </c>
      <c r="CF71">
        <v>25340152.449999999</v>
      </c>
      <c r="CG71">
        <v>22336078.239999998</v>
      </c>
      <c r="CH71">
        <v>3095.7297330000001</v>
      </c>
      <c r="CI71">
        <v>4026.5900959999999</v>
      </c>
      <c r="CJ71">
        <v>2304.7831940000001</v>
      </c>
      <c r="CK71">
        <v>1927.680159</v>
      </c>
      <c r="CL71">
        <v>1849.546979</v>
      </c>
      <c r="CM71">
        <v>1609.5101569999999</v>
      </c>
      <c r="CN71">
        <v>1.319145</v>
      </c>
      <c r="CO71">
        <v>281.20670899999999</v>
      </c>
      <c r="CP71">
        <v>6.4232451309999998</v>
      </c>
      <c r="CQ71">
        <v>0.47976502399999998</v>
      </c>
      <c r="CR71">
        <v>0.51616104299999999</v>
      </c>
      <c r="CS71">
        <v>0.44336908400000002</v>
      </c>
      <c r="CT71">
        <v>0.40862746100000003</v>
      </c>
      <c r="CU71">
        <v>0.38050330300000001</v>
      </c>
      <c r="CV71">
        <v>0.35403351999999999</v>
      </c>
      <c r="CW71">
        <v>17694680</v>
      </c>
      <c r="CX71">
        <v>202.580862</v>
      </c>
      <c r="CY71" s="3" t="s">
        <v>117</v>
      </c>
      <c r="CZ71" s="3" t="s">
        <v>137</v>
      </c>
      <c r="DA71" s="3" t="s">
        <v>135</v>
      </c>
      <c r="DB71" s="3" t="str">
        <f>IF(Table1_1[[#This Row],[Drainage Area]]&lt;5000,"Small",IF(Table1_1[[#This Row],[Drainage Area]]&lt;20000,"Medium","Large"))</f>
        <v>Large</v>
      </c>
      <c r="DC71" s="3" t="str">
        <f>IF(Table1_1[[#This Row],[Population Density]]&lt;200,"Low",IF(Table1_1[[#This Row],[Population Density]]&lt;500,"Medium","High"))</f>
        <v>Medium</v>
      </c>
      <c r="DD71" s="3" t="str">
        <f>IF(Table1_1[[#This Row],[Relief Ratio]]&lt;0.02,"Flat",IF(Table1_1[[#This Row],[Relief Ratio]]&lt;0.05,"Moderate","Steep"))</f>
        <v>Flat</v>
      </c>
      <c r="DE71" s="3" t="str">
        <f>IF(Table1_1[[#This Row],[Drainage Intensity]]&lt;2,"Low",IF(Table1_1[[#This Row],[Drainage Density]]&lt;4,"Moderate","High"))</f>
        <v>Low</v>
      </c>
      <c r="DF71" s="12">
        <f>Table1_1[[#This Row],[Drainage Density]]*Table1_1[[#This Row],[Relief Ratio]]</f>
        <v>2.37280601129E-7</v>
      </c>
      <c r="DG71" s="3" t="str">
        <f>IF(Table1_1[[#This Row],[Flood Risk Index]]&lt;0.1,"Low",IF(Table1_1[[#This Row],[Flood Risk Index]]&lt;0.3,"Moderate","High"))</f>
        <v>Low</v>
      </c>
    </row>
    <row r="72" spans="1:111" x14ac:dyDescent="0.3">
      <c r="A72" s="3" t="s">
        <v>196</v>
      </c>
      <c r="B72">
        <v>3</v>
      </c>
      <c r="C72">
        <v>44865.855470000002</v>
      </c>
      <c r="D72">
        <v>33050.316409999999</v>
      </c>
      <c r="E72">
        <v>757.82421880000004</v>
      </c>
      <c r="F72">
        <v>596</v>
      </c>
      <c r="G72">
        <v>37953.113279999998</v>
      </c>
      <c r="H72">
        <v>128600.3281</v>
      </c>
      <c r="I72">
        <v>1.3575015070000001</v>
      </c>
      <c r="J72">
        <v>0.52610647700000002</v>
      </c>
      <c r="K72">
        <v>1.5703587000000001E-2</v>
      </c>
      <c r="L72">
        <v>3.3900000000000001E-9</v>
      </c>
      <c r="M72">
        <v>0.57582986400000002</v>
      </c>
      <c r="N72">
        <v>1.9007558819999999</v>
      </c>
      <c r="O72">
        <v>1.24416E-4</v>
      </c>
      <c r="P72">
        <v>1.6071E-4</v>
      </c>
      <c r="Q72">
        <v>1.327177644</v>
      </c>
      <c r="R72">
        <v>1.1821390389999999</v>
      </c>
      <c r="S72">
        <v>0.34887823499999998</v>
      </c>
      <c r="T72">
        <v>13</v>
      </c>
      <c r="U72">
        <v>2.11E-8</v>
      </c>
      <c r="V72">
        <v>1.3137399999999999E-4</v>
      </c>
      <c r="W72" s="13">
        <v>3.3899999999999999E-12</v>
      </c>
      <c r="X72">
        <v>9.5782935999999999E-2</v>
      </c>
      <c r="Y72">
        <v>13</v>
      </c>
      <c r="Z72">
        <v>2</v>
      </c>
      <c r="AA72">
        <v>1</v>
      </c>
      <c r="AG72">
        <v>78528.164059999996</v>
      </c>
      <c r="AH72">
        <v>26233.964840000001</v>
      </c>
      <c r="AI72">
        <v>17027.51758</v>
      </c>
      <c r="AO72">
        <v>6040.6279299999997</v>
      </c>
      <c r="AP72">
        <v>13116.98242</v>
      </c>
      <c r="AQ72">
        <v>17027.51758</v>
      </c>
      <c r="AT72">
        <v>0.33407077200000002</v>
      </c>
      <c r="AU72">
        <v>0.64906382600000001</v>
      </c>
      <c r="BA72">
        <v>6.5</v>
      </c>
      <c r="BB72">
        <v>2</v>
      </c>
      <c r="BH72">
        <v>25.424382000000001</v>
      </c>
      <c r="BI72">
        <v>12.700868</v>
      </c>
      <c r="BJ72">
        <v>51.794705</v>
      </c>
      <c r="BK72">
        <v>284.73894200000001</v>
      </c>
      <c r="BL72">
        <v>37.038276000000003</v>
      </c>
      <c r="BM72">
        <v>12.518086</v>
      </c>
      <c r="BN72">
        <v>24.520188999999998</v>
      </c>
      <c r="BO72">
        <v>25.302015000000001</v>
      </c>
      <c r="BP72">
        <v>23.574553000000002</v>
      </c>
      <c r="BQ72">
        <v>29.181948999999999</v>
      </c>
      <c r="BR72">
        <v>21.902383</v>
      </c>
      <c r="BS72">
        <v>2358.3922189999998</v>
      </c>
      <c r="BT72">
        <v>915.41219799999999</v>
      </c>
      <c r="BU72">
        <v>0.53732899999999995</v>
      </c>
      <c r="BV72">
        <v>156.476237</v>
      </c>
      <c r="BW72">
        <v>1970.7402729999999</v>
      </c>
      <c r="BX72">
        <v>3.3301789999999998</v>
      </c>
      <c r="BY72">
        <v>282.34279700000002</v>
      </c>
      <c r="BZ72">
        <v>5.5604630000000004</v>
      </c>
      <c r="CA72" s="3" t="s">
        <v>116</v>
      </c>
      <c r="CB72">
        <v>87513390.200000003</v>
      </c>
      <c r="CC72">
        <v>64171053</v>
      </c>
      <c r="CD72">
        <v>45026656.600000001</v>
      </c>
      <c r="CE72">
        <v>30523954.600000001</v>
      </c>
      <c r="CF72">
        <v>26145880.75</v>
      </c>
      <c r="CG72">
        <v>18724337.449999999</v>
      </c>
      <c r="CH72">
        <v>6955.9588800000001</v>
      </c>
      <c r="CI72">
        <v>9047.5588000000007</v>
      </c>
      <c r="CJ72">
        <v>5110.6971999999996</v>
      </c>
      <c r="CK72">
        <v>3629.8588199999999</v>
      </c>
      <c r="CL72">
        <v>3400.1328600000002</v>
      </c>
      <c r="CM72">
        <v>2704.6105600000001</v>
      </c>
      <c r="CN72">
        <v>0.15004899999999999</v>
      </c>
      <c r="CO72">
        <v>249.4</v>
      </c>
      <c r="CP72">
        <v>7.4681238619999997</v>
      </c>
      <c r="CQ72">
        <v>0.70969146400000005</v>
      </c>
      <c r="CR72">
        <v>0.76353017999999995</v>
      </c>
      <c r="CS72">
        <v>0.65585287199999998</v>
      </c>
      <c r="CT72">
        <v>0.60446141200000003</v>
      </c>
      <c r="CU72">
        <v>0.56285877399999995</v>
      </c>
      <c r="CV72">
        <v>0.52370337</v>
      </c>
      <c r="CW72">
        <v>150872.75080000001</v>
      </c>
      <c r="CX72">
        <v>196.80316999999999</v>
      </c>
      <c r="CY72" s="3" t="s">
        <v>133</v>
      </c>
      <c r="CZ72" s="3" t="s">
        <v>134</v>
      </c>
      <c r="DA72" s="3" t="s">
        <v>110</v>
      </c>
      <c r="DB72" s="3" t="str">
        <f>IF(Table1_1[[#This Row],[Drainage Area]]&lt;5000,"Small",IF(Table1_1[[#This Row],[Drainage Area]]&lt;20000,"Medium","Large"))</f>
        <v>Small</v>
      </c>
      <c r="DC72" s="3" t="str">
        <f>IF(Table1_1[[#This Row],[Population Density]]&lt;200,"Low",IF(Table1_1[[#This Row],[Population Density]]&lt;500,"Medium","High"))</f>
        <v>Low</v>
      </c>
      <c r="DD72" s="3" t="str">
        <f>IF(Table1_1[[#This Row],[Relief Ratio]]&lt;0.02,"Flat",IF(Table1_1[[#This Row],[Relief Ratio]]&lt;0.05,"Moderate","Steep"))</f>
        <v>Flat</v>
      </c>
      <c r="DE72" s="3" t="str">
        <f>IF(Table1_1[[#This Row],[Drainage Intensity]]&lt;2,"Low",IF(Table1_1[[#This Row],[Drainage Density]]&lt;4,"Moderate","High"))</f>
        <v>Low</v>
      </c>
      <c r="DF72" s="12">
        <f>Table1_1[[#This Row],[Drainage Density]]*Table1_1[[#This Row],[Relief Ratio]]</f>
        <v>2.5237234667700002E-6</v>
      </c>
      <c r="DG72" s="3" t="str">
        <f>IF(Table1_1[[#This Row],[Flood Risk Index]]&lt;0.1,"Low",IF(Table1_1[[#This Row],[Flood Risk Index]]&lt;0.3,"Moderate","High"))</f>
        <v>Low</v>
      </c>
    </row>
    <row r="73" spans="1:111" x14ac:dyDescent="0.3">
      <c r="A73" s="3" t="s">
        <v>197</v>
      </c>
      <c r="B73">
        <v>6</v>
      </c>
      <c r="C73">
        <v>572100.6875</v>
      </c>
      <c r="D73">
        <v>386962.34379999997</v>
      </c>
      <c r="E73">
        <v>64017.378909999999</v>
      </c>
      <c r="F73">
        <v>1487</v>
      </c>
      <c r="G73">
        <v>389954.09379999997</v>
      </c>
      <c r="H73">
        <v>1413298.5</v>
      </c>
      <c r="I73">
        <v>1.4784401659999999</v>
      </c>
      <c r="J73">
        <v>0.42098915599999998</v>
      </c>
      <c r="K73">
        <v>3.8132690000000002E-3</v>
      </c>
      <c r="L73">
        <v>3.59E-11</v>
      </c>
      <c r="M73">
        <v>0.402754098</v>
      </c>
      <c r="N73">
        <v>2.3753581050000001</v>
      </c>
      <c r="O73">
        <v>7.6346200000000002E-4</v>
      </c>
      <c r="P73">
        <v>1.6394700000000001E-4</v>
      </c>
      <c r="Q73">
        <v>1.5869241949999999</v>
      </c>
      <c r="R73">
        <v>1.4670975209999999</v>
      </c>
      <c r="S73">
        <v>0.40479820999999999</v>
      </c>
      <c r="T73">
        <v>842</v>
      </c>
      <c r="U73">
        <v>1.6899999999999999E-8</v>
      </c>
      <c r="V73">
        <v>1.02806E-4</v>
      </c>
      <c r="W73" s="13">
        <v>2.76E-12</v>
      </c>
      <c r="X73">
        <v>0.24378898700000001</v>
      </c>
      <c r="Y73">
        <v>842</v>
      </c>
      <c r="Z73">
        <v>185</v>
      </c>
      <c r="AA73">
        <v>43</v>
      </c>
      <c r="AB73">
        <v>6</v>
      </c>
      <c r="AC73">
        <v>2</v>
      </c>
      <c r="AD73">
        <v>1</v>
      </c>
      <c r="AG73">
        <v>5508303.5</v>
      </c>
      <c r="AH73">
        <v>2695714.25</v>
      </c>
      <c r="AI73">
        <v>1311469.25</v>
      </c>
      <c r="AJ73">
        <v>395859.9375</v>
      </c>
      <c r="AK73">
        <v>518155.375</v>
      </c>
      <c r="AL73">
        <v>65946.398440000004</v>
      </c>
      <c r="AO73">
        <v>6541.9282229999999</v>
      </c>
      <c r="AP73">
        <v>14571.42871</v>
      </c>
      <c r="AQ73">
        <v>30499.285159999999</v>
      </c>
      <c r="AR73">
        <v>65976.65625</v>
      </c>
      <c r="AS73">
        <v>259077.6875</v>
      </c>
      <c r="AT73">
        <v>0.48939102899999998</v>
      </c>
      <c r="AU73">
        <v>0.48650157500000002</v>
      </c>
      <c r="AV73">
        <v>0.30184462699999998</v>
      </c>
      <c r="AW73">
        <v>1.308936119</v>
      </c>
      <c r="AX73">
        <v>0.127271473</v>
      </c>
      <c r="BA73">
        <v>4.5513515470000003</v>
      </c>
      <c r="BB73">
        <v>4.3023257260000003</v>
      </c>
      <c r="BC73">
        <v>7.1666665079999996</v>
      </c>
      <c r="BD73">
        <v>3</v>
      </c>
      <c r="BE73">
        <v>2</v>
      </c>
      <c r="BH73">
        <v>25.396463000000001</v>
      </c>
      <c r="BI73">
        <v>10.744284</v>
      </c>
      <c r="BJ73">
        <v>55.465840999999998</v>
      </c>
      <c r="BK73">
        <v>216.506056</v>
      </c>
      <c r="BL73">
        <v>35.851981000000002</v>
      </c>
      <c r="BM73">
        <v>16.477876999999999</v>
      </c>
      <c r="BN73">
        <v>19.374105</v>
      </c>
      <c r="BO73">
        <v>24.693598999999999</v>
      </c>
      <c r="BP73">
        <v>25.220489000000001</v>
      </c>
      <c r="BQ73">
        <v>28.579781000000001</v>
      </c>
      <c r="BR73">
        <v>23.129677000000001</v>
      </c>
      <c r="BS73">
        <v>888.81731600000001</v>
      </c>
      <c r="BT73">
        <v>258.04785199999998</v>
      </c>
      <c r="BU73">
        <v>0.79360900000000001</v>
      </c>
      <c r="BV73">
        <v>97.609813000000003</v>
      </c>
      <c r="BW73">
        <v>560.20734100000004</v>
      </c>
      <c r="BX73">
        <v>5.9664910000000004</v>
      </c>
      <c r="BY73">
        <v>115.514914</v>
      </c>
      <c r="BZ73">
        <v>90.523867999999993</v>
      </c>
      <c r="CA73" s="3" t="s">
        <v>139</v>
      </c>
      <c r="CB73">
        <v>147827041.09999999</v>
      </c>
      <c r="CC73">
        <v>107228676.90000001</v>
      </c>
      <c r="CD73">
        <v>74716707.760000005</v>
      </c>
      <c r="CE73">
        <v>51375685.829999998</v>
      </c>
      <c r="CF73">
        <v>36591464.57</v>
      </c>
      <c r="CG73">
        <v>26972694.469999999</v>
      </c>
      <c r="CH73">
        <v>5127.3419599999997</v>
      </c>
      <c r="CI73">
        <v>6669.0919869999998</v>
      </c>
      <c r="CJ73">
        <v>3802.8569229999998</v>
      </c>
      <c r="CK73">
        <v>2801.0043719999999</v>
      </c>
      <c r="CL73">
        <v>2177.2482599999998</v>
      </c>
      <c r="CM73">
        <v>1766.3422330000001</v>
      </c>
      <c r="CN73">
        <v>1.970453</v>
      </c>
      <c r="CO73">
        <v>360.825806</v>
      </c>
      <c r="CP73">
        <v>6.2787683779999997</v>
      </c>
      <c r="CQ73">
        <v>0.64786744699999999</v>
      </c>
      <c r="CR73">
        <v>0.69701605099999997</v>
      </c>
      <c r="CS73">
        <v>0.59871890699999997</v>
      </c>
      <c r="CT73">
        <v>0.55180435999999999</v>
      </c>
      <c r="CU73">
        <v>0.51382590900000003</v>
      </c>
      <c r="CV73">
        <v>0.47808151500000001</v>
      </c>
      <c r="CW73">
        <v>15478840</v>
      </c>
      <c r="CX73">
        <v>240.31345099999999</v>
      </c>
      <c r="CY73" s="3" t="s">
        <v>117</v>
      </c>
      <c r="CZ73" s="3" t="s">
        <v>137</v>
      </c>
      <c r="DA73" s="3" t="s">
        <v>114</v>
      </c>
      <c r="DB73" s="3" t="str">
        <f>IF(Table1_1[[#This Row],[Drainage Area]]&lt;5000,"Small",IF(Table1_1[[#This Row],[Drainage Area]]&lt;20000,"Medium","Large"))</f>
        <v>Large</v>
      </c>
      <c r="DC73" s="3" t="str">
        <f>IF(Table1_1[[#This Row],[Population Density]]&lt;200,"Low",IF(Table1_1[[#This Row],[Population Density]]&lt;500,"Medium","High"))</f>
        <v>Medium</v>
      </c>
      <c r="DD73" s="3" t="str">
        <f>IF(Table1_1[[#This Row],[Relief Ratio]]&lt;0.02,"Flat",IF(Table1_1[[#This Row],[Relief Ratio]]&lt;0.05,"Moderate","Steep"))</f>
        <v>Flat</v>
      </c>
      <c r="DE73" s="3" t="str">
        <f>IF(Table1_1[[#This Row],[Drainage Intensity]]&lt;2,"Low",IF(Table1_1[[#This Row],[Drainage Density]]&lt;4,"Moderate","High"))</f>
        <v>Low</v>
      </c>
      <c r="DF73" s="12">
        <f>Table1_1[[#This Row],[Drainage Density]]*Table1_1[[#This Row],[Relief Ratio]]</f>
        <v>6.2517401274300007E-7</v>
      </c>
      <c r="DG73" s="3" t="str">
        <f>IF(Table1_1[[#This Row],[Flood Risk Index]]&lt;0.1,"Low",IF(Table1_1[[#This Row],[Flood Risk Index]]&lt;0.3,"Moderate","High"))</f>
        <v>Low</v>
      </c>
    </row>
    <row r="74" spans="1:111" x14ac:dyDescent="0.3">
      <c r="A74" s="3" t="s">
        <v>198</v>
      </c>
      <c r="B74">
        <v>5</v>
      </c>
      <c r="C74">
        <v>192726.0938</v>
      </c>
      <c r="D74">
        <v>116788.14840000001</v>
      </c>
      <c r="E74">
        <v>12608.525390000001</v>
      </c>
      <c r="F74">
        <v>785</v>
      </c>
      <c r="G74">
        <v>131660.8125</v>
      </c>
      <c r="H74">
        <v>695523.3125</v>
      </c>
      <c r="I74">
        <v>1.65021956</v>
      </c>
      <c r="J74">
        <v>0.72736305000000001</v>
      </c>
      <c r="K74">
        <v>5.9622900000000003E-3</v>
      </c>
      <c r="L74">
        <v>2.4E-10</v>
      </c>
      <c r="M74">
        <v>0.327529758</v>
      </c>
      <c r="N74">
        <v>1.374829292</v>
      </c>
      <c r="O74">
        <v>3.1918400000000003E-4</v>
      </c>
      <c r="P74">
        <v>1.6108299999999999E-4</v>
      </c>
      <c r="Q74">
        <v>1.759749174</v>
      </c>
      <c r="R74">
        <v>1.4638075829999999</v>
      </c>
      <c r="S74">
        <v>0.27709507900000002</v>
      </c>
      <c r="T74">
        <v>172</v>
      </c>
      <c r="U74">
        <v>1.7599999999999999E-8</v>
      </c>
      <c r="V74">
        <v>1.09305E-4</v>
      </c>
      <c r="W74" s="13">
        <v>2.84E-12</v>
      </c>
      <c r="X74">
        <v>0.12644997199999999</v>
      </c>
      <c r="Y74">
        <v>172</v>
      </c>
      <c r="Z74">
        <v>37</v>
      </c>
      <c r="AA74">
        <v>9</v>
      </c>
      <c r="AB74">
        <v>3</v>
      </c>
      <c r="AC74">
        <v>1</v>
      </c>
      <c r="AG74">
        <v>987477.6875</v>
      </c>
      <c r="AH74">
        <v>512323.625</v>
      </c>
      <c r="AI74">
        <v>279685.28129999997</v>
      </c>
      <c r="AJ74">
        <v>220217.875</v>
      </c>
      <c r="AK74">
        <v>31311.84375</v>
      </c>
      <c r="AO74">
        <v>5741.1494140000004</v>
      </c>
      <c r="AP74">
        <v>13846.583979999999</v>
      </c>
      <c r="AQ74">
        <v>31076.14258</v>
      </c>
      <c r="AR74">
        <v>73405.960940000004</v>
      </c>
      <c r="AS74">
        <v>31311.84375</v>
      </c>
      <c r="AT74">
        <v>0.51882046500000001</v>
      </c>
      <c r="AU74">
        <v>0.54591524599999997</v>
      </c>
      <c r="AV74">
        <v>0.78737741699999997</v>
      </c>
      <c r="AW74">
        <v>0.142185748</v>
      </c>
      <c r="BA74">
        <v>4.6486487390000004</v>
      </c>
      <c r="BB74">
        <v>4.1111111640000004</v>
      </c>
      <c r="BC74">
        <v>3</v>
      </c>
      <c r="BD74">
        <v>3</v>
      </c>
      <c r="BH74">
        <v>25.322399000000001</v>
      </c>
      <c r="BI74">
        <v>10.954857000000001</v>
      </c>
      <c r="BJ74">
        <v>41.089035000000003</v>
      </c>
      <c r="BK74">
        <v>456.75295599999998</v>
      </c>
      <c r="BL74">
        <v>38.145051000000002</v>
      </c>
      <c r="BM74">
        <v>11.479861</v>
      </c>
      <c r="BN74">
        <v>26.665189999999999</v>
      </c>
      <c r="BO74">
        <v>27.105104000000001</v>
      </c>
      <c r="BP74">
        <v>19.304417999999998</v>
      </c>
      <c r="BQ74">
        <v>30.645275000000002</v>
      </c>
      <c r="BR74">
        <v>19.223189999999999</v>
      </c>
      <c r="BS74">
        <v>1327.5218769999999</v>
      </c>
      <c r="BT74">
        <v>333.244213</v>
      </c>
      <c r="BU74">
        <v>2.7711160000000001</v>
      </c>
      <c r="BV74">
        <v>114.936239</v>
      </c>
      <c r="BW74">
        <v>902.23980600000004</v>
      </c>
      <c r="BX74">
        <v>25.634581000000001</v>
      </c>
      <c r="BY74">
        <v>271.27785</v>
      </c>
      <c r="BZ74">
        <v>36.593434000000002</v>
      </c>
      <c r="CA74" s="3" t="s">
        <v>116</v>
      </c>
      <c r="CB74">
        <v>107133734.59999999</v>
      </c>
      <c r="CC74">
        <v>77010373.329999998</v>
      </c>
      <c r="CD74">
        <v>50695137.329999998</v>
      </c>
      <c r="CE74">
        <v>40067377.82</v>
      </c>
      <c r="CF74">
        <v>30600094.350000001</v>
      </c>
      <c r="CG74">
        <v>26209228.640000001</v>
      </c>
      <c r="CH74">
        <v>2243.5094789999998</v>
      </c>
      <c r="CI74">
        <v>2918.1144859999999</v>
      </c>
      <c r="CJ74">
        <v>1590.365528</v>
      </c>
      <c r="CK74">
        <v>1344.5804880000001</v>
      </c>
      <c r="CL74">
        <v>1148.1525260000001</v>
      </c>
      <c r="CM74">
        <v>1109.451812</v>
      </c>
      <c r="CN74">
        <v>4.2874299999999996</v>
      </c>
      <c r="CO74">
        <v>241.691824</v>
      </c>
      <c r="CP74">
        <v>25.963094850000001</v>
      </c>
      <c r="CQ74">
        <v>0.479470069</v>
      </c>
      <c r="CR74">
        <v>0.51584366800000003</v>
      </c>
      <c r="CS74">
        <v>0.44309649699999998</v>
      </c>
      <c r="CT74">
        <v>0.40837622200000001</v>
      </c>
      <c r="CU74">
        <v>0.38026938300000002</v>
      </c>
      <c r="CV74">
        <v>0.35381585599999998</v>
      </c>
      <c r="CW74">
        <v>4975459</v>
      </c>
      <c r="CX74">
        <v>392.50916799999999</v>
      </c>
      <c r="CY74" s="3" t="s">
        <v>117</v>
      </c>
      <c r="CZ74" s="3" t="s">
        <v>118</v>
      </c>
      <c r="DA74" s="3" t="s">
        <v>114</v>
      </c>
      <c r="DB74" s="3" t="str">
        <f>IF(Table1_1[[#This Row],[Drainage Area]]&lt;5000,"Small",IF(Table1_1[[#This Row],[Drainage Area]]&lt;20000,"Medium","Large"))</f>
        <v>Medium</v>
      </c>
      <c r="DC74" s="3" t="str">
        <f>IF(Table1_1[[#This Row],[Population Density]]&lt;200,"Low",IF(Table1_1[[#This Row],[Population Density]]&lt;500,"Medium","High"))</f>
        <v>Medium</v>
      </c>
      <c r="DD74" s="3" t="str">
        <f>IF(Table1_1[[#This Row],[Relief Ratio]]&lt;0.02,"Flat",IF(Table1_1[[#This Row],[Relief Ratio]]&lt;0.05,"Moderate","Steep"))</f>
        <v>Flat</v>
      </c>
      <c r="DE74" s="3" t="str">
        <f>IF(Table1_1[[#This Row],[Drainage Intensity]]&lt;2,"Low",IF(Table1_1[[#This Row],[Drainage Density]]&lt;4,"Moderate","High"))</f>
        <v>Low</v>
      </c>
      <c r="DF74" s="12">
        <f>Table1_1[[#This Row],[Drainage Density]]*Table1_1[[#This Row],[Relief Ratio]]</f>
        <v>9.6042356006999993E-7</v>
      </c>
      <c r="DG74" s="3" t="str">
        <f>IF(Table1_1[[#This Row],[Flood Risk Index]]&lt;0.1,"Low",IF(Table1_1[[#This Row],[Flood Risk Index]]&lt;0.3,"Moderate","High"))</f>
        <v>Low</v>
      </c>
    </row>
    <row r="75" spans="1:111" x14ac:dyDescent="0.3">
      <c r="A75" s="3" t="s">
        <v>199</v>
      </c>
      <c r="B75">
        <v>3</v>
      </c>
      <c r="C75">
        <v>42982.296880000002</v>
      </c>
      <c r="D75">
        <v>30920.615229999999</v>
      </c>
      <c r="E75">
        <v>551.19116210000004</v>
      </c>
      <c r="F75">
        <v>847</v>
      </c>
      <c r="G75">
        <v>36609.117189999997</v>
      </c>
      <c r="H75">
        <v>114719.375</v>
      </c>
      <c r="I75">
        <v>1.390085459</v>
      </c>
      <c r="J75">
        <v>0.41126686299999998</v>
      </c>
      <c r="K75">
        <v>2.3136314000000002E-2</v>
      </c>
      <c r="L75">
        <v>4.1199999999999998E-9</v>
      </c>
      <c r="M75">
        <v>0.52630627200000002</v>
      </c>
      <c r="N75">
        <v>2.4315111639999998</v>
      </c>
      <c r="O75">
        <v>1.1332000000000001E-4</v>
      </c>
      <c r="P75">
        <v>1.55007E-4</v>
      </c>
      <c r="Q75">
        <v>1.3882154229999999</v>
      </c>
      <c r="R75">
        <v>1.174087286</v>
      </c>
      <c r="S75">
        <v>0.37467339599999999</v>
      </c>
      <c r="T75">
        <v>10</v>
      </c>
      <c r="U75">
        <v>2.36E-8</v>
      </c>
      <c r="V75">
        <v>1.52156E-4</v>
      </c>
      <c r="W75" s="13">
        <v>3.6600000000000002E-12</v>
      </c>
      <c r="X75">
        <v>0.131290883</v>
      </c>
      <c r="Y75">
        <v>10</v>
      </c>
      <c r="Z75">
        <v>2</v>
      </c>
      <c r="AA75">
        <v>1</v>
      </c>
      <c r="AG75">
        <v>31966.662110000001</v>
      </c>
      <c r="AH75">
        <v>49980.285159999999</v>
      </c>
      <c r="AI75">
        <v>3491.5134280000002</v>
      </c>
      <c r="AO75">
        <v>3196.66626</v>
      </c>
      <c r="AP75">
        <v>24990.14258</v>
      </c>
      <c r="AQ75">
        <v>3491.5134280000002</v>
      </c>
      <c r="AT75">
        <v>1.563512802</v>
      </c>
      <c r="AU75">
        <v>6.9857813000000005E-2</v>
      </c>
      <c r="BA75">
        <v>5</v>
      </c>
      <c r="BB75">
        <v>2</v>
      </c>
      <c r="BH75">
        <v>25.245559</v>
      </c>
      <c r="BI75">
        <v>8.7713830000000002</v>
      </c>
      <c r="BJ75">
        <v>58.013447999999997</v>
      </c>
      <c r="BK75">
        <v>143.63467700000001</v>
      </c>
      <c r="BL75">
        <v>33.101686999999998</v>
      </c>
      <c r="BM75">
        <v>17.979600999999999</v>
      </c>
      <c r="BN75">
        <v>15.122085999999999</v>
      </c>
      <c r="BO75">
        <v>24.311451999999999</v>
      </c>
      <c r="BP75">
        <v>25.210864000000001</v>
      </c>
      <c r="BQ75">
        <v>27.466640999999999</v>
      </c>
      <c r="BR75">
        <v>24.173850000000002</v>
      </c>
      <c r="BS75">
        <v>5887.2638040000002</v>
      </c>
      <c r="BT75">
        <v>2166.7960119999998</v>
      </c>
      <c r="BU75">
        <v>0.49693300000000001</v>
      </c>
      <c r="BV75">
        <v>148.417688</v>
      </c>
      <c r="BW75">
        <v>4863.3466259999996</v>
      </c>
      <c r="BX75">
        <v>5.8389569999999997</v>
      </c>
      <c r="BY75">
        <v>201.89110400000001</v>
      </c>
      <c r="BZ75">
        <v>3761.6610430000001</v>
      </c>
      <c r="CA75" s="3" t="s">
        <v>116</v>
      </c>
      <c r="CB75">
        <v>55391201.75</v>
      </c>
      <c r="CC75">
        <v>40345506.25</v>
      </c>
      <c r="CD75">
        <v>28696364.559999999</v>
      </c>
      <c r="CE75">
        <v>19756616.059999999</v>
      </c>
      <c r="CF75">
        <v>14152878.689999999</v>
      </c>
      <c r="CG75">
        <v>10489827.5</v>
      </c>
      <c r="CH75">
        <v>5101.6587</v>
      </c>
      <c r="CI75">
        <v>6635.6859999999997</v>
      </c>
      <c r="CJ75">
        <v>3835.7204999999999</v>
      </c>
      <c r="CK75">
        <v>2808.6615999999999</v>
      </c>
      <c r="CL75">
        <v>2185.2521999999999</v>
      </c>
      <c r="CM75">
        <v>1772.2565</v>
      </c>
      <c r="CN75">
        <v>0.31437700000000002</v>
      </c>
      <c r="CO75">
        <v>354</v>
      </c>
      <c r="CP75">
        <v>1.315789474</v>
      </c>
      <c r="CQ75">
        <v>0.65422714000000004</v>
      </c>
      <c r="CR75">
        <v>0.70385819999999999</v>
      </c>
      <c r="CS75">
        <v>0.60459613999999995</v>
      </c>
      <c r="CT75">
        <v>0.55722106000000005</v>
      </c>
      <c r="CU75">
        <v>0.51886980000000005</v>
      </c>
      <c r="CV75">
        <v>0.48277452999999998</v>
      </c>
      <c r="CW75">
        <v>96317.125270000004</v>
      </c>
      <c r="CX75">
        <v>181.78707299999999</v>
      </c>
      <c r="CY75" s="3" t="s">
        <v>110</v>
      </c>
      <c r="CZ75" s="3" t="s">
        <v>175</v>
      </c>
      <c r="DA75" s="3" t="s">
        <v>110</v>
      </c>
      <c r="DB75" s="3" t="str">
        <f>IF(Table1_1[[#This Row],[Drainage Area]]&lt;5000,"Small",IF(Table1_1[[#This Row],[Drainage Area]]&lt;20000,"Medium","Large"))</f>
        <v>Small</v>
      </c>
      <c r="DC75" s="3" t="str">
        <f>IF(Table1_1[[#This Row],[Population Density]]&lt;200,"Low",IF(Table1_1[[#This Row],[Population Density]]&lt;500,"Medium","High"))</f>
        <v>Low</v>
      </c>
      <c r="DD75" s="3" t="str">
        <f>IF(Table1_1[[#This Row],[Relief Ratio]]&lt;0.02,"Flat",IF(Table1_1[[#This Row],[Relief Ratio]]&lt;0.05,"Moderate","Steep"))</f>
        <v>Moderate</v>
      </c>
      <c r="DE75" s="3" t="str">
        <f>IF(Table1_1[[#This Row],[Drainage Intensity]]&lt;2,"Low",IF(Table1_1[[#This Row],[Drainage Density]]&lt;4,"Moderate","High"))</f>
        <v>Low</v>
      </c>
      <c r="DF75" s="12">
        <f>Table1_1[[#This Row],[Drainage Density]]*Table1_1[[#This Row],[Relief Ratio]]</f>
        <v>3.5862906241980005E-6</v>
      </c>
      <c r="DG75" s="3" t="str">
        <f>IF(Table1_1[[#This Row],[Flood Risk Index]]&lt;0.1,"Low",IF(Table1_1[[#This Row],[Flood Risk Index]]&lt;0.3,"Moderate","High"))</f>
        <v>Low</v>
      </c>
    </row>
    <row r="76" spans="1:111" x14ac:dyDescent="0.3">
      <c r="A76" s="3" t="s">
        <v>200</v>
      </c>
      <c r="B76">
        <v>4</v>
      </c>
      <c r="C76">
        <v>127419.5781</v>
      </c>
      <c r="D76">
        <v>97785.867190000004</v>
      </c>
      <c r="E76">
        <v>3298.4409179999998</v>
      </c>
      <c r="F76">
        <v>552</v>
      </c>
      <c r="G76">
        <v>100640.2969</v>
      </c>
      <c r="H76">
        <v>319578.8125</v>
      </c>
      <c r="I76">
        <v>1.3030469419999999</v>
      </c>
      <c r="J76">
        <v>0.32566034799999999</v>
      </c>
      <c r="K76">
        <v>5.4848800000000001E-3</v>
      </c>
      <c r="L76">
        <v>6.1299999999999995E-10</v>
      </c>
      <c r="M76">
        <v>0.40584725100000002</v>
      </c>
      <c r="N76">
        <v>3.0706839559999999</v>
      </c>
      <c r="O76">
        <v>1.75231E-4</v>
      </c>
      <c r="P76">
        <v>1.5176100000000001E-4</v>
      </c>
      <c r="Q76">
        <v>1.580865264</v>
      </c>
      <c r="R76">
        <v>1.2660890819999999</v>
      </c>
      <c r="S76">
        <v>0.398710966</v>
      </c>
      <c r="T76">
        <v>43</v>
      </c>
      <c r="U76">
        <v>1.7E-8</v>
      </c>
      <c r="V76">
        <v>1.11872E-4</v>
      </c>
      <c r="W76" s="13">
        <v>2.5799999999999999E-12</v>
      </c>
      <c r="X76">
        <v>8.3771802000000006E-2</v>
      </c>
      <c r="Y76">
        <v>43</v>
      </c>
      <c r="Z76">
        <v>9</v>
      </c>
      <c r="AA76">
        <v>3</v>
      </c>
      <c r="AB76">
        <v>1</v>
      </c>
      <c r="AG76">
        <v>246173.9063</v>
      </c>
      <c r="AH76">
        <v>92599.054690000004</v>
      </c>
      <c r="AI76">
        <v>140640.89060000001</v>
      </c>
      <c r="AJ76">
        <v>21159.23242</v>
      </c>
      <c r="AO76">
        <v>5724.9746089999999</v>
      </c>
      <c r="AP76">
        <v>10288.784180000001</v>
      </c>
      <c r="AQ76">
        <v>46880.296880000002</v>
      </c>
      <c r="AR76">
        <v>21159.23242</v>
      </c>
      <c r="AT76">
        <v>0.37615299200000002</v>
      </c>
      <c r="AU76">
        <v>1.5188156370000001</v>
      </c>
      <c r="AV76">
        <v>0.15044864999999999</v>
      </c>
      <c r="BA76">
        <v>4.777777672</v>
      </c>
      <c r="BB76">
        <v>3</v>
      </c>
      <c r="BC76">
        <v>3</v>
      </c>
      <c r="BH76">
        <v>24.244817999999999</v>
      </c>
      <c r="BI76">
        <v>10.761735</v>
      </c>
      <c r="BJ76">
        <v>56.086204000000002</v>
      </c>
      <c r="BK76">
        <v>217.895015</v>
      </c>
      <c r="BL76">
        <v>34.524937000000001</v>
      </c>
      <c r="BM76">
        <v>15.330933</v>
      </c>
      <c r="BN76">
        <v>19.194004</v>
      </c>
      <c r="BO76">
        <v>23.728458</v>
      </c>
      <c r="BP76">
        <v>24.071864000000001</v>
      </c>
      <c r="BQ76">
        <v>27.32367</v>
      </c>
      <c r="BR76">
        <v>21.646546000000001</v>
      </c>
      <c r="BS76">
        <v>770.18790799999999</v>
      </c>
      <c r="BT76">
        <v>167.71600599999999</v>
      </c>
      <c r="BU76">
        <v>1.3341700000000001</v>
      </c>
      <c r="BV76">
        <v>87.781819999999996</v>
      </c>
      <c r="BW76">
        <v>423.55845499999998</v>
      </c>
      <c r="BX76">
        <v>7.5393879999999998</v>
      </c>
      <c r="BY76">
        <v>133.620923</v>
      </c>
      <c r="BZ76">
        <v>64.086302000000003</v>
      </c>
      <c r="CA76" s="3" t="s">
        <v>116</v>
      </c>
      <c r="CB76">
        <v>696193281.39999998</v>
      </c>
      <c r="CC76">
        <v>492973433.19999999</v>
      </c>
      <c r="CD76">
        <v>334615683</v>
      </c>
      <c r="CE76">
        <v>220245511.59999999</v>
      </c>
      <c r="CF76">
        <v>151504351.30000001</v>
      </c>
      <c r="CG76">
        <v>106779797.8</v>
      </c>
      <c r="CH76">
        <v>5119.7193230000003</v>
      </c>
      <c r="CI76">
        <v>6659.1772819999996</v>
      </c>
      <c r="CJ76">
        <v>3846.7186919999999</v>
      </c>
      <c r="CK76">
        <v>2823.2563030000001</v>
      </c>
      <c r="CL76">
        <v>2193.1971789999998</v>
      </c>
      <c r="CM76">
        <v>1775.823774</v>
      </c>
      <c r="CN76">
        <v>19.868362000000001</v>
      </c>
      <c r="CO76">
        <v>1484.3</v>
      </c>
      <c r="CP76">
        <v>32.441911439999998</v>
      </c>
      <c r="CQ76">
        <v>0.65587555500000005</v>
      </c>
      <c r="CR76">
        <v>0.70563166700000002</v>
      </c>
      <c r="CS76">
        <v>0.60611950299999995</v>
      </c>
      <c r="CT76">
        <v>0.55862505500000004</v>
      </c>
      <c r="CU76">
        <v>0.52017716400000003</v>
      </c>
      <c r="CV76">
        <v>0.483990947</v>
      </c>
      <c r="CW76">
        <v>6336434</v>
      </c>
      <c r="CX76">
        <v>1905.966541</v>
      </c>
      <c r="CY76" s="3" t="s">
        <v>117</v>
      </c>
      <c r="CZ76" s="3" t="s">
        <v>201</v>
      </c>
      <c r="DA76" s="3" t="s">
        <v>110</v>
      </c>
      <c r="DB76" s="3" t="str">
        <f>IF(Table1_1[[#This Row],[Drainage Area]]&lt;5000,"Small",IF(Table1_1[[#This Row],[Drainage Area]]&lt;20000,"Medium","Large"))</f>
        <v>Small</v>
      </c>
      <c r="DC76" s="3" t="str">
        <f>IF(Table1_1[[#This Row],[Population Density]]&lt;200,"Low",IF(Table1_1[[#This Row],[Population Density]]&lt;500,"Medium","High"))</f>
        <v>High</v>
      </c>
      <c r="DD76" s="3" t="str">
        <f>IF(Table1_1[[#This Row],[Relief Ratio]]&lt;0.02,"Flat",IF(Table1_1[[#This Row],[Relief Ratio]]&lt;0.05,"Moderate","Steep"))</f>
        <v>Flat</v>
      </c>
      <c r="DE76" s="3" t="str">
        <f>IF(Table1_1[[#This Row],[Drainage Intensity]]&lt;2,"Low",IF(Table1_1[[#This Row],[Drainage Density]]&lt;4,"Moderate","High"))</f>
        <v>Low</v>
      </c>
      <c r="DF76" s="12">
        <f>Table1_1[[#This Row],[Drainage Density]]*Table1_1[[#This Row],[Relief Ratio]]</f>
        <v>8.3239087368000006E-7</v>
      </c>
      <c r="DG76" s="3" t="str">
        <f>IF(Table1_1[[#This Row],[Flood Risk Index]]&lt;0.1,"Low",IF(Table1_1[[#This Row],[Flood Risk Index]]&lt;0.3,"Moderate","High"))</f>
        <v>Low</v>
      </c>
    </row>
    <row r="77" spans="1:111" x14ac:dyDescent="0.3">
      <c r="A77" s="3" t="s">
        <v>202</v>
      </c>
      <c r="B77">
        <v>6</v>
      </c>
      <c r="C77">
        <v>639711.4375</v>
      </c>
      <c r="D77">
        <v>421990.84379999997</v>
      </c>
      <c r="E77">
        <v>66450.617190000004</v>
      </c>
      <c r="F77">
        <v>1525</v>
      </c>
      <c r="G77">
        <v>424555.75</v>
      </c>
      <c r="H77">
        <v>1498839.375</v>
      </c>
      <c r="I77">
        <v>1.5159367319999999</v>
      </c>
      <c r="J77">
        <v>0.36866301299999998</v>
      </c>
      <c r="K77">
        <v>3.5919900000000002E-3</v>
      </c>
      <c r="L77">
        <v>3.2399999999999999E-11</v>
      </c>
      <c r="M77">
        <v>0.37170526399999998</v>
      </c>
      <c r="N77">
        <v>2.7125043870000001</v>
      </c>
      <c r="O77">
        <v>7.4857899999999998E-4</v>
      </c>
      <c r="P77">
        <v>1.6425000000000001E-4</v>
      </c>
      <c r="Q77">
        <v>1.651873589</v>
      </c>
      <c r="R77">
        <v>1.5067783589999999</v>
      </c>
      <c r="S77">
        <v>0.42680454299999998</v>
      </c>
      <c r="T77">
        <v>875</v>
      </c>
      <c r="U77">
        <v>1.6899999999999999E-8</v>
      </c>
      <c r="V77">
        <v>1.02799E-4</v>
      </c>
      <c r="W77" s="13">
        <v>2.7700000000000001E-12</v>
      </c>
      <c r="X77">
        <v>0.250480592</v>
      </c>
      <c r="Y77">
        <v>875</v>
      </c>
      <c r="Z77">
        <v>194</v>
      </c>
      <c r="AA77">
        <v>44</v>
      </c>
      <c r="AB77">
        <v>6</v>
      </c>
      <c r="AC77">
        <v>2</v>
      </c>
      <c r="AD77">
        <v>1</v>
      </c>
      <c r="AG77">
        <v>5755048</v>
      </c>
      <c r="AH77">
        <v>2778756.5</v>
      </c>
      <c r="AI77">
        <v>1333108.625</v>
      </c>
      <c r="AJ77">
        <v>395859.9375</v>
      </c>
      <c r="AK77">
        <v>518155.375</v>
      </c>
      <c r="AL77">
        <v>133557.10939999999</v>
      </c>
      <c r="AO77">
        <v>6577.1977539999998</v>
      </c>
      <c r="AP77">
        <v>14323.487300000001</v>
      </c>
      <c r="AQ77">
        <v>30297.92383</v>
      </c>
      <c r="AR77">
        <v>65976.65625</v>
      </c>
      <c r="AS77">
        <v>259077.6875</v>
      </c>
      <c r="AT77">
        <v>0.48283812399999998</v>
      </c>
      <c r="AU77">
        <v>0.479750067</v>
      </c>
      <c r="AV77">
        <v>0.29694500600000001</v>
      </c>
      <c r="AW77">
        <v>1.308936119</v>
      </c>
      <c r="AX77">
        <v>0.25775495199999998</v>
      </c>
      <c r="BA77">
        <v>4.5103092189999998</v>
      </c>
      <c r="BB77">
        <v>4.4090909959999998</v>
      </c>
      <c r="BC77">
        <v>7.3333334920000004</v>
      </c>
      <c r="BD77">
        <v>3</v>
      </c>
      <c r="BE77">
        <v>2</v>
      </c>
      <c r="BH77">
        <v>25.490368</v>
      </c>
      <c r="BI77">
        <v>10.781986</v>
      </c>
      <c r="BJ77">
        <v>55.467851000000003</v>
      </c>
      <c r="BK77">
        <v>218.18806599999999</v>
      </c>
      <c r="BL77">
        <v>35.971120999999997</v>
      </c>
      <c r="BM77">
        <v>16.529330999999999</v>
      </c>
      <c r="BN77">
        <v>19.441790999999998</v>
      </c>
      <c r="BO77">
        <v>24.801397999999999</v>
      </c>
      <c r="BP77">
        <v>25.237016000000001</v>
      </c>
      <c r="BQ77">
        <v>28.685834</v>
      </c>
      <c r="BR77">
        <v>23.192533000000001</v>
      </c>
      <c r="BS77">
        <v>872.33124399999997</v>
      </c>
      <c r="BT77">
        <v>250.94154599999999</v>
      </c>
      <c r="BU77">
        <v>0.77342699999999998</v>
      </c>
      <c r="BV77">
        <v>97.685834999999997</v>
      </c>
      <c r="BW77">
        <v>547.84094100000004</v>
      </c>
      <c r="BX77">
        <v>5.965662</v>
      </c>
      <c r="BY77">
        <v>113.43955</v>
      </c>
      <c r="BZ77">
        <v>84.188304000000002</v>
      </c>
      <c r="CA77" s="3" t="s">
        <v>139</v>
      </c>
      <c r="CB77">
        <v>148058713</v>
      </c>
      <c r="CC77">
        <v>107430040.7</v>
      </c>
      <c r="CD77">
        <v>74575972.659999996</v>
      </c>
      <c r="CE77">
        <v>51388268.789999999</v>
      </c>
      <c r="CF77">
        <v>36614571.549999997</v>
      </c>
      <c r="CG77">
        <v>27014332.68</v>
      </c>
      <c r="CH77">
        <v>5134.779646</v>
      </c>
      <c r="CI77">
        <v>6678.7661189999999</v>
      </c>
      <c r="CJ77">
        <v>3793.339868</v>
      </c>
      <c r="CK77">
        <v>2798.7868950000002</v>
      </c>
      <c r="CL77">
        <v>2174.9303770000001</v>
      </c>
      <c r="CM77">
        <v>1764.629504</v>
      </c>
      <c r="CN77">
        <v>1.9548160000000001</v>
      </c>
      <c r="CO77">
        <v>368.50124099999999</v>
      </c>
      <c r="CP77">
        <v>6.1800172269999996</v>
      </c>
      <c r="CQ77">
        <v>0.646025725</v>
      </c>
      <c r="CR77">
        <v>0.695034614</v>
      </c>
      <c r="CS77">
        <v>0.59701690200000002</v>
      </c>
      <c r="CT77">
        <v>0.55023572300000001</v>
      </c>
      <c r="CU77">
        <v>0.512365234</v>
      </c>
      <c r="CV77">
        <v>0.47672245200000002</v>
      </c>
      <c r="CW77">
        <v>16220290</v>
      </c>
      <c r="CX77">
        <v>242.60983100000001</v>
      </c>
      <c r="CY77" s="3" t="s">
        <v>117</v>
      </c>
      <c r="CZ77" s="3" t="s">
        <v>137</v>
      </c>
      <c r="DA77" s="3" t="s">
        <v>114</v>
      </c>
      <c r="DB77" s="3" t="str">
        <f>IF(Table1_1[[#This Row],[Drainage Area]]&lt;5000,"Small",IF(Table1_1[[#This Row],[Drainage Area]]&lt;20000,"Medium","Large"))</f>
        <v>Large</v>
      </c>
      <c r="DC77" s="3" t="str">
        <f>IF(Table1_1[[#This Row],[Population Density]]&lt;200,"Low",IF(Table1_1[[#This Row],[Population Density]]&lt;500,"Medium","High"))</f>
        <v>Medium</v>
      </c>
      <c r="DD77" s="3" t="str">
        <f>IF(Table1_1[[#This Row],[Relief Ratio]]&lt;0.02,"Flat",IF(Table1_1[[#This Row],[Relief Ratio]]&lt;0.05,"Moderate","Steep"))</f>
        <v>Flat</v>
      </c>
      <c r="DE77" s="3" t="str">
        <f>IF(Table1_1[[#This Row],[Drainage Intensity]]&lt;2,"Low",IF(Table1_1[[#This Row],[Drainage Density]]&lt;4,"Moderate","High"))</f>
        <v>Low</v>
      </c>
      <c r="DF77" s="12">
        <f>Table1_1[[#This Row],[Drainage Density]]*Table1_1[[#This Row],[Relief Ratio]]</f>
        <v>5.8998435750000002E-7</v>
      </c>
      <c r="DG77" s="3" t="str">
        <f>IF(Table1_1[[#This Row],[Flood Risk Index]]&lt;0.1,"Low",IF(Table1_1[[#This Row],[Flood Risk Index]]&lt;0.3,"Moderate","High"))</f>
        <v>Low</v>
      </c>
    </row>
    <row r="78" spans="1:111" x14ac:dyDescent="0.3">
      <c r="A78" s="3" t="s">
        <v>203</v>
      </c>
      <c r="B78">
        <v>3</v>
      </c>
      <c r="C78">
        <v>129473.6406</v>
      </c>
      <c r="D78">
        <v>84465.21875</v>
      </c>
      <c r="E78">
        <v>2832.6523440000001</v>
      </c>
      <c r="F78">
        <v>781</v>
      </c>
      <c r="G78">
        <v>89357.273440000004</v>
      </c>
      <c r="H78">
        <v>303810.8125</v>
      </c>
      <c r="I78">
        <v>1.5328633789999999</v>
      </c>
      <c r="J78">
        <v>0.354759037</v>
      </c>
      <c r="K78">
        <v>8.7401949999999992E-3</v>
      </c>
      <c r="L78">
        <v>7.4500000000000001E-10</v>
      </c>
      <c r="M78">
        <v>0.385652989</v>
      </c>
      <c r="N78">
        <v>2.8188147539999999</v>
      </c>
      <c r="O78">
        <v>1.7774199999999999E-4</v>
      </c>
      <c r="P78">
        <v>1.6068000000000001E-4</v>
      </c>
      <c r="Q78">
        <v>1.6217272279999999</v>
      </c>
      <c r="R78">
        <v>1.4489434960000001</v>
      </c>
      <c r="S78">
        <v>0.426165342</v>
      </c>
      <c r="T78">
        <v>43</v>
      </c>
      <c r="U78">
        <v>1.9099999999999999E-8</v>
      </c>
      <c r="V78">
        <v>1.1864199999999999E-4</v>
      </c>
      <c r="W78" s="13">
        <v>3.0599999999999999E-12</v>
      </c>
      <c r="X78">
        <v>0.12549090399999999</v>
      </c>
      <c r="Y78">
        <v>43</v>
      </c>
      <c r="Z78">
        <v>10</v>
      </c>
      <c r="AA78">
        <v>1</v>
      </c>
      <c r="AG78">
        <v>237443.5938</v>
      </c>
      <c r="AH78">
        <v>104671.9844</v>
      </c>
      <c r="AI78">
        <v>113034.36719999999</v>
      </c>
      <c r="AO78">
        <v>5521.9438479999999</v>
      </c>
      <c r="AP78">
        <v>10467.19824</v>
      </c>
      <c r="AQ78">
        <v>113034.36719999999</v>
      </c>
      <c r="AT78">
        <v>0.44082883</v>
      </c>
      <c r="AU78">
        <v>1.0798913240000001</v>
      </c>
      <c r="BA78">
        <v>4.3000001909999996</v>
      </c>
      <c r="BB78">
        <v>10</v>
      </c>
      <c r="BH78">
        <v>23.454827000000002</v>
      </c>
      <c r="BI78">
        <v>9.48203</v>
      </c>
      <c r="BJ78">
        <v>55.584654999999998</v>
      </c>
      <c r="BK78">
        <v>174.34491199999999</v>
      </c>
      <c r="BL78">
        <v>32.572851999999997</v>
      </c>
      <c r="BM78">
        <v>15.485493999999999</v>
      </c>
      <c r="BN78">
        <v>17.087357999999998</v>
      </c>
      <c r="BO78">
        <v>22.565564999999999</v>
      </c>
      <c r="BP78">
        <v>22.824148000000001</v>
      </c>
      <c r="BQ78">
        <v>26.129663000000001</v>
      </c>
      <c r="BR78">
        <v>21.910312000000001</v>
      </c>
      <c r="BS78">
        <v>3309.8526069999998</v>
      </c>
      <c r="BT78">
        <v>1203.6358869999999</v>
      </c>
      <c r="BU78">
        <v>0.893096</v>
      </c>
      <c r="BV78">
        <v>135.978678</v>
      </c>
      <c r="BW78">
        <v>2614.6207399999998</v>
      </c>
      <c r="BX78">
        <v>10.092339000000001</v>
      </c>
      <c r="BY78">
        <v>192.63763499999999</v>
      </c>
      <c r="BZ78">
        <v>644.07456999999999</v>
      </c>
      <c r="CA78" s="3" t="s">
        <v>116</v>
      </c>
      <c r="CB78">
        <v>141850432.80000001</v>
      </c>
      <c r="CC78">
        <v>102075114.8</v>
      </c>
      <c r="CD78">
        <v>71165699.650000006</v>
      </c>
      <c r="CE78">
        <v>48039057.640000001</v>
      </c>
      <c r="CF78">
        <v>33817932.030000001</v>
      </c>
      <c r="CG78">
        <v>24540718.370000001</v>
      </c>
      <c r="CH78">
        <v>5101.6587</v>
      </c>
      <c r="CI78">
        <v>6635.6859999999997</v>
      </c>
      <c r="CJ78">
        <v>3835.7204999999999</v>
      </c>
      <c r="CK78">
        <v>2808.6615999999999</v>
      </c>
      <c r="CL78">
        <v>2185.2521999999999</v>
      </c>
      <c r="CM78">
        <v>1772.2565</v>
      </c>
      <c r="CN78">
        <v>1.959886</v>
      </c>
      <c r="CO78">
        <v>416.39393899999999</v>
      </c>
      <c r="CP78">
        <v>5.0126582280000003</v>
      </c>
      <c r="CQ78">
        <v>0.65422714000000004</v>
      </c>
      <c r="CR78">
        <v>0.70385819999999999</v>
      </c>
      <c r="CS78">
        <v>0.60459613999999995</v>
      </c>
      <c r="CT78">
        <v>0.55722106000000005</v>
      </c>
      <c r="CU78">
        <v>0.51886980000000005</v>
      </c>
      <c r="CV78">
        <v>0.48277452999999998</v>
      </c>
      <c r="CW78">
        <v>512144.95880000002</v>
      </c>
      <c r="CX78">
        <v>179.436443</v>
      </c>
      <c r="CY78" s="3" t="s">
        <v>110</v>
      </c>
      <c r="CZ78" s="3" t="s">
        <v>110</v>
      </c>
      <c r="DA78" s="3" t="s">
        <v>114</v>
      </c>
      <c r="DB78" s="3" t="str">
        <f>IF(Table1_1[[#This Row],[Drainage Area]]&lt;5000,"Small",IF(Table1_1[[#This Row],[Drainage Area]]&lt;20000,"Medium","Large"))</f>
        <v>Small</v>
      </c>
      <c r="DC78" s="3" t="str">
        <f>IF(Table1_1[[#This Row],[Population Density]]&lt;200,"Low",IF(Table1_1[[#This Row],[Population Density]]&lt;500,"Medium","High"))</f>
        <v>Low</v>
      </c>
      <c r="DD78" s="3" t="str">
        <f>IF(Table1_1[[#This Row],[Relief Ratio]]&lt;0.02,"Flat",IF(Table1_1[[#This Row],[Relief Ratio]]&lt;0.05,"Moderate","Steep"))</f>
        <v>Flat</v>
      </c>
      <c r="DE78" s="3" t="str">
        <f>IF(Table1_1[[#This Row],[Drainage Intensity]]&lt;2,"Low",IF(Table1_1[[#This Row],[Drainage Density]]&lt;4,"Moderate","High"))</f>
        <v>Low</v>
      </c>
      <c r="DF78" s="12">
        <f>Table1_1[[#This Row],[Drainage Density]]*Table1_1[[#This Row],[Relief Ratio]]</f>
        <v>1.4043745326E-6</v>
      </c>
      <c r="DG78" s="3" t="str">
        <f>IF(Table1_1[[#This Row],[Flood Risk Index]]&lt;0.1,"Low",IF(Table1_1[[#This Row],[Flood Risk Index]]&lt;0.3,"Moderate","High"))</f>
        <v>Low</v>
      </c>
    </row>
    <row r="79" spans="1:111" x14ac:dyDescent="0.3">
      <c r="A79" s="3" t="s">
        <v>204</v>
      </c>
      <c r="B79">
        <v>6</v>
      </c>
      <c r="C79">
        <v>837830.6875</v>
      </c>
      <c r="D79">
        <v>488994.53129999997</v>
      </c>
      <c r="E79">
        <v>124893.27340000001</v>
      </c>
      <c r="F79">
        <v>1068</v>
      </c>
      <c r="G79">
        <v>508287.25</v>
      </c>
      <c r="H79">
        <v>2072318.375</v>
      </c>
      <c r="I79">
        <v>1.713374376</v>
      </c>
      <c r="J79">
        <v>0.48341554399999997</v>
      </c>
      <c r="K79">
        <v>2.1011739999999999E-3</v>
      </c>
      <c r="L79">
        <v>1.97E-11</v>
      </c>
      <c r="M79">
        <v>0.36545673000000001</v>
      </c>
      <c r="N79">
        <v>2.0686135289999998</v>
      </c>
      <c r="O79">
        <v>9.7764899999999992E-4</v>
      </c>
      <c r="P79">
        <v>1.58562E-4</v>
      </c>
      <c r="Q79">
        <v>1.665935516</v>
      </c>
      <c r="R79">
        <v>1.64834094</v>
      </c>
      <c r="S79">
        <v>0.40429630900000002</v>
      </c>
      <c r="T79">
        <v>1603</v>
      </c>
      <c r="U79">
        <v>1.6199999999999999E-8</v>
      </c>
      <c r="V79">
        <v>1.0230600000000001E-4</v>
      </c>
      <c r="W79" s="13">
        <v>2.5700000000000002E-12</v>
      </c>
      <c r="X79">
        <v>0.16934458899999999</v>
      </c>
      <c r="Y79">
        <v>1603</v>
      </c>
      <c r="Z79">
        <v>339</v>
      </c>
      <c r="AA79">
        <v>63</v>
      </c>
      <c r="AB79">
        <v>16</v>
      </c>
      <c r="AC79">
        <v>4</v>
      </c>
      <c r="AD79">
        <v>1</v>
      </c>
      <c r="AG79">
        <v>10218051</v>
      </c>
      <c r="AH79">
        <v>5087824.5</v>
      </c>
      <c r="AI79">
        <v>2002799.375</v>
      </c>
      <c r="AJ79">
        <v>1169442</v>
      </c>
      <c r="AK79">
        <v>998446.625</v>
      </c>
      <c r="AL79">
        <v>326808.46879999997</v>
      </c>
      <c r="AO79">
        <v>6374.330078</v>
      </c>
      <c r="AP79">
        <v>15008.33203</v>
      </c>
      <c r="AQ79">
        <v>31790.466799999998</v>
      </c>
      <c r="AR79">
        <v>73090.125</v>
      </c>
      <c r="AS79">
        <v>249611.6563</v>
      </c>
      <c r="AT79">
        <v>0.49792513300000002</v>
      </c>
      <c r="AU79">
        <v>0.393645525</v>
      </c>
      <c r="AV79">
        <v>0.58390372999999995</v>
      </c>
      <c r="AW79">
        <v>0.85378038899999997</v>
      </c>
      <c r="AX79">
        <v>0.32731691000000002</v>
      </c>
      <c r="BA79">
        <v>4.7286133770000003</v>
      </c>
      <c r="BB79">
        <v>5.380952358</v>
      </c>
      <c r="BC79">
        <v>3.9375</v>
      </c>
      <c r="BD79">
        <v>4</v>
      </c>
      <c r="BE79">
        <v>4</v>
      </c>
      <c r="BH79">
        <v>25.574006000000001</v>
      </c>
      <c r="BI79">
        <v>12.323344000000001</v>
      </c>
      <c r="BJ79">
        <v>53.473511000000002</v>
      </c>
      <c r="BK79">
        <v>270.38453700000002</v>
      </c>
      <c r="BL79">
        <v>37.640241000000003</v>
      </c>
      <c r="BM79">
        <v>14.541651</v>
      </c>
      <c r="BN79">
        <v>23.098589</v>
      </c>
      <c r="BO79">
        <v>24.89556</v>
      </c>
      <c r="BP79">
        <v>24.573767</v>
      </c>
      <c r="BQ79">
        <v>29.365428999999999</v>
      </c>
      <c r="BR79">
        <v>22.592952</v>
      </c>
      <c r="BS79">
        <v>916.106897</v>
      </c>
      <c r="BT79">
        <v>270.30060700000001</v>
      </c>
      <c r="BU79">
        <v>0.88578100000000004</v>
      </c>
      <c r="BV79">
        <v>105.38134599999999</v>
      </c>
      <c r="BW79">
        <v>589.984421</v>
      </c>
      <c r="BX79">
        <v>8.1117720000000002</v>
      </c>
      <c r="BY79">
        <v>95.488455000000002</v>
      </c>
      <c r="BZ79">
        <v>34.628366</v>
      </c>
      <c r="CA79" s="3" t="s">
        <v>139</v>
      </c>
      <c r="CB79">
        <v>238246807.69999999</v>
      </c>
      <c r="CC79">
        <v>172261621.90000001</v>
      </c>
      <c r="CD79">
        <v>118483949.8</v>
      </c>
      <c r="CE79">
        <v>80236068.349999994</v>
      </c>
      <c r="CF79">
        <v>64655342.950000003</v>
      </c>
      <c r="CG79">
        <v>45483146.020000003</v>
      </c>
      <c r="CH79">
        <v>6175.5708969999996</v>
      </c>
      <c r="CI79">
        <v>8032.5147139999999</v>
      </c>
      <c r="CJ79">
        <v>4552.1317929999996</v>
      </c>
      <c r="CK79">
        <v>3319.2356340000001</v>
      </c>
      <c r="CL79">
        <v>2939.4699310000001</v>
      </c>
      <c r="CM79">
        <v>2334.4049129999999</v>
      </c>
      <c r="CN79">
        <v>4.0761859999999999</v>
      </c>
      <c r="CO79">
        <v>379.50129900000002</v>
      </c>
      <c r="CP79">
        <v>10.69785839</v>
      </c>
      <c r="CQ79">
        <v>0.68966913200000002</v>
      </c>
      <c r="CR79">
        <v>0.741988906</v>
      </c>
      <c r="CS79">
        <v>0.63734946299999995</v>
      </c>
      <c r="CT79">
        <v>0.58740789100000002</v>
      </c>
      <c r="CU79">
        <v>0.54697897900000003</v>
      </c>
      <c r="CV79">
        <v>0.50892827200000001</v>
      </c>
      <c r="CW79">
        <v>40810310</v>
      </c>
      <c r="CX79">
        <v>324.69837799999999</v>
      </c>
      <c r="CY79" s="3" t="s">
        <v>117</v>
      </c>
      <c r="CZ79" s="3" t="s">
        <v>137</v>
      </c>
      <c r="DA79" s="3" t="s">
        <v>135</v>
      </c>
      <c r="DB79" s="3" t="str">
        <f>IF(Table1_1[[#This Row],[Drainage Area]]&lt;5000,"Small",IF(Table1_1[[#This Row],[Drainage Area]]&lt;20000,"Medium","Large"))</f>
        <v>Large</v>
      </c>
      <c r="DC79" s="3" t="str">
        <f>IF(Table1_1[[#This Row],[Population Density]]&lt;200,"Low",IF(Table1_1[[#This Row],[Population Density]]&lt;500,"Medium","High"))</f>
        <v>Medium</v>
      </c>
      <c r="DD79" s="3" t="str">
        <f>IF(Table1_1[[#This Row],[Relief Ratio]]&lt;0.02,"Flat",IF(Table1_1[[#This Row],[Relief Ratio]]&lt;0.05,"Moderate","Steep"))</f>
        <v>Flat</v>
      </c>
      <c r="DE79" s="3" t="str">
        <f>IF(Table1_1[[#This Row],[Drainage Intensity]]&lt;2,"Low",IF(Table1_1[[#This Row],[Drainage Density]]&lt;4,"Moderate","High"))</f>
        <v>Low</v>
      </c>
      <c r="DF79" s="12">
        <f>Table1_1[[#This Row],[Drainage Density]]*Table1_1[[#This Row],[Relief Ratio]]</f>
        <v>3.33166351788E-7</v>
      </c>
      <c r="DG79" s="3" t="str">
        <f>IF(Table1_1[[#This Row],[Flood Risk Index]]&lt;0.1,"Low",IF(Table1_1[[#This Row],[Flood Risk Index]]&lt;0.3,"Moderate","High"))</f>
        <v>Low</v>
      </c>
    </row>
    <row r="80" spans="1:111" x14ac:dyDescent="0.3">
      <c r="A80" s="3" t="s">
        <v>205</v>
      </c>
      <c r="B80">
        <v>3</v>
      </c>
      <c r="C80">
        <v>73532.945309999996</v>
      </c>
      <c r="D80">
        <v>51432.324220000002</v>
      </c>
      <c r="E80">
        <v>1641.223389</v>
      </c>
      <c r="F80">
        <v>286</v>
      </c>
      <c r="G80">
        <v>57130.101560000003</v>
      </c>
      <c r="H80">
        <v>182624.07810000001</v>
      </c>
      <c r="I80">
        <v>1.4297029969999999</v>
      </c>
      <c r="J80">
        <v>0.50284916199999996</v>
      </c>
      <c r="K80">
        <v>5.006117E-3</v>
      </c>
      <c r="L80">
        <v>1.5300000000000001E-9</v>
      </c>
      <c r="M80">
        <v>0.61838859300000004</v>
      </c>
      <c r="N80">
        <v>1.9886680839999999</v>
      </c>
      <c r="O80">
        <v>1.4236899999999999E-4</v>
      </c>
      <c r="P80">
        <v>1.7053500000000001E-4</v>
      </c>
      <c r="Q80">
        <v>1.2806941270000001</v>
      </c>
      <c r="R80">
        <v>1.287113905</v>
      </c>
      <c r="S80">
        <v>0.40264651200000001</v>
      </c>
      <c r="T80">
        <v>20</v>
      </c>
      <c r="U80">
        <v>1.5799999999999999E-8</v>
      </c>
      <c r="V80">
        <v>9.2899999999999995E-5</v>
      </c>
      <c r="W80" s="13">
        <v>2.6999999999999998E-12</v>
      </c>
      <c r="X80">
        <v>4.8773087999999999E-2</v>
      </c>
      <c r="Y80">
        <v>20</v>
      </c>
      <c r="Z80">
        <v>5</v>
      </c>
      <c r="AA80">
        <v>1</v>
      </c>
      <c r="AG80">
        <v>152013.01560000001</v>
      </c>
      <c r="AH80">
        <v>91629.992190000004</v>
      </c>
      <c r="AI80">
        <v>36243.480470000002</v>
      </c>
      <c r="AO80">
        <v>7600.6508789999998</v>
      </c>
      <c r="AP80">
        <v>18325.998049999998</v>
      </c>
      <c r="AQ80">
        <v>36243.480470000002</v>
      </c>
      <c r="AT80">
        <v>0.60277730200000001</v>
      </c>
      <c r="AU80">
        <v>0.39554166800000001</v>
      </c>
      <c r="BA80">
        <v>4</v>
      </c>
      <c r="BB80">
        <v>5</v>
      </c>
      <c r="BH80">
        <v>26.347971999999999</v>
      </c>
      <c r="BI80">
        <v>12.77988</v>
      </c>
      <c r="BJ80">
        <v>54.521327999999997</v>
      </c>
      <c r="BK80">
        <v>272.73820499999999</v>
      </c>
      <c r="BL80">
        <v>38.590899999999998</v>
      </c>
      <c r="BM80">
        <v>15.14817</v>
      </c>
      <c r="BN80">
        <v>23.442730000000001</v>
      </c>
      <c r="BO80">
        <v>25.50244</v>
      </c>
      <c r="BP80">
        <v>26.037298</v>
      </c>
      <c r="BQ80">
        <v>30.302002999999999</v>
      </c>
      <c r="BR80">
        <v>23.361713000000002</v>
      </c>
      <c r="BS80">
        <v>895.32838800000002</v>
      </c>
      <c r="BT80">
        <v>202.498516</v>
      </c>
      <c r="BU80">
        <v>1</v>
      </c>
      <c r="BV80">
        <v>98.499964000000006</v>
      </c>
      <c r="BW80">
        <v>520.08011899999997</v>
      </c>
      <c r="BX80">
        <v>9.1132539999999995</v>
      </c>
      <c r="BY80">
        <v>88.547477999999998</v>
      </c>
      <c r="BZ80">
        <v>36.706726000000003</v>
      </c>
      <c r="CA80" s="3" t="s">
        <v>139</v>
      </c>
      <c r="CB80">
        <v>46323575.899999999</v>
      </c>
      <c r="CC80">
        <v>34187482.5</v>
      </c>
      <c r="CD80">
        <v>24338254.050000001</v>
      </c>
      <c r="CE80">
        <v>17020269.329999998</v>
      </c>
      <c r="CF80">
        <v>14212861.43</v>
      </c>
      <c r="CG80">
        <v>10316831.050000001</v>
      </c>
      <c r="CH80">
        <v>6273.7581</v>
      </c>
      <c r="CI80">
        <v>8160.2259999999997</v>
      </c>
      <c r="CJ80">
        <v>4627.3664399999998</v>
      </c>
      <c r="CK80">
        <v>3369.7850800000001</v>
      </c>
      <c r="CL80">
        <v>3013.49748</v>
      </c>
      <c r="CM80">
        <v>2389.5705800000001</v>
      </c>
      <c r="CN80">
        <v>0.35471399999999997</v>
      </c>
      <c r="CO80">
        <v>351.47618999999997</v>
      </c>
      <c r="CP80">
        <v>0.25751073000000002</v>
      </c>
      <c r="CQ80">
        <v>0.69431271400000005</v>
      </c>
      <c r="CR80">
        <v>0.74698476000000003</v>
      </c>
      <c r="CS80">
        <v>0.64164077600000002</v>
      </c>
      <c r="CT80">
        <v>0.591362944</v>
      </c>
      <c r="CU80">
        <v>0.55066181999999997</v>
      </c>
      <c r="CV80">
        <v>0.51235491399999999</v>
      </c>
      <c r="CW80">
        <v>293648.56229999999</v>
      </c>
      <c r="CX80">
        <v>176.96917400000001</v>
      </c>
      <c r="CY80" s="3" t="s">
        <v>117</v>
      </c>
      <c r="CZ80" s="3" t="s">
        <v>137</v>
      </c>
      <c r="DA80" s="3" t="s">
        <v>110</v>
      </c>
      <c r="DB80" s="3" t="str">
        <f>IF(Table1_1[[#This Row],[Drainage Area]]&lt;5000,"Small",IF(Table1_1[[#This Row],[Drainage Area]]&lt;20000,"Medium","Large"))</f>
        <v>Small</v>
      </c>
      <c r="DC80" s="3" t="str">
        <f>IF(Table1_1[[#This Row],[Population Density]]&lt;200,"Low",IF(Table1_1[[#This Row],[Population Density]]&lt;500,"Medium","High"))</f>
        <v>Low</v>
      </c>
      <c r="DD80" s="3" t="str">
        <f>IF(Table1_1[[#This Row],[Relief Ratio]]&lt;0.02,"Flat",IF(Table1_1[[#This Row],[Relief Ratio]]&lt;0.05,"Moderate","Steep"))</f>
        <v>Flat</v>
      </c>
      <c r="DE80" s="3" t="str">
        <f>IF(Table1_1[[#This Row],[Drainage Intensity]]&lt;2,"Low",IF(Table1_1[[#This Row],[Drainage Density]]&lt;4,"Moderate","High"))</f>
        <v>Low</v>
      </c>
      <c r="DF80" s="12">
        <f>Table1_1[[#This Row],[Drainage Density]]*Table1_1[[#This Row],[Relief Ratio]]</f>
        <v>8.5371816259499999E-7</v>
      </c>
      <c r="DG80" s="3" t="str">
        <f>IF(Table1_1[[#This Row],[Flood Risk Index]]&lt;0.1,"Low",IF(Table1_1[[#This Row],[Flood Risk Index]]&lt;0.3,"Moderate","High"))</f>
        <v>Low</v>
      </c>
    </row>
    <row r="81" spans="1:111" x14ac:dyDescent="0.3">
      <c r="A81" s="3" t="s">
        <v>206</v>
      </c>
      <c r="B81">
        <v>2</v>
      </c>
      <c r="C81">
        <v>32433.396479999999</v>
      </c>
      <c r="D81">
        <v>25964.691409999999</v>
      </c>
      <c r="E81">
        <v>287.33984379999998</v>
      </c>
      <c r="F81">
        <v>930</v>
      </c>
      <c r="G81">
        <v>29631.64258</v>
      </c>
      <c r="H81">
        <v>95176.273440000004</v>
      </c>
      <c r="I81">
        <v>1.24913466</v>
      </c>
      <c r="J81">
        <v>0.32725357999999999</v>
      </c>
      <c r="K81">
        <v>3.1385370000000003E-2</v>
      </c>
      <c r="L81">
        <v>7.06E-9</v>
      </c>
      <c r="M81">
        <v>0.39861011499999999</v>
      </c>
      <c r="N81">
        <v>3.0557343960000001</v>
      </c>
      <c r="O81">
        <v>4.1999999999999998E-5</v>
      </c>
      <c r="P81">
        <v>1.36499E-4</v>
      </c>
      <c r="Q81">
        <v>1.5951517820000001</v>
      </c>
      <c r="R81">
        <v>1.094552755</v>
      </c>
      <c r="S81">
        <v>0.34077185399999999</v>
      </c>
      <c r="T81">
        <v>3</v>
      </c>
      <c r="U81">
        <v>1.39E-8</v>
      </c>
      <c r="V81">
        <v>1.01984E-4</v>
      </c>
      <c r="W81" s="13">
        <v>1.9E-12</v>
      </c>
      <c r="X81">
        <v>0.12694422899999999</v>
      </c>
      <c r="Y81">
        <v>3</v>
      </c>
      <c r="Z81">
        <v>1</v>
      </c>
      <c r="AG81">
        <v>23563.04492</v>
      </c>
      <c r="AH81">
        <v>15658.606449999999</v>
      </c>
      <c r="AO81">
        <v>7854.3481449999999</v>
      </c>
      <c r="AP81">
        <v>15658.606449999999</v>
      </c>
      <c r="AT81">
        <v>0.66454088700000002</v>
      </c>
      <c r="BA81">
        <v>3</v>
      </c>
      <c r="BH81">
        <v>25.455932000000001</v>
      </c>
      <c r="BI81">
        <v>8.7461090000000006</v>
      </c>
      <c r="BJ81">
        <v>58.948036999999999</v>
      </c>
      <c r="BK81">
        <v>138.96283600000001</v>
      </c>
      <c r="BL81">
        <v>33.114409000000002</v>
      </c>
      <c r="BM81">
        <v>18.277809999999999</v>
      </c>
      <c r="BN81">
        <v>14.836600000000001</v>
      </c>
      <c r="BO81">
        <v>24.501009</v>
      </c>
      <c r="BP81">
        <v>25.410038</v>
      </c>
      <c r="BQ81">
        <v>27.604035</v>
      </c>
      <c r="BR81">
        <v>24.380547</v>
      </c>
      <c r="BS81">
        <v>6177.0691639999995</v>
      </c>
      <c r="BT81">
        <v>2212.0720459999998</v>
      </c>
      <c r="BU81">
        <v>0.50144100000000003</v>
      </c>
      <c r="BV81">
        <v>146.30315999999999</v>
      </c>
      <c r="BW81">
        <v>5073.1815559999995</v>
      </c>
      <c r="BX81">
        <v>6.308357</v>
      </c>
      <c r="BY81">
        <v>227.919308</v>
      </c>
      <c r="BZ81">
        <v>4169.56196</v>
      </c>
      <c r="CA81" s="3" t="s">
        <v>116</v>
      </c>
      <c r="CB81">
        <v>33853740.75</v>
      </c>
      <c r="CC81">
        <v>24680133.75</v>
      </c>
      <c r="CD81">
        <v>17581058.129999999</v>
      </c>
      <c r="CE81">
        <v>12123392</v>
      </c>
      <c r="CF81">
        <v>8698202.5</v>
      </c>
      <c r="CG81">
        <v>6458797.9000000004</v>
      </c>
      <c r="CH81">
        <v>5101.6587</v>
      </c>
      <c r="CI81">
        <v>6635.6859999999997</v>
      </c>
      <c r="CJ81">
        <v>3835.7204999999999</v>
      </c>
      <c r="CK81">
        <v>2808.6615999999999</v>
      </c>
      <c r="CL81">
        <v>2185.2521999999999</v>
      </c>
      <c r="CM81">
        <v>1772.2565</v>
      </c>
      <c r="CN81">
        <v>0.134376</v>
      </c>
      <c r="CO81">
        <v>138.75</v>
      </c>
      <c r="CP81">
        <v>2.9411764709999999</v>
      </c>
      <c r="CQ81">
        <v>0.65422714000000004</v>
      </c>
      <c r="CR81">
        <v>0.70385819999999999</v>
      </c>
      <c r="CS81">
        <v>0.60459613999999995</v>
      </c>
      <c r="CT81">
        <v>0.55722106000000005</v>
      </c>
      <c r="CU81">
        <v>0.51886980000000005</v>
      </c>
      <c r="CV81">
        <v>0.48277452999999998</v>
      </c>
      <c r="CW81">
        <v>57734.068950000001</v>
      </c>
      <c r="CX81">
        <v>198.24867499999999</v>
      </c>
      <c r="CY81" s="3" t="s">
        <v>121</v>
      </c>
      <c r="CZ81" s="3" t="s">
        <v>110</v>
      </c>
      <c r="DA81" s="3" t="s">
        <v>110</v>
      </c>
      <c r="DB81" s="3" t="str">
        <f>IF(Table1_1[[#This Row],[Drainage Area]]&lt;5000,"Small",IF(Table1_1[[#This Row],[Drainage Area]]&lt;20000,"Medium","Large"))</f>
        <v>Small</v>
      </c>
      <c r="DC81" s="3" t="str">
        <f>IF(Table1_1[[#This Row],[Population Density]]&lt;200,"Low",IF(Table1_1[[#This Row],[Population Density]]&lt;500,"Medium","High"))</f>
        <v>Low</v>
      </c>
      <c r="DD81" s="3" t="str">
        <f>IF(Table1_1[[#This Row],[Relief Ratio]]&lt;0.02,"Flat",IF(Table1_1[[#This Row],[Relief Ratio]]&lt;0.05,"Moderate","Steep"))</f>
        <v>Moderate</v>
      </c>
      <c r="DE81" s="3" t="str">
        <f>IF(Table1_1[[#This Row],[Drainage Intensity]]&lt;2,"Low",IF(Table1_1[[#This Row],[Drainage Density]]&lt;4,"Moderate","High"))</f>
        <v>Low</v>
      </c>
      <c r="DF81" s="12">
        <f>Table1_1[[#This Row],[Drainage Density]]*Table1_1[[#This Row],[Relief Ratio]]</f>
        <v>4.2840716196300001E-6</v>
      </c>
      <c r="DG81" s="3" t="str">
        <f>IF(Table1_1[[#This Row],[Flood Risk Index]]&lt;0.1,"Low",IF(Table1_1[[#This Row],[Flood Risk Index]]&lt;0.3,"Moderate","High"))</f>
        <v>Low</v>
      </c>
    </row>
    <row r="82" spans="1:111" x14ac:dyDescent="0.3">
      <c r="A82" s="3" t="s">
        <v>207</v>
      </c>
      <c r="B82">
        <v>3</v>
      </c>
      <c r="C82">
        <v>57956.101560000003</v>
      </c>
      <c r="D82">
        <v>18712.644530000001</v>
      </c>
      <c r="E82">
        <v>1027.7146</v>
      </c>
      <c r="F82">
        <v>658</v>
      </c>
      <c r="G82">
        <v>37357.289060000003</v>
      </c>
      <c r="H82">
        <v>150432.39060000001</v>
      </c>
      <c r="I82">
        <v>3.0971624850000001</v>
      </c>
      <c r="J82">
        <v>0.73641365800000003</v>
      </c>
      <c r="K82">
        <v>1.7613698000000001E-2</v>
      </c>
      <c r="L82">
        <v>2.9600000000000001E-9</v>
      </c>
      <c r="M82">
        <v>0.57068920099999998</v>
      </c>
      <c r="N82">
        <v>1.3579324479999999</v>
      </c>
      <c r="O82">
        <v>1.52893E-4</v>
      </c>
      <c r="P82">
        <v>1.49937E-4</v>
      </c>
      <c r="Q82">
        <v>1.333141804</v>
      </c>
      <c r="R82">
        <v>1.5514000649999999</v>
      </c>
      <c r="S82">
        <v>0.38526344299999998</v>
      </c>
      <c r="T82">
        <v>17</v>
      </c>
      <c r="U82">
        <v>2.2399999999999999E-8</v>
      </c>
      <c r="V82">
        <v>1.4926100000000001E-4</v>
      </c>
      <c r="W82" s="13">
        <v>3.3599999999999998E-12</v>
      </c>
      <c r="X82">
        <v>9.8658814999999997E-2</v>
      </c>
      <c r="Y82">
        <v>17</v>
      </c>
      <c r="Z82">
        <v>5</v>
      </c>
      <c r="AA82">
        <v>1</v>
      </c>
      <c r="AG82">
        <v>70326.617190000004</v>
      </c>
      <c r="AH82">
        <v>46419.769529999998</v>
      </c>
      <c r="AI82">
        <v>37346.476560000003</v>
      </c>
      <c r="AO82">
        <v>4136.8598629999997</v>
      </c>
      <c r="AP82">
        <v>9283.9541019999997</v>
      </c>
      <c r="AQ82">
        <v>37346.476560000003</v>
      </c>
      <c r="AT82">
        <v>0.66005974999999995</v>
      </c>
      <c r="AU82">
        <v>0.80453819000000004</v>
      </c>
      <c r="BA82">
        <v>3.4000000950000002</v>
      </c>
      <c r="BB82">
        <v>5</v>
      </c>
      <c r="BH82">
        <v>24.245699999999999</v>
      </c>
      <c r="BI82">
        <v>8.9096530000000005</v>
      </c>
      <c r="BJ82">
        <v>56.442748000000002</v>
      </c>
      <c r="BK82">
        <v>147.80025900000001</v>
      </c>
      <c r="BL82">
        <v>32.199919999999999</v>
      </c>
      <c r="BM82">
        <v>16.40192</v>
      </c>
      <c r="BN82">
        <v>15.798</v>
      </c>
      <c r="BO82">
        <v>23.524947000000001</v>
      </c>
      <c r="BP82">
        <v>24.019812999999999</v>
      </c>
      <c r="BQ82">
        <v>26.495467000000001</v>
      </c>
      <c r="BR82">
        <v>23.015892999999998</v>
      </c>
      <c r="BS82">
        <v>3792.6632</v>
      </c>
      <c r="BT82">
        <v>1555.7560000000001</v>
      </c>
      <c r="BU82">
        <v>1.2E-2</v>
      </c>
      <c r="BV82">
        <v>154.16235399999999</v>
      </c>
      <c r="BW82">
        <v>3152.2968000000001</v>
      </c>
      <c r="BX82">
        <v>4.0175999999999998</v>
      </c>
      <c r="BY82">
        <v>145.16159999999999</v>
      </c>
      <c r="BZ82">
        <v>91.970399999999998</v>
      </c>
      <c r="CA82" s="3" t="s">
        <v>116</v>
      </c>
      <c r="CB82">
        <v>64024952.5</v>
      </c>
      <c r="CC82">
        <v>46498654.579999998</v>
      </c>
      <c r="CD82">
        <v>32918035.579999998</v>
      </c>
      <c r="CE82">
        <v>22561370.920000002</v>
      </c>
      <c r="CF82">
        <v>16100180.33</v>
      </c>
      <c r="CG82">
        <v>11878589.539999999</v>
      </c>
      <c r="CH82">
        <v>5101.6587</v>
      </c>
      <c r="CI82">
        <v>6635.6859999999997</v>
      </c>
      <c r="CJ82">
        <v>3835.7204999999999</v>
      </c>
      <c r="CK82">
        <v>2808.6615999999999</v>
      </c>
      <c r="CL82">
        <v>2185.2521999999999</v>
      </c>
      <c r="CM82">
        <v>1772.2565</v>
      </c>
      <c r="CN82">
        <v>0.26980399999999999</v>
      </c>
      <c r="CO82">
        <v>302.41666700000002</v>
      </c>
      <c r="CP82">
        <v>0.559440559</v>
      </c>
      <c r="CQ82">
        <v>0.65422714000000004</v>
      </c>
      <c r="CR82">
        <v>0.70385819999999999</v>
      </c>
      <c r="CS82">
        <v>0.60459613999999995</v>
      </c>
      <c r="CT82">
        <v>0.55722106000000005</v>
      </c>
      <c r="CU82">
        <v>0.51886980000000005</v>
      </c>
      <c r="CV82">
        <v>0.48277452999999998</v>
      </c>
      <c r="CW82">
        <v>149588.83309999999</v>
      </c>
      <c r="CX82">
        <v>143.613437</v>
      </c>
      <c r="CY82" s="3" t="s">
        <v>133</v>
      </c>
      <c r="CZ82" s="3" t="s">
        <v>111</v>
      </c>
      <c r="DA82" s="3" t="s">
        <v>110</v>
      </c>
      <c r="DB82" s="3" t="str">
        <f>IF(Table1_1[[#This Row],[Drainage Area]]&lt;5000,"Small",IF(Table1_1[[#This Row],[Drainage Area]]&lt;20000,"Medium","Large"))</f>
        <v>Small</v>
      </c>
      <c r="DC82" s="3" t="str">
        <f>IF(Table1_1[[#This Row],[Population Density]]&lt;200,"Low",IF(Table1_1[[#This Row],[Population Density]]&lt;500,"Medium","High"))</f>
        <v>Low</v>
      </c>
      <c r="DD82" s="3" t="str">
        <f>IF(Table1_1[[#This Row],[Relief Ratio]]&lt;0.02,"Flat",IF(Table1_1[[#This Row],[Relief Ratio]]&lt;0.05,"Moderate","Steep"))</f>
        <v>Flat</v>
      </c>
      <c r="DE82" s="3" t="str">
        <f>IF(Table1_1[[#This Row],[Drainage Intensity]]&lt;2,"Low",IF(Table1_1[[#This Row],[Drainage Density]]&lt;4,"Moderate","High"))</f>
        <v>Low</v>
      </c>
      <c r="DF82" s="12">
        <f>Table1_1[[#This Row],[Drainage Density]]*Table1_1[[#This Row],[Relief Ratio]]</f>
        <v>2.6409450370259999E-6</v>
      </c>
      <c r="DG82" s="3" t="str">
        <f>IF(Table1_1[[#This Row],[Flood Risk Index]]&lt;0.1,"Low",IF(Table1_1[[#This Row],[Flood Risk Index]]&lt;0.3,"Moderate","High"))</f>
        <v>Low</v>
      </c>
    </row>
    <row r="83" spans="1:111" x14ac:dyDescent="0.3">
      <c r="A83" s="3" t="s">
        <v>208</v>
      </c>
      <c r="B83">
        <v>3</v>
      </c>
      <c r="C83">
        <v>44138.828130000002</v>
      </c>
      <c r="D83">
        <v>35216.050779999998</v>
      </c>
      <c r="E83">
        <v>584.77313230000004</v>
      </c>
      <c r="F83">
        <v>339</v>
      </c>
      <c r="G83">
        <v>41058.046880000002</v>
      </c>
      <c r="H83">
        <v>126186.9063</v>
      </c>
      <c r="I83">
        <v>1.2533724310000001</v>
      </c>
      <c r="J83">
        <v>0.34688925700000001</v>
      </c>
      <c r="K83">
        <v>8.2566029999999995E-3</v>
      </c>
      <c r="L83">
        <v>3.5699999999999999E-9</v>
      </c>
      <c r="M83">
        <v>0.46149679999999998</v>
      </c>
      <c r="N83">
        <v>2.8827645780000002</v>
      </c>
      <c r="O83">
        <v>1.2679600000000001E-4</v>
      </c>
      <c r="P83">
        <v>1.6423499999999999E-4</v>
      </c>
      <c r="Q83">
        <v>1.482490182</v>
      </c>
      <c r="R83">
        <v>1.075034738</v>
      </c>
      <c r="S83">
        <v>0.34978929199999997</v>
      </c>
      <c r="T83">
        <v>12</v>
      </c>
      <c r="U83">
        <v>2.7400000000000001E-8</v>
      </c>
      <c r="V83">
        <v>1.6659699999999999E-4</v>
      </c>
      <c r="W83" s="13">
        <v>4.4899999999999996E-12</v>
      </c>
      <c r="X83">
        <v>5.5675514000000002E-2</v>
      </c>
      <c r="Y83">
        <v>12</v>
      </c>
      <c r="Z83">
        <v>3</v>
      </c>
      <c r="AA83">
        <v>1</v>
      </c>
      <c r="AG83">
        <v>53305.53125</v>
      </c>
      <c r="AH83">
        <v>12642.820309999999</v>
      </c>
      <c r="AI83">
        <v>30091.609380000002</v>
      </c>
      <c r="AO83">
        <v>4442.1274409999996</v>
      </c>
      <c r="AP83">
        <v>4214.2734380000002</v>
      </c>
      <c r="AQ83">
        <v>30091.609380000002</v>
      </c>
      <c r="AT83">
        <v>0.237176523</v>
      </c>
      <c r="AU83">
        <v>2.380134344</v>
      </c>
      <c r="BA83">
        <v>4</v>
      </c>
      <c r="BB83">
        <v>3</v>
      </c>
      <c r="BH83">
        <v>21.883817000000001</v>
      </c>
      <c r="BI83">
        <v>9.1641440000000003</v>
      </c>
      <c r="BJ83">
        <v>56.423476000000001</v>
      </c>
      <c r="BK83">
        <v>163.11603600000001</v>
      </c>
      <c r="BL83">
        <v>30.708062000000002</v>
      </c>
      <c r="BM83">
        <v>14.464214999999999</v>
      </c>
      <c r="BN83">
        <v>16.243846999999999</v>
      </c>
      <c r="BO83">
        <v>20.864144</v>
      </c>
      <c r="BP83">
        <v>21.007213</v>
      </c>
      <c r="BQ83">
        <v>24.387294000000001</v>
      </c>
      <c r="BR83">
        <v>20.541961000000001</v>
      </c>
      <c r="BS83">
        <v>3232.6025460000001</v>
      </c>
      <c r="BT83">
        <v>1251.3083449999999</v>
      </c>
      <c r="BU83">
        <v>1</v>
      </c>
      <c r="BV83">
        <v>141.86166900000001</v>
      </c>
      <c r="BW83">
        <v>2525.7751060000001</v>
      </c>
      <c r="BX83">
        <v>8.5643560000000001</v>
      </c>
      <c r="BY83">
        <v>219.49787799999999</v>
      </c>
      <c r="BZ83">
        <v>452.47666199999998</v>
      </c>
      <c r="CA83" s="3" t="s">
        <v>116</v>
      </c>
      <c r="CB83">
        <v>55424462.670000002</v>
      </c>
      <c r="CC83">
        <v>40567157</v>
      </c>
      <c r="CD83">
        <v>29089034.670000002</v>
      </c>
      <c r="CE83">
        <v>20189603.5</v>
      </c>
      <c r="CF83">
        <v>14570350.5</v>
      </c>
      <c r="CG83">
        <v>10893759.33</v>
      </c>
      <c r="CH83">
        <v>5101.6587</v>
      </c>
      <c r="CI83">
        <v>6635.6859999999997</v>
      </c>
      <c r="CJ83">
        <v>3835.7204999999999</v>
      </c>
      <c r="CK83">
        <v>2808.6615999999999</v>
      </c>
      <c r="CL83">
        <v>2185.2521999999999</v>
      </c>
      <c r="CM83">
        <v>1772.2565</v>
      </c>
      <c r="CN83">
        <v>0.83986499999999997</v>
      </c>
      <c r="CO83">
        <v>423.16666700000002</v>
      </c>
      <c r="CP83">
        <v>6.3569682150000002</v>
      </c>
      <c r="CQ83">
        <v>0.65422714000000004</v>
      </c>
      <c r="CR83">
        <v>0.70385819999999999</v>
      </c>
      <c r="CS83">
        <v>0.60459613999999995</v>
      </c>
      <c r="CT83">
        <v>0.55722106000000005</v>
      </c>
      <c r="CU83">
        <v>0.51886980000000005</v>
      </c>
      <c r="CV83">
        <v>0.48277452999999998</v>
      </c>
      <c r="CW83">
        <v>78278.130359999996</v>
      </c>
      <c r="CX83">
        <v>132.446878</v>
      </c>
      <c r="CY83" s="3" t="s">
        <v>110</v>
      </c>
      <c r="CZ83" s="3" t="s">
        <v>110</v>
      </c>
      <c r="DA83" s="3" t="s">
        <v>110</v>
      </c>
      <c r="DB83" s="3" t="str">
        <f>IF(Table1_1[[#This Row],[Drainage Area]]&lt;5000,"Small",IF(Table1_1[[#This Row],[Drainage Area]]&lt;20000,"Medium","Large"))</f>
        <v>Small</v>
      </c>
      <c r="DC83" s="3" t="str">
        <f>IF(Table1_1[[#This Row],[Population Density]]&lt;200,"Low",IF(Table1_1[[#This Row],[Population Density]]&lt;500,"Medium","High"))</f>
        <v>Low</v>
      </c>
      <c r="DD83" s="3" t="str">
        <f>IF(Table1_1[[#This Row],[Relief Ratio]]&lt;0.02,"Flat",IF(Table1_1[[#This Row],[Relief Ratio]]&lt;0.05,"Moderate","Steep"))</f>
        <v>Flat</v>
      </c>
      <c r="DE83" s="3" t="str">
        <f>IF(Table1_1[[#This Row],[Drainage Intensity]]&lt;2,"Low",IF(Table1_1[[#This Row],[Drainage Density]]&lt;4,"Moderate","High"))</f>
        <v>Low</v>
      </c>
      <c r="DF83" s="12">
        <f>Table1_1[[#This Row],[Drainage Density]]*Table1_1[[#This Row],[Relief Ratio]]</f>
        <v>1.3560231937049999E-6</v>
      </c>
      <c r="DG83" s="3" t="str">
        <f>IF(Table1_1[[#This Row],[Flood Risk Index]]&lt;0.1,"Low",IF(Table1_1[[#This Row],[Flood Risk Index]]&lt;0.3,"Moderate","High"))</f>
        <v>Low</v>
      </c>
    </row>
    <row r="84" spans="1:111" x14ac:dyDescent="0.3">
      <c r="A84" s="3" t="s">
        <v>209</v>
      </c>
      <c r="B84">
        <v>4</v>
      </c>
      <c r="C84">
        <v>191142.10939999999</v>
      </c>
      <c r="D84">
        <v>122980</v>
      </c>
      <c r="E84">
        <v>8031.3129879999997</v>
      </c>
      <c r="F84">
        <v>597</v>
      </c>
      <c r="G84">
        <v>128386.24219999999</v>
      </c>
      <c r="H84">
        <v>479913.28129999997</v>
      </c>
      <c r="I84">
        <v>1.554253578</v>
      </c>
      <c r="J84">
        <v>0.48724743700000001</v>
      </c>
      <c r="K84">
        <v>4.6500309999999998E-3</v>
      </c>
      <c r="L84">
        <v>3.0800000000000002E-10</v>
      </c>
      <c r="M84">
        <v>0.43819847699999998</v>
      </c>
      <c r="N84">
        <v>2.0523452760000001</v>
      </c>
      <c r="O84">
        <v>2.66715E-4</v>
      </c>
      <c r="P84">
        <v>1.5830299999999999E-4</v>
      </c>
      <c r="Q84">
        <v>1.5213905569999999</v>
      </c>
      <c r="R84">
        <v>1.488805175</v>
      </c>
      <c r="S84">
        <v>0.39828467400000001</v>
      </c>
      <c r="T84">
        <v>102</v>
      </c>
      <c r="U84">
        <v>1.59E-8</v>
      </c>
      <c r="V84">
        <v>1.00678E-4</v>
      </c>
      <c r="W84" s="13">
        <v>2.5200000000000002E-12</v>
      </c>
      <c r="X84">
        <v>9.4506971999999995E-2</v>
      </c>
      <c r="Y84">
        <v>102</v>
      </c>
      <c r="Z84">
        <v>20</v>
      </c>
      <c r="AA84">
        <v>5</v>
      </c>
      <c r="AB84">
        <v>1</v>
      </c>
      <c r="AG84">
        <v>688777.5625</v>
      </c>
      <c r="AH84">
        <v>326680.53129999997</v>
      </c>
      <c r="AI84">
        <v>137769.25</v>
      </c>
      <c r="AJ84">
        <v>118154.69530000001</v>
      </c>
      <c r="AO84">
        <v>6752.7211909999996</v>
      </c>
      <c r="AP84">
        <v>16334.02637</v>
      </c>
      <c r="AQ84">
        <v>27553.849610000001</v>
      </c>
      <c r="AR84">
        <v>118154.69530000001</v>
      </c>
      <c r="AT84">
        <v>0.47429031100000002</v>
      </c>
      <c r="AU84">
        <v>0.42172470699999998</v>
      </c>
      <c r="AV84">
        <v>0.85762751100000001</v>
      </c>
      <c r="BA84">
        <v>5.0999999049999998</v>
      </c>
      <c r="BB84">
        <v>4</v>
      </c>
      <c r="BC84">
        <v>5</v>
      </c>
      <c r="BH84">
        <v>24.364775999999999</v>
      </c>
      <c r="BI84">
        <v>10.596556</v>
      </c>
      <c r="BJ84">
        <v>56.921835999999999</v>
      </c>
      <c r="BK84">
        <v>204.51527899999999</v>
      </c>
      <c r="BL84">
        <v>34.462643999999997</v>
      </c>
      <c r="BM84">
        <v>15.840954</v>
      </c>
      <c r="BN84">
        <v>18.621690000000001</v>
      </c>
      <c r="BO84">
        <v>23.737210000000001</v>
      </c>
      <c r="BP84">
        <v>24.469529999999999</v>
      </c>
      <c r="BQ84">
        <v>27.375826</v>
      </c>
      <c r="BR84">
        <v>22.099733000000001</v>
      </c>
      <c r="BS84">
        <v>649.49249599999996</v>
      </c>
      <c r="BT84">
        <v>156.85824400000001</v>
      </c>
      <c r="BU84">
        <v>1.0822369999999999</v>
      </c>
      <c r="BV84">
        <v>92.760919000000001</v>
      </c>
      <c r="BW84">
        <v>350.199116</v>
      </c>
      <c r="BX84">
        <v>6.1771180000000001</v>
      </c>
      <c r="BY84">
        <v>135.32236800000001</v>
      </c>
      <c r="BZ84">
        <v>52.947367999999997</v>
      </c>
      <c r="CA84" s="3" t="s">
        <v>139</v>
      </c>
      <c r="CB84">
        <v>210584598.90000001</v>
      </c>
      <c r="CC84">
        <v>152278560.30000001</v>
      </c>
      <c r="CD84">
        <v>107026111.59999999</v>
      </c>
      <c r="CE84">
        <v>72822247.719999999</v>
      </c>
      <c r="CF84">
        <v>51623392.630000003</v>
      </c>
      <c r="CG84">
        <v>37783337.299999997</v>
      </c>
      <c r="CH84">
        <v>5101.6587</v>
      </c>
      <c r="CI84">
        <v>6635.6859999999997</v>
      </c>
      <c r="CJ84">
        <v>3835.7204999999999</v>
      </c>
      <c r="CK84">
        <v>2808.6615999999999</v>
      </c>
      <c r="CL84">
        <v>2185.2521999999999</v>
      </c>
      <c r="CM84">
        <v>1772.2565</v>
      </c>
      <c r="CN84">
        <v>5.0407419999999998</v>
      </c>
      <c r="CO84">
        <v>382.75757599999997</v>
      </c>
      <c r="CP84">
        <v>16.036552589999999</v>
      </c>
      <c r="CQ84">
        <v>0.65422714000000004</v>
      </c>
      <c r="CR84">
        <v>0.70385819999999999</v>
      </c>
      <c r="CS84">
        <v>0.60459613999999995</v>
      </c>
      <c r="CT84">
        <v>0.55722106000000005</v>
      </c>
      <c r="CU84">
        <v>0.51886980000000005</v>
      </c>
      <c r="CV84">
        <v>0.48277452999999998</v>
      </c>
      <c r="CW84">
        <v>2709152</v>
      </c>
      <c r="CX84">
        <v>336.71452099999999</v>
      </c>
      <c r="CY84" s="3" t="s">
        <v>117</v>
      </c>
      <c r="CZ84" s="3" t="s">
        <v>118</v>
      </c>
      <c r="DA84" s="3" t="s">
        <v>114</v>
      </c>
      <c r="DB84" s="3" t="str">
        <f>IF(Table1_1[[#This Row],[Drainage Area]]&lt;5000,"Small",IF(Table1_1[[#This Row],[Drainage Area]]&lt;20000,"Medium","Large"))</f>
        <v>Medium</v>
      </c>
      <c r="DC84" s="3" t="str">
        <f>IF(Table1_1[[#This Row],[Population Density]]&lt;200,"Low",IF(Table1_1[[#This Row],[Population Density]]&lt;500,"Medium","High"))</f>
        <v>Medium</v>
      </c>
      <c r="DD84" s="3" t="str">
        <f>IF(Table1_1[[#This Row],[Relief Ratio]]&lt;0.02,"Flat",IF(Table1_1[[#This Row],[Relief Ratio]]&lt;0.05,"Moderate","Steep"))</f>
        <v>Flat</v>
      </c>
      <c r="DE84" s="3" t="str">
        <f>IF(Table1_1[[#This Row],[Drainage Intensity]]&lt;2,"Low",IF(Table1_1[[#This Row],[Drainage Density]]&lt;4,"Moderate","High"))</f>
        <v>Low</v>
      </c>
      <c r="DF84" s="12">
        <f>Table1_1[[#This Row],[Drainage Density]]*Table1_1[[#This Row],[Relief Ratio]]</f>
        <v>7.361138573929999E-7</v>
      </c>
      <c r="DG84" s="3" t="str">
        <f>IF(Table1_1[[#This Row],[Flood Risk Index]]&lt;0.1,"Low",IF(Table1_1[[#This Row],[Flood Risk Index]]&lt;0.3,"Moderate","High"))</f>
        <v>Low</v>
      </c>
    </row>
    <row r="85" spans="1:111" x14ac:dyDescent="0.3">
      <c r="A85" s="3" t="s">
        <v>210</v>
      </c>
      <c r="B85">
        <v>5</v>
      </c>
      <c r="C85">
        <v>148325.17189999999</v>
      </c>
      <c r="D85">
        <v>116519.55469999999</v>
      </c>
      <c r="E85">
        <v>8276.7285159999992</v>
      </c>
      <c r="F85">
        <v>310</v>
      </c>
      <c r="G85">
        <v>120351.97659999999</v>
      </c>
      <c r="H85">
        <v>570628.5</v>
      </c>
      <c r="I85">
        <v>1.2729637620000001</v>
      </c>
      <c r="J85">
        <v>0.57141584199999995</v>
      </c>
      <c r="K85">
        <v>2.5757779999999999E-3</v>
      </c>
      <c r="L85">
        <v>3.2400000000000002E-10</v>
      </c>
      <c r="M85">
        <v>0.31941968199999998</v>
      </c>
      <c r="N85">
        <v>1.750039101</v>
      </c>
      <c r="O85">
        <v>2.6812500000000003E-4</v>
      </c>
      <c r="P85">
        <v>1.5430500000000001E-4</v>
      </c>
      <c r="Q85">
        <v>1.781949282</v>
      </c>
      <c r="R85">
        <v>1.2324281930000001</v>
      </c>
      <c r="S85">
        <v>0.259932995</v>
      </c>
      <c r="T85">
        <v>116</v>
      </c>
      <c r="U85">
        <v>1.85E-8</v>
      </c>
      <c r="V85">
        <v>1.19799E-4</v>
      </c>
      <c r="W85" s="13">
        <v>2.8500000000000002E-12</v>
      </c>
      <c r="X85">
        <v>4.7834440999999998E-2</v>
      </c>
      <c r="Y85">
        <v>116</v>
      </c>
      <c r="Z85">
        <v>27</v>
      </c>
      <c r="AA85">
        <v>7</v>
      </c>
      <c r="AB85">
        <v>2</v>
      </c>
      <c r="AC85">
        <v>1</v>
      </c>
      <c r="AG85">
        <v>639562.75</v>
      </c>
      <c r="AH85">
        <v>363765.34379999997</v>
      </c>
      <c r="AI85">
        <v>159193.10939999999</v>
      </c>
      <c r="AJ85">
        <v>114616.52340000001</v>
      </c>
      <c r="AO85">
        <v>5513.4721680000002</v>
      </c>
      <c r="AP85">
        <v>13472.79004</v>
      </c>
      <c r="AQ85">
        <v>22741.873049999998</v>
      </c>
      <c r="AR85">
        <v>57308.261720000002</v>
      </c>
      <c r="AT85">
        <v>0.56877195800000002</v>
      </c>
      <c r="AU85">
        <v>0.43762582500000002</v>
      </c>
      <c r="AV85">
        <v>0.71998417400000003</v>
      </c>
      <c r="BA85">
        <v>4.2962961200000001</v>
      </c>
      <c r="BB85">
        <v>3.8571429249999998</v>
      </c>
      <c r="BC85">
        <v>3.5</v>
      </c>
      <c r="BD85">
        <v>2</v>
      </c>
      <c r="BH85">
        <v>26.573554000000001</v>
      </c>
      <c r="BI85">
        <v>12.629595999999999</v>
      </c>
      <c r="BJ85">
        <v>49.489564000000001</v>
      </c>
      <c r="BK85">
        <v>341.10825299999999</v>
      </c>
      <c r="BL85">
        <v>40.144362999999998</v>
      </c>
      <c r="BM85">
        <v>14.624457</v>
      </c>
      <c r="BN85">
        <v>25.519905999999999</v>
      </c>
      <c r="BO85">
        <v>25.864509999999999</v>
      </c>
      <c r="BP85">
        <v>23.413592000000001</v>
      </c>
      <c r="BQ85">
        <v>31.19633</v>
      </c>
      <c r="BR85">
        <v>22.620094999999999</v>
      </c>
      <c r="BS85">
        <v>890.63955799999997</v>
      </c>
      <c r="BT85">
        <v>213.77392800000001</v>
      </c>
      <c r="BU85">
        <v>1.4485220000000001</v>
      </c>
      <c r="BV85">
        <v>111.933367</v>
      </c>
      <c r="BW85">
        <v>595.55284800000004</v>
      </c>
      <c r="BX85">
        <v>9.8845179999999999</v>
      </c>
      <c r="BY85">
        <v>63.414073000000002</v>
      </c>
      <c r="BZ85">
        <v>22.707379</v>
      </c>
      <c r="CA85" s="3" t="s">
        <v>116</v>
      </c>
      <c r="CB85">
        <v>150788174.90000001</v>
      </c>
      <c r="CC85">
        <v>109817738.8</v>
      </c>
      <c r="CD85">
        <v>74448140.689999998</v>
      </c>
      <c r="CE85">
        <v>52052740.899999999</v>
      </c>
      <c r="CF85">
        <v>38342323</v>
      </c>
      <c r="CG85">
        <v>28218703.02</v>
      </c>
      <c r="CH85">
        <v>5345.4796720000004</v>
      </c>
      <c r="CI85">
        <v>6952.8218790000001</v>
      </c>
      <c r="CJ85">
        <v>3870.9206119999999</v>
      </c>
      <c r="CK85">
        <v>2873.9343979999999</v>
      </c>
      <c r="CL85">
        <v>2290.1039209999999</v>
      </c>
      <c r="CM85">
        <v>1850.5376470000001</v>
      </c>
      <c r="CN85">
        <v>1.7525200000000001</v>
      </c>
      <c r="CO85">
        <v>296.87755099999998</v>
      </c>
      <c r="CP85">
        <v>5.4703476479999997</v>
      </c>
      <c r="CQ85">
        <v>0.64390078900000003</v>
      </c>
      <c r="CR85">
        <v>0.69274848300000003</v>
      </c>
      <c r="CS85">
        <v>0.59505317499999999</v>
      </c>
      <c r="CT85">
        <v>0.54842587399999998</v>
      </c>
      <c r="CU85">
        <v>0.51067994699999997</v>
      </c>
      <c r="CV85">
        <v>0.47515439599999998</v>
      </c>
      <c r="CW85">
        <v>2129545</v>
      </c>
      <c r="CX85">
        <v>254.60001700000001</v>
      </c>
      <c r="CY85" s="3" t="s">
        <v>117</v>
      </c>
      <c r="CZ85" s="3" t="s">
        <v>137</v>
      </c>
      <c r="DA85" s="3" t="s">
        <v>110</v>
      </c>
      <c r="DB85" s="3" t="str">
        <f>IF(Table1_1[[#This Row],[Drainage Area]]&lt;5000,"Small",IF(Table1_1[[#This Row],[Drainage Area]]&lt;20000,"Medium","Large"))</f>
        <v>Medium</v>
      </c>
      <c r="DC85" s="3" t="str">
        <f>IF(Table1_1[[#This Row],[Population Density]]&lt;200,"Low",IF(Table1_1[[#This Row],[Population Density]]&lt;500,"Medium","High"))</f>
        <v>Medium</v>
      </c>
      <c r="DD85" s="3" t="str">
        <f>IF(Table1_1[[#This Row],[Relief Ratio]]&lt;0.02,"Flat",IF(Table1_1[[#This Row],[Relief Ratio]]&lt;0.05,"Moderate","Steep"))</f>
        <v>Flat</v>
      </c>
      <c r="DE85" s="3" t="str">
        <f>IF(Table1_1[[#This Row],[Drainage Intensity]]&lt;2,"Low",IF(Table1_1[[#This Row],[Drainage Density]]&lt;4,"Moderate","High"))</f>
        <v>Low</v>
      </c>
      <c r="DF85" s="12">
        <f>Table1_1[[#This Row],[Drainage Density]]*Table1_1[[#This Row],[Relief Ratio]]</f>
        <v>3.9745542429000003E-7</v>
      </c>
      <c r="DG85" s="3" t="str">
        <f>IF(Table1_1[[#This Row],[Flood Risk Index]]&lt;0.1,"Low",IF(Table1_1[[#This Row],[Flood Risk Index]]&lt;0.3,"Moderate","High"))</f>
        <v>Low</v>
      </c>
    </row>
    <row r="86" spans="1:111" x14ac:dyDescent="0.3">
      <c r="A86" s="3" t="s">
        <v>211</v>
      </c>
      <c r="B86">
        <v>4</v>
      </c>
      <c r="C86">
        <v>102404.4219</v>
      </c>
      <c r="D86">
        <v>72547.726559999996</v>
      </c>
      <c r="E86">
        <v>3250.0295409999999</v>
      </c>
      <c r="F86">
        <v>1538</v>
      </c>
      <c r="G86">
        <v>81256.132809999996</v>
      </c>
      <c r="H86">
        <v>300538.5</v>
      </c>
      <c r="I86">
        <v>1.411545515</v>
      </c>
      <c r="J86">
        <v>0.49223786600000002</v>
      </c>
      <c r="K86">
        <v>1.8927801000000001E-2</v>
      </c>
      <c r="L86">
        <v>7.6500000000000005E-10</v>
      </c>
      <c r="M86">
        <v>0.45216500799999998</v>
      </c>
      <c r="N86">
        <v>2.0315382479999999</v>
      </c>
      <c r="O86">
        <v>1.7967699999999999E-4</v>
      </c>
      <c r="P86">
        <v>1.60922E-4</v>
      </c>
      <c r="Q86">
        <v>1.49770987</v>
      </c>
      <c r="R86">
        <v>1.260267019</v>
      </c>
      <c r="S86">
        <v>0.340736449</v>
      </c>
      <c r="T86">
        <v>42</v>
      </c>
      <c r="U86">
        <v>1.66E-8</v>
      </c>
      <c r="V86">
        <v>1.0325E-4</v>
      </c>
      <c r="W86" s="13">
        <v>2.6700000000000001E-12</v>
      </c>
      <c r="X86">
        <v>0.24749869099999999</v>
      </c>
      <c r="Y86">
        <v>42</v>
      </c>
      <c r="Z86">
        <v>8</v>
      </c>
      <c r="AA86">
        <v>3</v>
      </c>
      <c r="AB86">
        <v>1</v>
      </c>
      <c r="AG86">
        <v>304713.75</v>
      </c>
      <c r="AH86">
        <v>106162.3438</v>
      </c>
      <c r="AI86">
        <v>62400.691409999999</v>
      </c>
      <c r="AJ86">
        <v>49725.863279999998</v>
      </c>
      <c r="AO86">
        <v>7255.0893550000001</v>
      </c>
      <c r="AP86">
        <v>13270.29297</v>
      </c>
      <c r="AQ86">
        <v>20800.230469999999</v>
      </c>
      <c r="AR86">
        <v>49725.863279999998</v>
      </c>
      <c r="AT86">
        <v>0.348400235</v>
      </c>
      <c r="AU86">
        <v>0.58778554199999999</v>
      </c>
      <c r="AV86">
        <v>0.79688000699999995</v>
      </c>
      <c r="BA86">
        <v>5.25</v>
      </c>
      <c r="BB86">
        <v>2.6666667460000002</v>
      </c>
      <c r="BC86">
        <v>3</v>
      </c>
      <c r="BH86">
        <v>25.233409999999999</v>
      </c>
      <c r="BI86">
        <v>8.6526619999999994</v>
      </c>
      <c r="BJ86">
        <v>59.788240999999999</v>
      </c>
      <c r="BK86">
        <v>143.21110100000001</v>
      </c>
      <c r="BL86">
        <v>32.918849000000002</v>
      </c>
      <c r="BM86">
        <v>18.439098000000001</v>
      </c>
      <c r="BN86">
        <v>14.479749999999999</v>
      </c>
      <c r="BO86">
        <v>24.162167</v>
      </c>
      <c r="BP86">
        <v>25.265198000000002</v>
      </c>
      <c r="BQ86">
        <v>27.444074000000001</v>
      </c>
      <c r="BR86">
        <v>24.072831000000001</v>
      </c>
      <c r="BS86">
        <v>4119.1148750000002</v>
      </c>
      <c r="BT86">
        <v>1498.571829</v>
      </c>
      <c r="BU86">
        <v>1.0005090000000001</v>
      </c>
      <c r="BV86">
        <v>137.19186500000001</v>
      </c>
      <c r="BW86">
        <v>3155.7710139999999</v>
      </c>
      <c r="BX86">
        <v>10.342078000000001</v>
      </c>
      <c r="BY86">
        <v>279.03998999999999</v>
      </c>
      <c r="BZ86">
        <v>2632.9651039999999</v>
      </c>
      <c r="CA86" s="3" t="s">
        <v>116</v>
      </c>
      <c r="CB86">
        <v>50500098.799999997</v>
      </c>
      <c r="CC86">
        <v>36786349.630000003</v>
      </c>
      <c r="CD86">
        <v>26171705.02</v>
      </c>
      <c r="CE86">
        <v>18025599.02</v>
      </c>
      <c r="CF86">
        <v>12919894.060000001</v>
      </c>
      <c r="CG86">
        <v>9582173.1510000005</v>
      </c>
      <c r="CH86">
        <v>5101.6587</v>
      </c>
      <c r="CI86">
        <v>6635.6859999999997</v>
      </c>
      <c r="CJ86">
        <v>3835.7204999999999</v>
      </c>
      <c r="CK86">
        <v>2808.6615999999999</v>
      </c>
      <c r="CL86">
        <v>2185.2521999999999</v>
      </c>
      <c r="CM86">
        <v>1772.2565</v>
      </c>
      <c r="CN86">
        <v>0.78911200000000004</v>
      </c>
      <c r="CO86">
        <v>218.30952400000001</v>
      </c>
      <c r="CP86">
        <v>13.356766260000001</v>
      </c>
      <c r="CQ86">
        <v>0.65422714000000004</v>
      </c>
      <c r="CR86">
        <v>0.70385819999999999</v>
      </c>
      <c r="CS86">
        <v>0.60459613999999995</v>
      </c>
      <c r="CT86">
        <v>0.55722106000000005</v>
      </c>
      <c r="CU86">
        <v>0.51886980000000005</v>
      </c>
      <c r="CV86">
        <v>0.48277452999999998</v>
      </c>
      <c r="CW86">
        <v>725418.24879999994</v>
      </c>
      <c r="CX86">
        <v>220.396265</v>
      </c>
      <c r="CY86" s="3" t="s">
        <v>133</v>
      </c>
      <c r="CZ86" s="3" t="s">
        <v>110</v>
      </c>
      <c r="DA86" s="3" t="s">
        <v>114</v>
      </c>
      <c r="DB86" s="3" t="str">
        <f>IF(Table1_1[[#This Row],[Drainage Area]]&lt;5000,"Small",IF(Table1_1[[#This Row],[Drainage Area]]&lt;20000,"Medium","Large"))</f>
        <v>Small</v>
      </c>
      <c r="DC86" s="3" t="str">
        <f>IF(Table1_1[[#This Row],[Population Density]]&lt;200,"Low",IF(Table1_1[[#This Row],[Population Density]]&lt;500,"Medium","High"))</f>
        <v>Medium</v>
      </c>
      <c r="DD86" s="3" t="str">
        <f>IF(Table1_1[[#This Row],[Relief Ratio]]&lt;0.02,"Flat",IF(Table1_1[[#This Row],[Relief Ratio]]&lt;0.05,"Moderate","Steep"))</f>
        <v>Flat</v>
      </c>
      <c r="DE86" s="3" t="str">
        <f>IF(Table1_1[[#This Row],[Drainage Intensity]]&lt;2,"Low",IF(Table1_1[[#This Row],[Drainage Density]]&lt;4,"Moderate","High"))</f>
        <v>Low</v>
      </c>
      <c r="DF86" s="12">
        <f>Table1_1[[#This Row],[Drainage Density]]*Table1_1[[#This Row],[Relief Ratio]]</f>
        <v>3.0458995925220003E-6</v>
      </c>
      <c r="DG86" s="3" t="str">
        <f>IF(Table1_1[[#This Row],[Flood Risk Index]]&lt;0.1,"Low",IF(Table1_1[[#This Row],[Flood Risk Index]]&lt;0.3,"Moderate","High"))</f>
        <v>Low</v>
      </c>
    </row>
    <row r="87" spans="1:111" x14ac:dyDescent="0.3">
      <c r="A87" s="3" t="s">
        <v>212</v>
      </c>
      <c r="B87">
        <v>5</v>
      </c>
      <c r="C87">
        <v>302106.53129999997</v>
      </c>
      <c r="D87">
        <v>189812.8125</v>
      </c>
      <c r="E87">
        <v>14490.601559999999</v>
      </c>
      <c r="F87">
        <v>1197</v>
      </c>
      <c r="G87">
        <v>195423.5938</v>
      </c>
      <c r="H87">
        <v>671399.75</v>
      </c>
      <c r="I87">
        <v>1.5916024449999999</v>
      </c>
      <c r="J87">
        <v>0.37943065199999998</v>
      </c>
      <c r="K87">
        <v>6.1251559999999997E-3</v>
      </c>
      <c r="L87">
        <v>1.51E-10</v>
      </c>
      <c r="M87">
        <v>0.40395587700000002</v>
      </c>
      <c r="N87">
        <v>2.6355276110000001</v>
      </c>
      <c r="O87">
        <v>3.7831399999999998E-4</v>
      </c>
      <c r="P87">
        <v>1.59498E-4</v>
      </c>
      <c r="Q87">
        <v>1.584561825</v>
      </c>
      <c r="R87">
        <v>1.5459061860000001</v>
      </c>
      <c r="S87">
        <v>0.44996520899999998</v>
      </c>
      <c r="T87">
        <v>199</v>
      </c>
      <c r="U87">
        <v>1.7500000000000001E-8</v>
      </c>
      <c r="V87">
        <v>1.09898E-4</v>
      </c>
      <c r="W87" s="13">
        <v>2.8000000000000002E-12</v>
      </c>
      <c r="X87">
        <v>0.19091929499999999</v>
      </c>
      <c r="Y87">
        <v>199</v>
      </c>
      <c r="Z87">
        <v>42</v>
      </c>
      <c r="AA87">
        <v>9</v>
      </c>
      <c r="AB87">
        <v>3</v>
      </c>
      <c r="AC87">
        <v>1</v>
      </c>
      <c r="AG87">
        <v>1214115.625</v>
      </c>
      <c r="AH87">
        <v>506812.15629999997</v>
      </c>
      <c r="AI87">
        <v>379480.96879999997</v>
      </c>
      <c r="AJ87">
        <v>154940.1875</v>
      </c>
      <c r="AK87">
        <v>55875.382810000003</v>
      </c>
      <c r="AO87">
        <v>6101.0834960000002</v>
      </c>
      <c r="AP87">
        <v>12066.956050000001</v>
      </c>
      <c r="AQ87">
        <v>42164.550779999998</v>
      </c>
      <c r="AR87">
        <v>51646.730470000002</v>
      </c>
      <c r="AS87">
        <v>55875.382810000003</v>
      </c>
      <c r="AT87">
        <v>0.417433202</v>
      </c>
      <c r="AU87">
        <v>0.74876058099999998</v>
      </c>
      <c r="AV87">
        <v>0.40829500600000002</v>
      </c>
      <c r="AW87">
        <v>0.36062550500000001</v>
      </c>
      <c r="BA87">
        <v>4.7380952839999999</v>
      </c>
      <c r="BB87">
        <v>4.6666665079999996</v>
      </c>
      <c r="BC87">
        <v>3</v>
      </c>
      <c r="BD87">
        <v>3</v>
      </c>
      <c r="BH87">
        <v>24.139654</v>
      </c>
      <c r="BI87">
        <v>10.132308999999999</v>
      </c>
      <c r="BJ87">
        <v>55.212868999999998</v>
      </c>
      <c r="BK87">
        <v>196.10052300000001</v>
      </c>
      <c r="BL87">
        <v>34.074466999999999</v>
      </c>
      <c r="BM87">
        <v>15.713388999999999</v>
      </c>
      <c r="BN87">
        <v>18.361077999999999</v>
      </c>
      <c r="BO87">
        <v>23.393424</v>
      </c>
      <c r="BP87">
        <v>23.979890000000001</v>
      </c>
      <c r="BQ87">
        <v>27.138874000000001</v>
      </c>
      <c r="BR87">
        <v>22.327183999999999</v>
      </c>
      <c r="BS87">
        <v>1590.6772980000001</v>
      </c>
      <c r="BT87">
        <v>524.83518100000003</v>
      </c>
      <c r="BU87">
        <v>0.64790499999999995</v>
      </c>
      <c r="BV87">
        <v>107.676671</v>
      </c>
      <c r="BW87">
        <v>1115.567855</v>
      </c>
      <c r="BX87">
        <v>7.4307239999999997</v>
      </c>
      <c r="BY87">
        <v>154.475979</v>
      </c>
      <c r="BZ87">
        <v>260.157826</v>
      </c>
      <c r="CA87" s="3" t="s">
        <v>116</v>
      </c>
      <c r="CB87">
        <v>154762262.90000001</v>
      </c>
      <c r="CC87">
        <v>112075837.09999999</v>
      </c>
      <c r="CD87">
        <v>78965452.75</v>
      </c>
      <c r="CE87">
        <v>53864978.619999997</v>
      </c>
      <c r="CF87">
        <v>38274377.729999997</v>
      </c>
      <c r="CG87">
        <v>28093005.210000001</v>
      </c>
      <c r="CH87">
        <v>5101.6587</v>
      </c>
      <c r="CI87">
        <v>6635.6859999999997</v>
      </c>
      <c r="CJ87">
        <v>3835.7204999999999</v>
      </c>
      <c r="CK87">
        <v>2808.6615999999999</v>
      </c>
      <c r="CL87">
        <v>2185.2521999999999</v>
      </c>
      <c r="CM87">
        <v>1772.2565</v>
      </c>
      <c r="CN87">
        <v>1.9895890000000001</v>
      </c>
      <c r="CO87">
        <v>392.50867099999999</v>
      </c>
      <c r="CP87">
        <v>8.1931525829999998</v>
      </c>
      <c r="CQ87">
        <v>0.65422714000000004</v>
      </c>
      <c r="CR87">
        <v>0.70385819999999999</v>
      </c>
      <c r="CS87">
        <v>0.60459613999999995</v>
      </c>
      <c r="CT87">
        <v>0.55722106000000005</v>
      </c>
      <c r="CU87">
        <v>0.51886980000000005</v>
      </c>
      <c r="CV87">
        <v>0.48277452999999998</v>
      </c>
      <c r="CW87">
        <v>3925171</v>
      </c>
      <c r="CX87">
        <v>269.84635100000003</v>
      </c>
      <c r="CY87" s="3" t="s">
        <v>117</v>
      </c>
      <c r="CZ87" s="3" t="s">
        <v>110</v>
      </c>
      <c r="DA87" s="3" t="s">
        <v>114</v>
      </c>
      <c r="DB87" s="3" t="str">
        <f>IF(Table1_1[[#This Row],[Drainage Area]]&lt;5000,"Small",IF(Table1_1[[#This Row],[Drainage Area]]&lt;20000,"Medium","Large"))</f>
        <v>Medium</v>
      </c>
      <c r="DC87" s="3" t="str">
        <f>IF(Table1_1[[#This Row],[Population Density]]&lt;200,"Low",IF(Table1_1[[#This Row],[Population Density]]&lt;500,"Medium","High"))</f>
        <v>Medium</v>
      </c>
      <c r="DD87" s="3" t="str">
        <f>IF(Table1_1[[#This Row],[Relief Ratio]]&lt;0.02,"Flat",IF(Table1_1[[#This Row],[Relief Ratio]]&lt;0.05,"Moderate","Steep"))</f>
        <v>Flat</v>
      </c>
      <c r="DE87" s="3" t="str">
        <f>IF(Table1_1[[#This Row],[Drainage Intensity]]&lt;2,"Low",IF(Table1_1[[#This Row],[Drainage Density]]&lt;4,"Moderate","High"))</f>
        <v>Low</v>
      </c>
      <c r="DF87" s="12">
        <f>Table1_1[[#This Row],[Drainage Density]]*Table1_1[[#This Row],[Relief Ratio]]</f>
        <v>9.7695013168799994E-7</v>
      </c>
      <c r="DG87" s="3" t="str">
        <f>IF(Table1_1[[#This Row],[Flood Risk Index]]&lt;0.1,"Low",IF(Table1_1[[#This Row],[Flood Risk Index]]&lt;0.3,"Moderate","High"))</f>
        <v>Low</v>
      </c>
    </row>
    <row r="88" spans="1:111" x14ac:dyDescent="0.3">
      <c r="A88" s="3" t="s">
        <v>213</v>
      </c>
      <c r="B88">
        <v>3</v>
      </c>
      <c r="C88">
        <v>44966.71875</v>
      </c>
      <c r="D88">
        <v>35876.441409999999</v>
      </c>
      <c r="E88">
        <v>689.84643549999998</v>
      </c>
      <c r="F88">
        <v>1791</v>
      </c>
      <c r="G88">
        <v>39174.710939999997</v>
      </c>
      <c r="H88">
        <v>127866.6563</v>
      </c>
      <c r="I88">
        <v>1.2533773180000001</v>
      </c>
      <c r="J88">
        <v>0.44951152799999999</v>
      </c>
      <c r="K88">
        <v>4.5718270999999998E-2</v>
      </c>
      <c r="L88">
        <v>3.4499999999999999E-9</v>
      </c>
      <c r="M88">
        <v>0.53020972</v>
      </c>
      <c r="N88">
        <v>2.224637032</v>
      </c>
      <c r="O88">
        <v>1.01668E-4</v>
      </c>
      <c r="P88">
        <v>1.54559E-4</v>
      </c>
      <c r="Q88">
        <v>1.38309598</v>
      </c>
      <c r="R88">
        <v>1.147850633</v>
      </c>
      <c r="S88">
        <v>0.35166883500000001</v>
      </c>
      <c r="T88">
        <v>9</v>
      </c>
      <c r="U88">
        <v>1.88E-8</v>
      </c>
      <c r="V88">
        <v>1.21926E-4</v>
      </c>
      <c r="W88" s="13">
        <v>2.9099999999999999E-12</v>
      </c>
      <c r="X88">
        <v>0.27681541399999998</v>
      </c>
      <c r="Y88">
        <v>9</v>
      </c>
      <c r="Z88">
        <v>3</v>
      </c>
      <c r="AA88">
        <v>1</v>
      </c>
      <c r="AG88">
        <v>54134.054689999997</v>
      </c>
      <c r="AH88">
        <v>24653.871090000001</v>
      </c>
      <c r="AI88">
        <v>27834.144530000001</v>
      </c>
      <c r="AO88">
        <v>6014.8950199999999</v>
      </c>
      <c r="AP88">
        <v>8217.9570309999999</v>
      </c>
      <c r="AQ88">
        <v>27834.144530000001</v>
      </c>
      <c r="AT88">
        <v>0.45542258000000002</v>
      </c>
      <c r="AU88">
        <v>1.128996968</v>
      </c>
      <c r="BA88">
        <v>3</v>
      </c>
      <c r="BB88">
        <v>3</v>
      </c>
      <c r="BH88">
        <v>26.281306000000001</v>
      </c>
      <c r="BI88">
        <v>8.7367209999999993</v>
      </c>
      <c r="BJ88">
        <v>60.246968000000003</v>
      </c>
      <c r="BK88">
        <v>139.01976300000001</v>
      </c>
      <c r="BL88">
        <v>33.821238000000001</v>
      </c>
      <c r="BM88">
        <v>19.318688999999999</v>
      </c>
      <c r="BN88">
        <v>14.502549</v>
      </c>
      <c r="BO88">
        <v>25.218912</v>
      </c>
      <c r="BP88">
        <v>26.39106</v>
      </c>
      <c r="BQ88">
        <v>28.438734</v>
      </c>
      <c r="BR88">
        <v>25.115817</v>
      </c>
      <c r="BS88">
        <v>4578.4660190000004</v>
      </c>
      <c r="BT88">
        <v>1592.4308249999999</v>
      </c>
      <c r="BU88">
        <v>1.0048539999999999</v>
      </c>
      <c r="BV88">
        <v>136.43214499999999</v>
      </c>
      <c r="BW88">
        <v>3570.964806</v>
      </c>
      <c r="BX88">
        <v>9.0716020000000004</v>
      </c>
      <c r="BY88">
        <v>258.26092199999999</v>
      </c>
      <c r="BZ88">
        <v>3028.9259710000001</v>
      </c>
      <c r="CA88" s="3" t="s">
        <v>116</v>
      </c>
      <c r="CB88">
        <v>112692567.8</v>
      </c>
      <c r="CC88">
        <v>81829545.400000006</v>
      </c>
      <c r="CD88">
        <v>57905251.100000001</v>
      </c>
      <c r="CE88">
        <v>39663447.700000003</v>
      </c>
      <c r="CF88">
        <v>28282653.550000001</v>
      </c>
      <c r="CG88">
        <v>20847393.550000001</v>
      </c>
      <c r="CH88">
        <v>5101.6587</v>
      </c>
      <c r="CI88">
        <v>6635.6859999999997</v>
      </c>
      <c r="CJ88">
        <v>3835.7204999999999</v>
      </c>
      <c r="CK88">
        <v>2808.6615999999999</v>
      </c>
      <c r="CL88">
        <v>2185.2521999999999</v>
      </c>
      <c r="CM88">
        <v>1772.2565</v>
      </c>
      <c r="CN88">
        <v>0.87498299999999996</v>
      </c>
      <c r="CO88">
        <v>206.5</v>
      </c>
      <c r="CP88">
        <v>16.631578950000002</v>
      </c>
      <c r="CQ88">
        <v>0.65422714000000004</v>
      </c>
      <c r="CR88">
        <v>0.70385819999999999</v>
      </c>
      <c r="CS88">
        <v>0.60459613999999995</v>
      </c>
      <c r="CT88">
        <v>0.55722106000000005</v>
      </c>
      <c r="CU88">
        <v>0.51886980000000005</v>
      </c>
      <c r="CV88">
        <v>0.48277452999999998</v>
      </c>
      <c r="CW88">
        <v>223113.4547</v>
      </c>
      <c r="CX88">
        <v>322.53894500000001</v>
      </c>
      <c r="CY88" s="3" t="s">
        <v>133</v>
      </c>
      <c r="CZ88" s="3" t="s">
        <v>175</v>
      </c>
      <c r="DA88" s="3" t="s">
        <v>110</v>
      </c>
      <c r="DB88" s="3" t="str">
        <f>IF(Table1_1[[#This Row],[Drainage Area]]&lt;5000,"Small",IF(Table1_1[[#This Row],[Drainage Area]]&lt;20000,"Medium","Large"))</f>
        <v>Small</v>
      </c>
      <c r="DC88" s="3" t="str">
        <f>IF(Table1_1[[#This Row],[Population Density]]&lt;200,"Low",IF(Table1_1[[#This Row],[Population Density]]&lt;500,"Medium","High"))</f>
        <v>Medium</v>
      </c>
      <c r="DD88" s="3" t="str">
        <f>IF(Table1_1[[#This Row],[Relief Ratio]]&lt;0.02,"Flat",IF(Table1_1[[#This Row],[Relief Ratio]]&lt;0.05,"Moderate","Steep"))</f>
        <v>Moderate</v>
      </c>
      <c r="DE88" s="3" t="str">
        <f>IF(Table1_1[[#This Row],[Drainage Intensity]]&lt;2,"Low",IF(Table1_1[[#This Row],[Drainage Density]]&lt;4,"Moderate","High"))</f>
        <v>Low</v>
      </c>
      <c r="DF88" s="12">
        <f>Table1_1[[#This Row],[Drainage Density]]*Table1_1[[#This Row],[Relief Ratio]]</f>
        <v>7.0661702474889993E-6</v>
      </c>
      <c r="DG88" s="3" t="str">
        <f>IF(Table1_1[[#This Row],[Flood Risk Index]]&lt;0.1,"Low",IF(Table1_1[[#This Row],[Flood Risk Index]]&lt;0.3,"Moderate","High"))</f>
        <v>Low</v>
      </c>
    </row>
    <row r="89" spans="1:111" x14ac:dyDescent="0.3">
      <c r="A89" s="3" t="s">
        <v>214</v>
      </c>
      <c r="B89">
        <v>5</v>
      </c>
      <c r="C89">
        <v>654491.5</v>
      </c>
      <c r="D89">
        <v>387402.9375</v>
      </c>
      <c r="E89">
        <v>53425.386720000002</v>
      </c>
      <c r="F89">
        <v>1050</v>
      </c>
      <c r="G89">
        <v>391114.78129999997</v>
      </c>
      <c r="H89">
        <v>1456955.125</v>
      </c>
      <c r="I89">
        <v>1.6894334550000001</v>
      </c>
      <c r="J89">
        <v>0.34925225399999998</v>
      </c>
      <c r="K89">
        <v>2.684634E-3</v>
      </c>
      <c r="L89">
        <v>3.9199999999999998E-11</v>
      </c>
      <c r="M89">
        <v>0.31627523899999999</v>
      </c>
      <c r="N89">
        <v>2.8632600309999998</v>
      </c>
      <c r="O89">
        <v>5.8272200000000004E-4</v>
      </c>
      <c r="P89">
        <v>1.5485400000000001E-4</v>
      </c>
      <c r="Q89">
        <v>1.7907855509999999</v>
      </c>
      <c r="R89">
        <v>1.6734000440000001</v>
      </c>
      <c r="S89">
        <v>0.44921872000000002</v>
      </c>
      <c r="T89">
        <v>682</v>
      </c>
      <c r="U89">
        <v>1.59E-8</v>
      </c>
      <c r="V89">
        <v>1.0262100000000001E-4</v>
      </c>
      <c r="W89" s="13">
        <v>2.46E-12</v>
      </c>
      <c r="X89">
        <v>0.16259652399999999</v>
      </c>
      <c r="Y89">
        <v>682</v>
      </c>
      <c r="Z89">
        <v>135</v>
      </c>
      <c r="AA89">
        <v>26</v>
      </c>
      <c r="AB89">
        <v>5</v>
      </c>
      <c r="AC89">
        <v>1</v>
      </c>
      <c r="AG89">
        <v>4251124</v>
      </c>
      <c r="AH89">
        <v>2129094.5</v>
      </c>
      <c r="AI89">
        <v>919132.75</v>
      </c>
      <c r="AJ89">
        <v>548761.6875</v>
      </c>
      <c r="AK89">
        <v>425013.0625</v>
      </c>
      <c r="AO89">
        <v>6233.3198240000002</v>
      </c>
      <c r="AP89">
        <v>15771.070309999999</v>
      </c>
      <c r="AQ89">
        <v>35351.257810000003</v>
      </c>
      <c r="AR89">
        <v>109752.33590000001</v>
      </c>
      <c r="AS89">
        <v>425013.0625</v>
      </c>
      <c r="AT89">
        <v>0.50083094800000005</v>
      </c>
      <c r="AU89">
        <v>0.43170124300000001</v>
      </c>
      <c r="AV89">
        <v>0.59704291799999998</v>
      </c>
      <c r="AW89">
        <v>0.77449476699999997</v>
      </c>
      <c r="BA89">
        <v>5.0518517489999999</v>
      </c>
      <c r="BB89">
        <v>5.1923074720000004</v>
      </c>
      <c r="BC89">
        <v>5.1999998090000004</v>
      </c>
      <c r="BD89">
        <v>5</v>
      </c>
      <c r="BH89">
        <v>24.886113999999999</v>
      </c>
      <c r="BI89">
        <v>11.508618999999999</v>
      </c>
      <c r="BJ89">
        <v>55.013737999999996</v>
      </c>
      <c r="BK89">
        <v>225.25197199999999</v>
      </c>
      <c r="BL89">
        <v>35.944398</v>
      </c>
      <c r="BM89">
        <v>15.023709</v>
      </c>
      <c r="BN89">
        <v>20.92069</v>
      </c>
      <c r="BO89">
        <v>24.082293</v>
      </c>
      <c r="BP89">
        <v>24.532564000000001</v>
      </c>
      <c r="BQ89">
        <v>28.19022</v>
      </c>
      <c r="BR89">
        <v>22.581033000000001</v>
      </c>
      <c r="BS89">
        <v>1081.826247</v>
      </c>
      <c r="BT89">
        <v>342.48346600000002</v>
      </c>
      <c r="BU89">
        <v>0.64406799999999997</v>
      </c>
      <c r="BV89">
        <v>105.006073</v>
      </c>
      <c r="BW89">
        <v>706.01185599999997</v>
      </c>
      <c r="BX89">
        <v>8.9357530000000001</v>
      </c>
      <c r="BY89">
        <v>106.736811</v>
      </c>
      <c r="BZ89">
        <v>43.517280999999997</v>
      </c>
      <c r="CA89" s="3" t="s">
        <v>139</v>
      </c>
      <c r="CB89">
        <v>239589982.59999999</v>
      </c>
      <c r="CC89">
        <v>173519552.19999999</v>
      </c>
      <c r="CD89">
        <v>120454167.90000001</v>
      </c>
      <c r="CE89">
        <v>81811399.329999998</v>
      </c>
      <c r="CF89">
        <v>64132066.659999996</v>
      </c>
      <c r="CG89">
        <v>45638973.399999999</v>
      </c>
      <c r="CH89">
        <v>5833.8502829999998</v>
      </c>
      <c r="CI89">
        <v>7588.0415389999998</v>
      </c>
      <c r="CJ89">
        <v>4330.2489450000003</v>
      </c>
      <c r="CK89">
        <v>3159.1863840000001</v>
      </c>
      <c r="CL89">
        <v>2702.6436619999999</v>
      </c>
      <c r="CM89">
        <v>2157.8826450000001</v>
      </c>
      <c r="CN89">
        <v>4.0597880000000002</v>
      </c>
      <c r="CO89">
        <v>406.99089500000002</v>
      </c>
      <c r="CP89">
        <v>14.18872328</v>
      </c>
      <c r="CQ89">
        <v>0.67926795100000004</v>
      </c>
      <c r="CR89">
        <v>0.73079866599999999</v>
      </c>
      <c r="CS89">
        <v>0.62773732599999998</v>
      </c>
      <c r="CT89">
        <v>0.57854894400000001</v>
      </c>
      <c r="CU89">
        <v>0.538729762</v>
      </c>
      <c r="CV89">
        <v>0.50125291900000002</v>
      </c>
      <c r="CW89">
        <v>18345460</v>
      </c>
      <c r="CX89">
        <v>340.90918099999999</v>
      </c>
      <c r="CY89" s="3" t="s">
        <v>117</v>
      </c>
      <c r="CZ89" s="3" t="s">
        <v>137</v>
      </c>
      <c r="DA89" s="3" t="s">
        <v>135</v>
      </c>
      <c r="DB89" s="3" t="str">
        <f>IF(Table1_1[[#This Row],[Drainage Area]]&lt;5000,"Small",IF(Table1_1[[#This Row],[Drainage Area]]&lt;20000,"Medium","Large"))</f>
        <v>Large</v>
      </c>
      <c r="DC89" s="3" t="str">
        <f>IF(Table1_1[[#This Row],[Population Density]]&lt;200,"Low",IF(Table1_1[[#This Row],[Population Density]]&lt;500,"Medium","High"))</f>
        <v>Medium</v>
      </c>
      <c r="DD89" s="3" t="str">
        <f>IF(Table1_1[[#This Row],[Relief Ratio]]&lt;0.02,"Flat",IF(Table1_1[[#This Row],[Relief Ratio]]&lt;0.05,"Moderate","Steep"))</f>
        <v>Flat</v>
      </c>
      <c r="DE89" s="3" t="str">
        <f>IF(Table1_1[[#This Row],[Drainage Intensity]]&lt;2,"Low",IF(Table1_1[[#This Row],[Drainage Density]]&lt;4,"Moderate","High"))</f>
        <v>Low</v>
      </c>
      <c r="DF89" s="12">
        <f>Table1_1[[#This Row],[Drainage Density]]*Table1_1[[#This Row],[Relief Ratio]]</f>
        <v>4.1572631343599999E-7</v>
      </c>
      <c r="DG89" s="3" t="str">
        <f>IF(Table1_1[[#This Row],[Flood Risk Index]]&lt;0.1,"Low",IF(Table1_1[[#This Row],[Flood Risk Index]]&lt;0.3,"Moderate","High"))</f>
        <v>Low</v>
      </c>
    </row>
    <row r="90" spans="1:111" x14ac:dyDescent="0.3">
      <c r="A90" s="3" t="s">
        <v>215</v>
      </c>
      <c r="B90">
        <v>6</v>
      </c>
      <c r="C90">
        <v>779901.6875</v>
      </c>
      <c r="D90">
        <v>448903.4375</v>
      </c>
      <c r="E90">
        <v>69118.5</v>
      </c>
      <c r="F90">
        <v>984</v>
      </c>
      <c r="G90">
        <v>466040.625</v>
      </c>
      <c r="H90">
        <v>1567224.125</v>
      </c>
      <c r="I90">
        <v>1.7373484370000001</v>
      </c>
      <c r="J90">
        <v>0.31823411600000001</v>
      </c>
      <c r="K90">
        <v>2.1114039999999999E-3</v>
      </c>
      <c r="L90">
        <v>2.8899999999999998E-11</v>
      </c>
      <c r="M90">
        <v>0.35362416499999999</v>
      </c>
      <c r="N90">
        <v>3.1423404220000002</v>
      </c>
      <c r="O90">
        <v>7.2867699999999995E-4</v>
      </c>
      <c r="P90">
        <v>1.6090700000000001E-4</v>
      </c>
      <c r="Q90">
        <v>1.693578005</v>
      </c>
      <c r="R90">
        <v>1.6734628680000001</v>
      </c>
      <c r="S90">
        <v>0.49763250399999998</v>
      </c>
      <c r="T90">
        <v>893</v>
      </c>
      <c r="U90">
        <v>1.6499999999999999E-8</v>
      </c>
      <c r="V90">
        <v>1.0268300000000001E-4</v>
      </c>
      <c r="W90" s="13">
        <v>2.66E-12</v>
      </c>
      <c r="X90">
        <v>0.15833243699999999</v>
      </c>
      <c r="Y90">
        <v>893</v>
      </c>
      <c r="Z90">
        <v>197</v>
      </c>
      <c r="AA90">
        <v>37</v>
      </c>
      <c r="AB90">
        <v>11</v>
      </c>
      <c r="AC90">
        <v>3</v>
      </c>
      <c r="AD90">
        <v>1</v>
      </c>
      <c r="AG90">
        <v>5736929</v>
      </c>
      <c r="AH90">
        <v>2895583.5</v>
      </c>
      <c r="AI90">
        <v>1083666.75</v>
      </c>
      <c r="AJ90">
        <v>620680.3125</v>
      </c>
      <c r="AK90">
        <v>515907.625</v>
      </c>
      <c r="AL90">
        <v>268879.46879999997</v>
      </c>
      <c r="AO90">
        <v>6424.3325199999999</v>
      </c>
      <c r="AP90">
        <v>14698.393550000001</v>
      </c>
      <c r="AQ90">
        <v>29288.291020000001</v>
      </c>
      <c r="AR90">
        <v>56425.484380000002</v>
      </c>
      <c r="AS90">
        <v>171969.20310000001</v>
      </c>
      <c r="AT90">
        <v>0.50472706599999995</v>
      </c>
      <c r="AU90">
        <v>0.37424814699999998</v>
      </c>
      <c r="AV90">
        <v>0.57275938999999998</v>
      </c>
      <c r="AW90">
        <v>0.83119702299999998</v>
      </c>
      <c r="AX90">
        <v>0.52117753</v>
      </c>
      <c r="BA90">
        <v>4.532994747</v>
      </c>
      <c r="BB90">
        <v>5.324324131</v>
      </c>
      <c r="BC90">
        <v>3.3636362549999999</v>
      </c>
      <c r="BD90">
        <v>3.6666667460000002</v>
      </c>
      <c r="BE90">
        <v>3</v>
      </c>
      <c r="BH90">
        <v>26.036242000000001</v>
      </c>
      <c r="BI90">
        <v>12.964304</v>
      </c>
      <c r="BJ90">
        <v>52.313637999999997</v>
      </c>
      <c r="BK90">
        <v>304.49916000000002</v>
      </c>
      <c r="BL90">
        <v>38.883263999999997</v>
      </c>
      <c r="BM90">
        <v>14.091585</v>
      </c>
      <c r="BN90">
        <v>24.791678999999998</v>
      </c>
      <c r="BO90">
        <v>25.449786</v>
      </c>
      <c r="BP90">
        <v>24.542314000000001</v>
      </c>
      <c r="BQ90">
        <v>30.198491000000001</v>
      </c>
      <c r="BR90">
        <v>22.547545</v>
      </c>
      <c r="BS90">
        <v>796.84178299999996</v>
      </c>
      <c r="BT90">
        <v>218.43327099999999</v>
      </c>
      <c r="BU90">
        <v>1.0638129999999999</v>
      </c>
      <c r="BV90">
        <v>105.636883</v>
      </c>
      <c r="BW90">
        <v>506.128421</v>
      </c>
      <c r="BX90">
        <v>7.4719860000000002</v>
      </c>
      <c r="BY90">
        <v>88.329141000000007</v>
      </c>
      <c r="BZ90">
        <v>28.244029999999999</v>
      </c>
      <c r="CA90" s="3" t="s">
        <v>139</v>
      </c>
      <c r="CB90">
        <v>241359932.90000001</v>
      </c>
      <c r="CC90">
        <v>174262081.30000001</v>
      </c>
      <c r="CD90">
        <v>118948595.5</v>
      </c>
      <c r="CE90">
        <v>80329733.290000007</v>
      </c>
      <c r="CF90">
        <v>66240403</v>
      </c>
      <c r="CG90">
        <v>46150223.689999998</v>
      </c>
      <c r="CH90">
        <v>6475.886622</v>
      </c>
      <c r="CI90">
        <v>8423.1328919999996</v>
      </c>
      <c r="CJ90">
        <v>4748.8407139999999</v>
      </c>
      <c r="CK90">
        <v>3460.572177</v>
      </c>
      <c r="CL90">
        <v>3148.4919719999998</v>
      </c>
      <c r="CM90">
        <v>2490.2010719999998</v>
      </c>
      <c r="CN90">
        <v>4.1877700000000004</v>
      </c>
      <c r="CO90">
        <v>363.56455399999999</v>
      </c>
      <c r="CP90">
        <v>8.2756655539999997</v>
      </c>
      <c r="CQ90">
        <v>0.699056652</v>
      </c>
      <c r="CR90">
        <v>0.75208858599999995</v>
      </c>
      <c r="CS90">
        <v>0.64602483600000005</v>
      </c>
      <c r="CT90">
        <v>0.59540347800000004</v>
      </c>
      <c r="CU90">
        <v>0.55442425699999998</v>
      </c>
      <c r="CV90">
        <v>0.51585561300000005</v>
      </c>
      <c r="CW90">
        <v>22000810</v>
      </c>
      <c r="CX90">
        <v>316.61015800000001</v>
      </c>
      <c r="CY90" s="3" t="s">
        <v>117</v>
      </c>
      <c r="CZ90" s="3" t="s">
        <v>137</v>
      </c>
      <c r="DA90" s="3" t="s">
        <v>135</v>
      </c>
      <c r="DB90" s="3" t="str">
        <f>IF(Table1_1[[#This Row],[Drainage Area]]&lt;5000,"Small",IF(Table1_1[[#This Row],[Drainage Area]]&lt;20000,"Medium","Large"))</f>
        <v>Large</v>
      </c>
      <c r="DC90" s="3" t="str">
        <f>IF(Table1_1[[#This Row],[Population Density]]&lt;200,"Low",IF(Table1_1[[#This Row],[Population Density]]&lt;500,"Medium","High"))</f>
        <v>Medium</v>
      </c>
      <c r="DD90" s="3" t="str">
        <f>IF(Table1_1[[#This Row],[Relief Ratio]]&lt;0.02,"Flat",IF(Table1_1[[#This Row],[Relief Ratio]]&lt;0.05,"Moderate","Steep"))</f>
        <v>Flat</v>
      </c>
      <c r="DE90" s="3" t="str">
        <f>IF(Table1_1[[#This Row],[Drainage Intensity]]&lt;2,"Low",IF(Table1_1[[#This Row],[Drainage Density]]&lt;4,"Moderate","High"))</f>
        <v>Low</v>
      </c>
      <c r="DF90" s="12">
        <f>Table1_1[[#This Row],[Drainage Density]]*Table1_1[[#This Row],[Relief Ratio]]</f>
        <v>3.3973968342799999E-7</v>
      </c>
      <c r="DG90" s="3" t="str">
        <f>IF(Table1_1[[#This Row],[Flood Risk Index]]&lt;0.1,"Low",IF(Table1_1[[#This Row],[Flood Risk Index]]&lt;0.3,"Moderate","High"))</f>
        <v>Low</v>
      </c>
    </row>
    <row r="91" spans="1:111" x14ac:dyDescent="0.3">
      <c r="A91" s="3" t="s">
        <v>216</v>
      </c>
      <c r="B91">
        <v>5</v>
      </c>
      <c r="C91">
        <v>383689.8125</v>
      </c>
      <c r="D91">
        <v>253031.23439999999</v>
      </c>
      <c r="E91">
        <v>36889.800779999998</v>
      </c>
      <c r="F91">
        <v>1392</v>
      </c>
      <c r="G91">
        <v>264462.40629999997</v>
      </c>
      <c r="H91">
        <v>1216617.25</v>
      </c>
      <c r="I91">
        <v>1.516373277</v>
      </c>
      <c r="J91">
        <v>0.52744650800000004</v>
      </c>
      <c r="K91">
        <v>5.2635080000000001E-3</v>
      </c>
      <c r="L91">
        <v>6.9799999999999994E-11</v>
      </c>
      <c r="M91">
        <v>0.313190252</v>
      </c>
      <c r="N91">
        <v>1.8959268330000001</v>
      </c>
      <c r="O91">
        <v>5.0303399999999997E-4</v>
      </c>
      <c r="P91">
        <v>1.5852600000000001E-4</v>
      </c>
      <c r="Q91">
        <v>1.7995836730000001</v>
      </c>
      <c r="R91">
        <v>1.4508292679999999</v>
      </c>
      <c r="S91">
        <v>0.31537428499999998</v>
      </c>
      <c r="T91">
        <v>478</v>
      </c>
      <c r="U91">
        <v>1.66E-8</v>
      </c>
      <c r="V91">
        <v>1.04651E-4</v>
      </c>
      <c r="W91" s="13">
        <v>2.6299999999999999E-12</v>
      </c>
      <c r="X91">
        <v>0.220668584</v>
      </c>
      <c r="Y91">
        <v>478</v>
      </c>
      <c r="Z91">
        <v>105</v>
      </c>
      <c r="AA91">
        <v>23</v>
      </c>
      <c r="AB91">
        <v>5</v>
      </c>
      <c r="AC91">
        <v>1</v>
      </c>
      <c r="AG91">
        <v>3041328</v>
      </c>
      <c r="AH91">
        <v>1357403.375</v>
      </c>
      <c r="AI91">
        <v>850671.75</v>
      </c>
      <c r="AJ91">
        <v>470864</v>
      </c>
      <c r="AK91">
        <v>127735.9063</v>
      </c>
      <c r="AO91">
        <v>6362.6108400000003</v>
      </c>
      <c r="AP91">
        <v>12927.65137</v>
      </c>
      <c r="AQ91">
        <v>36985.726560000003</v>
      </c>
      <c r="AR91">
        <v>94172.796879999994</v>
      </c>
      <c r="AS91">
        <v>127735.9063</v>
      </c>
      <c r="AT91">
        <v>0.44631931200000002</v>
      </c>
      <c r="AU91">
        <v>0.62669044699999998</v>
      </c>
      <c r="AV91">
        <v>0.55352020300000004</v>
      </c>
      <c r="AW91">
        <v>0.27127984199999999</v>
      </c>
      <c r="BA91">
        <v>4.5523810390000001</v>
      </c>
      <c r="BB91">
        <v>4.5652174949999997</v>
      </c>
      <c r="BC91">
        <v>4.5999999049999998</v>
      </c>
      <c r="BD91">
        <v>5</v>
      </c>
      <c r="BH91">
        <v>23.715154999999999</v>
      </c>
      <c r="BI91">
        <v>10.187543</v>
      </c>
      <c r="BJ91">
        <v>57.902121000000001</v>
      </c>
      <c r="BK91">
        <v>186.66487100000001</v>
      </c>
      <c r="BL91">
        <v>33.259013000000003</v>
      </c>
      <c r="BM91">
        <v>15.656218000000001</v>
      </c>
      <c r="BN91">
        <v>17.602795</v>
      </c>
      <c r="BO91">
        <v>23.025352999999999</v>
      </c>
      <c r="BP91">
        <v>23.870415000000001</v>
      </c>
      <c r="BQ91">
        <v>26.477188999999999</v>
      </c>
      <c r="BR91">
        <v>21.804663000000001</v>
      </c>
      <c r="BS91">
        <v>1094.228818</v>
      </c>
      <c r="BT91">
        <v>315.20284400000003</v>
      </c>
      <c r="BU91">
        <v>1.9560519999999999</v>
      </c>
      <c r="BV91">
        <v>96.554501000000002</v>
      </c>
      <c r="BW91">
        <v>655.05965400000002</v>
      </c>
      <c r="BX91">
        <v>12.499988999999999</v>
      </c>
      <c r="BY91">
        <v>182.191588</v>
      </c>
      <c r="BZ91">
        <v>171.05122800000001</v>
      </c>
      <c r="CA91" s="3" t="s">
        <v>116</v>
      </c>
      <c r="CB91">
        <v>244598578.80000001</v>
      </c>
      <c r="CC91">
        <v>176200390.40000001</v>
      </c>
      <c r="CD91">
        <v>122631951.90000001</v>
      </c>
      <c r="CE91">
        <v>82808154.129999995</v>
      </c>
      <c r="CF91">
        <v>57882711.68</v>
      </c>
      <c r="CG91">
        <v>41900114.829999998</v>
      </c>
      <c r="CH91">
        <v>5191.6613740000003</v>
      </c>
      <c r="CI91">
        <v>6752.7517250000001</v>
      </c>
      <c r="CJ91">
        <v>3893.0141309999999</v>
      </c>
      <c r="CK91">
        <v>2855.0879</v>
      </c>
      <c r="CL91">
        <v>2199.8506339999999</v>
      </c>
      <c r="CM91">
        <v>1772.704765</v>
      </c>
      <c r="CN91">
        <v>5.1422730000000003</v>
      </c>
      <c r="CO91">
        <v>478.663657</v>
      </c>
      <c r="CP91">
        <v>16.612505380000002</v>
      </c>
      <c r="CQ91">
        <v>0.67332324200000004</v>
      </c>
      <c r="CR91">
        <v>0.72101910700000005</v>
      </c>
      <c r="CS91">
        <v>0.62224357399999997</v>
      </c>
      <c r="CT91">
        <v>0.57348566999999995</v>
      </c>
      <c r="CU91">
        <v>0.53401498800000002</v>
      </c>
      <c r="CV91">
        <v>0.49686613600000001</v>
      </c>
      <c r="CW91">
        <v>16778960</v>
      </c>
      <c r="CX91">
        <v>452.84792299999998</v>
      </c>
      <c r="CY91" s="3" t="s">
        <v>117</v>
      </c>
      <c r="CZ91" s="3" t="s">
        <v>118</v>
      </c>
      <c r="DA91" s="3" t="s">
        <v>114</v>
      </c>
      <c r="DB91" s="3" t="str">
        <f>IF(Table1_1[[#This Row],[Drainage Area]]&lt;5000,"Small",IF(Table1_1[[#This Row],[Drainage Area]]&lt;20000,"Medium","Large"))</f>
        <v>Large</v>
      </c>
      <c r="DC91" s="3" t="str">
        <f>IF(Table1_1[[#This Row],[Population Density]]&lt;200,"Low",IF(Table1_1[[#This Row],[Population Density]]&lt;500,"Medium","High"))</f>
        <v>Medium</v>
      </c>
      <c r="DD91" s="3" t="str">
        <f>IF(Table1_1[[#This Row],[Relief Ratio]]&lt;0.02,"Flat",IF(Table1_1[[#This Row],[Relief Ratio]]&lt;0.05,"Moderate","Steep"))</f>
        <v>Flat</v>
      </c>
      <c r="DE91" s="3" t="str">
        <f>IF(Table1_1[[#This Row],[Drainage Intensity]]&lt;2,"Low",IF(Table1_1[[#This Row],[Drainage Density]]&lt;4,"Moderate","High"))</f>
        <v>Low</v>
      </c>
      <c r="DF91" s="12">
        <f>Table1_1[[#This Row],[Drainage Density]]*Table1_1[[#This Row],[Relief Ratio]]</f>
        <v>8.344028692080001E-7</v>
      </c>
      <c r="DG91" s="3" t="str">
        <f>IF(Table1_1[[#This Row],[Flood Risk Index]]&lt;0.1,"Low",IF(Table1_1[[#This Row],[Flood Risk Index]]&lt;0.3,"Moderate","High"))</f>
        <v>Low</v>
      </c>
    </row>
    <row r="92" spans="1:111" x14ac:dyDescent="0.3">
      <c r="A92" s="3" t="s">
        <v>217</v>
      </c>
      <c r="B92">
        <v>3</v>
      </c>
      <c r="C92">
        <v>104290.1719</v>
      </c>
      <c r="D92">
        <v>81224.742190000004</v>
      </c>
      <c r="E92">
        <v>2236.875732</v>
      </c>
      <c r="F92">
        <v>467</v>
      </c>
      <c r="G92">
        <v>86004.609379999994</v>
      </c>
      <c r="H92">
        <v>249845.26560000001</v>
      </c>
      <c r="I92">
        <v>1.2839704750000001</v>
      </c>
      <c r="J92">
        <v>0.30241155600000003</v>
      </c>
      <c r="K92">
        <v>5.4299420000000001E-3</v>
      </c>
      <c r="L92">
        <v>8.7099999999999999E-10</v>
      </c>
      <c r="M92">
        <v>0.45030781600000003</v>
      </c>
      <c r="N92">
        <v>3.3067517280000001</v>
      </c>
      <c r="O92">
        <v>1.24077E-4</v>
      </c>
      <c r="P92">
        <v>1.4154099999999999E-4</v>
      </c>
      <c r="Q92">
        <v>1.5007952449999999</v>
      </c>
      <c r="R92">
        <v>1.2126114370000001</v>
      </c>
      <c r="S92">
        <v>0.41741904600000002</v>
      </c>
      <c r="T92">
        <v>25</v>
      </c>
      <c r="U92">
        <v>1.39E-8</v>
      </c>
      <c r="V92">
        <v>9.7899999999999994E-5</v>
      </c>
      <c r="W92" s="13">
        <v>1.9600000000000001E-12</v>
      </c>
      <c r="X92">
        <v>6.609951E-2</v>
      </c>
      <c r="Y92">
        <v>25</v>
      </c>
      <c r="Z92">
        <v>5</v>
      </c>
      <c r="AA92">
        <v>1</v>
      </c>
      <c r="AG92">
        <v>116957.50780000001</v>
      </c>
      <c r="AH92">
        <v>164018.20310000001</v>
      </c>
      <c r="AI92">
        <v>35633.261720000002</v>
      </c>
      <c r="AO92">
        <v>4678.3002930000002</v>
      </c>
      <c r="AP92">
        <v>32803.640630000002</v>
      </c>
      <c r="AQ92">
        <v>35633.261720000002</v>
      </c>
      <c r="AT92">
        <v>1.402374268</v>
      </c>
      <c r="AU92">
        <v>0.21725186699999999</v>
      </c>
      <c r="BA92">
        <v>5</v>
      </c>
      <c r="BB92">
        <v>5</v>
      </c>
      <c r="BH92">
        <v>24.18665</v>
      </c>
      <c r="BI92">
        <v>11.075734000000001</v>
      </c>
      <c r="BJ92">
        <v>54.916097999999998</v>
      </c>
      <c r="BK92">
        <v>200.537812</v>
      </c>
      <c r="BL92">
        <v>34.717443000000003</v>
      </c>
      <c r="BM92">
        <v>14.556409</v>
      </c>
      <c r="BN92">
        <v>20.161034000000001</v>
      </c>
      <c r="BO92">
        <v>23.430001000000001</v>
      </c>
      <c r="BP92">
        <v>23.979661</v>
      </c>
      <c r="BQ92">
        <v>27.183599999999998</v>
      </c>
      <c r="BR92">
        <v>22.318245000000001</v>
      </c>
      <c r="BS92">
        <v>1886.7749449999999</v>
      </c>
      <c r="BT92">
        <v>750.74617599999999</v>
      </c>
      <c r="BU92">
        <v>0.27094000000000001</v>
      </c>
      <c r="BV92">
        <v>132.46966</v>
      </c>
      <c r="BW92">
        <v>1423.7374359999999</v>
      </c>
      <c r="BX92">
        <v>9.0790240000000004</v>
      </c>
      <c r="BY92">
        <v>128.291697</v>
      </c>
      <c r="BZ92">
        <v>57.328842000000002</v>
      </c>
      <c r="CA92" s="3" t="s">
        <v>116</v>
      </c>
      <c r="CB92">
        <v>286026137.39999998</v>
      </c>
      <c r="CC92">
        <v>206355699.90000001</v>
      </c>
      <c r="CD92">
        <v>141289730.80000001</v>
      </c>
      <c r="CE92">
        <v>95118285.670000002</v>
      </c>
      <c r="CF92">
        <v>77949691.459999993</v>
      </c>
      <c r="CG92">
        <v>54626087.579999998</v>
      </c>
      <c r="CH92">
        <v>6648.1787420000001</v>
      </c>
      <c r="CI92">
        <v>8647.2318329999998</v>
      </c>
      <c r="CJ92">
        <v>4880.2533370000001</v>
      </c>
      <c r="CK92">
        <v>3549.032858</v>
      </c>
      <c r="CL92">
        <v>3278.0758329999999</v>
      </c>
      <c r="CM92">
        <v>2586.768133</v>
      </c>
      <c r="CN92">
        <v>6.4509160000000003</v>
      </c>
      <c r="CO92">
        <v>493.79166700000002</v>
      </c>
      <c r="CP92">
        <v>23.87301587</v>
      </c>
      <c r="CQ92">
        <v>0.707117828</v>
      </c>
      <c r="CR92">
        <v>0.76076129999999997</v>
      </c>
      <c r="CS92">
        <v>0.653474479</v>
      </c>
      <c r="CT92">
        <v>0.60226937899999999</v>
      </c>
      <c r="CU92">
        <v>0.56081760400000003</v>
      </c>
      <c r="CV92">
        <v>0.52180420299999997</v>
      </c>
      <c r="CW92">
        <v>1053845</v>
      </c>
      <c r="CX92">
        <v>467.12708199999997</v>
      </c>
      <c r="CY92" s="3" t="s">
        <v>117</v>
      </c>
      <c r="CZ92" s="3" t="s">
        <v>137</v>
      </c>
      <c r="DA92" s="3" t="s">
        <v>135</v>
      </c>
      <c r="DB92" s="3" t="str">
        <f>IF(Table1_1[[#This Row],[Drainage Area]]&lt;5000,"Small",IF(Table1_1[[#This Row],[Drainage Area]]&lt;20000,"Medium","Large"))</f>
        <v>Small</v>
      </c>
      <c r="DC92" s="3" t="str">
        <f>IF(Table1_1[[#This Row],[Population Density]]&lt;200,"Low",IF(Table1_1[[#This Row],[Population Density]]&lt;500,"Medium","High"))</f>
        <v>Medium</v>
      </c>
      <c r="DD92" s="3" t="str">
        <f>IF(Table1_1[[#This Row],[Relief Ratio]]&lt;0.02,"Flat",IF(Table1_1[[#This Row],[Relief Ratio]]&lt;0.05,"Moderate","Steep"))</f>
        <v>Flat</v>
      </c>
      <c r="DE92" s="3" t="str">
        <f>IF(Table1_1[[#This Row],[Drainage Intensity]]&lt;2,"Low",IF(Table1_1[[#This Row],[Drainage Density]]&lt;4,"Moderate","High"))</f>
        <v>Low</v>
      </c>
      <c r="DF92" s="12">
        <f>Table1_1[[#This Row],[Drainage Density]]*Table1_1[[#This Row],[Relief Ratio]]</f>
        <v>7.6855942062200002E-7</v>
      </c>
      <c r="DG92" s="3" t="str">
        <f>IF(Table1_1[[#This Row],[Flood Risk Index]]&lt;0.1,"Low",IF(Table1_1[[#This Row],[Flood Risk Index]]&lt;0.3,"Moderate","High"))</f>
        <v>Low</v>
      </c>
    </row>
    <row r="93" spans="1:111" x14ac:dyDescent="0.3">
      <c r="A93" s="3" t="s">
        <v>218</v>
      </c>
      <c r="B93">
        <v>2</v>
      </c>
      <c r="C93">
        <v>22147.666020000001</v>
      </c>
      <c r="D93">
        <v>20719.40625</v>
      </c>
      <c r="E93">
        <v>346.30181879999998</v>
      </c>
      <c r="F93">
        <v>1074</v>
      </c>
      <c r="G93">
        <v>24801.367190000001</v>
      </c>
      <c r="H93">
        <v>80613.664059999996</v>
      </c>
      <c r="I93">
        <v>1.068933487</v>
      </c>
      <c r="J93">
        <v>0.56299370500000001</v>
      </c>
      <c r="K93">
        <v>4.3304062999999997E-2</v>
      </c>
      <c r="L93">
        <v>7.6799999999999999E-9</v>
      </c>
      <c r="M93">
        <v>0.66964912399999998</v>
      </c>
      <c r="N93">
        <v>1.7762188910000001</v>
      </c>
      <c r="O93">
        <v>7.4400000000000006E-5</v>
      </c>
      <c r="P93">
        <v>1.4764499999999999E-4</v>
      </c>
      <c r="Q93">
        <v>1.2307008500000001</v>
      </c>
      <c r="R93">
        <v>0.89300179499999999</v>
      </c>
      <c r="S93">
        <v>0.27473837099999998</v>
      </c>
      <c r="T93">
        <v>5</v>
      </c>
      <c r="U93">
        <v>1.7299999999999999E-8</v>
      </c>
      <c r="V93">
        <v>1.17349E-4</v>
      </c>
      <c r="W93" s="13">
        <v>2.56E-12</v>
      </c>
      <c r="X93">
        <v>0.15857079600000001</v>
      </c>
      <c r="Y93">
        <v>5</v>
      </c>
      <c r="Z93">
        <v>1</v>
      </c>
      <c r="AG93">
        <v>38541.066409999999</v>
      </c>
      <c r="AH93">
        <v>12588.6875</v>
      </c>
      <c r="AO93">
        <v>7708.2133789999998</v>
      </c>
      <c r="AP93">
        <v>12588.6875</v>
      </c>
      <c r="AT93">
        <v>0.32663050300000002</v>
      </c>
      <c r="BA93">
        <v>5</v>
      </c>
      <c r="BH93">
        <v>26.20665</v>
      </c>
      <c r="BI93">
        <v>8.8003330000000002</v>
      </c>
      <c r="BJ93">
        <v>60.101152999999996</v>
      </c>
      <c r="BK93">
        <v>138.080467</v>
      </c>
      <c r="BL93">
        <v>33.728428999999998</v>
      </c>
      <c r="BM93">
        <v>19.085785999999999</v>
      </c>
      <c r="BN93">
        <v>14.642643</v>
      </c>
      <c r="BO93">
        <v>25.205611000000001</v>
      </c>
      <c r="BP93">
        <v>26.252161000000001</v>
      </c>
      <c r="BQ93">
        <v>28.347756</v>
      </c>
      <c r="BR93">
        <v>25.1</v>
      </c>
      <c r="BS93">
        <v>5338.2817960000002</v>
      </c>
      <c r="BT93">
        <v>1880.451372</v>
      </c>
      <c r="BU93">
        <v>1</v>
      </c>
      <c r="BV93">
        <v>141.162262</v>
      </c>
      <c r="BW93">
        <v>4271.2668329999997</v>
      </c>
      <c r="BX93">
        <v>7.7082290000000002</v>
      </c>
      <c r="BY93">
        <v>248.02743100000001</v>
      </c>
      <c r="BZ93">
        <v>3659.0299249999998</v>
      </c>
      <c r="CA93" s="3" t="s">
        <v>116</v>
      </c>
      <c r="CB93">
        <v>98934160</v>
      </c>
      <c r="CC93">
        <v>71943466.670000002</v>
      </c>
      <c r="CD93">
        <v>51034122</v>
      </c>
      <c r="CE93">
        <v>35043615.329999998</v>
      </c>
      <c r="CF93">
        <v>25045990.670000002</v>
      </c>
      <c r="CG93">
        <v>18512575.329999998</v>
      </c>
      <c r="CH93">
        <v>5101.6587</v>
      </c>
      <c r="CI93">
        <v>6635.6859999999997</v>
      </c>
      <c r="CJ93">
        <v>3835.7204999999999</v>
      </c>
      <c r="CK93">
        <v>2808.6615999999999</v>
      </c>
      <c r="CL93">
        <v>2185.2521999999999</v>
      </c>
      <c r="CM93">
        <v>1772.2565</v>
      </c>
      <c r="CN93">
        <v>0.58264800000000005</v>
      </c>
      <c r="CO93">
        <v>150.66666699999999</v>
      </c>
      <c r="CP93">
        <v>4.3103448279999999</v>
      </c>
      <c r="CQ93">
        <v>0.65422714000000004</v>
      </c>
      <c r="CR93">
        <v>0.70385819999999999</v>
      </c>
      <c r="CS93">
        <v>0.60459613999999995</v>
      </c>
      <c r="CT93">
        <v>0.55722106000000005</v>
      </c>
      <c r="CU93">
        <v>0.51886980000000005</v>
      </c>
      <c r="CV93">
        <v>0.48277452999999998</v>
      </c>
      <c r="CW93">
        <v>54009.516239999997</v>
      </c>
      <c r="CX93">
        <v>161.18613199999999</v>
      </c>
      <c r="CY93" s="3" t="s">
        <v>133</v>
      </c>
      <c r="CZ93" s="3" t="s">
        <v>110</v>
      </c>
      <c r="DA93" s="3" t="s">
        <v>110</v>
      </c>
      <c r="DB93" s="3" t="str">
        <f>IF(Table1_1[[#This Row],[Drainage Area]]&lt;5000,"Small",IF(Table1_1[[#This Row],[Drainage Area]]&lt;20000,"Medium","Large"))</f>
        <v>Small</v>
      </c>
      <c r="DC93" s="3" t="str">
        <f>IF(Table1_1[[#This Row],[Population Density]]&lt;200,"Low",IF(Table1_1[[#This Row],[Population Density]]&lt;500,"Medium","High"))</f>
        <v>Low</v>
      </c>
      <c r="DD93" s="3" t="str">
        <f>IF(Table1_1[[#This Row],[Relief Ratio]]&lt;0.02,"Flat",IF(Table1_1[[#This Row],[Relief Ratio]]&lt;0.05,"Moderate","Steep"))</f>
        <v>Moderate</v>
      </c>
      <c r="DE93" s="3" t="str">
        <f>IF(Table1_1[[#This Row],[Drainage Intensity]]&lt;2,"Low",IF(Table1_1[[#This Row],[Drainage Density]]&lt;4,"Moderate","High"))</f>
        <v>Low</v>
      </c>
      <c r="DF93" s="12">
        <f>Table1_1[[#This Row],[Drainage Density]]*Table1_1[[#This Row],[Relief Ratio]]</f>
        <v>6.393628381634999E-6</v>
      </c>
      <c r="DG93" s="3" t="str">
        <f>IF(Table1_1[[#This Row],[Flood Risk Index]]&lt;0.1,"Low",IF(Table1_1[[#This Row],[Flood Risk Index]]&lt;0.3,"Moderate","High"))</f>
        <v>Low</v>
      </c>
    </row>
    <row r="94" spans="1:111" x14ac:dyDescent="0.3">
      <c r="A94" s="3" t="s">
        <v>219</v>
      </c>
      <c r="B94">
        <v>4</v>
      </c>
      <c r="C94">
        <v>123383.72659999999</v>
      </c>
      <c r="D94">
        <v>84360.101559999996</v>
      </c>
      <c r="E94">
        <v>2771.248779</v>
      </c>
      <c r="F94">
        <v>393</v>
      </c>
      <c r="G94">
        <v>87872.03125</v>
      </c>
      <c r="H94">
        <v>255313.9375</v>
      </c>
      <c r="I94">
        <v>1.462583899</v>
      </c>
      <c r="J94">
        <v>0.35890060699999998</v>
      </c>
      <c r="K94">
        <v>4.4724129999999997E-3</v>
      </c>
      <c r="L94">
        <v>7.6600000000000004E-10</v>
      </c>
      <c r="M94">
        <v>0.534239888</v>
      </c>
      <c r="N94">
        <v>2.786286831</v>
      </c>
      <c r="O94">
        <v>1.2925299999999999E-4</v>
      </c>
      <c r="P94">
        <v>1.46689E-4</v>
      </c>
      <c r="Q94">
        <v>1.3778692480000001</v>
      </c>
      <c r="R94">
        <v>1.4041296240000001</v>
      </c>
      <c r="S94">
        <v>0.48326280700000002</v>
      </c>
      <c r="T94">
        <v>25</v>
      </c>
      <c r="U94">
        <v>1.1900000000000001E-8</v>
      </c>
      <c r="V94">
        <v>8.1199999999999995E-5</v>
      </c>
      <c r="W94" s="13">
        <v>1.75E-12</v>
      </c>
      <c r="X94">
        <v>5.7648890000000001E-2</v>
      </c>
      <c r="Y94">
        <v>25</v>
      </c>
      <c r="Z94">
        <v>5</v>
      </c>
      <c r="AA94">
        <v>2</v>
      </c>
      <c r="AB94">
        <v>1</v>
      </c>
      <c r="AG94">
        <v>197653.1563</v>
      </c>
      <c r="AH94">
        <v>121395.38280000001</v>
      </c>
      <c r="AI94">
        <v>67108.03125</v>
      </c>
      <c r="AJ94">
        <v>20355.941409999999</v>
      </c>
      <c r="AO94">
        <v>7906.1264650000003</v>
      </c>
      <c r="AP94">
        <v>24279.07617</v>
      </c>
      <c r="AQ94">
        <v>33554.015630000002</v>
      </c>
      <c r="AR94">
        <v>20355.941409999999</v>
      </c>
      <c r="AT94">
        <v>0.61418390300000003</v>
      </c>
      <c r="AU94">
        <v>0.55280548299999999</v>
      </c>
      <c r="AV94">
        <v>0.303330928</v>
      </c>
      <c r="BA94">
        <v>5</v>
      </c>
      <c r="BB94">
        <v>2.5</v>
      </c>
      <c r="BC94">
        <v>2</v>
      </c>
      <c r="BH94">
        <v>23.672495000000001</v>
      </c>
      <c r="BI94">
        <v>10.915003</v>
      </c>
      <c r="BJ94">
        <v>55.220149999999997</v>
      </c>
      <c r="BK94">
        <v>193.31631899999999</v>
      </c>
      <c r="BL94">
        <v>34.11412</v>
      </c>
      <c r="BM94">
        <v>14.35154</v>
      </c>
      <c r="BN94">
        <v>19.76258</v>
      </c>
      <c r="BO94">
        <v>22.911325999999999</v>
      </c>
      <c r="BP94">
        <v>23.634654999999999</v>
      </c>
      <c r="BQ94">
        <v>26.618807</v>
      </c>
      <c r="BR94">
        <v>21.945844999999998</v>
      </c>
      <c r="BS94">
        <v>2221.3884370000001</v>
      </c>
      <c r="BT94">
        <v>916.79227200000003</v>
      </c>
      <c r="BU94">
        <v>0.101685</v>
      </c>
      <c r="BV94">
        <v>140.79592299999999</v>
      </c>
      <c r="BW94">
        <v>1726.6778039999999</v>
      </c>
      <c r="BX94">
        <v>9.4721089999999997</v>
      </c>
      <c r="BY94">
        <v>147.22341700000001</v>
      </c>
      <c r="BZ94">
        <v>62.830621999999998</v>
      </c>
      <c r="CA94" s="3" t="s">
        <v>116</v>
      </c>
      <c r="CB94">
        <v>200282730.80000001</v>
      </c>
      <c r="CC94">
        <v>145349799.19999999</v>
      </c>
      <c r="CD94">
        <v>100834754.40000001</v>
      </c>
      <c r="CE94">
        <v>68617650.890000001</v>
      </c>
      <c r="CF94">
        <v>55422114.719999999</v>
      </c>
      <c r="CG94">
        <v>39393881.68</v>
      </c>
      <c r="CH94">
        <v>6403.9913669999996</v>
      </c>
      <c r="CI94">
        <v>8329.6193330000006</v>
      </c>
      <c r="CJ94">
        <v>4715.3271000000004</v>
      </c>
      <c r="CK94">
        <v>3432.1321330000001</v>
      </c>
      <c r="CL94">
        <v>3105.5247330000002</v>
      </c>
      <c r="CM94">
        <v>2458.1610329999999</v>
      </c>
      <c r="CN94">
        <v>3.152123</v>
      </c>
      <c r="CO94">
        <v>449.88888900000001</v>
      </c>
      <c r="CP94">
        <v>17.804754679999999</v>
      </c>
      <c r="CQ94">
        <v>0.69876666700000001</v>
      </c>
      <c r="CR94">
        <v>0.75177660000000002</v>
      </c>
      <c r="CS94">
        <v>0.64575684700000002</v>
      </c>
      <c r="CT94">
        <v>0.59515648700000001</v>
      </c>
      <c r="CU94">
        <v>0.55419426699999996</v>
      </c>
      <c r="CV94">
        <v>0.51564162300000005</v>
      </c>
      <c r="CW94">
        <v>907800.33680000005</v>
      </c>
      <c r="CX94">
        <v>322.49593399999998</v>
      </c>
      <c r="CY94" s="3" t="s">
        <v>110</v>
      </c>
      <c r="CZ94" s="3" t="s">
        <v>137</v>
      </c>
      <c r="DA94" s="3" t="s">
        <v>135</v>
      </c>
      <c r="DB94" s="3" t="str">
        <f>IF(Table1_1[[#This Row],[Drainage Area]]&lt;5000,"Small",IF(Table1_1[[#This Row],[Drainage Area]]&lt;20000,"Medium","Large"))</f>
        <v>Small</v>
      </c>
      <c r="DC94" s="3" t="str">
        <f>IF(Table1_1[[#This Row],[Population Density]]&lt;200,"Low",IF(Table1_1[[#This Row],[Population Density]]&lt;500,"Medium","High"))</f>
        <v>Medium</v>
      </c>
      <c r="DD94" s="3" t="str">
        <f>IF(Table1_1[[#This Row],[Relief Ratio]]&lt;0.02,"Flat",IF(Table1_1[[#This Row],[Relief Ratio]]&lt;0.05,"Moderate","Steep"))</f>
        <v>Flat</v>
      </c>
      <c r="DE94" s="3" t="str">
        <f>IF(Table1_1[[#This Row],[Drainage Intensity]]&lt;2,"Low",IF(Table1_1[[#This Row],[Drainage Density]]&lt;4,"Moderate","High"))</f>
        <v>Low</v>
      </c>
      <c r="DF94" s="12">
        <f>Table1_1[[#This Row],[Drainage Density]]*Table1_1[[#This Row],[Relief Ratio]]</f>
        <v>6.5605379055700001E-7</v>
      </c>
      <c r="DG94" s="3" t="str">
        <f>IF(Table1_1[[#This Row],[Flood Risk Index]]&lt;0.1,"Low",IF(Table1_1[[#This Row],[Flood Risk Index]]&lt;0.3,"Moderate","High"))</f>
        <v>Low</v>
      </c>
    </row>
    <row r="95" spans="1:111" x14ac:dyDescent="0.3">
      <c r="A95" s="3" t="s">
        <v>220</v>
      </c>
      <c r="B95">
        <v>2</v>
      </c>
      <c r="C95">
        <v>21117.912110000001</v>
      </c>
      <c r="D95">
        <v>13541.17871</v>
      </c>
      <c r="E95">
        <v>249.5108185</v>
      </c>
      <c r="F95">
        <v>1720</v>
      </c>
      <c r="G95">
        <v>18805.394530000001</v>
      </c>
      <c r="H95">
        <v>66075.929690000004</v>
      </c>
      <c r="I95">
        <v>1.5595327619999999</v>
      </c>
      <c r="J95">
        <v>0.705544591</v>
      </c>
      <c r="K95">
        <v>9.1463118999999996E-2</v>
      </c>
      <c r="L95">
        <v>1.1900000000000001E-8</v>
      </c>
      <c r="M95">
        <v>0.71814590700000003</v>
      </c>
      <c r="N95">
        <v>1.417344809</v>
      </c>
      <c r="O95">
        <v>7.5699999999999997E-5</v>
      </c>
      <c r="P95">
        <v>1.6224300000000001E-4</v>
      </c>
      <c r="Q95">
        <v>1.1884197000000001</v>
      </c>
      <c r="R95">
        <v>1.122970939</v>
      </c>
      <c r="S95">
        <v>0.31960067199999997</v>
      </c>
      <c r="T95">
        <v>4</v>
      </c>
      <c r="U95">
        <v>2E-8</v>
      </c>
      <c r="V95">
        <v>1.23514E-4</v>
      </c>
      <c r="W95" s="13">
        <v>3.2500000000000001E-12</v>
      </c>
      <c r="X95">
        <v>0.279057324</v>
      </c>
      <c r="Y95">
        <v>4</v>
      </c>
      <c r="Z95">
        <v>1</v>
      </c>
      <c r="AG95">
        <v>26513.248049999998</v>
      </c>
      <c r="AH95">
        <v>13968.04297</v>
      </c>
      <c r="AO95">
        <v>6628.3120120000003</v>
      </c>
      <c r="AP95">
        <v>13968.04297</v>
      </c>
      <c r="AT95">
        <v>0.52683258099999997</v>
      </c>
      <c r="BA95">
        <v>4</v>
      </c>
      <c r="BH95">
        <v>24.111944000000001</v>
      </c>
      <c r="BI95">
        <v>7.8196669999999999</v>
      </c>
      <c r="BJ95">
        <v>61.890920000000001</v>
      </c>
      <c r="BK95">
        <v>128.11991399999999</v>
      </c>
      <c r="BL95">
        <v>30.856332999999999</v>
      </c>
      <c r="BM95">
        <v>18.216667000000001</v>
      </c>
      <c r="BN95">
        <v>12.639666999999999</v>
      </c>
      <c r="BO95">
        <v>22.985444000000001</v>
      </c>
      <c r="BP95">
        <v>24.471056000000001</v>
      </c>
      <c r="BQ95">
        <v>26.081167000000001</v>
      </c>
      <c r="BR95">
        <v>22.981166999999999</v>
      </c>
      <c r="BS95">
        <v>3958.893333</v>
      </c>
      <c r="BT95">
        <v>1333.393333</v>
      </c>
      <c r="BU95">
        <v>4.4000000000000004</v>
      </c>
      <c r="BV95">
        <v>126.932303</v>
      </c>
      <c r="BW95">
        <v>2885.376667</v>
      </c>
      <c r="BX95">
        <v>35.15</v>
      </c>
      <c r="BY95">
        <v>334.22666700000002</v>
      </c>
      <c r="BZ95">
        <v>2745.7533330000001</v>
      </c>
      <c r="CA95" s="3" t="s">
        <v>116</v>
      </c>
      <c r="CB95">
        <v>143122168</v>
      </c>
      <c r="CC95">
        <v>105650745</v>
      </c>
      <c r="CD95">
        <v>73591971</v>
      </c>
      <c r="CE95">
        <v>48729559</v>
      </c>
      <c r="CF95">
        <v>31553490.5</v>
      </c>
      <c r="CG95">
        <v>22589640.5</v>
      </c>
      <c r="CH95">
        <v>6329.4633999999996</v>
      </c>
      <c r="CI95">
        <v>8232.6820000000007</v>
      </c>
      <c r="CJ95">
        <v>4635.8389999999999</v>
      </c>
      <c r="CK95">
        <v>3245.9465</v>
      </c>
      <c r="CL95">
        <v>2198.1104</v>
      </c>
      <c r="CM95">
        <v>1649.2139999999999</v>
      </c>
      <c r="CN95">
        <v>0.14810300000000001</v>
      </c>
      <c r="CO95">
        <v>313.5</v>
      </c>
      <c r="CP95">
        <v>12.64367816</v>
      </c>
      <c r="CQ95">
        <v>0.99583710000000003</v>
      </c>
      <c r="CR95">
        <v>1</v>
      </c>
      <c r="CS95">
        <v>0.92029090000000002</v>
      </c>
      <c r="CT95">
        <v>0.84817849999999995</v>
      </c>
      <c r="CU95">
        <v>0.78980189999999995</v>
      </c>
      <c r="CV95">
        <v>0.73485909999999999</v>
      </c>
      <c r="CW95">
        <v>243663.451</v>
      </c>
      <c r="CX95">
        <v>983.64525000000003</v>
      </c>
      <c r="CY95" s="3" t="s">
        <v>121</v>
      </c>
      <c r="CZ95" s="3" t="s">
        <v>111</v>
      </c>
      <c r="DA95" s="3" t="s">
        <v>110</v>
      </c>
      <c r="DB95" s="3" t="str">
        <f>IF(Table1_1[[#This Row],[Drainage Area]]&lt;5000,"Small",IF(Table1_1[[#This Row],[Drainage Area]]&lt;20000,"Medium","Large"))</f>
        <v>Small</v>
      </c>
      <c r="DC95" s="3" t="str">
        <f>IF(Table1_1[[#This Row],[Population Density]]&lt;200,"Low",IF(Table1_1[[#This Row],[Population Density]]&lt;500,"Medium","High"))</f>
        <v>High</v>
      </c>
      <c r="DD95" s="3" t="str">
        <f>IF(Table1_1[[#This Row],[Relief Ratio]]&lt;0.02,"Flat",IF(Table1_1[[#This Row],[Relief Ratio]]&lt;0.05,"Moderate","Steep"))</f>
        <v>Steep</v>
      </c>
      <c r="DE95" s="3" t="str">
        <f>IF(Table1_1[[#This Row],[Drainage Intensity]]&lt;2,"Low",IF(Table1_1[[#This Row],[Drainage Density]]&lt;4,"Moderate","High"))</f>
        <v>Low</v>
      </c>
      <c r="DF95" s="12">
        <f>Table1_1[[#This Row],[Drainage Density]]*Table1_1[[#This Row],[Relief Ratio]]</f>
        <v>1.4839250815917001E-5</v>
      </c>
      <c r="DG95" s="3" t="str">
        <f>IF(Table1_1[[#This Row],[Flood Risk Index]]&lt;0.1,"Low",IF(Table1_1[[#This Row],[Flood Risk Index]]&lt;0.3,"Moderate","High"))</f>
        <v>Low</v>
      </c>
    </row>
    <row r="96" spans="1:111" x14ac:dyDescent="0.3">
      <c r="A96" s="3" t="s">
        <v>221</v>
      </c>
      <c r="B96">
        <v>2</v>
      </c>
      <c r="C96">
        <v>78008.390629999994</v>
      </c>
      <c r="D96">
        <v>60043.53125</v>
      </c>
      <c r="E96">
        <v>903.46582030000002</v>
      </c>
      <c r="F96">
        <v>1260</v>
      </c>
      <c r="G96">
        <v>63740.976560000003</v>
      </c>
      <c r="H96">
        <v>169079.60939999999</v>
      </c>
      <c r="I96">
        <v>1.299197197</v>
      </c>
      <c r="J96">
        <v>0.22236903</v>
      </c>
      <c r="K96">
        <v>1.9767504000000002E-2</v>
      </c>
      <c r="L96">
        <v>1.85E-9</v>
      </c>
      <c r="M96">
        <v>0.39713588399999999</v>
      </c>
      <c r="N96">
        <v>4.4970293049999999</v>
      </c>
      <c r="O96">
        <v>6.5099999999999997E-5</v>
      </c>
      <c r="P96">
        <v>1.55527E-4</v>
      </c>
      <c r="Q96">
        <v>1.598109722</v>
      </c>
      <c r="R96">
        <v>1.2238342760000001</v>
      </c>
      <c r="S96">
        <v>0.46137076599999999</v>
      </c>
      <c r="T96">
        <v>10</v>
      </c>
      <c r="U96">
        <v>1.22E-8</v>
      </c>
      <c r="V96">
        <v>7.8300000000000006E-5</v>
      </c>
      <c r="W96" s="13">
        <v>1.8899999999999998E-12</v>
      </c>
      <c r="X96">
        <v>0.195963949</v>
      </c>
      <c r="Y96">
        <v>10</v>
      </c>
      <c r="Z96">
        <v>1</v>
      </c>
      <c r="AG96">
        <v>83092.773440000004</v>
      </c>
      <c r="AH96">
        <v>57420.5</v>
      </c>
      <c r="AO96">
        <v>8309.2773440000001</v>
      </c>
      <c r="AP96">
        <v>57420.5</v>
      </c>
      <c r="AT96">
        <v>0.69104081399999995</v>
      </c>
      <c r="BA96">
        <v>10</v>
      </c>
      <c r="BH96">
        <v>25.500226000000001</v>
      </c>
      <c r="BI96">
        <v>8.2827439999999992</v>
      </c>
      <c r="BJ96">
        <v>60.442037999999997</v>
      </c>
      <c r="BK96">
        <v>137.01403099999999</v>
      </c>
      <c r="BL96">
        <v>32.759098999999999</v>
      </c>
      <c r="BM96">
        <v>19.055147000000002</v>
      </c>
      <c r="BN96">
        <v>13.703951999999999</v>
      </c>
      <c r="BO96">
        <v>24.375996000000001</v>
      </c>
      <c r="BP96">
        <v>25.733425</v>
      </c>
      <c r="BQ96">
        <v>27.612883</v>
      </c>
      <c r="BR96">
        <v>24.316497999999999</v>
      </c>
      <c r="BS96">
        <v>4530.4908089999999</v>
      </c>
      <c r="BT96">
        <v>1583.151654</v>
      </c>
      <c r="BU96">
        <v>1.4273899999999999</v>
      </c>
      <c r="BV96">
        <v>133.115149</v>
      </c>
      <c r="BW96">
        <v>3417.1295960000002</v>
      </c>
      <c r="BX96">
        <v>13.872242999999999</v>
      </c>
      <c r="BY96">
        <v>335.60753699999998</v>
      </c>
      <c r="BZ96">
        <v>2919.2325369999999</v>
      </c>
      <c r="CA96" s="3" t="s">
        <v>116</v>
      </c>
      <c r="CB96">
        <v>49484661</v>
      </c>
      <c r="CC96">
        <v>36378164.170000002</v>
      </c>
      <c r="CD96">
        <v>25827571.670000002</v>
      </c>
      <c r="CE96">
        <v>17626542.609999999</v>
      </c>
      <c r="CF96">
        <v>12231318.67</v>
      </c>
      <c r="CG96">
        <v>9015555.6999999993</v>
      </c>
      <c r="CH96">
        <v>5238.0814440000004</v>
      </c>
      <c r="CI96">
        <v>6813.13</v>
      </c>
      <c r="CJ96">
        <v>3924.6225559999998</v>
      </c>
      <c r="CK96">
        <v>2857.2488109999999</v>
      </c>
      <c r="CL96">
        <v>2186.6808890000002</v>
      </c>
      <c r="CM96">
        <v>1758.5851110000001</v>
      </c>
      <c r="CN96">
        <v>0.38708199999999998</v>
      </c>
      <c r="CO96">
        <v>233.22222199999999</v>
      </c>
      <c r="CP96">
        <v>3.5143769969999998</v>
      </c>
      <c r="CQ96">
        <v>0.69218380199999996</v>
      </c>
      <c r="CR96">
        <v>0.73676284400000003</v>
      </c>
      <c r="CS96">
        <v>0.63967333599999998</v>
      </c>
      <c r="CT96">
        <v>0.58954966399999997</v>
      </c>
      <c r="CU96">
        <v>0.54897336699999999</v>
      </c>
      <c r="CV96">
        <v>0.51078392699999997</v>
      </c>
      <c r="CW96">
        <v>244700.03169999999</v>
      </c>
      <c r="CX96">
        <v>267.72986700000001</v>
      </c>
      <c r="CY96" s="3" t="s">
        <v>110</v>
      </c>
      <c r="CZ96" s="3" t="s">
        <v>111</v>
      </c>
      <c r="DA96" s="3" t="s">
        <v>110</v>
      </c>
      <c r="DB96" s="3" t="str">
        <f>IF(Table1_1[[#This Row],[Drainage Area]]&lt;5000,"Small",IF(Table1_1[[#This Row],[Drainage Area]]&lt;20000,"Medium","Large"))</f>
        <v>Small</v>
      </c>
      <c r="DC96" s="3" t="str">
        <f>IF(Table1_1[[#This Row],[Population Density]]&lt;200,"Low",IF(Table1_1[[#This Row],[Population Density]]&lt;500,"Medium","High"))</f>
        <v>Medium</v>
      </c>
      <c r="DD96" s="3" t="str">
        <f>IF(Table1_1[[#This Row],[Relief Ratio]]&lt;0.02,"Flat",IF(Table1_1[[#This Row],[Relief Ratio]]&lt;0.05,"Moderate","Steep"))</f>
        <v>Flat</v>
      </c>
      <c r="DE96" s="3" t="str">
        <f>IF(Table1_1[[#This Row],[Drainage Intensity]]&lt;2,"Low",IF(Table1_1[[#This Row],[Drainage Density]]&lt;4,"Moderate","High"))</f>
        <v>Low</v>
      </c>
      <c r="DF96" s="12">
        <f>Table1_1[[#This Row],[Drainage Density]]*Table1_1[[#This Row],[Relief Ratio]]</f>
        <v>3.0743805946080005E-6</v>
      </c>
      <c r="DG96" s="3" t="str">
        <f>IF(Table1_1[[#This Row],[Flood Risk Index]]&lt;0.1,"Low",IF(Table1_1[[#This Row],[Flood Risk Index]]&lt;0.3,"Moderate","High"))</f>
        <v>Low</v>
      </c>
    </row>
    <row r="97" spans="1:111" x14ac:dyDescent="0.3">
      <c r="A97" s="3" t="s">
        <v>222</v>
      </c>
      <c r="B97">
        <v>3</v>
      </c>
      <c r="C97">
        <v>75981.820309999996</v>
      </c>
      <c r="D97">
        <v>43743.90625</v>
      </c>
      <c r="E97">
        <v>1369.9235839999999</v>
      </c>
      <c r="F97">
        <v>926</v>
      </c>
      <c r="G97">
        <v>48517.554689999997</v>
      </c>
      <c r="H97">
        <v>185951.64060000001</v>
      </c>
      <c r="I97">
        <v>1.7369692329999999</v>
      </c>
      <c r="J97">
        <v>0.58196723500000003</v>
      </c>
      <c r="K97">
        <v>1.9085874999999999E-2</v>
      </c>
      <c r="L97">
        <v>1.97E-9</v>
      </c>
      <c r="M97">
        <v>0.49785879300000002</v>
      </c>
      <c r="N97">
        <v>1.7183097599999999</v>
      </c>
      <c r="O97">
        <v>1.1831E-4</v>
      </c>
      <c r="P97">
        <v>1.6866200000000001E-4</v>
      </c>
      <c r="Q97">
        <v>1.4273257260000001</v>
      </c>
      <c r="R97">
        <v>1.566068649</v>
      </c>
      <c r="S97">
        <v>0.40861064200000002</v>
      </c>
      <c r="T97">
        <v>16</v>
      </c>
      <c r="U97">
        <v>1.6099999999999999E-8</v>
      </c>
      <c r="V97">
        <v>9.5199999999999997E-5</v>
      </c>
      <c r="W97" s="13">
        <v>2.71E-12</v>
      </c>
      <c r="X97">
        <v>0.15618106700000001</v>
      </c>
      <c r="Y97">
        <v>16</v>
      </c>
      <c r="Z97">
        <v>5</v>
      </c>
      <c r="AA97">
        <v>1</v>
      </c>
      <c r="AG97">
        <v>110566.3906</v>
      </c>
      <c r="AH97">
        <v>87720.8125</v>
      </c>
      <c r="AI97">
        <v>32766.916020000001</v>
      </c>
      <c r="AO97">
        <v>6910.3994140000004</v>
      </c>
      <c r="AP97">
        <v>17544.162110000001</v>
      </c>
      <c r="AQ97">
        <v>32766.916020000001</v>
      </c>
      <c r="AT97">
        <v>0.79337680300000002</v>
      </c>
      <c r="AU97">
        <v>0.37353640799999999</v>
      </c>
      <c r="BA97">
        <v>3.2000000480000002</v>
      </c>
      <c r="BB97">
        <v>5</v>
      </c>
      <c r="BH97">
        <v>26.796426</v>
      </c>
      <c r="BI97">
        <v>7.9410920000000003</v>
      </c>
      <c r="BJ97">
        <v>67.453663000000006</v>
      </c>
      <c r="BK97">
        <v>107.86571000000001</v>
      </c>
      <c r="BL97">
        <v>32.998474000000002</v>
      </c>
      <c r="BM97">
        <v>21.225090999999999</v>
      </c>
      <c r="BN97">
        <v>11.773382</v>
      </c>
      <c r="BO97">
        <v>25.992308000000001</v>
      </c>
      <c r="BP97">
        <v>26.660633000000001</v>
      </c>
      <c r="BQ97">
        <v>28.472526999999999</v>
      </c>
      <c r="BR97">
        <v>25.929141000000001</v>
      </c>
      <c r="BS97">
        <v>3142.5702080000001</v>
      </c>
      <c r="BT97">
        <v>726.05006100000003</v>
      </c>
      <c r="BU97">
        <v>15.122711000000001</v>
      </c>
      <c r="BV97">
        <v>88.907911999999996</v>
      </c>
      <c r="BW97">
        <v>1797.1599510000001</v>
      </c>
      <c r="BX97">
        <v>95.038461999999996</v>
      </c>
      <c r="BY97">
        <v>472.800366</v>
      </c>
      <c r="BZ97">
        <v>1321.7026860000001</v>
      </c>
      <c r="CA97" s="3" t="s">
        <v>116</v>
      </c>
      <c r="CB97">
        <v>374776591.5</v>
      </c>
      <c r="CC97">
        <v>275008184.10000002</v>
      </c>
      <c r="CD97">
        <v>189659120.5</v>
      </c>
      <c r="CE97">
        <v>124334992.5</v>
      </c>
      <c r="CF97">
        <v>79745385.560000002</v>
      </c>
      <c r="CG97">
        <v>56491238.880000003</v>
      </c>
      <c r="CH97">
        <v>6329.4633999999996</v>
      </c>
      <c r="CI97">
        <v>8232.6820000000007</v>
      </c>
      <c r="CJ97">
        <v>4635.8389999999999</v>
      </c>
      <c r="CK97">
        <v>3245.9465</v>
      </c>
      <c r="CL97">
        <v>2198.1104</v>
      </c>
      <c r="CM97">
        <v>1649.2139999999999</v>
      </c>
      <c r="CN97">
        <v>6.3661139999999996</v>
      </c>
      <c r="CO97">
        <v>400.6875</v>
      </c>
      <c r="CP97">
        <v>41.991341990000002</v>
      </c>
      <c r="CQ97">
        <v>0.99583710000000003</v>
      </c>
      <c r="CR97">
        <v>1</v>
      </c>
      <c r="CS97">
        <v>0.92029090000000002</v>
      </c>
      <c r="CT97">
        <v>0.84817849999999995</v>
      </c>
      <c r="CU97">
        <v>0.78980189999999995</v>
      </c>
      <c r="CV97">
        <v>0.73485909999999999</v>
      </c>
      <c r="CW97">
        <v>779178.11880000005</v>
      </c>
      <c r="CX97">
        <v>561.95118400000001</v>
      </c>
      <c r="CY97" s="3" t="s">
        <v>117</v>
      </c>
      <c r="CZ97" s="3" t="s">
        <v>111</v>
      </c>
      <c r="DA97" s="3" t="s">
        <v>110</v>
      </c>
      <c r="DB97" s="3" t="str">
        <f>IF(Table1_1[[#This Row],[Drainage Area]]&lt;5000,"Small",IF(Table1_1[[#This Row],[Drainage Area]]&lt;20000,"Medium","Large"))</f>
        <v>Small</v>
      </c>
      <c r="DC97" s="3" t="str">
        <f>IF(Table1_1[[#This Row],[Population Density]]&lt;200,"Low",IF(Table1_1[[#This Row],[Population Density]]&lt;500,"Medium","High"))</f>
        <v>High</v>
      </c>
      <c r="DD97" s="3" t="str">
        <f>IF(Table1_1[[#This Row],[Relief Ratio]]&lt;0.02,"Flat",IF(Table1_1[[#This Row],[Relief Ratio]]&lt;0.05,"Moderate","Steep"))</f>
        <v>Flat</v>
      </c>
      <c r="DE97" s="3" t="str">
        <f>IF(Table1_1[[#This Row],[Drainage Intensity]]&lt;2,"Low",IF(Table1_1[[#This Row],[Drainage Density]]&lt;4,"Moderate","High"))</f>
        <v>Low</v>
      </c>
      <c r="DF97" s="12">
        <f>Table1_1[[#This Row],[Drainage Density]]*Table1_1[[#This Row],[Relief Ratio]]</f>
        <v>3.2190618492499999E-6</v>
      </c>
      <c r="DG97" s="3" t="str">
        <f>IF(Table1_1[[#This Row],[Flood Risk Index]]&lt;0.1,"Low",IF(Table1_1[[#This Row],[Flood Risk Index]]&lt;0.3,"Moderate","High"))</f>
        <v>Low</v>
      </c>
    </row>
    <row r="98" spans="1:111" x14ac:dyDescent="0.3">
      <c r="A98" s="3" t="s">
        <v>223</v>
      </c>
      <c r="B98">
        <v>2</v>
      </c>
      <c r="C98">
        <v>41100.996090000001</v>
      </c>
      <c r="D98">
        <v>33222.476560000003</v>
      </c>
      <c r="E98">
        <v>365.4744263</v>
      </c>
      <c r="F98">
        <v>878</v>
      </c>
      <c r="G98">
        <v>38233.039060000003</v>
      </c>
      <c r="H98">
        <v>100029</v>
      </c>
      <c r="I98">
        <v>1.2371442319999999</v>
      </c>
      <c r="J98">
        <v>0.25002265000000001</v>
      </c>
      <c r="K98">
        <v>2.2964431E-2</v>
      </c>
      <c r="L98">
        <v>4.8499999999999996E-9</v>
      </c>
      <c r="M98">
        <v>0.45900243499999999</v>
      </c>
      <c r="N98">
        <v>3.9996376040000001</v>
      </c>
      <c r="O98">
        <v>5.0000000000000002E-5</v>
      </c>
      <c r="P98">
        <v>1.54728E-4</v>
      </c>
      <c r="Q98">
        <v>1.48651278</v>
      </c>
      <c r="R98">
        <v>1.075012565</v>
      </c>
      <c r="S98">
        <v>0.41089078800000001</v>
      </c>
      <c r="T98">
        <v>4</v>
      </c>
      <c r="U98">
        <v>1.37E-8</v>
      </c>
      <c r="V98">
        <v>8.8399999999999994E-5</v>
      </c>
      <c r="W98" s="13">
        <v>2.1199999999999999E-12</v>
      </c>
      <c r="X98">
        <v>0.13585159199999999</v>
      </c>
      <c r="Y98">
        <v>4</v>
      </c>
      <c r="Z98">
        <v>1</v>
      </c>
      <c r="AG98">
        <v>19878.253909999999</v>
      </c>
      <c r="AH98">
        <v>36671.042970000002</v>
      </c>
      <c r="AO98">
        <v>4969.5634769999997</v>
      </c>
      <c r="AP98">
        <v>36671.042970000002</v>
      </c>
      <c r="AT98">
        <v>1.8447818760000001</v>
      </c>
      <c r="BA98">
        <v>4</v>
      </c>
      <c r="BH98">
        <v>26.430129999999998</v>
      </c>
      <c r="BI98">
        <v>8.0702829999999999</v>
      </c>
      <c r="BJ98">
        <v>67.276571000000004</v>
      </c>
      <c r="BK98">
        <v>107.001924</v>
      </c>
      <c r="BL98">
        <v>32.751322000000002</v>
      </c>
      <c r="BM98">
        <v>20.753965000000001</v>
      </c>
      <c r="BN98">
        <v>11.997356999999999</v>
      </c>
      <c r="BO98">
        <v>25.726982</v>
      </c>
      <c r="BP98">
        <v>26.194126000000001</v>
      </c>
      <c r="BQ98">
        <v>28.102276</v>
      </c>
      <c r="BR98">
        <v>25.594602999999999</v>
      </c>
      <c r="BS98">
        <v>2992.0903079999998</v>
      </c>
      <c r="BT98">
        <v>696.76872200000003</v>
      </c>
      <c r="BU98">
        <v>17.085902999999998</v>
      </c>
      <c r="BV98">
        <v>87.269844000000006</v>
      </c>
      <c r="BW98">
        <v>1699.030837</v>
      </c>
      <c r="BX98">
        <v>100.905286</v>
      </c>
      <c r="BY98">
        <v>442.881057</v>
      </c>
      <c r="BZ98">
        <v>822.23568299999999</v>
      </c>
      <c r="CA98" s="3" t="s">
        <v>116</v>
      </c>
      <c r="CB98">
        <v>293541812.5</v>
      </c>
      <c r="CC98">
        <v>215876718</v>
      </c>
      <c r="CD98">
        <v>149420820.5</v>
      </c>
      <c r="CE98">
        <v>98304723.5</v>
      </c>
      <c r="CF98">
        <v>63255752.75</v>
      </c>
      <c r="CG98">
        <v>44972886</v>
      </c>
      <c r="CH98">
        <v>6329.4633999999996</v>
      </c>
      <c r="CI98">
        <v>8232.6820000000007</v>
      </c>
      <c r="CJ98">
        <v>4635.8389999999999</v>
      </c>
      <c r="CK98">
        <v>3245.9465</v>
      </c>
      <c r="CL98">
        <v>2198.1104</v>
      </c>
      <c r="CM98">
        <v>1649.2139999999999</v>
      </c>
      <c r="CN98">
        <v>2.1121970000000001</v>
      </c>
      <c r="CO98">
        <v>299.25</v>
      </c>
      <c r="CP98">
        <v>21.072796929999999</v>
      </c>
      <c r="CQ98">
        <v>0.99583710000000003</v>
      </c>
      <c r="CR98">
        <v>1</v>
      </c>
      <c r="CS98">
        <v>0.92029090000000002</v>
      </c>
      <c r="CT98">
        <v>0.84817849999999995</v>
      </c>
      <c r="CU98">
        <v>0.78980189999999995</v>
      </c>
      <c r="CV98">
        <v>0.73485909999999999</v>
      </c>
      <c r="CW98">
        <v>185925.83780000001</v>
      </c>
      <c r="CX98">
        <v>482.092647</v>
      </c>
      <c r="CY98" s="3" t="s">
        <v>110</v>
      </c>
      <c r="CZ98" s="3" t="s">
        <v>111</v>
      </c>
      <c r="DA98" s="3" t="s">
        <v>110</v>
      </c>
      <c r="DB98" s="3" t="str">
        <f>IF(Table1_1[[#This Row],[Drainage Area]]&lt;5000,"Small",IF(Table1_1[[#This Row],[Drainage Area]]&lt;20000,"Medium","Large"))</f>
        <v>Small</v>
      </c>
      <c r="DC98" s="3" t="str">
        <f>IF(Table1_1[[#This Row],[Population Density]]&lt;200,"Low",IF(Table1_1[[#This Row],[Population Density]]&lt;500,"Medium","High"))</f>
        <v>Medium</v>
      </c>
      <c r="DD98" s="3" t="str">
        <f>IF(Table1_1[[#This Row],[Relief Ratio]]&lt;0.02,"Flat",IF(Table1_1[[#This Row],[Relief Ratio]]&lt;0.05,"Moderate","Steep"))</f>
        <v>Moderate</v>
      </c>
      <c r="DE98" s="3" t="str">
        <f>IF(Table1_1[[#This Row],[Drainage Intensity]]&lt;2,"Low",IF(Table1_1[[#This Row],[Drainage Density]]&lt;4,"Moderate","High"))</f>
        <v>Low</v>
      </c>
      <c r="DF98" s="12">
        <f>Table1_1[[#This Row],[Drainage Density]]*Table1_1[[#This Row],[Relief Ratio]]</f>
        <v>3.5532404797680002E-6</v>
      </c>
      <c r="DG98" s="3" t="str">
        <f>IF(Table1_1[[#This Row],[Flood Risk Index]]&lt;0.1,"Low",IF(Table1_1[[#This Row],[Flood Risk Index]]&lt;0.3,"Moderate","High"))</f>
        <v>Low</v>
      </c>
    </row>
    <row r="99" spans="1:111" x14ac:dyDescent="0.3">
      <c r="A99" s="3" t="s">
        <v>224</v>
      </c>
      <c r="B99">
        <v>3</v>
      </c>
      <c r="C99">
        <v>49106.550779999998</v>
      </c>
      <c r="D99">
        <v>36606.585939999997</v>
      </c>
      <c r="E99">
        <v>757.46978760000002</v>
      </c>
      <c r="F99">
        <v>1130</v>
      </c>
      <c r="G99">
        <v>41242.050779999998</v>
      </c>
      <c r="H99">
        <v>137221.4375</v>
      </c>
      <c r="I99">
        <v>1.3414676189999999</v>
      </c>
      <c r="J99">
        <v>0.44533294400000001</v>
      </c>
      <c r="K99">
        <v>2.7399219999999998E-2</v>
      </c>
      <c r="L99">
        <v>3.12E-9</v>
      </c>
      <c r="M99">
        <v>0.50551176099999995</v>
      </c>
      <c r="N99">
        <v>2.2455110550000001</v>
      </c>
      <c r="O99">
        <v>9.4699999999999998E-5</v>
      </c>
      <c r="P99">
        <v>1.67324E-4</v>
      </c>
      <c r="Q99">
        <v>1.4164803029999999</v>
      </c>
      <c r="R99">
        <v>1.190691352</v>
      </c>
      <c r="S99">
        <v>0.35786354500000001</v>
      </c>
      <c r="T99">
        <v>10</v>
      </c>
      <c r="U99">
        <v>1.7199999999999999E-8</v>
      </c>
      <c r="V99">
        <v>1.0257E-4</v>
      </c>
      <c r="W99" s="13">
        <v>2.8700000000000001E-12</v>
      </c>
      <c r="X99">
        <v>0.189075932</v>
      </c>
      <c r="Y99">
        <v>10</v>
      </c>
      <c r="Z99">
        <v>2</v>
      </c>
      <c r="AA99">
        <v>1</v>
      </c>
      <c r="AG99">
        <v>70530.171879999994</v>
      </c>
      <c r="AH99">
        <v>51821.515630000002</v>
      </c>
      <c r="AI99">
        <v>4391.0537109999996</v>
      </c>
      <c r="AO99">
        <v>7053.0170900000003</v>
      </c>
      <c r="AP99">
        <v>25910.757809999999</v>
      </c>
      <c r="AQ99">
        <v>4391.0537109999996</v>
      </c>
      <c r="AT99">
        <v>0.73474252200000001</v>
      </c>
      <c r="AU99">
        <v>8.4734179000000007E-2</v>
      </c>
      <c r="BA99">
        <v>5</v>
      </c>
      <c r="BB99">
        <v>2</v>
      </c>
      <c r="BH99">
        <v>26.889938000000001</v>
      </c>
      <c r="BI99">
        <v>8.120215</v>
      </c>
      <c r="BJ99">
        <v>64.084469999999996</v>
      </c>
      <c r="BK99">
        <v>140.96660399999999</v>
      </c>
      <c r="BL99">
        <v>33.934778000000001</v>
      </c>
      <c r="BM99">
        <v>21.263814</v>
      </c>
      <c r="BN99">
        <v>12.670964</v>
      </c>
      <c r="BO99">
        <v>25.582827999999999</v>
      </c>
      <c r="BP99">
        <v>27.628837000000001</v>
      </c>
      <c r="BQ99">
        <v>29.007854999999999</v>
      </c>
      <c r="BR99">
        <v>25.578620000000001</v>
      </c>
      <c r="BS99">
        <v>2854.690141</v>
      </c>
      <c r="BT99">
        <v>821.64680399999997</v>
      </c>
      <c r="BU99">
        <v>2.2697720000000001</v>
      </c>
      <c r="BV99">
        <v>108.711491</v>
      </c>
      <c r="BW99">
        <v>1834.903575</v>
      </c>
      <c r="BX99">
        <v>29.075839999999999</v>
      </c>
      <c r="BY99">
        <v>333.19501600000001</v>
      </c>
      <c r="BZ99">
        <v>1776.101842</v>
      </c>
      <c r="CA99" s="3" t="s">
        <v>116</v>
      </c>
      <c r="CB99">
        <v>702154333.29999995</v>
      </c>
      <c r="CC99">
        <v>513319319.30000001</v>
      </c>
      <c r="CD99">
        <v>351798720.89999998</v>
      </c>
      <c r="CE99">
        <v>229172307.09999999</v>
      </c>
      <c r="CF99">
        <v>146097661.59999999</v>
      </c>
      <c r="CG99">
        <v>102791578.09999999</v>
      </c>
      <c r="CH99">
        <v>6329.4633999999996</v>
      </c>
      <c r="CI99">
        <v>8232.6820000000007</v>
      </c>
      <c r="CJ99">
        <v>4635.8389999999999</v>
      </c>
      <c r="CK99">
        <v>3245.9465</v>
      </c>
      <c r="CL99">
        <v>2198.1104</v>
      </c>
      <c r="CM99">
        <v>1649.2139999999999</v>
      </c>
      <c r="CN99">
        <v>5.1682009999999998</v>
      </c>
      <c r="CO99">
        <v>487.11111099999999</v>
      </c>
      <c r="CP99">
        <v>64.705882349999996</v>
      </c>
      <c r="CQ99">
        <v>0.99583710000000003</v>
      </c>
      <c r="CR99">
        <v>1</v>
      </c>
      <c r="CS99">
        <v>0.92029090000000002</v>
      </c>
      <c r="CT99">
        <v>0.84817849999999995</v>
      </c>
      <c r="CU99">
        <v>0.78980189999999995</v>
      </c>
      <c r="CV99">
        <v>0.73485909999999999</v>
      </c>
      <c r="CW99">
        <v>764739.59109999996</v>
      </c>
      <c r="CX99">
        <v>980.99438699999996</v>
      </c>
      <c r="CY99" s="3" t="s">
        <v>110</v>
      </c>
      <c r="CZ99" s="3" t="s">
        <v>175</v>
      </c>
      <c r="DA99" s="3" t="s">
        <v>110</v>
      </c>
      <c r="DB99" s="3" t="str">
        <f>IF(Table1_1[[#This Row],[Drainage Area]]&lt;5000,"Small",IF(Table1_1[[#This Row],[Drainage Area]]&lt;20000,"Medium","Large"))</f>
        <v>Small</v>
      </c>
      <c r="DC99" s="3" t="str">
        <f>IF(Table1_1[[#This Row],[Population Density]]&lt;200,"Low",IF(Table1_1[[#This Row],[Population Density]]&lt;500,"Medium","High"))</f>
        <v>High</v>
      </c>
      <c r="DD99" s="3" t="str">
        <f>IF(Table1_1[[#This Row],[Relief Ratio]]&lt;0.02,"Flat",IF(Table1_1[[#This Row],[Relief Ratio]]&lt;0.05,"Moderate","Steep"))</f>
        <v>Moderate</v>
      </c>
      <c r="DE99" s="3" t="str">
        <f>IF(Table1_1[[#This Row],[Drainage Intensity]]&lt;2,"Low",IF(Table1_1[[#This Row],[Drainage Density]]&lt;4,"Moderate","High"))</f>
        <v>Low</v>
      </c>
      <c r="DF99" s="12">
        <f>Table1_1[[#This Row],[Drainage Density]]*Table1_1[[#This Row],[Relief Ratio]]</f>
        <v>4.5845470872799996E-6</v>
      </c>
      <c r="DG99" s="3" t="str">
        <f>IF(Table1_1[[#This Row],[Flood Risk Index]]&lt;0.1,"Low",IF(Table1_1[[#This Row],[Flood Risk Index]]&lt;0.3,"Moderate","High"))</f>
        <v>Low</v>
      </c>
    </row>
    <row r="100" spans="1:111" x14ac:dyDescent="0.3">
      <c r="A100" s="3" t="s">
        <v>225</v>
      </c>
      <c r="B100">
        <v>3</v>
      </c>
      <c r="C100">
        <v>72434.132809999996</v>
      </c>
      <c r="D100">
        <v>55587.214840000001</v>
      </c>
      <c r="E100">
        <v>1997.9182129999999</v>
      </c>
      <c r="F100">
        <v>2471</v>
      </c>
      <c r="G100">
        <v>60972.992189999997</v>
      </c>
      <c r="H100">
        <v>229047.1875</v>
      </c>
      <c r="I100">
        <v>1.3030718560000001</v>
      </c>
      <c r="J100">
        <v>0.537406206</v>
      </c>
      <c r="K100">
        <v>4.0526140000000002E-2</v>
      </c>
      <c r="L100">
        <v>1.3000000000000001E-9</v>
      </c>
      <c r="M100">
        <v>0.47856137199999998</v>
      </c>
      <c r="N100">
        <v>1.8607897760000001</v>
      </c>
      <c r="O100">
        <v>1.6590499999999999E-4</v>
      </c>
      <c r="P100">
        <v>1.63423E-4</v>
      </c>
      <c r="Q100">
        <v>1.4558188919999999</v>
      </c>
      <c r="R100">
        <v>1.187970757</v>
      </c>
      <c r="S100">
        <v>0.316241086</v>
      </c>
      <c r="T100">
        <v>30</v>
      </c>
      <c r="U100">
        <v>1.9000000000000001E-8</v>
      </c>
      <c r="V100">
        <v>1.16384E-4</v>
      </c>
      <c r="W100" s="13">
        <v>3.1099999999999999E-12</v>
      </c>
      <c r="X100">
        <v>0.40381768299999998</v>
      </c>
      <c r="Y100">
        <v>30</v>
      </c>
      <c r="Z100">
        <v>7</v>
      </c>
      <c r="AA100">
        <v>1</v>
      </c>
      <c r="AG100">
        <v>179444.04689999999</v>
      </c>
      <c r="AH100">
        <v>82128.539059999996</v>
      </c>
      <c r="AI100">
        <v>64932.761720000002</v>
      </c>
      <c r="AO100">
        <v>5981.4682620000003</v>
      </c>
      <c r="AP100">
        <v>11732.648440000001</v>
      </c>
      <c r="AQ100">
        <v>64932.761720000002</v>
      </c>
      <c r="AT100">
        <v>0.45768326500000001</v>
      </c>
      <c r="AU100">
        <v>0.79062360499999995</v>
      </c>
      <c r="BA100">
        <v>4.2857141490000004</v>
      </c>
      <c r="BB100">
        <v>7</v>
      </c>
      <c r="BH100">
        <v>23.847881000000001</v>
      </c>
      <c r="BI100">
        <v>8.3402130000000003</v>
      </c>
      <c r="BJ100">
        <v>61.605801</v>
      </c>
      <c r="BK100">
        <v>135.83935500000001</v>
      </c>
      <c r="BL100">
        <v>31.067796000000001</v>
      </c>
      <c r="BM100">
        <v>17.518193</v>
      </c>
      <c r="BN100">
        <v>13.549602999999999</v>
      </c>
      <c r="BO100">
        <v>22.887077000000001</v>
      </c>
      <c r="BP100">
        <v>24.161501000000001</v>
      </c>
      <c r="BQ100">
        <v>25.930615</v>
      </c>
      <c r="BR100">
        <v>22.698801</v>
      </c>
      <c r="BS100">
        <v>2919.6892509999998</v>
      </c>
      <c r="BT100">
        <v>898.92178999999999</v>
      </c>
      <c r="BU100">
        <v>4.2718530000000001</v>
      </c>
      <c r="BV100">
        <v>113.728711</v>
      </c>
      <c r="BW100">
        <v>1960.158093</v>
      </c>
      <c r="BX100">
        <v>27.860309000000001</v>
      </c>
      <c r="BY100">
        <v>274.15516500000001</v>
      </c>
      <c r="BZ100">
        <v>1092.44793</v>
      </c>
      <c r="CA100" s="3" t="s">
        <v>116</v>
      </c>
      <c r="CB100">
        <v>355874357</v>
      </c>
      <c r="CC100">
        <v>260060111.59999999</v>
      </c>
      <c r="CD100">
        <v>178251872.69999999</v>
      </c>
      <c r="CE100">
        <v>117157187.7</v>
      </c>
      <c r="CF100">
        <v>75195902.560000002</v>
      </c>
      <c r="CG100">
        <v>52992703.100000001</v>
      </c>
      <c r="CH100">
        <v>6198.6032999999998</v>
      </c>
      <c r="CI100">
        <v>8062.473</v>
      </c>
      <c r="CJ100">
        <v>4543.0417500000003</v>
      </c>
      <c r="CK100">
        <v>3278.9236249999999</v>
      </c>
      <c r="CL100">
        <v>2272.3593999999998</v>
      </c>
      <c r="CM100">
        <v>1714.7555500000001</v>
      </c>
      <c r="CN100">
        <v>1.2992349999999999</v>
      </c>
      <c r="CO100">
        <v>385.83333299999998</v>
      </c>
      <c r="CP100">
        <v>27.74146696</v>
      </c>
      <c r="CQ100">
        <v>0.92650666000000004</v>
      </c>
      <c r="CR100">
        <v>0.94325585000000001</v>
      </c>
      <c r="CS100">
        <v>0.85621999999999998</v>
      </c>
      <c r="CT100">
        <v>0.78912808999999995</v>
      </c>
      <c r="CU100">
        <v>0.734815675</v>
      </c>
      <c r="CV100">
        <v>0.68369802499999999</v>
      </c>
      <c r="CW100">
        <v>976164.59739999997</v>
      </c>
      <c r="CX100">
        <v>484.65858900000001</v>
      </c>
      <c r="CY100" s="3" t="s">
        <v>110</v>
      </c>
      <c r="CZ100" s="3" t="s">
        <v>111</v>
      </c>
      <c r="DA100" s="3" t="s">
        <v>114</v>
      </c>
      <c r="DB100" s="3" t="str">
        <f>IF(Table1_1[[#This Row],[Drainage Area]]&lt;5000,"Small",IF(Table1_1[[#This Row],[Drainage Area]]&lt;20000,"Medium","Large"))</f>
        <v>Small</v>
      </c>
      <c r="DC100" s="3" t="str">
        <f>IF(Table1_1[[#This Row],[Population Density]]&lt;200,"Low",IF(Table1_1[[#This Row],[Population Density]]&lt;500,"Medium","High"))</f>
        <v>Medium</v>
      </c>
      <c r="DD100" s="3" t="str">
        <f>IF(Table1_1[[#This Row],[Relief Ratio]]&lt;0.02,"Flat",IF(Table1_1[[#This Row],[Relief Ratio]]&lt;0.05,"Moderate","Steep"))</f>
        <v>Moderate</v>
      </c>
      <c r="DE100" s="3" t="str">
        <f>IF(Table1_1[[#This Row],[Drainage Intensity]]&lt;2,"Low",IF(Table1_1[[#This Row],[Drainage Density]]&lt;4,"Moderate","High"))</f>
        <v>Low</v>
      </c>
      <c r="DF100" s="12">
        <f>Table1_1[[#This Row],[Drainage Density]]*Table1_1[[#This Row],[Relief Ratio]]</f>
        <v>6.6229033772200003E-6</v>
      </c>
      <c r="DG100" s="3" t="str">
        <f>IF(Table1_1[[#This Row],[Flood Risk Index]]&lt;0.1,"Low",IF(Table1_1[[#This Row],[Flood Risk Index]]&lt;0.3,"Moderate","High"))</f>
        <v>Low</v>
      </c>
    </row>
    <row r="101" spans="1:111" x14ac:dyDescent="0.3">
      <c r="A101" s="3" t="s">
        <v>226</v>
      </c>
      <c r="B101">
        <v>5</v>
      </c>
      <c r="C101">
        <v>174289.54689999999</v>
      </c>
      <c r="D101">
        <v>127751.78909999999</v>
      </c>
      <c r="E101">
        <v>5774.3452150000003</v>
      </c>
      <c r="F101">
        <v>2361</v>
      </c>
      <c r="G101">
        <v>134635.85939999999</v>
      </c>
      <c r="H101">
        <v>456168.8125</v>
      </c>
      <c r="I101">
        <v>1.3642826079999999</v>
      </c>
      <c r="J101">
        <v>0.31855267300000001</v>
      </c>
      <c r="K101">
        <v>1.7536189000000001E-2</v>
      </c>
      <c r="L101">
        <v>3.4599999999999999E-10</v>
      </c>
      <c r="M101">
        <v>0.348707616</v>
      </c>
      <c r="N101">
        <v>3.1391983030000001</v>
      </c>
      <c r="O101">
        <v>1.97295E-4</v>
      </c>
      <c r="P101">
        <v>1.64365E-4</v>
      </c>
      <c r="Q101">
        <v>1.7054753300000001</v>
      </c>
      <c r="R101">
        <v>1.2945255040000001</v>
      </c>
      <c r="S101">
        <v>0.38207247900000002</v>
      </c>
      <c r="T101">
        <v>65</v>
      </c>
      <c r="U101">
        <v>1.5600000000000001E-8</v>
      </c>
      <c r="V101">
        <v>9.48E-5</v>
      </c>
      <c r="W101" s="13">
        <v>2.56E-12</v>
      </c>
      <c r="X101">
        <v>0.38806504000000003</v>
      </c>
      <c r="Y101">
        <v>65</v>
      </c>
      <c r="Z101">
        <v>16</v>
      </c>
      <c r="AA101">
        <v>6</v>
      </c>
      <c r="AB101">
        <v>2</v>
      </c>
      <c r="AC101">
        <v>1</v>
      </c>
      <c r="AG101">
        <v>467207.25</v>
      </c>
      <c r="AH101">
        <v>217599.89060000001</v>
      </c>
      <c r="AI101">
        <v>106172.55469999999</v>
      </c>
      <c r="AJ101">
        <v>86049.171879999994</v>
      </c>
      <c r="AK101">
        <v>72069.648440000004</v>
      </c>
      <c r="AO101">
        <v>7187.8037109999996</v>
      </c>
      <c r="AP101">
        <v>13599.99316</v>
      </c>
      <c r="AQ101">
        <v>17695.425780000001</v>
      </c>
      <c r="AR101">
        <v>43024.585939999997</v>
      </c>
      <c r="AS101">
        <v>72069.648440000004</v>
      </c>
      <c r="AT101">
        <v>0.46574595600000002</v>
      </c>
      <c r="AU101">
        <v>0.48792558899999999</v>
      </c>
      <c r="AV101">
        <v>0.81046527599999996</v>
      </c>
      <c r="AW101">
        <v>0.837540269</v>
      </c>
      <c r="BA101">
        <v>4.0625</v>
      </c>
      <c r="BB101">
        <v>2.6666667460000002</v>
      </c>
      <c r="BC101">
        <v>3</v>
      </c>
      <c r="BD101">
        <v>2</v>
      </c>
      <c r="BH101">
        <v>26.236975000000001</v>
      </c>
      <c r="BI101">
        <v>8.7363060000000008</v>
      </c>
      <c r="BJ101">
        <v>63.194963000000001</v>
      </c>
      <c r="BK101">
        <v>147.98692700000001</v>
      </c>
      <c r="BL101">
        <v>33.973720999999998</v>
      </c>
      <c r="BM101">
        <v>20.151502000000001</v>
      </c>
      <c r="BN101">
        <v>13.822219</v>
      </c>
      <c r="BO101">
        <v>25.19753</v>
      </c>
      <c r="BP101">
        <v>26.761710999999998</v>
      </c>
      <c r="BQ101">
        <v>28.441392</v>
      </c>
      <c r="BR101">
        <v>24.848687999999999</v>
      </c>
      <c r="BS101">
        <v>2043.789945</v>
      </c>
      <c r="BT101">
        <v>517.16093599999999</v>
      </c>
      <c r="BU101">
        <v>5.824039</v>
      </c>
      <c r="BV101">
        <v>90.201347999999996</v>
      </c>
      <c r="BW101">
        <v>1183.1830399999999</v>
      </c>
      <c r="BX101">
        <v>41.835163000000001</v>
      </c>
      <c r="BY101">
        <v>271.72854699999999</v>
      </c>
      <c r="BZ101">
        <v>949.97616300000004</v>
      </c>
      <c r="CA101" s="3" t="s">
        <v>116</v>
      </c>
      <c r="CB101">
        <v>596569070.60000002</v>
      </c>
      <c r="CC101">
        <v>434815751.19999999</v>
      </c>
      <c r="CD101">
        <v>296985793.60000002</v>
      </c>
      <c r="CE101">
        <v>195880873.59999999</v>
      </c>
      <c r="CF101">
        <v>125890117.3</v>
      </c>
      <c r="CG101">
        <v>88411978.510000005</v>
      </c>
      <c r="CH101">
        <v>6157.3734050000003</v>
      </c>
      <c r="CI101">
        <v>8008.845507</v>
      </c>
      <c r="CJ101">
        <v>4513.8042599999999</v>
      </c>
      <c r="CK101">
        <v>3289.313678</v>
      </c>
      <c r="CL101">
        <v>2295.7529209999998</v>
      </c>
      <c r="CM101">
        <v>1735.4056270000001</v>
      </c>
      <c r="CN101">
        <v>8.3694299999999995</v>
      </c>
      <c r="CO101">
        <v>414.63513499999999</v>
      </c>
      <c r="CP101">
        <v>47.437185929999998</v>
      </c>
      <c r="CQ101">
        <v>0.904662823</v>
      </c>
      <c r="CR101">
        <v>0.92537755600000005</v>
      </c>
      <c r="CS101">
        <v>0.83603327800000005</v>
      </c>
      <c r="CT101">
        <v>0.77052316600000004</v>
      </c>
      <c r="CU101">
        <v>0.71749124799999997</v>
      </c>
      <c r="CV101">
        <v>0.66757878199999998</v>
      </c>
      <c r="CW101">
        <v>4420674</v>
      </c>
      <c r="CX101">
        <v>757.44850299999996</v>
      </c>
      <c r="CY101" s="3" t="s">
        <v>110</v>
      </c>
      <c r="CZ101" s="3" t="s">
        <v>110</v>
      </c>
      <c r="DA101" s="3" t="s">
        <v>110</v>
      </c>
      <c r="DB101" s="3" t="str">
        <f>IF(Table1_1[[#This Row],[Drainage Area]]&lt;5000,"Small",IF(Table1_1[[#This Row],[Drainage Area]]&lt;20000,"Medium","Large"))</f>
        <v>Medium</v>
      </c>
      <c r="DC101" s="3" t="str">
        <f>IF(Table1_1[[#This Row],[Population Density]]&lt;200,"Low",IF(Table1_1[[#This Row],[Population Density]]&lt;500,"Medium","High"))</f>
        <v>High</v>
      </c>
      <c r="DD101" s="3" t="str">
        <f>IF(Table1_1[[#This Row],[Relief Ratio]]&lt;0.02,"Flat",IF(Table1_1[[#This Row],[Relief Ratio]]&lt;0.05,"Moderate","Steep"))</f>
        <v>Flat</v>
      </c>
      <c r="DE101" s="3" t="str">
        <f>IF(Table1_1[[#This Row],[Drainage Intensity]]&lt;2,"Low",IF(Table1_1[[#This Row],[Drainage Density]]&lt;4,"Moderate","High"))</f>
        <v>Low</v>
      </c>
      <c r="DF101" s="12">
        <f>Table1_1[[#This Row],[Drainage Density]]*Table1_1[[#This Row],[Relief Ratio]]</f>
        <v>2.8823357049850001E-6</v>
      </c>
      <c r="DG101" s="3" t="str">
        <f>IF(Table1_1[[#This Row],[Flood Risk Index]]&lt;0.1,"Low",IF(Table1_1[[#This Row],[Flood Risk Index]]&lt;0.3,"Moderate","High"))</f>
        <v>Low</v>
      </c>
    </row>
    <row r="102" spans="1:111" x14ac:dyDescent="0.3">
      <c r="A102" s="3" t="s">
        <v>227</v>
      </c>
      <c r="B102">
        <v>4</v>
      </c>
      <c r="C102">
        <v>172940.8438</v>
      </c>
      <c r="D102">
        <v>129812.3125</v>
      </c>
      <c r="E102">
        <v>4063.0017090000001</v>
      </c>
      <c r="F102">
        <v>2497</v>
      </c>
      <c r="G102">
        <v>131999.01560000001</v>
      </c>
      <c r="H102">
        <v>472849.96879999997</v>
      </c>
      <c r="I102">
        <v>1.3322376010000001</v>
      </c>
      <c r="J102">
        <v>0.23318769</v>
      </c>
      <c r="K102">
        <v>1.8916808E-2</v>
      </c>
      <c r="L102">
        <v>4.2099999999999999E-10</v>
      </c>
      <c r="M102">
        <v>0.228354797</v>
      </c>
      <c r="N102">
        <v>4.2883911130000003</v>
      </c>
      <c r="O102">
        <v>1.4592399999999999E-4</v>
      </c>
      <c r="P102">
        <v>1.5964199999999999E-4</v>
      </c>
      <c r="Q102">
        <v>2.107517004</v>
      </c>
      <c r="R102">
        <v>1.31016767</v>
      </c>
      <c r="S102">
        <v>0.36574146200000002</v>
      </c>
      <c r="T102">
        <v>53</v>
      </c>
      <c r="U102">
        <v>1.7E-8</v>
      </c>
      <c r="V102">
        <v>1.0637900000000001E-4</v>
      </c>
      <c r="W102" s="13">
        <v>2.71E-12</v>
      </c>
      <c r="X102">
        <v>0.39862591000000003</v>
      </c>
      <c r="Y102">
        <v>53</v>
      </c>
      <c r="Z102">
        <v>11</v>
      </c>
      <c r="AA102">
        <v>4</v>
      </c>
      <c r="AB102">
        <v>1</v>
      </c>
      <c r="AG102">
        <v>281125.375</v>
      </c>
      <c r="AH102">
        <v>150084.29689999999</v>
      </c>
      <c r="AI102">
        <v>148628.375</v>
      </c>
      <c r="AJ102">
        <v>68787.390629999994</v>
      </c>
      <c r="AO102">
        <v>5304.2524409999996</v>
      </c>
      <c r="AP102">
        <v>13644.027340000001</v>
      </c>
      <c r="AQ102">
        <v>37157.09375</v>
      </c>
      <c r="AR102">
        <v>68787.390629999994</v>
      </c>
      <c r="AT102">
        <v>0.53386962400000004</v>
      </c>
      <c r="AU102">
        <v>0.990299284</v>
      </c>
      <c r="AV102">
        <v>0.46281465900000002</v>
      </c>
      <c r="BA102">
        <v>4.8181819920000004</v>
      </c>
      <c r="BB102">
        <v>2.75</v>
      </c>
      <c r="BC102">
        <v>4</v>
      </c>
      <c r="BH102">
        <v>22.368058000000001</v>
      </c>
      <c r="BI102">
        <v>8.2595790000000004</v>
      </c>
      <c r="BJ102">
        <v>63.969444000000003</v>
      </c>
      <c r="BK102">
        <v>116.87898300000001</v>
      </c>
      <c r="BL102">
        <v>28.989605000000001</v>
      </c>
      <c r="BM102">
        <v>16.071345999999998</v>
      </c>
      <c r="BN102">
        <v>12.918259000000001</v>
      </c>
      <c r="BO102">
        <v>22.010303</v>
      </c>
      <c r="BP102">
        <v>22.216093999999998</v>
      </c>
      <c r="BQ102">
        <v>24.058014</v>
      </c>
      <c r="BR102">
        <v>21.128993000000001</v>
      </c>
      <c r="BS102">
        <v>2336.2818029999999</v>
      </c>
      <c r="BT102">
        <v>505.39728300000002</v>
      </c>
      <c r="BU102">
        <v>25.739605000000001</v>
      </c>
      <c r="BV102">
        <v>75.130784000000006</v>
      </c>
      <c r="BW102">
        <v>1197.1093040000001</v>
      </c>
      <c r="BX102">
        <v>110.158501</v>
      </c>
      <c r="BY102">
        <v>323.88781399999999</v>
      </c>
      <c r="BZ102">
        <v>546.71222699999998</v>
      </c>
      <c r="CA102" s="3" t="s">
        <v>116</v>
      </c>
      <c r="CB102">
        <v>156505712.59999999</v>
      </c>
      <c r="CC102">
        <v>115536608.7</v>
      </c>
      <c r="CD102">
        <v>80486121.829999998</v>
      </c>
      <c r="CE102">
        <v>53304412.109999999</v>
      </c>
      <c r="CF102">
        <v>34521233.560000002</v>
      </c>
      <c r="CG102">
        <v>24717170.969999999</v>
      </c>
      <c r="CH102">
        <v>6318.084261</v>
      </c>
      <c r="CI102">
        <v>8217.8812170000001</v>
      </c>
      <c r="CJ102">
        <v>4627.7696740000001</v>
      </c>
      <c r="CK102">
        <v>3248.8140760000001</v>
      </c>
      <c r="CL102">
        <v>2204.5668350000001</v>
      </c>
      <c r="CM102">
        <v>1654.9132649999999</v>
      </c>
      <c r="CN102">
        <v>1.462402</v>
      </c>
      <c r="CO102">
        <v>322.13043499999998</v>
      </c>
      <c r="CP102">
        <v>9.6878363830000005</v>
      </c>
      <c r="CQ102">
        <v>0.989808366</v>
      </c>
      <c r="CR102">
        <v>0.99506572599999998</v>
      </c>
      <c r="CS102">
        <v>0.91471951699999998</v>
      </c>
      <c r="CT102">
        <v>0.84304368200000002</v>
      </c>
      <c r="CU102">
        <v>0.78502048899999999</v>
      </c>
      <c r="CV102">
        <v>0.73041031099999998</v>
      </c>
      <c r="CW102">
        <v>1060972</v>
      </c>
      <c r="CX102">
        <v>263.26552299999997</v>
      </c>
      <c r="CY102" s="3" t="s">
        <v>110</v>
      </c>
      <c r="CZ102" s="3" t="s">
        <v>111</v>
      </c>
      <c r="DA102" s="3" t="s">
        <v>114</v>
      </c>
      <c r="DB102" s="3" t="str">
        <f>IF(Table1_1[[#This Row],[Drainage Area]]&lt;5000,"Small",IF(Table1_1[[#This Row],[Drainage Area]]&lt;20000,"Medium","Large"))</f>
        <v>Small</v>
      </c>
      <c r="DC102" s="3" t="str">
        <f>IF(Table1_1[[#This Row],[Population Density]]&lt;200,"Low",IF(Table1_1[[#This Row],[Population Density]]&lt;500,"Medium","High"))</f>
        <v>Medium</v>
      </c>
      <c r="DD102" s="3" t="str">
        <f>IF(Table1_1[[#This Row],[Relief Ratio]]&lt;0.02,"Flat",IF(Table1_1[[#This Row],[Relief Ratio]]&lt;0.05,"Moderate","Steep"))</f>
        <v>Flat</v>
      </c>
      <c r="DE102" s="3" t="str">
        <f>IF(Table1_1[[#This Row],[Drainage Intensity]]&lt;2,"Low",IF(Table1_1[[#This Row],[Drainage Density]]&lt;4,"Moderate","High"))</f>
        <v>Low</v>
      </c>
      <c r="DF102" s="12">
        <f>Table1_1[[#This Row],[Drainage Density]]*Table1_1[[#This Row],[Relief Ratio]]</f>
        <v>3.019917062736E-6</v>
      </c>
      <c r="DG102" s="3" t="str">
        <f>IF(Table1_1[[#This Row],[Flood Risk Index]]&lt;0.1,"Low",IF(Table1_1[[#This Row],[Flood Risk Index]]&lt;0.3,"Moderate","High"))</f>
        <v>Low</v>
      </c>
    </row>
    <row r="103" spans="1:111" x14ac:dyDescent="0.3">
      <c r="A103" s="3" t="s">
        <v>228</v>
      </c>
      <c r="B103">
        <v>3</v>
      </c>
      <c r="C103">
        <v>42469.976560000003</v>
      </c>
      <c r="D103">
        <v>33978.136720000002</v>
      </c>
      <c r="E103">
        <v>541.29382320000002</v>
      </c>
      <c r="F103">
        <v>1298</v>
      </c>
      <c r="G103">
        <v>38556.898439999997</v>
      </c>
      <c r="H103">
        <v>111218.08590000001</v>
      </c>
      <c r="I103">
        <v>1.249920726</v>
      </c>
      <c r="J103">
        <v>0.36410689400000001</v>
      </c>
      <c r="K103">
        <v>3.3664531999999997E-2</v>
      </c>
      <c r="L103">
        <v>3.9499999999999998E-9</v>
      </c>
      <c r="M103">
        <v>0.549910605</v>
      </c>
      <c r="N103">
        <v>2.7464463710000002</v>
      </c>
      <c r="O103">
        <v>9.8900000000000005E-5</v>
      </c>
      <c r="P103">
        <v>1.4512499999999999E-4</v>
      </c>
      <c r="Q103">
        <v>1.3580949309999999</v>
      </c>
      <c r="R103">
        <v>1.1014883520000001</v>
      </c>
      <c r="S103">
        <v>0.38186213400000002</v>
      </c>
      <c r="T103">
        <v>8</v>
      </c>
      <c r="U103">
        <v>2.03E-8</v>
      </c>
      <c r="V103">
        <v>1.4002799999999999E-4</v>
      </c>
      <c r="W103" s="13">
        <v>2.9500000000000002E-12</v>
      </c>
      <c r="X103">
        <v>0.18837279100000001</v>
      </c>
      <c r="Y103">
        <v>8</v>
      </c>
      <c r="Z103">
        <v>2</v>
      </c>
      <c r="AA103">
        <v>1</v>
      </c>
      <c r="AG103">
        <v>46338.089840000001</v>
      </c>
      <c r="AH103">
        <v>11589.83301</v>
      </c>
      <c r="AI103">
        <v>20627.568360000001</v>
      </c>
      <c r="AO103">
        <v>5792.2612300000001</v>
      </c>
      <c r="AP103">
        <v>5794.9165039999998</v>
      </c>
      <c r="AQ103">
        <v>20627.568360000001</v>
      </c>
      <c r="AT103">
        <v>0.25011459000000003</v>
      </c>
      <c r="AU103">
        <v>1.7797986269999999</v>
      </c>
      <c r="BA103">
        <v>4</v>
      </c>
      <c r="BB103">
        <v>2</v>
      </c>
      <c r="BH103">
        <v>26.588042999999999</v>
      </c>
      <c r="BI103">
        <v>7.643243</v>
      </c>
      <c r="BJ103">
        <v>67.929834999999997</v>
      </c>
      <c r="BK103">
        <v>91.365548000000004</v>
      </c>
      <c r="BL103">
        <v>32.284030999999999</v>
      </c>
      <c r="BM103">
        <v>21.031783000000001</v>
      </c>
      <c r="BN103">
        <v>11.252248</v>
      </c>
      <c r="BO103">
        <v>26.494444000000001</v>
      </c>
      <c r="BP103">
        <v>26.645478000000001</v>
      </c>
      <c r="BQ103">
        <v>27.998010000000001</v>
      </c>
      <c r="BR103">
        <v>25.737183000000002</v>
      </c>
      <c r="BS103">
        <v>1991.086822</v>
      </c>
      <c r="BT103">
        <v>337.11627900000002</v>
      </c>
      <c r="BU103">
        <v>26.193798000000001</v>
      </c>
      <c r="BV103">
        <v>61.358223000000002</v>
      </c>
      <c r="BW103">
        <v>811.62790700000005</v>
      </c>
      <c r="BX103">
        <v>120.460465</v>
      </c>
      <c r="BY103">
        <v>377.57519400000001</v>
      </c>
      <c r="BZ103">
        <v>326.54108500000001</v>
      </c>
      <c r="CA103" s="3" t="s">
        <v>116</v>
      </c>
      <c r="CB103">
        <v>479633900</v>
      </c>
      <c r="CC103">
        <v>351179704.5</v>
      </c>
      <c r="CD103">
        <v>241313705.30000001</v>
      </c>
      <c r="CE103">
        <v>157720722.30000001</v>
      </c>
      <c r="CF103">
        <v>100855091.8</v>
      </c>
      <c r="CG103">
        <v>71174057.939999998</v>
      </c>
      <c r="CH103">
        <v>6264.0333499999997</v>
      </c>
      <c r="CI103">
        <v>8147.5775000000003</v>
      </c>
      <c r="CJ103">
        <v>4589.4403750000001</v>
      </c>
      <c r="CK103">
        <v>3262.4350629999999</v>
      </c>
      <c r="CL103">
        <v>2235.2348999999999</v>
      </c>
      <c r="CM103">
        <v>1681.9847749999999</v>
      </c>
      <c r="CN103">
        <v>6.4893010000000002</v>
      </c>
      <c r="CO103">
        <v>344.25</v>
      </c>
      <c r="CP103">
        <v>41.509433960000003</v>
      </c>
      <c r="CQ103">
        <v>0.96117187999999998</v>
      </c>
      <c r="CR103">
        <v>0.97162792499999995</v>
      </c>
      <c r="CS103">
        <v>0.88825544999999995</v>
      </c>
      <c r="CT103">
        <v>0.81865329499999995</v>
      </c>
      <c r="CU103">
        <v>0.76230878800000001</v>
      </c>
      <c r="CV103">
        <v>0.70927856300000003</v>
      </c>
      <c r="CW103">
        <v>477441.42310000001</v>
      </c>
      <c r="CX103">
        <v>870.28241800000001</v>
      </c>
      <c r="CY103" s="3" t="s">
        <v>110</v>
      </c>
      <c r="CZ103" s="3" t="s">
        <v>175</v>
      </c>
      <c r="DA103" s="3" t="s">
        <v>110</v>
      </c>
      <c r="DB103" s="3" t="str">
        <f>IF(Table1_1[[#This Row],[Drainage Area]]&lt;5000,"Small",IF(Table1_1[[#This Row],[Drainage Area]]&lt;20000,"Medium","Large"))</f>
        <v>Small</v>
      </c>
      <c r="DC103" s="3" t="str">
        <f>IF(Table1_1[[#This Row],[Population Density]]&lt;200,"Low",IF(Table1_1[[#This Row],[Population Density]]&lt;500,"Medium","High"))</f>
        <v>High</v>
      </c>
      <c r="DD103" s="3" t="str">
        <f>IF(Table1_1[[#This Row],[Relief Ratio]]&lt;0.02,"Flat",IF(Table1_1[[#This Row],[Relief Ratio]]&lt;0.05,"Moderate","Steep"))</f>
        <v>Moderate</v>
      </c>
      <c r="DE103" s="3" t="str">
        <f>IF(Table1_1[[#This Row],[Drainage Intensity]]&lt;2,"Low",IF(Table1_1[[#This Row],[Drainage Density]]&lt;4,"Moderate","High"))</f>
        <v>Low</v>
      </c>
      <c r="DF103" s="12">
        <f>Table1_1[[#This Row],[Drainage Density]]*Table1_1[[#This Row],[Relief Ratio]]</f>
        <v>4.885565206499999E-6</v>
      </c>
      <c r="DG103" s="3" t="str">
        <f>IF(Table1_1[[#This Row],[Flood Risk Index]]&lt;0.1,"Low",IF(Table1_1[[#This Row],[Flood Risk Index]]&lt;0.3,"Moderate","High"))</f>
        <v>Low</v>
      </c>
    </row>
    <row r="104" spans="1:111" x14ac:dyDescent="0.3">
      <c r="A104" s="3" t="s">
        <v>229</v>
      </c>
      <c r="B104">
        <v>3</v>
      </c>
      <c r="C104">
        <v>53946.589840000001</v>
      </c>
      <c r="D104">
        <v>39759.90625</v>
      </c>
      <c r="E104">
        <v>704.23706049999998</v>
      </c>
      <c r="F104">
        <v>1297</v>
      </c>
      <c r="G104">
        <v>43642.429689999997</v>
      </c>
      <c r="H104">
        <v>140366.625</v>
      </c>
      <c r="I104">
        <v>1.3568087820000001</v>
      </c>
      <c r="J104">
        <v>0.36974391299999998</v>
      </c>
      <c r="K104">
        <v>2.9718785000000001E-2</v>
      </c>
      <c r="L104">
        <v>3.0600000000000002E-9</v>
      </c>
      <c r="M104">
        <v>0.44915994999999997</v>
      </c>
      <c r="N104">
        <v>2.704574585</v>
      </c>
      <c r="O104">
        <v>1.13987E-4</v>
      </c>
      <c r="P104">
        <v>1.3609900000000001E-4</v>
      </c>
      <c r="Q104">
        <v>1.5027116540000001</v>
      </c>
      <c r="R104">
        <v>1.2361041310000001</v>
      </c>
      <c r="S104">
        <v>0.38432633900000002</v>
      </c>
      <c r="T104">
        <v>13</v>
      </c>
      <c r="U104">
        <v>2.2700000000000001E-8</v>
      </c>
      <c r="V104">
        <v>1.66935E-4</v>
      </c>
      <c r="W104" s="13">
        <v>3.09E-12</v>
      </c>
      <c r="X104">
        <v>0.176519811</v>
      </c>
      <c r="Y104">
        <v>13</v>
      </c>
      <c r="Z104">
        <v>2</v>
      </c>
      <c r="AA104">
        <v>1</v>
      </c>
      <c r="AG104">
        <v>44859.460939999997</v>
      </c>
      <c r="AH104">
        <v>24497.533200000002</v>
      </c>
      <c r="AI104">
        <v>26488.644530000001</v>
      </c>
      <c r="AO104">
        <v>3450.7277829999998</v>
      </c>
      <c r="AP104">
        <v>12248.766600000001</v>
      </c>
      <c r="AQ104">
        <v>26488.644530000001</v>
      </c>
      <c r="AT104">
        <v>0.54609513300000001</v>
      </c>
      <c r="AU104">
        <v>1.081278086</v>
      </c>
      <c r="BA104">
        <v>6.5</v>
      </c>
      <c r="BB104">
        <v>2</v>
      </c>
      <c r="BH104">
        <v>26.629698000000001</v>
      </c>
      <c r="BI104">
        <v>7.8695909999999998</v>
      </c>
      <c r="BJ104">
        <v>67.645201999999998</v>
      </c>
      <c r="BK104">
        <v>99.912475000000001</v>
      </c>
      <c r="BL104">
        <v>32.603966</v>
      </c>
      <c r="BM104">
        <v>20.968388999999998</v>
      </c>
      <c r="BN104">
        <v>11.635577</v>
      </c>
      <c r="BO104">
        <v>26.090344999999999</v>
      </c>
      <c r="BP104">
        <v>26.176703</v>
      </c>
      <c r="BQ104">
        <v>28.189744000000001</v>
      </c>
      <c r="BR104">
        <v>25.772817</v>
      </c>
      <c r="BS104">
        <v>2844.0973560000002</v>
      </c>
      <c r="BT104">
        <v>592.20913499999995</v>
      </c>
      <c r="BU104">
        <v>21.978365</v>
      </c>
      <c r="BV104">
        <v>77.227689999999996</v>
      </c>
      <c r="BW104">
        <v>1474.09375</v>
      </c>
      <c r="BX104">
        <v>120.316106</v>
      </c>
      <c r="BY104">
        <v>469.82451900000001</v>
      </c>
      <c r="BZ104">
        <v>282.15144199999997</v>
      </c>
      <c r="CA104" s="3" t="s">
        <v>116</v>
      </c>
      <c r="CB104">
        <v>316932286.30000001</v>
      </c>
      <c r="CC104">
        <v>232863721.30000001</v>
      </c>
      <c r="CD104">
        <v>160930276</v>
      </c>
      <c r="CE104">
        <v>105713158.3</v>
      </c>
      <c r="CF104">
        <v>67922614</v>
      </c>
      <c r="CG104">
        <v>48211754.75</v>
      </c>
      <c r="CH104">
        <v>6329.4633999999996</v>
      </c>
      <c r="CI104">
        <v>8232.6820000000007</v>
      </c>
      <c r="CJ104">
        <v>4635.8389999999999</v>
      </c>
      <c r="CK104">
        <v>3245.9465</v>
      </c>
      <c r="CL104">
        <v>2198.1104</v>
      </c>
      <c r="CM104">
        <v>1649.2139999999999</v>
      </c>
      <c r="CN104">
        <v>3.4100769999999998</v>
      </c>
      <c r="CO104">
        <v>442.5</v>
      </c>
      <c r="CP104">
        <v>37.629937630000001</v>
      </c>
      <c r="CQ104">
        <v>0.99583710000000003</v>
      </c>
      <c r="CR104">
        <v>1</v>
      </c>
      <c r="CS104">
        <v>0.92029090000000002</v>
      </c>
      <c r="CT104">
        <v>0.84817849999999995</v>
      </c>
      <c r="CU104">
        <v>0.78980189999999995</v>
      </c>
      <c r="CV104">
        <v>0.73485909999999999</v>
      </c>
      <c r="CW104">
        <v>532228.80819999997</v>
      </c>
      <c r="CX104">
        <v>752.79998799999998</v>
      </c>
      <c r="CY104" s="3" t="s">
        <v>117</v>
      </c>
      <c r="CZ104" s="3" t="s">
        <v>175</v>
      </c>
      <c r="DA104" s="3" t="s">
        <v>110</v>
      </c>
      <c r="DB104" s="3" t="str">
        <f>IF(Table1_1[[#This Row],[Drainage Area]]&lt;5000,"Small",IF(Table1_1[[#This Row],[Drainage Area]]&lt;20000,"Medium","Large"))</f>
        <v>Small</v>
      </c>
      <c r="DC104" s="3" t="str">
        <f>IF(Table1_1[[#This Row],[Population Density]]&lt;200,"Low",IF(Table1_1[[#This Row],[Population Density]]&lt;500,"Medium","High"))</f>
        <v>High</v>
      </c>
      <c r="DD104" s="3" t="str">
        <f>IF(Table1_1[[#This Row],[Relief Ratio]]&lt;0.02,"Flat",IF(Table1_1[[#This Row],[Relief Ratio]]&lt;0.05,"Moderate","Steep"))</f>
        <v>Moderate</v>
      </c>
      <c r="DE104" s="3" t="str">
        <f>IF(Table1_1[[#This Row],[Drainage Intensity]]&lt;2,"Low",IF(Table1_1[[#This Row],[Drainage Density]]&lt;4,"Moderate","High"))</f>
        <v>Low</v>
      </c>
      <c r="DF104" s="12">
        <f>Table1_1[[#This Row],[Drainage Density]]*Table1_1[[#This Row],[Relief Ratio]]</f>
        <v>4.0446969197150008E-6</v>
      </c>
      <c r="DG104" s="3" t="str">
        <f>IF(Table1_1[[#This Row],[Flood Risk Index]]&lt;0.1,"Low",IF(Table1_1[[#This Row],[Flood Risk Index]]&lt;0.3,"Moderate","High"))</f>
        <v>Low</v>
      </c>
    </row>
    <row r="105" spans="1:111" x14ac:dyDescent="0.3">
      <c r="A105" s="3" t="s">
        <v>230</v>
      </c>
      <c r="B105">
        <v>3</v>
      </c>
      <c r="C105">
        <v>38148.5</v>
      </c>
      <c r="D105">
        <v>29320.650389999999</v>
      </c>
      <c r="E105">
        <v>606.75445560000003</v>
      </c>
      <c r="F105">
        <v>1047</v>
      </c>
      <c r="G105">
        <v>33947.90625</v>
      </c>
      <c r="H105">
        <v>108006.2656</v>
      </c>
      <c r="I105">
        <v>1.3010796309999999</v>
      </c>
      <c r="J105">
        <v>0.52648621799999995</v>
      </c>
      <c r="K105">
        <v>3.0841370999999999E-2</v>
      </c>
      <c r="L105">
        <v>4.2400000000000002E-9</v>
      </c>
      <c r="M105">
        <v>0.65361940900000004</v>
      </c>
      <c r="N105">
        <v>1.899385095</v>
      </c>
      <c r="O105">
        <v>1.3888099999999999E-4</v>
      </c>
      <c r="P105">
        <v>1.62495E-4</v>
      </c>
      <c r="Q105">
        <v>1.2457007170000001</v>
      </c>
      <c r="R105">
        <v>1.123736501</v>
      </c>
      <c r="S105">
        <v>0.35320636599999999</v>
      </c>
      <c r="T105">
        <v>11</v>
      </c>
      <c r="U105">
        <v>2.4699999999999999E-8</v>
      </c>
      <c r="V105">
        <v>1.5213800000000001E-4</v>
      </c>
      <c r="W105" s="13">
        <v>4.0200000000000002E-12</v>
      </c>
      <c r="X105">
        <v>0.17013236900000001</v>
      </c>
      <c r="Y105">
        <v>11</v>
      </c>
      <c r="Z105">
        <v>3</v>
      </c>
      <c r="AA105">
        <v>1</v>
      </c>
      <c r="AG105">
        <v>57420.035159999999</v>
      </c>
      <c r="AH105">
        <v>19538.835940000001</v>
      </c>
      <c r="AI105">
        <v>21635.753909999999</v>
      </c>
      <c r="AO105">
        <v>5220.0034180000002</v>
      </c>
      <c r="AP105">
        <v>6512.9453130000002</v>
      </c>
      <c r="AQ105">
        <v>21635.753909999999</v>
      </c>
      <c r="AT105">
        <v>0.34027907299999999</v>
      </c>
      <c r="AU105">
        <v>1.107320547</v>
      </c>
      <c r="BA105">
        <v>3.6666667460000002</v>
      </c>
      <c r="BB105">
        <v>3</v>
      </c>
      <c r="BH105">
        <v>26.609558</v>
      </c>
      <c r="BI105">
        <v>7.8494219999999997</v>
      </c>
      <c r="BJ105">
        <v>67.779863000000006</v>
      </c>
      <c r="BK105">
        <v>100.953824</v>
      </c>
      <c r="BL105">
        <v>32.618031000000002</v>
      </c>
      <c r="BM105">
        <v>21.036477000000001</v>
      </c>
      <c r="BN105">
        <v>11.581553</v>
      </c>
      <c r="BO105">
        <v>25.954739</v>
      </c>
      <c r="BP105">
        <v>26.273022999999998</v>
      </c>
      <c r="BQ105">
        <v>28.193134000000001</v>
      </c>
      <c r="BR105">
        <v>25.832663</v>
      </c>
      <c r="BS105">
        <v>3111.1345350000001</v>
      </c>
      <c r="BT105">
        <v>693.98751700000003</v>
      </c>
      <c r="BU105">
        <v>19.435506</v>
      </c>
      <c r="BV105">
        <v>84.127547000000007</v>
      </c>
      <c r="BW105">
        <v>1716.0429959999999</v>
      </c>
      <c r="BX105">
        <v>111.50208000000001</v>
      </c>
      <c r="BY105">
        <v>482.11927900000001</v>
      </c>
      <c r="BZ105">
        <v>647.84882100000004</v>
      </c>
      <c r="CA105" s="3" t="s">
        <v>116</v>
      </c>
      <c r="CB105">
        <v>415998738.80000001</v>
      </c>
      <c r="CC105">
        <v>304982317.5</v>
      </c>
      <c r="CD105">
        <v>210000386.30000001</v>
      </c>
      <c r="CE105">
        <v>137441409.5</v>
      </c>
      <c r="CF105">
        <v>88002185.25</v>
      </c>
      <c r="CG105">
        <v>62222018.5</v>
      </c>
      <c r="CH105">
        <v>6329.4633999999996</v>
      </c>
      <c r="CI105">
        <v>8232.6820000000007</v>
      </c>
      <c r="CJ105">
        <v>4635.8389999999999</v>
      </c>
      <c r="CK105">
        <v>3245.9465</v>
      </c>
      <c r="CL105">
        <v>2198.1104</v>
      </c>
      <c r="CM105">
        <v>1649.2139999999999</v>
      </c>
      <c r="CN105">
        <v>3.156056</v>
      </c>
      <c r="CO105">
        <v>443.75</v>
      </c>
      <c r="CP105">
        <v>30.9352518</v>
      </c>
      <c r="CQ105">
        <v>0.99583710000000003</v>
      </c>
      <c r="CR105">
        <v>1</v>
      </c>
      <c r="CS105">
        <v>0.92029090000000002</v>
      </c>
      <c r="CT105">
        <v>0.84817849999999995</v>
      </c>
      <c r="CU105">
        <v>0.78980189999999995</v>
      </c>
      <c r="CV105">
        <v>0.73485909999999999</v>
      </c>
      <c r="CW105">
        <v>334714.79719999997</v>
      </c>
      <c r="CX105">
        <v>547.29709800000001</v>
      </c>
      <c r="CY105" s="3" t="s">
        <v>110</v>
      </c>
      <c r="CZ105" s="3" t="s">
        <v>111</v>
      </c>
      <c r="DA105" s="3" t="s">
        <v>186</v>
      </c>
      <c r="DB105" s="3" t="str">
        <f>IF(Table1_1[[#This Row],[Drainage Area]]&lt;5000,"Small",IF(Table1_1[[#This Row],[Drainage Area]]&lt;20000,"Medium","Large"))</f>
        <v>Small</v>
      </c>
      <c r="DC105" s="3" t="str">
        <f>IF(Table1_1[[#This Row],[Population Density]]&lt;200,"Low",IF(Table1_1[[#This Row],[Population Density]]&lt;500,"Medium","High"))</f>
        <v>High</v>
      </c>
      <c r="DD105" s="3" t="str">
        <f>IF(Table1_1[[#This Row],[Relief Ratio]]&lt;0.02,"Flat",IF(Table1_1[[#This Row],[Relief Ratio]]&lt;0.05,"Moderate","Steep"))</f>
        <v>Moderate</v>
      </c>
      <c r="DE105" s="3" t="str">
        <f>IF(Table1_1[[#This Row],[Drainage Intensity]]&lt;2,"Low",IF(Table1_1[[#This Row],[Drainage Density]]&lt;4,"Moderate","High"))</f>
        <v>Low</v>
      </c>
      <c r="DF105" s="12">
        <f>Table1_1[[#This Row],[Drainage Density]]*Table1_1[[#This Row],[Relief Ratio]]</f>
        <v>5.0115685806449999E-6</v>
      </c>
      <c r="DG105" s="3" t="str">
        <f>IF(Table1_1[[#This Row],[Flood Risk Index]]&lt;0.1,"Low",IF(Table1_1[[#This Row],[Flood Risk Index]]&lt;0.3,"Moderate","High"))</f>
        <v>Low</v>
      </c>
    </row>
    <row r="106" spans="1:111" x14ac:dyDescent="0.3">
      <c r="A106" s="3" t="s">
        <v>231</v>
      </c>
      <c r="B106">
        <v>3</v>
      </c>
      <c r="C106">
        <v>71464.609379999994</v>
      </c>
      <c r="D106">
        <v>57389.753909999999</v>
      </c>
      <c r="E106">
        <v>813.07684329999995</v>
      </c>
      <c r="F106">
        <v>1737</v>
      </c>
      <c r="G106">
        <v>59878.34375</v>
      </c>
      <c r="H106">
        <v>179882.26560000001</v>
      </c>
      <c r="I106">
        <v>1.245250344</v>
      </c>
      <c r="J106">
        <v>0.226773366</v>
      </c>
      <c r="K106">
        <v>2.9008819000000002E-2</v>
      </c>
      <c r="L106">
        <v>2.0799999999999998E-9</v>
      </c>
      <c r="M106">
        <v>0.31576556</v>
      </c>
      <c r="N106">
        <v>4.4096889499999996</v>
      </c>
      <c r="O106">
        <v>8.3399999999999994E-5</v>
      </c>
      <c r="P106">
        <v>1.40846E-4</v>
      </c>
      <c r="Q106">
        <v>1.792230129</v>
      </c>
      <c r="R106">
        <v>1.193496704</v>
      </c>
      <c r="S106">
        <v>0.39728546100000001</v>
      </c>
      <c r="T106">
        <v>12</v>
      </c>
      <c r="U106">
        <v>1.8399999999999999E-8</v>
      </c>
      <c r="V106">
        <v>1.3098299999999999E-4</v>
      </c>
      <c r="W106" s="13">
        <v>2.5999999999999998E-12</v>
      </c>
      <c r="X106">
        <v>0.24464981299999999</v>
      </c>
      <c r="Y106">
        <v>12</v>
      </c>
      <c r="Z106">
        <v>2</v>
      </c>
      <c r="AA106">
        <v>1</v>
      </c>
      <c r="AG106">
        <v>39029.132810000003</v>
      </c>
      <c r="AH106">
        <v>26071.533200000002</v>
      </c>
      <c r="AI106">
        <v>49418.105470000002</v>
      </c>
      <c r="AO106">
        <v>3252.4277339999999</v>
      </c>
      <c r="AP106">
        <v>13035.766600000001</v>
      </c>
      <c r="AQ106">
        <v>49418.105470000002</v>
      </c>
      <c r="AT106">
        <v>0.66800183099999999</v>
      </c>
      <c r="AU106">
        <v>1.8954813479999999</v>
      </c>
      <c r="BA106">
        <v>6</v>
      </c>
      <c r="BB106">
        <v>2</v>
      </c>
      <c r="BH106">
        <v>25.963200000000001</v>
      </c>
      <c r="BI106">
        <v>7.6739090000000001</v>
      </c>
      <c r="BJ106">
        <v>66.263041999999999</v>
      </c>
      <c r="BK106">
        <v>103.314341</v>
      </c>
      <c r="BL106">
        <v>31.850515000000001</v>
      </c>
      <c r="BM106">
        <v>20.265772999999999</v>
      </c>
      <c r="BN106">
        <v>11.584742</v>
      </c>
      <c r="BO106">
        <v>25.615808000000001</v>
      </c>
      <c r="BP106">
        <v>25.580189000000001</v>
      </c>
      <c r="BQ106">
        <v>27.495567000000001</v>
      </c>
      <c r="BR106">
        <v>24.874742000000001</v>
      </c>
      <c r="BS106">
        <v>2200.7587629999998</v>
      </c>
      <c r="BT106">
        <v>381.073196</v>
      </c>
      <c r="BU106">
        <v>31.232990000000001</v>
      </c>
      <c r="BV106">
        <v>61.751438999999998</v>
      </c>
      <c r="BW106">
        <v>957.15154600000005</v>
      </c>
      <c r="BX106">
        <v>144.071134</v>
      </c>
      <c r="BY106">
        <v>405.985567</v>
      </c>
      <c r="BZ106">
        <v>331.583505</v>
      </c>
      <c r="CA106" s="3" t="s">
        <v>116</v>
      </c>
      <c r="CB106">
        <v>243670159.09999999</v>
      </c>
      <c r="CC106">
        <v>178374575</v>
      </c>
      <c r="CD106">
        <v>122525667.40000001</v>
      </c>
      <c r="CE106">
        <v>80005322.329999998</v>
      </c>
      <c r="CF106">
        <v>51122901.299999997</v>
      </c>
      <c r="CG106">
        <v>36064275.009999998</v>
      </c>
      <c r="CH106">
        <v>6329.4633999999996</v>
      </c>
      <c r="CI106">
        <v>8232.6820000000007</v>
      </c>
      <c r="CJ106">
        <v>4635.8389999999999</v>
      </c>
      <c r="CK106">
        <v>3245.9465</v>
      </c>
      <c r="CL106">
        <v>2198.1104</v>
      </c>
      <c r="CM106">
        <v>1649.2139999999999</v>
      </c>
      <c r="CN106">
        <v>3.8226010000000001</v>
      </c>
      <c r="CO106">
        <v>412.77777800000001</v>
      </c>
      <c r="CP106">
        <v>23.021582729999999</v>
      </c>
      <c r="CQ106">
        <v>0.99583710000000003</v>
      </c>
      <c r="CR106">
        <v>1</v>
      </c>
      <c r="CS106">
        <v>0.92029090000000002</v>
      </c>
      <c r="CT106">
        <v>0.84817849999999995</v>
      </c>
      <c r="CU106">
        <v>0.78980189999999995</v>
      </c>
      <c r="CV106">
        <v>0.73485909999999999</v>
      </c>
      <c r="CW106">
        <v>320795.9252</v>
      </c>
      <c r="CX106">
        <v>389.294534</v>
      </c>
      <c r="CY106" s="3" t="s">
        <v>110</v>
      </c>
      <c r="CZ106" s="3" t="s">
        <v>175</v>
      </c>
      <c r="DA106" s="3" t="s">
        <v>186</v>
      </c>
      <c r="DB106" s="3" t="str">
        <f>IF(Table1_1[[#This Row],[Drainage Area]]&lt;5000,"Small",IF(Table1_1[[#This Row],[Drainage Area]]&lt;20000,"Medium","Large"))</f>
        <v>Small</v>
      </c>
      <c r="DC106" s="3" t="str">
        <f>IF(Table1_1[[#This Row],[Population Density]]&lt;200,"Low",IF(Table1_1[[#This Row],[Population Density]]&lt;500,"Medium","High"))</f>
        <v>Medium</v>
      </c>
      <c r="DD106" s="3" t="str">
        <f>IF(Table1_1[[#This Row],[Relief Ratio]]&lt;0.02,"Flat",IF(Table1_1[[#This Row],[Relief Ratio]]&lt;0.05,"Moderate","Steep"))</f>
        <v>Moderate</v>
      </c>
      <c r="DE106" s="3" t="str">
        <f>IF(Table1_1[[#This Row],[Drainage Intensity]]&lt;2,"Low",IF(Table1_1[[#This Row],[Drainage Density]]&lt;4,"Moderate","High"))</f>
        <v>Low</v>
      </c>
      <c r="DF106" s="12">
        <f>Table1_1[[#This Row],[Drainage Density]]*Table1_1[[#This Row],[Relief Ratio]]</f>
        <v>4.0857761208740005E-6</v>
      </c>
      <c r="DG106" s="3" t="str">
        <f>IF(Table1_1[[#This Row],[Flood Risk Index]]&lt;0.1,"Low",IF(Table1_1[[#This Row],[Flood Risk Index]]&lt;0.3,"Moderate","High"))</f>
        <v>Low</v>
      </c>
    </row>
    <row r="107" spans="1:111" x14ac:dyDescent="0.3">
      <c r="A107" s="3" t="s">
        <v>232</v>
      </c>
      <c r="B107">
        <v>3</v>
      </c>
      <c r="C107">
        <v>93894.96875</v>
      </c>
      <c r="D107">
        <v>75057</v>
      </c>
      <c r="E107">
        <v>1334.644775</v>
      </c>
      <c r="F107">
        <v>2077</v>
      </c>
      <c r="G107">
        <v>81758.359379999994</v>
      </c>
      <c r="H107">
        <v>226616.01560000001</v>
      </c>
      <c r="I107">
        <v>1.2509821649999999</v>
      </c>
      <c r="J107">
        <v>0.19966472699999999</v>
      </c>
      <c r="K107">
        <v>2.5404131E-2</v>
      </c>
      <c r="L107">
        <v>1.19E-9</v>
      </c>
      <c r="M107">
        <v>0.32658359399999998</v>
      </c>
      <c r="N107">
        <v>5.0083956719999998</v>
      </c>
      <c r="O107">
        <v>7.4999999999999993E-5</v>
      </c>
      <c r="P107">
        <v>1.7540000000000001E-4</v>
      </c>
      <c r="Q107">
        <v>1.762296557</v>
      </c>
      <c r="R107">
        <v>1.148444891</v>
      </c>
      <c r="S107">
        <v>0.41433510200000001</v>
      </c>
      <c r="T107">
        <v>14</v>
      </c>
      <c r="U107">
        <v>1.27E-8</v>
      </c>
      <c r="V107">
        <v>7.2600000000000003E-5</v>
      </c>
      <c r="W107" s="13">
        <v>2.23E-12</v>
      </c>
      <c r="X107">
        <v>0.36430496000000001</v>
      </c>
      <c r="Y107">
        <v>14</v>
      </c>
      <c r="Z107">
        <v>2</v>
      </c>
      <c r="AA107">
        <v>1</v>
      </c>
      <c r="AG107">
        <v>139429.875</v>
      </c>
      <c r="AH107">
        <v>33888.625</v>
      </c>
      <c r="AI107">
        <v>60777.644529999998</v>
      </c>
      <c r="AO107">
        <v>9959.2763670000004</v>
      </c>
      <c r="AP107">
        <v>16944.3125</v>
      </c>
      <c r="AQ107">
        <v>60777.644529999998</v>
      </c>
      <c r="AT107">
        <v>0.243051395</v>
      </c>
      <c r="AU107">
        <v>1.7934526209999999</v>
      </c>
      <c r="BA107">
        <v>7</v>
      </c>
      <c r="BB107">
        <v>2</v>
      </c>
      <c r="BH107">
        <v>23.276613999999999</v>
      </c>
      <c r="BI107">
        <v>8.1264260000000004</v>
      </c>
      <c r="BJ107">
        <v>62.743341999999998</v>
      </c>
      <c r="BK107">
        <v>123.409116</v>
      </c>
      <c r="BL107">
        <v>30.123681000000001</v>
      </c>
      <c r="BM107">
        <v>17.157592999999999</v>
      </c>
      <c r="BN107">
        <v>12.966087999999999</v>
      </c>
      <c r="BO107">
        <v>22.579387000000001</v>
      </c>
      <c r="BP107">
        <v>23.500986999999999</v>
      </c>
      <c r="BQ107">
        <v>25.147469000000001</v>
      </c>
      <c r="BR107">
        <v>22.128958000000001</v>
      </c>
      <c r="BS107">
        <v>2721.8294719999999</v>
      </c>
      <c r="BT107">
        <v>708.64221399999997</v>
      </c>
      <c r="BU107">
        <v>13.646075</v>
      </c>
      <c r="BV107">
        <v>95.280670999999998</v>
      </c>
      <c r="BW107">
        <v>1640.6332050000001</v>
      </c>
      <c r="BX107">
        <v>69.959458999999995</v>
      </c>
      <c r="BY107">
        <v>316.11261300000001</v>
      </c>
      <c r="BZ107">
        <v>715.91891899999996</v>
      </c>
      <c r="CA107" s="3" t="s">
        <v>116</v>
      </c>
      <c r="CB107">
        <v>122395058.09999999</v>
      </c>
      <c r="CC107">
        <v>89700539.140000001</v>
      </c>
      <c r="CD107">
        <v>62072890.969999999</v>
      </c>
      <c r="CE107">
        <v>42928274.520000003</v>
      </c>
      <c r="CF107">
        <v>28559897.559999999</v>
      </c>
      <c r="CG107">
        <v>20380237.309999999</v>
      </c>
      <c r="CH107">
        <v>6184.0632889999997</v>
      </c>
      <c r="CI107">
        <v>8043.5608890000003</v>
      </c>
      <c r="CJ107">
        <v>4532.7309439999999</v>
      </c>
      <c r="CK107">
        <v>3282.5877500000001</v>
      </c>
      <c r="CL107">
        <v>2280.609289</v>
      </c>
      <c r="CM107">
        <v>1722.0379439999999</v>
      </c>
      <c r="CN107">
        <v>1.2552719999999999</v>
      </c>
      <c r="CO107">
        <v>280.72222199999999</v>
      </c>
      <c r="CP107">
        <v>6.2850729520000002</v>
      </c>
      <c r="CQ107">
        <v>0.91880327799999995</v>
      </c>
      <c r="CR107">
        <v>0.93695094400000001</v>
      </c>
      <c r="CS107">
        <v>0.84910101100000002</v>
      </c>
      <c r="CT107">
        <v>0.78256693300000002</v>
      </c>
      <c r="CU107">
        <v>0.72870609399999997</v>
      </c>
      <c r="CV107">
        <v>0.67801346100000004</v>
      </c>
      <c r="CW107">
        <v>591179.01399999997</v>
      </c>
      <c r="CX107">
        <v>457.51868400000001</v>
      </c>
      <c r="CY107" s="3" t="s">
        <v>110</v>
      </c>
      <c r="CZ107" s="3" t="s">
        <v>111</v>
      </c>
      <c r="DA107" s="3" t="s">
        <v>110</v>
      </c>
      <c r="DB107" s="3" t="str">
        <f>IF(Table1_1[[#This Row],[Drainage Area]]&lt;5000,"Small",IF(Table1_1[[#This Row],[Drainage Area]]&lt;20000,"Medium","Large"))</f>
        <v>Small</v>
      </c>
      <c r="DC107" s="3" t="str">
        <f>IF(Table1_1[[#This Row],[Population Density]]&lt;200,"Low",IF(Table1_1[[#This Row],[Population Density]]&lt;500,"Medium","High"))</f>
        <v>Medium</v>
      </c>
      <c r="DD107" s="3" t="str">
        <f>IF(Table1_1[[#This Row],[Relief Ratio]]&lt;0.02,"Flat",IF(Table1_1[[#This Row],[Relief Ratio]]&lt;0.05,"Moderate","Steep"))</f>
        <v>Moderate</v>
      </c>
      <c r="DE107" s="3" t="str">
        <f>IF(Table1_1[[#This Row],[Drainage Intensity]]&lt;2,"Low",IF(Table1_1[[#This Row],[Drainage Density]]&lt;4,"Moderate","High"))</f>
        <v>Low</v>
      </c>
      <c r="DF107" s="12">
        <f>Table1_1[[#This Row],[Drainage Density]]*Table1_1[[#This Row],[Relief Ratio]]</f>
        <v>4.4558845774000006E-6</v>
      </c>
      <c r="DG107" s="3" t="str">
        <f>IF(Table1_1[[#This Row],[Flood Risk Index]]&lt;0.1,"Low",IF(Table1_1[[#This Row],[Flood Risk Index]]&lt;0.3,"Moderate","High"))</f>
        <v>Low</v>
      </c>
    </row>
    <row r="108" spans="1:111" x14ac:dyDescent="0.3">
      <c r="A108" s="3" t="s">
        <v>233</v>
      </c>
      <c r="B108">
        <v>3</v>
      </c>
      <c r="C108">
        <v>67473.40625</v>
      </c>
      <c r="D108">
        <v>39040.699220000002</v>
      </c>
      <c r="E108">
        <v>915.27978519999999</v>
      </c>
      <c r="F108">
        <v>2203</v>
      </c>
      <c r="G108">
        <v>49264.542970000002</v>
      </c>
      <c r="H108">
        <v>180577.70310000001</v>
      </c>
      <c r="I108">
        <v>1.7282837630000001</v>
      </c>
      <c r="J108">
        <v>0.37712466700000002</v>
      </c>
      <c r="K108">
        <v>4.4717759000000003E-2</v>
      </c>
      <c r="L108">
        <v>2.3800000000000001E-9</v>
      </c>
      <c r="M108">
        <v>0.35272437299999998</v>
      </c>
      <c r="N108">
        <v>2.651643038</v>
      </c>
      <c r="O108">
        <v>8.8599999999999999E-5</v>
      </c>
      <c r="P108">
        <v>1.6237900000000001E-4</v>
      </c>
      <c r="Q108">
        <v>1.695736766</v>
      </c>
      <c r="R108">
        <v>1.3696140050000001</v>
      </c>
      <c r="S108">
        <v>0.373653024</v>
      </c>
      <c r="T108">
        <v>12</v>
      </c>
      <c r="U108">
        <v>1.7500000000000001E-8</v>
      </c>
      <c r="V108">
        <v>1.07656E-4</v>
      </c>
      <c r="W108" s="13">
        <v>2.84E-12</v>
      </c>
      <c r="X108">
        <v>0.35772046400000002</v>
      </c>
      <c r="Y108">
        <v>12</v>
      </c>
      <c r="Z108">
        <v>3</v>
      </c>
      <c r="AA108">
        <v>1</v>
      </c>
      <c r="AG108">
        <v>74742.101559999996</v>
      </c>
      <c r="AH108">
        <v>35721.5</v>
      </c>
      <c r="AI108">
        <v>38158.417970000002</v>
      </c>
      <c r="AO108">
        <v>6228.5083009999998</v>
      </c>
      <c r="AP108">
        <v>11907.16699</v>
      </c>
      <c r="AQ108">
        <v>38158.417970000002</v>
      </c>
      <c r="AT108">
        <v>0.477930099</v>
      </c>
      <c r="AU108">
        <v>1.0682198999999999</v>
      </c>
      <c r="BA108">
        <v>4</v>
      </c>
      <c r="BB108">
        <v>3</v>
      </c>
      <c r="BH108">
        <v>25.751341</v>
      </c>
      <c r="BI108">
        <v>8.2784580000000005</v>
      </c>
      <c r="BJ108">
        <v>64.036930999999996</v>
      </c>
      <c r="BK108">
        <v>137.467186</v>
      </c>
      <c r="BL108">
        <v>32.961790999999998</v>
      </c>
      <c r="BM108">
        <v>20.028701999999999</v>
      </c>
      <c r="BN108">
        <v>12.933089000000001</v>
      </c>
      <c r="BO108">
        <v>24.557739000000002</v>
      </c>
      <c r="BP108">
        <v>26.436990000000002</v>
      </c>
      <c r="BQ108">
        <v>27.799054999999999</v>
      </c>
      <c r="BR108">
        <v>24.480286</v>
      </c>
      <c r="BS108">
        <v>2611.3592319999998</v>
      </c>
      <c r="BT108">
        <v>718.64442399999996</v>
      </c>
      <c r="BU108">
        <v>3.4835470000000002</v>
      </c>
      <c r="BV108">
        <v>102.774083</v>
      </c>
      <c r="BW108">
        <v>1619.245887</v>
      </c>
      <c r="BX108">
        <v>35.670017999999999</v>
      </c>
      <c r="BY108">
        <v>318.70566700000001</v>
      </c>
      <c r="BZ108">
        <v>1365.704753</v>
      </c>
      <c r="CA108" s="3" t="s">
        <v>116</v>
      </c>
      <c r="CB108">
        <v>310426457.19999999</v>
      </c>
      <c r="CC108">
        <v>228168993.30000001</v>
      </c>
      <c r="CD108">
        <v>157791101.09999999</v>
      </c>
      <c r="CE108">
        <v>103726101.40000001</v>
      </c>
      <c r="CF108">
        <v>66697013.520000003</v>
      </c>
      <c r="CG108">
        <v>47382237.210000001</v>
      </c>
      <c r="CH108">
        <v>6329.4633999999996</v>
      </c>
      <c r="CI108">
        <v>8232.6820000000007</v>
      </c>
      <c r="CJ108">
        <v>4635.8389999999999</v>
      </c>
      <c r="CK108">
        <v>3245.9465</v>
      </c>
      <c r="CL108">
        <v>2198.1104</v>
      </c>
      <c r="CM108">
        <v>1649.2139999999999</v>
      </c>
      <c r="CN108">
        <v>4.0242990000000001</v>
      </c>
      <c r="CO108">
        <v>306.83333299999998</v>
      </c>
      <c r="CP108">
        <v>48.878205129999998</v>
      </c>
      <c r="CQ108">
        <v>0.99583710000000003</v>
      </c>
      <c r="CR108">
        <v>1</v>
      </c>
      <c r="CS108">
        <v>0.92029090000000002</v>
      </c>
      <c r="CT108">
        <v>0.84817849999999995</v>
      </c>
      <c r="CU108">
        <v>0.78980189999999995</v>
      </c>
      <c r="CV108">
        <v>0.73485909999999999</v>
      </c>
      <c r="CW108">
        <v>613132.02410000004</v>
      </c>
      <c r="CX108">
        <v>664.54717800000003</v>
      </c>
      <c r="CY108" s="3" t="s">
        <v>110</v>
      </c>
      <c r="CZ108" s="3" t="s">
        <v>111</v>
      </c>
      <c r="DA108" s="3" t="s">
        <v>110</v>
      </c>
      <c r="DB108" s="3" t="str">
        <f>IF(Table1_1[[#This Row],[Drainage Area]]&lt;5000,"Small",IF(Table1_1[[#This Row],[Drainage Area]]&lt;20000,"Medium","Large"))</f>
        <v>Small</v>
      </c>
      <c r="DC108" s="3" t="str">
        <f>IF(Table1_1[[#This Row],[Population Density]]&lt;200,"Low",IF(Table1_1[[#This Row],[Population Density]]&lt;500,"Medium","High"))</f>
        <v>High</v>
      </c>
      <c r="DD108" s="3" t="str">
        <f>IF(Table1_1[[#This Row],[Relief Ratio]]&lt;0.02,"Flat",IF(Table1_1[[#This Row],[Relief Ratio]]&lt;0.05,"Moderate","Steep"))</f>
        <v>Moderate</v>
      </c>
      <c r="DE108" s="3" t="str">
        <f>IF(Table1_1[[#This Row],[Drainage Intensity]]&lt;2,"Low",IF(Table1_1[[#This Row],[Drainage Density]]&lt;4,"Moderate","High"))</f>
        <v>Low</v>
      </c>
      <c r="DF108" s="12">
        <f>Table1_1[[#This Row],[Drainage Density]]*Table1_1[[#This Row],[Relief Ratio]]</f>
        <v>7.2612249886610013E-6</v>
      </c>
      <c r="DG108" s="3" t="str">
        <f>IF(Table1_1[[#This Row],[Flood Risk Index]]&lt;0.1,"Low",IF(Table1_1[[#This Row],[Flood Risk Index]]&lt;0.3,"Moderate","High"))</f>
        <v>Low</v>
      </c>
    </row>
    <row r="109" spans="1:111" x14ac:dyDescent="0.3">
      <c r="A109" s="3" t="s">
        <v>234</v>
      </c>
      <c r="B109">
        <v>3</v>
      </c>
      <c r="C109">
        <v>92441.03125</v>
      </c>
      <c r="D109">
        <v>66565.671879999994</v>
      </c>
      <c r="E109">
        <v>1625.302246</v>
      </c>
      <c r="F109">
        <v>1665</v>
      </c>
      <c r="G109">
        <v>69716.023440000004</v>
      </c>
      <c r="H109">
        <v>236203.92189999999</v>
      </c>
      <c r="I109">
        <v>1.3887193200000001</v>
      </c>
      <c r="J109">
        <v>0.33440205499999998</v>
      </c>
      <c r="K109">
        <v>2.3882601E-2</v>
      </c>
      <c r="L109">
        <v>1.26E-9</v>
      </c>
      <c r="M109">
        <v>0.36607477100000002</v>
      </c>
      <c r="N109">
        <v>2.9904124740000002</v>
      </c>
      <c r="O109">
        <v>1.0584100000000001E-4</v>
      </c>
      <c r="P109">
        <v>1.5280799999999999E-4</v>
      </c>
      <c r="Q109">
        <v>1.6645286079999999</v>
      </c>
      <c r="R109">
        <v>1.325965405</v>
      </c>
      <c r="S109">
        <v>0.39136111699999998</v>
      </c>
      <c r="T109">
        <v>19</v>
      </c>
      <c r="U109">
        <v>1.5399999999999999E-8</v>
      </c>
      <c r="V109">
        <v>1.0066E-4</v>
      </c>
      <c r="W109" s="13">
        <v>2.3499999999999999E-12</v>
      </c>
      <c r="X109">
        <v>0.25442582400000002</v>
      </c>
      <c r="Y109">
        <v>19</v>
      </c>
      <c r="Z109">
        <v>5</v>
      </c>
      <c r="AA109">
        <v>1</v>
      </c>
      <c r="AG109">
        <v>69081.539059999996</v>
      </c>
      <c r="AH109">
        <v>118697.5938</v>
      </c>
      <c r="AI109">
        <v>60580.558590000001</v>
      </c>
      <c r="AO109">
        <v>3635.8703609999998</v>
      </c>
      <c r="AP109">
        <v>23739.519530000001</v>
      </c>
      <c r="AQ109">
        <v>60580.558590000001</v>
      </c>
      <c r="AT109">
        <v>1.7182245249999999</v>
      </c>
      <c r="AU109">
        <v>0.51037728800000004</v>
      </c>
      <c r="BA109">
        <v>3.7999999519999998</v>
      </c>
      <c r="BB109">
        <v>5</v>
      </c>
      <c r="BH109">
        <v>24.562745</v>
      </c>
      <c r="BI109">
        <v>7.7596309999999997</v>
      </c>
      <c r="BJ109">
        <v>65.651505999999998</v>
      </c>
      <c r="BK109">
        <v>103.419246</v>
      </c>
      <c r="BL109">
        <v>30.567938000000002</v>
      </c>
      <c r="BM109">
        <v>18.741495</v>
      </c>
      <c r="BN109">
        <v>11.826442999999999</v>
      </c>
      <c r="BO109">
        <v>24.303677</v>
      </c>
      <c r="BP109">
        <v>24.220189000000001</v>
      </c>
      <c r="BQ109">
        <v>26.089020999999999</v>
      </c>
      <c r="BR109">
        <v>23.474905</v>
      </c>
      <c r="BS109">
        <v>2283.8567010000002</v>
      </c>
      <c r="BT109">
        <v>421.30670099999998</v>
      </c>
      <c r="BU109">
        <v>32.248454000000002</v>
      </c>
      <c r="BV109">
        <v>64.225047000000004</v>
      </c>
      <c r="BW109">
        <v>1035.490722</v>
      </c>
      <c r="BX109">
        <v>144.68866</v>
      </c>
      <c r="BY109">
        <v>389.37371100000001</v>
      </c>
      <c r="BZ109">
        <v>341.43350500000003</v>
      </c>
      <c r="CA109" s="3" t="s">
        <v>116</v>
      </c>
      <c r="CB109">
        <v>154892874</v>
      </c>
      <c r="CC109">
        <v>113910066.8</v>
      </c>
      <c r="CD109">
        <v>78853906.349999994</v>
      </c>
      <c r="CE109">
        <v>51894812.200000003</v>
      </c>
      <c r="CF109">
        <v>33411708.5</v>
      </c>
      <c r="CG109">
        <v>23769820.359999999</v>
      </c>
      <c r="CH109">
        <v>6329.4633999999996</v>
      </c>
      <c r="CI109">
        <v>8232.6820000000007</v>
      </c>
      <c r="CJ109">
        <v>4635.8389999999999</v>
      </c>
      <c r="CK109">
        <v>3245.9465</v>
      </c>
      <c r="CL109">
        <v>2198.1104</v>
      </c>
      <c r="CM109">
        <v>1649.2139999999999</v>
      </c>
      <c r="CN109">
        <v>1.979123</v>
      </c>
      <c r="CO109">
        <v>276.05</v>
      </c>
      <c r="CP109">
        <v>23.80106572</v>
      </c>
      <c r="CQ109">
        <v>0.99583710000000003</v>
      </c>
      <c r="CR109">
        <v>1</v>
      </c>
      <c r="CS109">
        <v>0.92029090000000002</v>
      </c>
      <c r="CT109">
        <v>0.84817849999999995</v>
      </c>
      <c r="CU109">
        <v>0.78980189999999995</v>
      </c>
      <c r="CV109">
        <v>0.73485909999999999</v>
      </c>
      <c r="CW109">
        <v>591242.81550000003</v>
      </c>
      <c r="CX109">
        <v>359.81632500000001</v>
      </c>
      <c r="CY109" s="3" t="s">
        <v>121</v>
      </c>
      <c r="CZ109" s="3" t="s">
        <v>111</v>
      </c>
      <c r="DA109" s="3" t="s">
        <v>186</v>
      </c>
      <c r="DB109" s="3" t="str">
        <f>IF(Table1_1[[#This Row],[Drainage Area]]&lt;5000,"Small",IF(Table1_1[[#This Row],[Drainage Area]]&lt;20000,"Medium","Large"))</f>
        <v>Small</v>
      </c>
      <c r="DC109" s="3" t="str">
        <f>IF(Table1_1[[#This Row],[Population Density]]&lt;200,"Low",IF(Table1_1[[#This Row],[Population Density]]&lt;500,"Medium","High"))</f>
        <v>Medium</v>
      </c>
      <c r="DD109" s="3" t="str">
        <f>IF(Table1_1[[#This Row],[Relief Ratio]]&lt;0.02,"Flat",IF(Table1_1[[#This Row],[Relief Ratio]]&lt;0.05,"Moderate","Steep"))</f>
        <v>Moderate</v>
      </c>
      <c r="DE109" s="3" t="str">
        <f>IF(Table1_1[[#This Row],[Drainage Intensity]]&lt;2,"Low",IF(Table1_1[[#This Row],[Drainage Density]]&lt;4,"Moderate","High"))</f>
        <v>Low</v>
      </c>
      <c r="DF109" s="12">
        <f>Table1_1[[#This Row],[Drainage Density]]*Table1_1[[#This Row],[Relief Ratio]]</f>
        <v>3.6494524936079997E-6</v>
      </c>
      <c r="DG109" s="3" t="str">
        <f>IF(Table1_1[[#This Row],[Flood Risk Index]]&lt;0.1,"Low",IF(Table1_1[[#This Row],[Flood Risk Index]]&lt;0.3,"Moderate","High"))</f>
        <v>Low</v>
      </c>
    </row>
    <row r="110" spans="1:111" x14ac:dyDescent="0.3">
      <c r="A110" s="3" t="s">
        <v>235</v>
      </c>
      <c r="B110">
        <v>3</v>
      </c>
      <c r="C110">
        <v>78200.546879999994</v>
      </c>
      <c r="D110">
        <v>56141.671880000002</v>
      </c>
      <c r="E110">
        <v>1198.4959719999999</v>
      </c>
      <c r="F110">
        <v>1612</v>
      </c>
      <c r="G110">
        <v>61623.484380000002</v>
      </c>
      <c r="H110">
        <v>183380.73439999999</v>
      </c>
      <c r="I110">
        <v>1.392914414</v>
      </c>
      <c r="J110">
        <v>0.31560513400000001</v>
      </c>
      <c r="K110">
        <v>2.6158858E-2</v>
      </c>
      <c r="L110">
        <v>1.6600000000000001E-9</v>
      </c>
      <c r="M110">
        <v>0.44785666499999999</v>
      </c>
      <c r="N110">
        <v>3.1685161590000002</v>
      </c>
      <c r="O110">
        <v>1.30875E-4</v>
      </c>
      <c r="P110">
        <v>1.5716600000000001E-4</v>
      </c>
      <c r="Q110">
        <v>1.5048965219999999</v>
      </c>
      <c r="R110">
        <v>1.269005656</v>
      </c>
      <c r="S110">
        <v>0.42643818300000003</v>
      </c>
      <c r="T110">
        <v>20</v>
      </c>
      <c r="U110">
        <v>2E-8</v>
      </c>
      <c r="V110">
        <v>1.2741299999999999E-4</v>
      </c>
      <c r="W110" s="13">
        <v>3.1500000000000001E-12</v>
      </c>
      <c r="X110">
        <v>0.25335201600000001</v>
      </c>
      <c r="Y110">
        <v>20</v>
      </c>
      <c r="Z110">
        <v>3</v>
      </c>
      <c r="AA110">
        <v>1</v>
      </c>
      <c r="AG110">
        <v>99662.984379999994</v>
      </c>
      <c r="AH110">
        <v>43653.738279999998</v>
      </c>
      <c r="AI110">
        <v>45046.398439999997</v>
      </c>
      <c r="AO110">
        <v>4983.1494140000004</v>
      </c>
      <c r="AP110">
        <v>14551.246090000001</v>
      </c>
      <c r="AQ110">
        <v>45046.398439999997</v>
      </c>
      <c r="AT110">
        <v>0.43801355400000003</v>
      </c>
      <c r="AU110">
        <v>1.0319024320000001</v>
      </c>
      <c r="BA110">
        <v>6.6666665079999996</v>
      </c>
      <c r="BB110">
        <v>3</v>
      </c>
      <c r="BH110">
        <v>26.031015</v>
      </c>
      <c r="BI110">
        <v>7.5943719999999999</v>
      </c>
      <c r="BJ110">
        <v>66.783823999999996</v>
      </c>
      <c r="BK110">
        <v>98.296346</v>
      </c>
      <c r="BL110">
        <v>31.833169999999999</v>
      </c>
      <c r="BM110">
        <v>20.458292</v>
      </c>
      <c r="BN110">
        <v>11.374878000000001</v>
      </c>
      <c r="BO110">
        <v>25.714579000000001</v>
      </c>
      <c r="BP110">
        <v>25.737649000000001</v>
      </c>
      <c r="BQ110">
        <v>27.504933000000001</v>
      </c>
      <c r="BR110">
        <v>25.017786000000001</v>
      </c>
      <c r="BS110">
        <v>2129.7480759999999</v>
      </c>
      <c r="BT110">
        <v>349.187544</v>
      </c>
      <c r="BU110">
        <v>31.444367</v>
      </c>
      <c r="BV110">
        <v>60.396096</v>
      </c>
      <c r="BW110">
        <v>896.16724999999997</v>
      </c>
      <c r="BX110">
        <v>143.35199399999999</v>
      </c>
      <c r="BY110">
        <v>396.735479</v>
      </c>
      <c r="BZ110">
        <v>340.70818800000001</v>
      </c>
      <c r="CA110" s="3" t="s">
        <v>116</v>
      </c>
      <c r="CB110">
        <v>376677991</v>
      </c>
      <c r="CC110">
        <v>275631994.39999998</v>
      </c>
      <c r="CD110">
        <v>189200923.40000001</v>
      </c>
      <c r="CE110">
        <v>123451141.3</v>
      </c>
      <c r="CF110">
        <v>78824698.629999995</v>
      </c>
      <c r="CG110">
        <v>55558752.789999999</v>
      </c>
      <c r="CH110">
        <v>6329.4633999999996</v>
      </c>
      <c r="CI110">
        <v>8232.6820000000007</v>
      </c>
      <c r="CJ110">
        <v>4635.8389999999999</v>
      </c>
      <c r="CK110">
        <v>3245.9465</v>
      </c>
      <c r="CL110">
        <v>2198.1104</v>
      </c>
      <c r="CM110">
        <v>1649.2139999999999</v>
      </c>
      <c r="CN110">
        <v>4.2717960000000001</v>
      </c>
      <c r="CO110">
        <v>455.78571399999998</v>
      </c>
      <c r="CP110">
        <v>23.429951689999999</v>
      </c>
      <c r="CQ110">
        <v>0.99583710000000003</v>
      </c>
      <c r="CR110">
        <v>1</v>
      </c>
      <c r="CS110">
        <v>0.92029090000000002</v>
      </c>
      <c r="CT110">
        <v>0.84817849999999995</v>
      </c>
      <c r="CU110">
        <v>0.78980189999999995</v>
      </c>
      <c r="CV110">
        <v>0.73485909999999999</v>
      </c>
      <c r="CW110">
        <v>497546.14799999999</v>
      </c>
      <c r="CX110">
        <v>413.820604</v>
      </c>
      <c r="CY110" s="3" t="s">
        <v>110</v>
      </c>
      <c r="CZ110" s="3" t="s">
        <v>175</v>
      </c>
      <c r="DA110" s="3" t="s">
        <v>110</v>
      </c>
      <c r="DB110" s="3" t="str">
        <f>IF(Table1_1[[#This Row],[Drainage Area]]&lt;5000,"Small",IF(Table1_1[[#This Row],[Drainage Area]]&lt;20000,"Medium","Large"))</f>
        <v>Small</v>
      </c>
      <c r="DC110" s="3" t="str">
        <f>IF(Table1_1[[#This Row],[Population Density]]&lt;200,"Low",IF(Table1_1[[#This Row],[Population Density]]&lt;500,"Medium","High"))</f>
        <v>Medium</v>
      </c>
      <c r="DD110" s="3" t="str">
        <f>IF(Table1_1[[#This Row],[Relief Ratio]]&lt;0.02,"Flat",IF(Table1_1[[#This Row],[Relief Ratio]]&lt;0.05,"Moderate","Steep"))</f>
        <v>Moderate</v>
      </c>
      <c r="DE110" s="3" t="str">
        <f>IF(Table1_1[[#This Row],[Drainage Intensity]]&lt;2,"Low",IF(Table1_1[[#This Row],[Drainage Density]]&lt;4,"Moderate","High"))</f>
        <v>Low</v>
      </c>
      <c r="DF110" s="12">
        <f>Table1_1[[#This Row],[Drainage Density]]*Table1_1[[#This Row],[Relief Ratio]]</f>
        <v>4.1112830764279998E-6</v>
      </c>
      <c r="DG110" s="3" t="str">
        <f>IF(Table1_1[[#This Row],[Flood Risk Index]]&lt;0.1,"Low",IF(Table1_1[[#This Row],[Flood Risk Index]]&lt;0.3,"Moderate","High"))</f>
        <v>Low</v>
      </c>
    </row>
    <row r="111" spans="1:111" x14ac:dyDescent="0.3">
      <c r="A111" s="3" t="s">
        <v>236</v>
      </c>
      <c r="B111">
        <v>3</v>
      </c>
      <c r="C111">
        <v>63925.558590000001</v>
      </c>
      <c r="D111">
        <v>34594.035159999999</v>
      </c>
      <c r="E111">
        <v>1064.7254640000001</v>
      </c>
      <c r="F111">
        <v>1475</v>
      </c>
      <c r="G111">
        <v>45075.207029999998</v>
      </c>
      <c r="H111">
        <v>157873.5</v>
      </c>
      <c r="I111">
        <v>1.847878098</v>
      </c>
      <c r="J111">
        <v>0.52403730199999998</v>
      </c>
      <c r="K111">
        <v>3.2723087999999997E-2</v>
      </c>
      <c r="L111">
        <v>2.4100000000000002E-9</v>
      </c>
      <c r="M111">
        <v>0.53682041199999997</v>
      </c>
      <c r="N111">
        <v>1.90826118</v>
      </c>
      <c r="O111">
        <v>1.07681E-4</v>
      </c>
      <c r="P111">
        <v>1.5727699999999999E-4</v>
      </c>
      <c r="Q111">
        <v>1.3745535609999999</v>
      </c>
      <c r="R111">
        <v>1.4181977509999999</v>
      </c>
      <c r="S111">
        <v>0.40491634599999998</v>
      </c>
      <c r="T111">
        <v>14</v>
      </c>
      <c r="U111">
        <v>1.6000000000000001E-8</v>
      </c>
      <c r="V111">
        <v>1.01518E-4</v>
      </c>
      <c r="W111" s="13">
        <v>2.51E-12</v>
      </c>
      <c r="X111">
        <v>0.231984258</v>
      </c>
      <c r="Y111">
        <v>14</v>
      </c>
      <c r="Z111">
        <v>2</v>
      </c>
      <c r="AA111">
        <v>1</v>
      </c>
      <c r="AG111">
        <v>79926.046879999994</v>
      </c>
      <c r="AH111">
        <v>73875.320309999996</v>
      </c>
      <c r="AI111">
        <v>13655.95313</v>
      </c>
      <c r="AO111">
        <v>5709.0034180000002</v>
      </c>
      <c r="AP111">
        <v>36937.660159999999</v>
      </c>
      <c r="AQ111">
        <v>13655.95313</v>
      </c>
      <c r="AT111">
        <v>0.92429596199999997</v>
      </c>
      <c r="AU111">
        <v>0.18485136299999999</v>
      </c>
      <c r="BA111">
        <v>7</v>
      </c>
      <c r="BB111">
        <v>2</v>
      </c>
      <c r="BH111">
        <v>24.494842999999999</v>
      </c>
      <c r="BI111">
        <v>8.2130329999999994</v>
      </c>
      <c r="BJ111">
        <v>60.542738999999997</v>
      </c>
      <c r="BK111">
        <v>139.944536</v>
      </c>
      <c r="BL111">
        <v>31.791066000000001</v>
      </c>
      <c r="BM111">
        <v>18.214590000000001</v>
      </c>
      <c r="BN111">
        <v>13.576475</v>
      </c>
      <c r="BO111">
        <v>23.362254</v>
      </c>
      <c r="BP111">
        <v>24.613333000000001</v>
      </c>
      <c r="BQ111">
        <v>26.648797999999999</v>
      </c>
      <c r="BR111">
        <v>23.325697000000002</v>
      </c>
      <c r="BS111">
        <v>3812.1770489999999</v>
      </c>
      <c r="BT111">
        <v>1330.8106560000001</v>
      </c>
      <c r="BU111">
        <v>3.2893439999999998</v>
      </c>
      <c r="BV111">
        <v>129.07042799999999</v>
      </c>
      <c r="BW111">
        <v>2788.1639340000002</v>
      </c>
      <c r="BX111">
        <v>26.539344</v>
      </c>
      <c r="BY111">
        <v>343.70901600000002</v>
      </c>
      <c r="BZ111">
        <v>2263.79918</v>
      </c>
      <c r="CA111" s="3" t="s">
        <v>116</v>
      </c>
      <c r="CB111">
        <v>173795927.40000001</v>
      </c>
      <c r="CC111">
        <v>127135243</v>
      </c>
      <c r="CD111">
        <v>87596154.959999993</v>
      </c>
      <c r="CE111">
        <v>57457330.329999998</v>
      </c>
      <c r="CF111">
        <v>37004157.229999997</v>
      </c>
      <c r="CG111">
        <v>26178408.989999998</v>
      </c>
      <c r="CH111">
        <v>5817.8781079999999</v>
      </c>
      <c r="CI111">
        <v>7567.2669999999998</v>
      </c>
      <c r="CJ111">
        <v>4302.4562919999998</v>
      </c>
      <c r="CK111">
        <v>3063.7444580000001</v>
      </c>
      <c r="CL111">
        <v>2192.7528170000001</v>
      </c>
      <c r="CM111">
        <v>1700.481708</v>
      </c>
      <c r="CN111">
        <v>0.45385799999999998</v>
      </c>
      <c r="CO111">
        <v>323.91666700000002</v>
      </c>
      <c r="CP111">
        <v>7.6595744679999997</v>
      </c>
      <c r="CQ111">
        <v>0.85349961699999999</v>
      </c>
      <c r="CR111">
        <v>0.87660758299999997</v>
      </c>
      <c r="CS111">
        <v>0.78875141699999995</v>
      </c>
      <c r="CT111">
        <v>0.72694623300000005</v>
      </c>
      <c r="CU111">
        <v>0.67691352500000002</v>
      </c>
      <c r="CV111">
        <v>0.62982386199999996</v>
      </c>
      <c r="CW111">
        <v>526238.07409999997</v>
      </c>
      <c r="CX111">
        <v>514.09862899999996</v>
      </c>
      <c r="CY111" s="3" t="s">
        <v>110</v>
      </c>
      <c r="CZ111" s="3" t="s">
        <v>111</v>
      </c>
      <c r="DA111" s="3" t="s">
        <v>110</v>
      </c>
      <c r="DB111" s="3" t="str">
        <f>IF(Table1_1[[#This Row],[Drainage Area]]&lt;5000,"Small",IF(Table1_1[[#This Row],[Drainage Area]]&lt;20000,"Medium","Large"))</f>
        <v>Small</v>
      </c>
      <c r="DC111" s="3" t="str">
        <f>IF(Table1_1[[#This Row],[Population Density]]&lt;200,"Low",IF(Table1_1[[#This Row],[Population Density]]&lt;500,"Medium","High"))</f>
        <v>High</v>
      </c>
      <c r="DD111" s="3" t="str">
        <f>IF(Table1_1[[#This Row],[Relief Ratio]]&lt;0.02,"Flat",IF(Table1_1[[#This Row],[Relief Ratio]]&lt;0.05,"Moderate","Steep"))</f>
        <v>Moderate</v>
      </c>
      <c r="DE111" s="3" t="str">
        <f>IF(Table1_1[[#This Row],[Drainage Intensity]]&lt;2,"Low",IF(Table1_1[[#This Row],[Drainage Density]]&lt;4,"Moderate","High"))</f>
        <v>Low</v>
      </c>
      <c r="DF111" s="12">
        <f>Table1_1[[#This Row],[Drainage Density]]*Table1_1[[#This Row],[Relief Ratio]]</f>
        <v>5.1465891113759996E-6</v>
      </c>
      <c r="DG111" s="3" t="str">
        <f>IF(Table1_1[[#This Row],[Flood Risk Index]]&lt;0.1,"Low",IF(Table1_1[[#This Row],[Flood Risk Index]]&lt;0.3,"Moderate","High"))</f>
        <v>Low</v>
      </c>
    </row>
    <row r="112" spans="1:111" x14ac:dyDescent="0.3">
      <c r="A112" s="3" t="s">
        <v>237</v>
      </c>
      <c r="B112">
        <v>4</v>
      </c>
      <c r="C112">
        <v>100928.21090000001</v>
      </c>
      <c r="D112">
        <v>73975.046879999994</v>
      </c>
      <c r="E112">
        <v>1283.7589109999999</v>
      </c>
      <c r="F112">
        <v>2302</v>
      </c>
      <c r="G112">
        <v>78861.265629999994</v>
      </c>
      <c r="H112">
        <v>240388.9375</v>
      </c>
      <c r="I112">
        <v>1.3643548489999999</v>
      </c>
      <c r="J112">
        <v>0.20642200099999999</v>
      </c>
      <c r="K112">
        <v>2.9190503E-2</v>
      </c>
      <c r="L112">
        <v>1.25E-9</v>
      </c>
      <c r="M112">
        <v>0.27916720499999997</v>
      </c>
      <c r="N112">
        <v>4.8444447520000002</v>
      </c>
      <c r="O112">
        <v>8.3200000000000003E-5</v>
      </c>
      <c r="P112">
        <v>1.6455699999999999E-4</v>
      </c>
      <c r="Q112">
        <v>1.906092525</v>
      </c>
      <c r="R112">
        <v>1.2798198460000001</v>
      </c>
      <c r="S112">
        <v>0.419853806</v>
      </c>
      <c r="T112">
        <v>13</v>
      </c>
      <c r="U112">
        <v>1.5600000000000001E-8</v>
      </c>
      <c r="V112">
        <v>9.4699999999999998E-5</v>
      </c>
      <c r="W112" s="13">
        <v>2.56E-12</v>
      </c>
      <c r="X112">
        <v>0.37880972000000002</v>
      </c>
      <c r="Y112">
        <v>13</v>
      </c>
      <c r="Z112">
        <v>4</v>
      </c>
      <c r="AA112">
        <v>2</v>
      </c>
      <c r="AB112">
        <v>1</v>
      </c>
      <c r="AG112">
        <v>75373.421879999994</v>
      </c>
      <c r="AH112">
        <v>67753.34375</v>
      </c>
      <c r="AI112">
        <v>9728.3515630000002</v>
      </c>
      <c r="AJ112">
        <v>58396.121090000001</v>
      </c>
      <c r="AO112">
        <v>5797.9555659999996</v>
      </c>
      <c r="AP112">
        <v>16938.335940000001</v>
      </c>
      <c r="AQ112">
        <v>4864.1757809999999</v>
      </c>
      <c r="AR112">
        <v>58396.121090000001</v>
      </c>
      <c r="AT112">
        <v>0.89890229700000002</v>
      </c>
      <c r="AU112">
        <v>0.143584818</v>
      </c>
      <c r="AV112">
        <v>6.002673626</v>
      </c>
      <c r="BA112">
        <v>3.25</v>
      </c>
      <c r="BB112">
        <v>2</v>
      </c>
      <c r="BC112">
        <v>2</v>
      </c>
      <c r="BH112">
        <v>25.069389000000001</v>
      </c>
      <c r="BI112">
        <v>9.0446519999999992</v>
      </c>
      <c r="BJ112">
        <v>62.651280999999997</v>
      </c>
      <c r="BK112">
        <v>148.249436</v>
      </c>
      <c r="BL112">
        <v>32.870480999999998</v>
      </c>
      <c r="BM112">
        <v>18.442848000000001</v>
      </c>
      <c r="BN112">
        <v>14.427633</v>
      </c>
      <c r="BO112">
        <v>24.476647</v>
      </c>
      <c r="BP112">
        <v>25.211974000000001</v>
      </c>
      <c r="BQ112">
        <v>27.253824999999999</v>
      </c>
      <c r="BR112">
        <v>23.552448999999999</v>
      </c>
      <c r="BS112">
        <v>1489.1840050000001</v>
      </c>
      <c r="BT112">
        <v>324.35955799999999</v>
      </c>
      <c r="BU112">
        <v>10.739272</v>
      </c>
      <c r="BV112">
        <v>77.119310999999996</v>
      </c>
      <c r="BW112">
        <v>734.87516300000004</v>
      </c>
      <c r="BX112">
        <v>49.967489999999998</v>
      </c>
      <c r="BY112">
        <v>214.15799699999999</v>
      </c>
      <c r="BZ112">
        <v>368.66449899999998</v>
      </c>
      <c r="CA112" s="3" t="s">
        <v>116</v>
      </c>
      <c r="CB112">
        <v>340087664.39999998</v>
      </c>
      <c r="CC112">
        <v>247223670.59999999</v>
      </c>
      <c r="CD112">
        <v>168932896.5</v>
      </c>
      <c r="CE112">
        <v>116635439.3</v>
      </c>
      <c r="CF112">
        <v>77278517.150000006</v>
      </c>
      <c r="CG112">
        <v>54505278.950000003</v>
      </c>
      <c r="CH112">
        <v>5880.8001999999997</v>
      </c>
      <c r="CI112">
        <v>7649.1082859999997</v>
      </c>
      <c r="CJ112">
        <v>4317.6769999999997</v>
      </c>
      <c r="CK112">
        <v>3359.010929</v>
      </c>
      <c r="CL112">
        <v>2452.6783999999998</v>
      </c>
      <c r="CM112">
        <v>1873.9278859999999</v>
      </c>
      <c r="CN112">
        <v>6.7914690000000002</v>
      </c>
      <c r="CO112">
        <v>351.64285699999999</v>
      </c>
      <c r="CP112">
        <v>25.675675680000001</v>
      </c>
      <c r="CQ112">
        <v>0.75813273400000003</v>
      </c>
      <c r="CR112">
        <v>0.80544862900000003</v>
      </c>
      <c r="CS112">
        <v>0.700619243</v>
      </c>
      <c r="CT112">
        <v>0.64571995100000001</v>
      </c>
      <c r="CU112">
        <v>0.60127770000000003</v>
      </c>
      <c r="CV112">
        <v>0.55944970000000005</v>
      </c>
      <c r="CW112">
        <v>532063.34790000005</v>
      </c>
      <c r="CX112">
        <v>411.31582100000003</v>
      </c>
      <c r="CY112" s="3" t="s">
        <v>110</v>
      </c>
      <c r="CZ112" s="3" t="s">
        <v>110</v>
      </c>
      <c r="DA112" s="3" t="s">
        <v>114</v>
      </c>
      <c r="DB112" s="3" t="str">
        <f>IF(Table1_1[[#This Row],[Drainage Area]]&lt;5000,"Small",IF(Table1_1[[#This Row],[Drainage Area]]&lt;20000,"Medium","Large"))</f>
        <v>Small</v>
      </c>
      <c r="DC112" s="3" t="str">
        <f>IF(Table1_1[[#This Row],[Population Density]]&lt;200,"Low",IF(Table1_1[[#This Row],[Population Density]]&lt;500,"Medium","High"))</f>
        <v>Medium</v>
      </c>
      <c r="DD112" s="3" t="str">
        <f>IF(Table1_1[[#This Row],[Relief Ratio]]&lt;0.02,"Flat",IF(Table1_1[[#This Row],[Relief Ratio]]&lt;0.05,"Moderate","Steep"))</f>
        <v>Moderate</v>
      </c>
      <c r="DE112" s="3" t="str">
        <f>IF(Table1_1[[#This Row],[Drainage Intensity]]&lt;2,"Low",IF(Table1_1[[#This Row],[Drainage Density]]&lt;4,"Moderate","High"))</f>
        <v>Low</v>
      </c>
      <c r="DF112" s="12">
        <f>Table1_1[[#This Row],[Drainage Density]]*Table1_1[[#This Row],[Relief Ratio]]</f>
        <v>4.8035016021709994E-6</v>
      </c>
      <c r="DG112" s="3" t="str">
        <f>IF(Table1_1[[#This Row],[Flood Risk Index]]&lt;0.1,"Low",IF(Table1_1[[#This Row],[Flood Risk Index]]&lt;0.3,"Moderate","High"))</f>
        <v>Low</v>
      </c>
    </row>
    <row r="113" spans="1:111" x14ac:dyDescent="0.3">
      <c r="A113" s="3" t="s">
        <v>238</v>
      </c>
      <c r="B113">
        <v>6</v>
      </c>
      <c r="C113">
        <v>650388.9375</v>
      </c>
      <c r="D113">
        <v>378736.5625</v>
      </c>
      <c r="E113">
        <v>44652.65625</v>
      </c>
      <c r="F113">
        <v>913</v>
      </c>
      <c r="G113">
        <v>411680.40629999997</v>
      </c>
      <c r="H113">
        <v>1664588.375</v>
      </c>
      <c r="I113">
        <v>1.717259407</v>
      </c>
      <c r="J113">
        <v>0.26346740099999999</v>
      </c>
      <c r="K113">
        <v>2.2177400000000002E-3</v>
      </c>
      <c r="L113">
        <v>4.0699999999999999E-11</v>
      </c>
      <c r="M113">
        <v>0.20250858399999999</v>
      </c>
      <c r="N113">
        <v>3.7955358029999999</v>
      </c>
      <c r="O113">
        <v>4.5116299999999998E-4</v>
      </c>
      <c r="P113">
        <v>1.67508E-4</v>
      </c>
      <c r="Q113">
        <v>2.237970829</v>
      </c>
      <c r="R113">
        <v>1.5798394680000001</v>
      </c>
      <c r="S113">
        <v>0.39072057599999999</v>
      </c>
      <c r="T113">
        <v>581</v>
      </c>
      <c r="U113">
        <v>1.6800000000000002E-8</v>
      </c>
      <c r="V113">
        <v>1.00405E-4</v>
      </c>
      <c r="W113" s="13">
        <v>2.8200000000000001E-12</v>
      </c>
      <c r="X113">
        <v>0.152935132</v>
      </c>
      <c r="Y113">
        <v>581</v>
      </c>
      <c r="Z113">
        <v>126</v>
      </c>
      <c r="AA113">
        <v>31</v>
      </c>
      <c r="AB113">
        <v>9</v>
      </c>
      <c r="AC113">
        <v>3</v>
      </c>
      <c r="AD113">
        <v>1</v>
      </c>
      <c r="AG113">
        <v>3671381.5</v>
      </c>
      <c r="AH113">
        <v>1916652.625</v>
      </c>
      <c r="AI113">
        <v>965564.375</v>
      </c>
      <c r="AJ113">
        <v>357243.875</v>
      </c>
      <c r="AK113">
        <v>345153.28129999997</v>
      </c>
      <c r="AL113">
        <v>223697.4063</v>
      </c>
      <c r="AO113">
        <v>6319.0732420000004</v>
      </c>
      <c r="AP113">
        <v>15211.528319999999</v>
      </c>
      <c r="AQ113">
        <v>31147.238280000001</v>
      </c>
      <c r="AR113">
        <v>39693.765630000002</v>
      </c>
      <c r="AS113">
        <v>115051.0938</v>
      </c>
      <c r="AT113">
        <v>0.52205216899999995</v>
      </c>
      <c r="AU113">
        <v>0.50377643100000002</v>
      </c>
      <c r="AV113">
        <v>0.369984537</v>
      </c>
      <c r="AW113">
        <v>0.96615588699999999</v>
      </c>
      <c r="AX113">
        <v>0.64811032999999996</v>
      </c>
      <c r="BA113">
        <v>4.6111111640000004</v>
      </c>
      <c r="BB113">
        <v>4.0645160679999996</v>
      </c>
      <c r="BC113">
        <v>3.4444444179999998</v>
      </c>
      <c r="BD113">
        <v>3</v>
      </c>
      <c r="BE113">
        <v>3</v>
      </c>
      <c r="BH113">
        <v>24.964161000000001</v>
      </c>
      <c r="BI113">
        <v>12.751766999999999</v>
      </c>
      <c r="BJ113">
        <v>41.115850000000002</v>
      </c>
      <c r="BK113">
        <v>504.492075</v>
      </c>
      <c r="BL113">
        <v>41.046781000000003</v>
      </c>
      <c r="BM113">
        <v>10.038857999999999</v>
      </c>
      <c r="BN113">
        <v>31.007923000000002</v>
      </c>
      <c r="BO113">
        <v>25.90896</v>
      </c>
      <c r="BP113">
        <v>24.431836000000001</v>
      </c>
      <c r="BQ113">
        <v>31.598482000000001</v>
      </c>
      <c r="BR113">
        <v>18.730509000000001</v>
      </c>
      <c r="BS113">
        <v>1267.92929</v>
      </c>
      <c r="BT113">
        <v>405.42404800000003</v>
      </c>
      <c r="BU113">
        <v>4.6186619999999996</v>
      </c>
      <c r="BV113">
        <v>142.81404699999999</v>
      </c>
      <c r="BW113">
        <v>1031.1618800000001</v>
      </c>
      <c r="BX113">
        <v>27.087191000000001</v>
      </c>
      <c r="BY113">
        <v>135.85405700000001</v>
      </c>
      <c r="BZ113">
        <v>34.012833999999998</v>
      </c>
      <c r="CA113" s="3" t="s">
        <v>116</v>
      </c>
      <c r="CB113">
        <v>62070252.020000003</v>
      </c>
      <c r="CC113">
        <v>44784344.93</v>
      </c>
      <c r="CD113">
        <v>31091858.920000002</v>
      </c>
      <c r="CE113">
        <v>24356314.02</v>
      </c>
      <c r="CF113">
        <v>23683134.329999998</v>
      </c>
      <c r="CG113">
        <v>20921424.149999999</v>
      </c>
      <c r="CH113">
        <v>2990.2112000000002</v>
      </c>
      <c r="CI113">
        <v>3889.3429999999998</v>
      </c>
      <c r="CJ113">
        <v>2227.44</v>
      </c>
      <c r="CK113">
        <v>1882.7871</v>
      </c>
      <c r="CL113">
        <v>1810.0876000000001</v>
      </c>
      <c r="CM113">
        <v>1581.1670999999999</v>
      </c>
      <c r="CN113">
        <v>1.4874670000000001</v>
      </c>
      <c r="CO113">
        <v>288.43209899999999</v>
      </c>
      <c r="CP113">
        <v>5.5847488700000003</v>
      </c>
      <c r="CQ113">
        <v>0.47440753800000002</v>
      </c>
      <c r="CR113">
        <v>0.51039712699999995</v>
      </c>
      <c r="CS113">
        <v>0.43841802699999999</v>
      </c>
      <c r="CT113">
        <v>0.40406436000000001</v>
      </c>
      <c r="CU113">
        <v>0.37625426099999998</v>
      </c>
      <c r="CV113">
        <v>0.350080065</v>
      </c>
      <c r="CW113">
        <v>8364153</v>
      </c>
      <c r="CX113">
        <v>186.96956299999999</v>
      </c>
      <c r="CY113" s="3" t="s">
        <v>117</v>
      </c>
      <c r="CZ113" s="3" t="s">
        <v>137</v>
      </c>
      <c r="DA113" s="3" t="s">
        <v>135</v>
      </c>
      <c r="DB113" s="3" t="str">
        <f>IF(Table1_1[[#This Row],[Drainage Area]]&lt;5000,"Small",IF(Table1_1[[#This Row],[Drainage Area]]&lt;20000,"Medium","Large"))</f>
        <v>Large</v>
      </c>
      <c r="DC113" s="3" t="str">
        <f>IF(Table1_1[[#This Row],[Population Density]]&lt;200,"Low",IF(Table1_1[[#This Row],[Population Density]]&lt;500,"Medium","High"))</f>
        <v>Low</v>
      </c>
      <c r="DD113" s="3" t="str">
        <f>IF(Table1_1[[#This Row],[Relief Ratio]]&lt;0.02,"Flat",IF(Table1_1[[#This Row],[Relief Ratio]]&lt;0.05,"Moderate","Steep"))</f>
        <v>Flat</v>
      </c>
      <c r="DE113" s="3" t="str">
        <f>IF(Table1_1[[#This Row],[Drainage Intensity]]&lt;2,"Low",IF(Table1_1[[#This Row],[Drainage Density]]&lt;4,"Moderate","High"))</f>
        <v>Low</v>
      </c>
      <c r="DF113" s="12">
        <f>Table1_1[[#This Row],[Drainage Density]]*Table1_1[[#This Row],[Relief Ratio]]</f>
        <v>3.7148919192E-7</v>
      </c>
      <c r="DG113" s="3" t="str">
        <f>IF(Table1_1[[#This Row],[Flood Risk Index]]&lt;0.1,"Low",IF(Table1_1[[#This Row],[Flood Risk Index]]&lt;0.3,"Moderate","High"))</f>
        <v>Low</v>
      </c>
    </row>
    <row r="114" spans="1:111" x14ac:dyDescent="0.3">
      <c r="A114" s="3" t="s">
        <v>239</v>
      </c>
      <c r="B114">
        <v>6</v>
      </c>
      <c r="C114">
        <v>472637.15629999997</v>
      </c>
      <c r="D114">
        <v>255888.5313</v>
      </c>
      <c r="E114">
        <v>25984.775389999999</v>
      </c>
      <c r="F114">
        <v>791</v>
      </c>
      <c r="G114">
        <v>285735.78129999997</v>
      </c>
      <c r="H114">
        <v>1144848.375</v>
      </c>
      <c r="I114">
        <v>1.8470431570000001</v>
      </c>
      <c r="J114">
        <v>0.318265617</v>
      </c>
      <c r="K114">
        <v>2.7682919999999999E-3</v>
      </c>
      <c r="L114">
        <v>7.7000000000000006E-11</v>
      </c>
      <c r="M114">
        <v>0.24913393</v>
      </c>
      <c r="N114">
        <v>3.1420297619999999</v>
      </c>
      <c r="O114">
        <v>3.8258299999999998E-4</v>
      </c>
      <c r="P114">
        <v>1.6093600000000001E-4</v>
      </c>
      <c r="Q114">
        <v>2.0177144999999999</v>
      </c>
      <c r="R114">
        <v>1.6541055440000001</v>
      </c>
      <c r="S114">
        <v>0.41283822100000001</v>
      </c>
      <c r="T114">
        <v>343</v>
      </c>
      <c r="U114">
        <v>1.6899999999999999E-8</v>
      </c>
      <c r="V114">
        <v>1.04737E-4</v>
      </c>
      <c r="W114" s="13">
        <v>2.71E-12</v>
      </c>
      <c r="X114">
        <v>0.12730075399999999</v>
      </c>
      <c r="Y114">
        <v>343</v>
      </c>
      <c r="Z114">
        <v>69</v>
      </c>
      <c r="AA114">
        <v>18</v>
      </c>
      <c r="AB114">
        <v>5</v>
      </c>
      <c r="AC114">
        <v>2</v>
      </c>
      <c r="AD114">
        <v>1</v>
      </c>
      <c r="AG114">
        <v>1991387.5</v>
      </c>
      <c r="AH114">
        <v>1038619.688</v>
      </c>
      <c r="AI114">
        <v>529238.8125</v>
      </c>
      <c r="AJ114">
        <v>274154.59379999997</v>
      </c>
      <c r="AK114">
        <v>302551.90629999997</v>
      </c>
      <c r="AL114">
        <v>45945.628909999999</v>
      </c>
      <c r="AO114">
        <v>5805.7944340000004</v>
      </c>
      <c r="AP114">
        <v>15052.458979999999</v>
      </c>
      <c r="AQ114">
        <v>29402.15625</v>
      </c>
      <c r="AR114">
        <v>54830.917970000002</v>
      </c>
      <c r="AS114">
        <v>151275.95310000001</v>
      </c>
      <c r="AT114">
        <v>0.521555781</v>
      </c>
      <c r="AU114">
        <v>0.50955975099999995</v>
      </c>
      <c r="AV114">
        <v>0.51801681499999996</v>
      </c>
      <c r="AW114">
        <v>1.1035814289999999</v>
      </c>
      <c r="AX114">
        <v>0.151860312</v>
      </c>
      <c r="BA114">
        <v>4.9710144999999999</v>
      </c>
      <c r="BB114">
        <v>3.8333332539999998</v>
      </c>
      <c r="BC114">
        <v>3.5999999049999998</v>
      </c>
      <c r="BD114">
        <v>2.5</v>
      </c>
      <c r="BE114">
        <v>2</v>
      </c>
      <c r="BH114">
        <v>24.551002</v>
      </c>
      <c r="BI114">
        <v>12.999871000000001</v>
      </c>
      <c r="BJ114">
        <v>41.115240999999997</v>
      </c>
      <c r="BK114">
        <v>514.32278799999995</v>
      </c>
      <c r="BL114">
        <v>40.824334999999998</v>
      </c>
      <c r="BM114">
        <v>9.2092069999999993</v>
      </c>
      <c r="BN114">
        <v>31.615127999999999</v>
      </c>
      <c r="BO114">
        <v>25.784082999999999</v>
      </c>
      <c r="BP114">
        <v>22.457422000000001</v>
      </c>
      <c r="BQ114">
        <v>31.199476000000001</v>
      </c>
      <c r="BR114">
        <v>18.126943000000001</v>
      </c>
      <c r="BS114">
        <v>1286.5322000000001</v>
      </c>
      <c r="BT114">
        <v>412.28394100000003</v>
      </c>
      <c r="BU114">
        <v>5.0181420000000001</v>
      </c>
      <c r="BV114">
        <v>141.78942599999999</v>
      </c>
      <c r="BW114">
        <v>1032.3839620000001</v>
      </c>
      <c r="BX114">
        <v>31.134045</v>
      </c>
      <c r="BY114">
        <v>144.70876699999999</v>
      </c>
      <c r="BZ114">
        <v>35.433956999999999</v>
      </c>
      <c r="CA114" s="3" t="s">
        <v>109</v>
      </c>
      <c r="CB114">
        <v>70430466.680000007</v>
      </c>
      <c r="CC114">
        <v>50700348.630000003</v>
      </c>
      <c r="CD114">
        <v>35067131.009999998</v>
      </c>
      <c r="CE114">
        <v>27369228.359999999</v>
      </c>
      <c r="CF114">
        <v>26515597.699999999</v>
      </c>
      <c r="CG114">
        <v>23339661.780000001</v>
      </c>
      <c r="CH114">
        <v>2990.2112000000002</v>
      </c>
      <c r="CI114">
        <v>3889.3429999999998</v>
      </c>
      <c r="CJ114">
        <v>2227.44</v>
      </c>
      <c r="CK114">
        <v>1882.7871</v>
      </c>
      <c r="CL114">
        <v>1810.0876000000001</v>
      </c>
      <c r="CM114">
        <v>1581.1670999999999</v>
      </c>
      <c r="CN114">
        <v>1.6374230000000001</v>
      </c>
      <c r="CO114">
        <v>327.49849799999998</v>
      </c>
      <c r="CP114">
        <v>6.4191842499999998</v>
      </c>
      <c r="CQ114">
        <v>0.47625167699999998</v>
      </c>
      <c r="CR114">
        <v>0.51238116600000005</v>
      </c>
      <c r="CS114">
        <v>0.44012226599999998</v>
      </c>
      <c r="CT114">
        <v>0.40563505799999999</v>
      </c>
      <c r="CU114">
        <v>0.37771685500000002</v>
      </c>
      <c r="CV114">
        <v>0.35144091300000002</v>
      </c>
      <c r="CW114">
        <v>5099614</v>
      </c>
      <c r="CX114">
        <v>195.97994600000001</v>
      </c>
      <c r="CY114" s="3" t="s">
        <v>110</v>
      </c>
      <c r="CZ114" s="3" t="s">
        <v>137</v>
      </c>
      <c r="DA114" s="3" t="s">
        <v>135</v>
      </c>
      <c r="DB114" s="3" t="str">
        <f>IF(Table1_1[[#This Row],[Drainage Area]]&lt;5000,"Small",IF(Table1_1[[#This Row],[Drainage Area]]&lt;20000,"Medium","Large"))</f>
        <v>Large</v>
      </c>
      <c r="DC114" s="3" t="str">
        <f>IF(Table1_1[[#This Row],[Population Density]]&lt;200,"Low",IF(Table1_1[[#This Row],[Population Density]]&lt;500,"Medium","High"))</f>
        <v>Low</v>
      </c>
      <c r="DD114" s="3" t="str">
        <f>IF(Table1_1[[#This Row],[Relief Ratio]]&lt;0.02,"Flat",IF(Table1_1[[#This Row],[Relief Ratio]]&lt;0.05,"Moderate","Steep"))</f>
        <v>Flat</v>
      </c>
      <c r="DE114" s="3" t="str">
        <f>IF(Table1_1[[#This Row],[Drainage Intensity]]&lt;2,"Low",IF(Table1_1[[#This Row],[Drainage Density]]&lt;4,"Moderate","High"))</f>
        <v>Low</v>
      </c>
      <c r="DF114" s="12">
        <f>Table1_1[[#This Row],[Drainage Density]]*Table1_1[[#This Row],[Relief Ratio]]</f>
        <v>4.4551784131200002E-7</v>
      </c>
      <c r="DG114" s="3" t="str">
        <f>IF(Table1_1[[#This Row],[Flood Risk Index]]&lt;0.1,"Low",IF(Table1_1[[#This Row],[Flood Risk Index]]&lt;0.3,"Moderate","High"))</f>
        <v>Low</v>
      </c>
    </row>
    <row r="115" spans="1:111" x14ac:dyDescent="0.3">
      <c r="A115" s="3" t="s">
        <v>240</v>
      </c>
      <c r="B115">
        <v>4</v>
      </c>
      <c r="C115">
        <v>287671.59379999997</v>
      </c>
      <c r="D115">
        <v>210795.125</v>
      </c>
      <c r="E115">
        <v>8926.9814449999994</v>
      </c>
      <c r="F115">
        <v>864</v>
      </c>
      <c r="G115">
        <v>216449.85939999999</v>
      </c>
      <c r="H115">
        <v>626385.3125</v>
      </c>
      <c r="I115">
        <v>1.364697576</v>
      </c>
      <c r="J115">
        <v>0.19054168499999999</v>
      </c>
      <c r="K115">
        <v>3.9916869999999998E-3</v>
      </c>
      <c r="L115">
        <v>1.73E-10</v>
      </c>
      <c r="M115">
        <v>0.28591132200000002</v>
      </c>
      <c r="N115">
        <v>5.2481951709999999</v>
      </c>
      <c r="O115">
        <v>2.3787299999999999E-4</v>
      </c>
      <c r="P115">
        <v>1.60364E-4</v>
      </c>
      <c r="Q115">
        <v>1.8834776879999999</v>
      </c>
      <c r="R115">
        <v>1.329044938</v>
      </c>
      <c r="S115">
        <v>0.45925661899999998</v>
      </c>
      <c r="T115">
        <v>114</v>
      </c>
      <c r="U115">
        <v>1.6700000000000001E-8</v>
      </c>
      <c r="V115">
        <v>1.04082E-4</v>
      </c>
      <c r="W115" s="13">
        <v>2.6799999999999999E-12</v>
      </c>
      <c r="X115">
        <v>0.13855472199999999</v>
      </c>
      <c r="Y115">
        <v>114</v>
      </c>
      <c r="Z115">
        <v>31</v>
      </c>
      <c r="AA115">
        <v>3</v>
      </c>
      <c r="AB115">
        <v>1</v>
      </c>
      <c r="AG115">
        <v>718563.125</v>
      </c>
      <c r="AH115">
        <v>409152.34379999997</v>
      </c>
      <c r="AI115">
        <v>166609.10939999999</v>
      </c>
      <c r="AJ115">
        <v>137244.17189999999</v>
      </c>
      <c r="AO115">
        <v>6303.185547</v>
      </c>
      <c r="AP115">
        <v>13198.462890000001</v>
      </c>
      <c r="AQ115">
        <v>55536.371090000001</v>
      </c>
      <c r="AR115">
        <v>137244.17189999999</v>
      </c>
      <c r="AT115">
        <v>0.56940347000000002</v>
      </c>
      <c r="AU115">
        <v>0.40720555200000003</v>
      </c>
      <c r="AV115">
        <v>0.82374948299999995</v>
      </c>
      <c r="BA115">
        <v>3.677419424</v>
      </c>
      <c r="BB115">
        <v>10.33333302</v>
      </c>
      <c r="BC115">
        <v>3</v>
      </c>
      <c r="BH115">
        <v>25.764241999999999</v>
      </c>
      <c r="BI115">
        <v>12.706327999999999</v>
      </c>
      <c r="BJ115">
        <v>43.970408999999997</v>
      </c>
      <c r="BK115">
        <v>434.98205100000001</v>
      </c>
      <c r="BL115">
        <v>41.034291000000003</v>
      </c>
      <c r="BM115">
        <v>12.151490000000001</v>
      </c>
      <c r="BN115">
        <v>28.882801000000001</v>
      </c>
      <c r="BO115">
        <v>25.557879</v>
      </c>
      <c r="BP115">
        <v>27.119344000000002</v>
      </c>
      <c r="BQ115">
        <v>31.848085999999999</v>
      </c>
      <c r="BR115">
        <v>20.673905999999999</v>
      </c>
      <c r="BS115">
        <v>1161.852684</v>
      </c>
      <c r="BT115">
        <v>341.936511</v>
      </c>
      <c r="BU115">
        <v>4.8136000000000001</v>
      </c>
      <c r="BV115">
        <v>134.29490999999999</v>
      </c>
      <c r="BW115">
        <v>909.86417900000004</v>
      </c>
      <c r="BX115">
        <v>20.640905</v>
      </c>
      <c r="BY115">
        <v>154.941463</v>
      </c>
      <c r="BZ115">
        <v>35.193297000000001</v>
      </c>
      <c r="CA115" s="3" t="s">
        <v>116</v>
      </c>
      <c r="CB115">
        <v>44813907.590000004</v>
      </c>
      <c r="CC115">
        <v>32768307.859999999</v>
      </c>
      <c r="CD115">
        <v>23097431.350000001</v>
      </c>
      <c r="CE115">
        <v>17567820.390000001</v>
      </c>
      <c r="CF115">
        <v>17089937.719999999</v>
      </c>
      <c r="CG115">
        <v>14689976.67</v>
      </c>
      <c r="CH115">
        <v>4357.1843589999999</v>
      </c>
      <c r="CI115">
        <v>5667.3539199999996</v>
      </c>
      <c r="CJ115">
        <v>3211.9730549999999</v>
      </c>
      <c r="CK115">
        <v>2508.6371119999999</v>
      </c>
      <c r="CL115">
        <v>2400.4574160000002</v>
      </c>
      <c r="CM115">
        <v>1991.414495</v>
      </c>
      <c r="CN115">
        <v>0.41015000000000001</v>
      </c>
      <c r="CO115">
        <v>241.061947</v>
      </c>
      <c r="CP115">
        <v>2.4352887120000002</v>
      </c>
      <c r="CQ115">
        <v>0.55621633000000004</v>
      </c>
      <c r="CR115">
        <v>0.59841210499999997</v>
      </c>
      <c r="CS115">
        <v>0.51402065600000002</v>
      </c>
      <c r="CT115">
        <v>0.47374290400000002</v>
      </c>
      <c r="CU115">
        <v>0.441137102</v>
      </c>
      <c r="CV115">
        <v>0.41044930899999998</v>
      </c>
      <c r="CW115">
        <v>1178748</v>
      </c>
      <c r="CX115">
        <v>130.39542900000001</v>
      </c>
      <c r="CY115" s="3" t="s">
        <v>110</v>
      </c>
      <c r="CZ115" s="3" t="s">
        <v>137</v>
      </c>
      <c r="DA115" s="3" t="s">
        <v>135</v>
      </c>
      <c r="DB115" s="3" t="str">
        <f>IF(Table1_1[[#This Row],[Drainage Area]]&lt;5000,"Small",IF(Table1_1[[#This Row],[Drainage Area]]&lt;20000,"Medium","Large"))</f>
        <v>Medium</v>
      </c>
      <c r="DC115" s="3" t="str">
        <f>IF(Table1_1[[#This Row],[Population Density]]&lt;200,"Low",IF(Table1_1[[#This Row],[Population Density]]&lt;500,"Medium","High"))</f>
        <v>Low</v>
      </c>
      <c r="DD115" s="3" t="str">
        <f>IF(Table1_1[[#This Row],[Relief Ratio]]&lt;0.02,"Flat",IF(Table1_1[[#This Row],[Relief Ratio]]&lt;0.05,"Moderate","Steep"))</f>
        <v>Flat</v>
      </c>
      <c r="DE115" s="3" t="str">
        <f>IF(Table1_1[[#This Row],[Drainage Intensity]]&lt;2,"Low",IF(Table1_1[[#This Row],[Drainage Density]]&lt;4,"Moderate","High"))</f>
        <v>Low</v>
      </c>
      <c r="DF115" s="12">
        <f>Table1_1[[#This Row],[Drainage Density]]*Table1_1[[#This Row],[Relief Ratio]]</f>
        <v>6.4012289406799997E-7</v>
      </c>
      <c r="DG115" s="3" t="str">
        <f>IF(Table1_1[[#This Row],[Flood Risk Index]]&lt;0.1,"Low",IF(Table1_1[[#This Row],[Flood Risk Index]]&lt;0.3,"Moderate","High"))</f>
        <v>Low</v>
      </c>
    </row>
    <row r="116" spans="1:111" x14ac:dyDescent="0.3">
      <c r="A116" s="3" t="s">
        <v>241</v>
      </c>
      <c r="B116">
        <v>5</v>
      </c>
      <c r="C116">
        <v>176802.82810000001</v>
      </c>
      <c r="D116">
        <v>110943.6875</v>
      </c>
      <c r="E116">
        <v>8086.7397460000002</v>
      </c>
      <c r="F116">
        <v>876</v>
      </c>
      <c r="G116">
        <v>112618.3438</v>
      </c>
      <c r="H116">
        <v>537532.3125</v>
      </c>
      <c r="I116">
        <v>1.593626738</v>
      </c>
      <c r="J116">
        <v>0.63761013700000002</v>
      </c>
      <c r="K116">
        <v>7.7784839999999996E-3</v>
      </c>
      <c r="L116">
        <v>3.4999999999999998E-10</v>
      </c>
      <c r="M116">
        <v>0.35170146800000002</v>
      </c>
      <c r="N116">
        <v>1.568356514</v>
      </c>
      <c r="O116">
        <v>2.6789099999999997E-4</v>
      </c>
      <c r="P116">
        <v>1.8891700000000001E-4</v>
      </c>
      <c r="Q116">
        <v>1.6982009410000001</v>
      </c>
      <c r="R116">
        <v>1.5699292419999999</v>
      </c>
      <c r="S116">
        <v>0.328915715</v>
      </c>
      <c r="T116">
        <v>100</v>
      </c>
      <c r="U116">
        <v>1.7800000000000001E-8</v>
      </c>
      <c r="V116">
        <v>9.4300000000000002E-5</v>
      </c>
      <c r="W116" s="13">
        <v>3.3599999999999998E-12</v>
      </c>
      <c r="X116">
        <v>0.16549096999999999</v>
      </c>
      <c r="Y116">
        <v>100</v>
      </c>
      <c r="Z116">
        <v>30</v>
      </c>
      <c r="AA116">
        <v>10</v>
      </c>
      <c r="AB116">
        <v>3</v>
      </c>
      <c r="AC116">
        <v>1</v>
      </c>
      <c r="AG116">
        <v>743131.4375</v>
      </c>
      <c r="AH116">
        <v>388686.78129999997</v>
      </c>
      <c r="AI116">
        <v>271471.09379999997</v>
      </c>
      <c r="AJ116">
        <v>82725.882809999996</v>
      </c>
      <c r="AK116">
        <v>41704.445310000003</v>
      </c>
      <c r="AO116">
        <v>7431.314453</v>
      </c>
      <c r="AP116">
        <v>12956.22559</v>
      </c>
      <c r="AQ116">
        <v>27147.109380000002</v>
      </c>
      <c r="AR116">
        <v>27575.29492</v>
      </c>
      <c r="AS116">
        <v>41704.445310000003</v>
      </c>
      <c r="AT116">
        <v>0.52303910300000001</v>
      </c>
      <c r="AU116">
        <v>0.69843149199999999</v>
      </c>
      <c r="AV116">
        <v>0.30473181599999999</v>
      </c>
      <c r="AW116">
        <v>0.50412815799999999</v>
      </c>
      <c r="BA116">
        <v>3.3333332539999998</v>
      </c>
      <c r="BB116">
        <v>3</v>
      </c>
      <c r="BC116">
        <v>3.3333332539999998</v>
      </c>
      <c r="BD116">
        <v>3</v>
      </c>
      <c r="BH116">
        <v>26.895902</v>
      </c>
      <c r="BI116">
        <v>12.973269999999999</v>
      </c>
      <c r="BJ116">
        <v>45.244165000000002</v>
      </c>
      <c r="BK116">
        <v>424.32683700000001</v>
      </c>
      <c r="BL116">
        <v>42.208970999999998</v>
      </c>
      <c r="BM116">
        <v>13.542206</v>
      </c>
      <c r="BN116">
        <v>28.666765000000002</v>
      </c>
      <c r="BO116">
        <v>26.430209000000001</v>
      </c>
      <c r="BP116">
        <v>26.362461</v>
      </c>
      <c r="BQ116">
        <v>32.838648999999997</v>
      </c>
      <c r="BR116">
        <v>21.954322000000001</v>
      </c>
      <c r="BS116">
        <v>857.72039199999995</v>
      </c>
      <c r="BT116">
        <v>247.96117599999999</v>
      </c>
      <c r="BU116">
        <v>5.1811759999999998</v>
      </c>
      <c r="BV116">
        <v>124.347622</v>
      </c>
      <c r="BW116">
        <v>618.16303900000003</v>
      </c>
      <c r="BX116">
        <v>21.476960999999999</v>
      </c>
      <c r="BY116">
        <v>151.11921599999999</v>
      </c>
      <c r="BZ116">
        <v>28.412548999999999</v>
      </c>
      <c r="CA116" s="3" t="s">
        <v>139</v>
      </c>
      <c r="CB116">
        <v>265317938.80000001</v>
      </c>
      <c r="CC116">
        <v>191820327.09999999</v>
      </c>
      <c r="CD116">
        <v>131007921.2</v>
      </c>
      <c r="CE116">
        <v>88571291.540000007</v>
      </c>
      <c r="CF116">
        <v>75604739.540000007</v>
      </c>
      <c r="CG116">
        <v>52615017.969999999</v>
      </c>
      <c r="CH116">
        <v>6739.4336999999996</v>
      </c>
      <c r="CI116">
        <v>8765.9263499999997</v>
      </c>
      <c r="CJ116">
        <v>4927.7369710000003</v>
      </c>
      <c r="CK116">
        <v>3599.3174739999999</v>
      </c>
      <c r="CL116">
        <v>3429.3057840000001</v>
      </c>
      <c r="CM116">
        <v>2706.360197</v>
      </c>
      <c r="CN116">
        <v>2.1089570000000002</v>
      </c>
      <c r="CO116">
        <v>385.39805799999999</v>
      </c>
      <c r="CP116">
        <v>5.9356825180000001</v>
      </c>
      <c r="CQ116">
        <v>0.70174874499999995</v>
      </c>
      <c r="CR116">
        <v>0.75498491099999998</v>
      </c>
      <c r="CS116">
        <v>0.64851271399999999</v>
      </c>
      <c r="CT116">
        <v>0.59769640800000001</v>
      </c>
      <c r="CU116">
        <v>0.55655936900000003</v>
      </c>
      <c r="CV116">
        <v>0.51784218900000001</v>
      </c>
      <c r="CW116">
        <v>2620181</v>
      </c>
      <c r="CX116">
        <v>320.35061300000001</v>
      </c>
      <c r="CY116" s="3" t="s">
        <v>117</v>
      </c>
      <c r="CZ116" s="3" t="s">
        <v>137</v>
      </c>
      <c r="DA116" s="3" t="s">
        <v>112</v>
      </c>
      <c r="DB116" s="3" t="str">
        <f>IF(Table1_1[[#This Row],[Drainage Area]]&lt;5000,"Small",IF(Table1_1[[#This Row],[Drainage Area]]&lt;20000,"Medium","Large"))</f>
        <v>Medium</v>
      </c>
      <c r="DC116" s="3" t="str">
        <f>IF(Table1_1[[#This Row],[Population Density]]&lt;200,"Low",IF(Table1_1[[#This Row],[Population Density]]&lt;500,"Medium","High"))</f>
        <v>Medium</v>
      </c>
      <c r="DD116" s="3" t="str">
        <f>IF(Table1_1[[#This Row],[Relief Ratio]]&lt;0.02,"Flat",IF(Table1_1[[#This Row],[Relief Ratio]]&lt;0.05,"Moderate","Steep"))</f>
        <v>Flat</v>
      </c>
      <c r="DE116" s="3" t="str">
        <f>IF(Table1_1[[#This Row],[Drainage Intensity]]&lt;2,"Low",IF(Table1_1[[#This Row],[Drainage Density]]&lt;4,"Moderate","High"))</f>
        <v>Low</v>
      </c>
      <c r="DF116" s="12">
        <f>Table1_1[[#This Row],[Drainage Density]]*Table1_1[[#This Row],[Relief Ratio]]</f>
        <v>1.4694878618279999E-6</v>
      </c>
      <c r="DG116" s="3" t="str">
        <f>IF(Table1_1[[#This Row],[Flood Risk Index]]&lt;0.1,"Low",IF(Table1_1[[#This Row],[Flood Risk Index]]&lt;0.3,"Moderate","High"))</f>
        <v>Low</v>
      </c>
    </row>
    <row r="117" spans="1:111" x14ac:dyDescent="0.3">
      <c r="A117" s="3" t="s">
        <v>242</v>
      </c>
      <c r="B117">
        <v>6</v>
      </c>
      <c r="C117">
        <v>403694.5</v>
      </c>
      <c r="D117">
        <v>131358.29689999999</v>
      </c>
      <c r="E117">
        <v>35499.886720000002</v>
      </c>
      <c r="F117">
        <v>880</v>
      </c>
      <c r="G117">
        <v>218361.82810000001</v>
      </c>
      <c r="H117">
        <v>1153233.625</v>
      </c>
      <c r="I117">
        <v>3.073231936</v>
      </c>
      <c r="J117">
        <v>0.74451512099999995</v>
      </c>
      <c r="K117">
        <v>4.0300079999999999E-3</v>
      </c>
      <c r="L117">
        <v>8.6199999999999997E-11</v>
      </c>
      <c r="M117">
        <v>0.33543026399999998</v>
      </c>
      <c r="N117">
        <v>1.343156099</v>
      </c>
      <c r="O117">
        <v>5.3848600000000002E-4</v>
      </c>
      <c r="P117">
        <v>1.6662799999999999E-4</v>
      </c>
      <c r="Q117">
        <v>1.7389017339999999</v>
      </c>
      <c r="R117">
        <v>1.8487411739999999</v>
      </c>
      <c r="S117">
        <v>0.35005438300000002</v>
      </c>
      <c r="T117">
        <v>483</v>
      </c>
      <c r="U117">
        <v>1.7500000000000001E-8</v>
      </c>
      <c r="V117">
        <v>1.0498200000000001E-4</v>
      </c>
      <c r="W117" s="13">
        <v>2.9099999999999999E-12</v>
      </c>
      <c r="X117">
        <v>0.14663274600000001</v>
      </c>
      <c r="Y117">
        <v>483</v>
      </c>
      <c r="Z117">
        <v>105</v>
      </c>
      <c r="AA117">
        <v>25</v>
      </c>
      <c r="AB117">
        <v>5</v>
      </c>
      <c r="AC117">
        <v>2</v>
      </c>
      <c r="AD117">
        <v>1</v>
      </c>
      <c r="AG117">
        <v>3085748.5</v>
      </c>
      <c r="AH117">
        <v>1289997</v>
      </c>
      <c r="AI117">
        <v>812159.125</v>
      </c>
      <c r="AJ117">
        <v>514398.4375</v>
      </c>
      <c r="AK117">
        <v>173790.75</v>
      </c>
      <c r="AL117">
        <v>39185.472659999999</v>
      </c>
      <c r="AO117">
        <v>6388.7133789999998</v>
      </c>
      <c r="AP117">
        <v>12285.68555</v>
      </c>
      <c r="AQ117">
        <v>32486.365229999999</v>
      </c>
      <c r="AR117">
        <v>102879.6875</v>
      </c>
      <c r="AS117">
        <v>86895.375</v>
      </c>
      <c r="AT117">
        <v>0.41804996100000003</v>
      </c>
      <c r="AU117">
        <v>0.62958216700000003</v>
      </c>
      <c r="AV117">
        <v>0.63337147199999999</v>
      </c>
      <c r="AW117">
        <v>0.33785241799999999</v>
      </c>
      <c r="AX117">
        <v>0.225475013</v>
      </c>
      <c r="BA117">
        <v>4.5999999049999998</v>
      </c>
      <c r="BB117">
        <v>4.1999998090000004</v>
      </c>
      <c r="BC117">
        <v>5</v>
      </c>
      <c r="BD117">
        <v>2.5</v>
      </c>
      <c r="BE117">
        <v>2</v>
      </c>
      <c r="BH117">
        <v>25.593494</v>
      </c>
      <c r="BI117">
        <v>12.395574</v>
      </c>
      <c r="BJ117">
        <v>41.398015999999998</v>
      </c>
      <c r="BK117">
        <v>472.027693</v>
      </c>
      <c r="BL117">
        <v>41.237487000000002</v>
      </c>
      <c r="BM117">
        <v>11.307872</v>
      </c>
      <c r="BN117">
        <v>29.929614999999998</v>
      </c>
      <c r="BO117">
        <v>26.135708999999999</v>
      </c>
      <c r="BP117">
        <v>21.126224000000001</v>
      </c>
      <c r="BQ117">
        <v>31.958696</v>
      </c>
      <c r="BR117">
        <v>19.866102000000001</v>
      </c>
      <c r="BS117">
        <v>1250.4849959999999</v>
      </c>
      <c r="BT117">
        <v>386.262112</v>
      </c>
      <c r="BU117">
        <v>6.4082039999999996</v>
      </c>
      <c r="BV117">
        <v>134.41263900000001</v>
      </c>
      <c r="BW117">
        <v>965.86997499999995</v>
      </c>
      <c r="BX117">
        <v>31.647134000000001</v>
      </c>
      <c r="BY117">
        <v>173.60885999999999</v>
      </c>
      <c r="BZ117">
        <v>32.869753000000003</v>
      </c>
      <c r="CA117" s="3" t="s">
        <v>116</v>
      </c>
      <c r="CB117">
        <v>170672265.30000001</v>
      </c>
      <c r="CC117">
        <v>122698646.5</v>
      </c>
      <c r="CD117">
        <v>83419121.569999993</v>
      </c>
      <c r="CE117">
        <v>58087321.530000001</v>
      </c>
      <c r="CF117">
        <v>51233759.950000003</v>
      </c>
      <c r="CG117">
        <v>38326917.25</v>
      </c>
      <c r="CH117">
        <v>4336.219975</v>
      </c>
      <c r="CI117">
        <v>5640.0857150000002</v>
      </c>
      <c r="CJ117">
        <v>3196.8739070000001</v>
      </c>
      <c r="CK117">
        <v>2499.0388549999998</v>
      </c>
      <c r="CL117">
        <v>2391.4032950000001</v>
      </c>
      <c r="CM117">
        <v>1985.122795</v>
      </c>
      <c r="CN117">
        <v>2.135732</v>
      </c>
      <c r="CO117">
        <v>339.19512200000003</v>
      </c>
      <c r="CP117">
        <v>9.9621884400000003</v>
      </c>
      <c r="CQ117">
        <v>0.55754094600000004</v>
      </c>
      <c r="CR117">
        <v>0.59983720799999996</v>
      </c>
      <c r="CS117">
        <v>0.51524478299999998</v>
      </c>
      <c r="CT117">
        <v>0.47487110999999999</v>
      </c>
      <c r="CU117">
        <v>0.44218765900000001</v>
      </c>
      <c r="CV117">
        <v>0.41142678399999999</v>
      </c>
      <c r="CW117">
        <v>9375945</v>
      </c>
      <c r="CX117">
        <v>261.76939900000002</v>
      </c>
      <c r="CY117" s="3" t="s">
        <v>117</v>
      </c>
      <c r="CZ117" s="3" t="s">
        <v>137</v>
      </c>
      <c r="DA117" s="3" t="s">
        <v>114</v>
      </c>
      <c r="DB117" s="3" t="str">
        <f>IF(Table1_1[[#This Row],[Drainage Area]]&lt;5000,"Small",IF(Table1_1[[#This Row],[Drainage Area]]&lt;20000,"Medium","Large"))</f>
        <v>Large</v>
      </c>
      <c r="DC117" s="3" t="str">
        <f>IF(Table1_1[[#This Row],[Population Density]]&lt;200,"Low",IF(Table1_1[[#This Row],[Population Density]]&lt;500,"Medium","High"))</f>
        <v>Medium</v>
      </c>
      <c r="DD117" s="3" t="str">
        <f>IF(Table1_1[[#This Row],[Relief Ratio]]&lt;0.02,"Flat",IF(Table1_1[[#This Row],[Relief Ratio]]&lt;0.05,"Moderate","Steep"))</f>
        <v>Flat</v>
      </c>
      <c r="DE117" s="3" t="str">
        <f>IF(Table1_1[[#This Row],[Drainage Intensity]]&lt;2,"Low",IF(Table1_1[[#This Row],[Drainage Density]]&lt;4,"Moderate","High"))</f>
        <v>Low</v>
      </c>
      <c r="DF117" s="12">
        <f>Table1_1[[#This Row],[Drainage Density]]*Table1_1[[#This Row],[Relief Ratio]]</f>
        <v>6.7151217302399989E-7</v>
      </c>
      <c r="DG117" s="3" t="str">
        <f>IF(Table1_1[[#This Row],[Flood Risk Index]]&lt;0.1,"Low",IF(Table1_1[[#This Row],[Flood Risk Index]]&lt;0.3,"Moderate","High"))</f>
        <v>Low</v>
      </c>
    </row>
    <row r="118" spans="1:111" x14ac:dyDescent="0.3">
      <c r="A118" s="3" t="s">
        <v>243</v>
      </c>
      <c r="B118">
        <v>5</v>
      </c>
      <c r="C118">
        <v>260667.375</v>
      </c>
      <c r="D118">
        <v>171071.35939999999</v>
      </c>
      <c r="E118">
        <v>12321.255859999999</v>
      </c>
      <c r="F118">
        <v>860</v>
      </c>
      <c r="G118">
        <v>174954.125</v>
      </c>
      <c r="H118">
        <v>549350.8125</v>
      </c>
      <c r="I118">
        <v>1.5237348079999999</v>
      </c>
      <c r="J118">
        <v>0.40253773300000001</v>
      </c>
      <c r="K118">
        <v>4.9155739999999998E-3</v>
      </c>
      <c r="L118">
        <v>1.8299999999999999E-10</v>
      </c>
      <c r="M118">
        <v>0.51305663599999995</v>
      </c>
      <c r="N118">
        <v>2.484239101</v>
      </c>
      <c r="O118">
        <v>3.6042499999999999E-4</v>
      </c>
      <c r="P118">
        <v>1.5375600000000001E-4</v>
      </c>
      <c r="Q118">
        <v>1.406026483</v>
      </c>
      <c r="R118">
        <v>1.4899184700000001</v>
      </c>
      <c r="S118">
        <v>0.47450074599999997</v>
      </c>
      <c r="T118">
        <v>158</v>
      </c>
      <c r="U118">
        <v>1.6099999999999999E-8</v>
      </c>
      <c r="V118">
        <v>1.04515E-4</v>
      </c>
      <c r="W118" s="13">
        <v>2.4700000000000002E-12</v>
      </c>
      <c r="X118">
        <v>0.13222987899999999</v>
      </c>
      <c r="Y118">
        <v>158</v>
      </c>
      <c r="Z118">
        <v>31</v>
      </c>
      <c r="AA118">
        <v>6</v>
      </c>
      <c r="AB118">
        <v>2</v>
      </c>
      <c r="AC118">
        <v>1</v>
      </c>
      <c r="AG118">
        <v>955960.25</v>
      </c>
      <c r="AH118">
        <v>428618.9375</v>
      </c>
      <c r="AI118">
        <v>287432.90629999997</v>
      </c>
      <c r="AJ118">
        <v>191262.04689999999</v>
      </c>
      <c r="AK118">
        <v>31188.91992</v>
      </c>
      <c r="AO118">
        <v>6050.3813479999999</v>
      </c>
      <c r="AP118">
        <v>13826.41699</v>
      </c>
      <c r="AQ118">
        <v>47905.484380000002</v>
      </c>
      <c r="AR118">
        <v>95631.023440000004</v>
      </c>
      <c r="AS118">
        <v>31188.91992</v>
      </c>
      <c r="AT118">
        <v>0.448364824</v>
      </c>
      <c r="AU118">
        <v>0.67060244099999999</v>
      </c>
      <c r="AV118">
        <v>0.66541457199999998</v>
      </c>
      <c r="AW118">
        <v>0.16306905399999999</v>
      </c>
      <c r="BA118">
        <v>5.0967741010000003</v>
      </c>
      <c r="BB118">
        <v>5.1666665079999996</v>
      </c>
      <c r="BC118">
        <v>3</v>
      </c>
      <c r="BD118">
        <v>2</v>
      </c>
      <c r="BH118">
        <v>24.264039</v>
      </c>
      <c r="BI118">
        <v>11.755919</v>
      </c>
      <c r="BJ118">
        <v>53.999848999999998</v>
      </c>
      <c r="BK118">
        <v>234.53113200000001</v>
      </c>
      <c r="BL118">
        <v>35.700071999999999</v>
      </c>
      <c r="BM118">
        <v>13.956643</v>
      </c>
      <c r="BN118">
        <v>21.743428999999999</v>
      </c>
      <c r="BO118">
        <v>23.382729999999999</v>
      </c>
      <c r="BP118">
        <v>23.809612999999999</v>
      </c>
      <c r="BQ118">
        <v>27.678566</v>
      </c>
      <c r="BR118">
        <v>21.948542</v>
      </c>
      <c r="BS118">
        <v>1106.081821</v>
      </c>
      <c r="BT118">
        <v>382.54262</v>
      </c>
      <c r="BU118">
        <v>0.134767</v>
      </c>
      <c r="BV118">
        <v>112.842455</v>
      </c>
      <c r="BW118">
        <v>754.327808</v>
      </c>
      <c r="BX118">
        <v>5.5950410000000002</v>
      </c>
      <c r="BY118">
        <v>82.942581000000004</v>
      </c>
      <c r="BZ118">
        <v>48.571955000000003</v>
      </c>
      <c r="CA118" s="3" t="s">
        <v>116</v>
      </c>
      <c r="CB118">
        <v>323962419.60000002</v>
      </c>
      <c r="CC118">
        <v>235394588.09999999</v>
      </c>
      <c r="CD118">
        <v>162044771.90000001</v>
      </c>
      <c r="CE118">
        <v>110190549</v>
      </c>
      <c r="CF118">
        <v>94383032.290000007</v>
      </c>
      <c r="CG118">
        <v>65847771.350000001</v>
      </c>
      <c r="CH118">
        <v>7055.1576999999997</v>
      </c>
      <c r="CI118">
        <v>9176.5859999999993</v>
      </c>
      <c r="CJ118">
        <v>5155.1304</v>
      </c>
      <c r="CK118">
        <v>3743.8674000000001</v>
      </c>
      <c r="CL118">
        <v>3565.6610000000001</v>
      </c>
      <c r="CM118">
        <v>2801.1133</v>
      </c>
      <c r="CN118">
        <v>5.1276250000000001</v>
      </c>
      <c r="CO118">
        <v>450.84563800000001</v>
      </c>
      <c r="CP118">
        <v>16.525520709999999</v>
      </c>
      <c r="CQ118">
        <v>0.72103642999999995</v>
      </c>
      <c r="CR118">
        <v>0.77573579999999998</v>
      </c>
      <c r="CS118">
        <v>0.66633719999999996</v>
      </c>
      <c r="CT118">
        <v>0.61412420000000001</v>
      </c>
      <c r="CU118">
        <v>0.57185649999999999</v>
      </c>
      <c r="CV118">
        <v>0.53207517000000004</v>
      </c>
      <c r="CW118">
        <v>4543165</v>
      </c>
      <c r="CX118">
        <v>366.50084800000002</v>
      </c>
      <c r="CY118" s="3" t="s">
        <v>117</v>
      </c>
      <c r="CZ118" s="3" t="s">
        <v>137</v>
      </c>
      <c r="DA118" s="3" t="s">
        <v>135</v>
      </c>
      <c r="DB118" s="3" t="str">
        <f>IF(Table1_1[[#This Row],[Drainage Area]]&lt;5000,"Small",IF(Table1_1[[#This Row],[Drainage Area]]&lt;20000,"Medium","Large"))</f>
        <v>Medium</v>
      </c>
      <c r="DC118" s="3" t="str">
        <f>IF(Table1_1[[#This Row],[Population Density]]&lt;200,"Low",IF(Table1_1[[#This Row],[Population Density]]&lt;500,"Medium","High"))</f>
        <v>Medium</v>
      </c>
      <c r="DD118" s="3" t="str">
        <f>IF(Table1_1[[#This Row],[Relief Ratio]]&lt;0.02,"Flat",IF(Table1_1[[#This Row],[Relief Ratio]]&lt;0.05,"Moderate","Steep"))</f>
        <v>Flat</v>
      </c>
      <c r="DE118" s="3" t="str">
        <f>IF(Table1_1[[#This Row],[Drainage Intensity]]&lt;2,"Low",IF(Table1_1[[#This Row],[Drainage Density]]&lt;4,"Moderate","High"))</f>
        <v>Low</v>
      </c>
      <c r="DF118" s="12">
        <f>Table1_1[[#This Row],[Drainage Density]]*Table1_1[[#This Row],[Relief Ratio]]</f>
        <v>7.5579899594399999E-7</v>
      </c>
      <c r="DG118" s="3" t="str">
        <f>IF(Table1_1[[#This Row],[Flood Risk Index]]&lt;0.1,"Low",IF(Table1_1[[#This Row],[Flood Risk Index]]&lt;0.3,"Moderate","High"))</f>
        <v>Low</v>
      </c>
    </row>
    <row r="119" spans="1:111" x14ac:dyDescent="0.3">
      <c r="A119" s="3" t="s">
        <v>244</v>
      </c>
      <c r="B119">
        <v>5</v>
      </c>
      <c r="C119">
        <v>288439.03129999997</v>
      </c>
      <c r="D119">
        <v>224881.39060000001</v>
      </c>
      <c r="E119">
        <v>11938.878909999999</v>
      </c>
      <c r="F119">
        <v>508</v>
      </c>
      <c r="G119">
        <v>227430.98439999999</v>
      </c>
      <c r="H119">
        <v>643058</v>
      </c>
      <c r="I119">
        <v>1.282627344</v>
      </c>
      <c r="J119">
        <v>0.230815142</v>
      </c>
      <c r="K119">
        <v>2.2336449999999998E-3</v>
      </c>
      <c r="L119">
        <v>1.43E-10</v>
      </c>
      <c r="M119">
        <v>0.36280488999999999</v>
      </c>
      <c r="N119">
        <v>4.3324713709999996</v>
      </c>
      <c r="O119">
        <v>2.9235300000000002E-4</v>
      </c>
      <c r="P119">
        <v>1.6485100000000001E-4</v>
      </c>
      <c r="Q119">
        <v>1.6720128059999999</v>
      </c>
      <c r="R119">
        <v>1.268248558</v>
      </c>
      <c r="S119">
        <v>0.44854280400000002</v>
      </c>
      <c r="T119">
        <v>146</v>
      </c>
      <c r="U119">
        <v>1.5700000000000002E-8</v>
      </c>
      <c r="V119">
        <v>9.5500000000000004E-5</v>
      </c>
      <c r="W119" s="13">
        <v>2.5999999999999998E-12</v>
      </c>
      <c r="X119">
        <v>8.3744272999999994E-2</v>
      </c>
      <c r="Y119">
        <v>146</v>
      </c>
      <c r="Z119">
        <v>33</v>
      </c>
      <c r="AA119">
        <v>6</v>
      </c>
      <c r="AB119">
        <v>2</v>
      </c>
      <c r="AC119">
        <v>1</v>
      </c>
      <c r="AG119">
        <v>1071777.75</v>
      </c>
      <c r="AH119">
        <v>515277.28129999997</v>
      </c>
      <c r="AI119">
        <v>179200.9063</v>
      </c>
      <c r="AJ119">
        <v>85801.78125</v>
      </c>
      <c r="AK119">
        <v>116077.6563</v>
      </c>
      <c r="AO119">
        <v>7340.9433589999999</v>
      </c>
      <c r="AP119">
        <v>15614.462890000001</v>
      </c>
      <c r="AQ119">
        <v>29866.818360000001</v>
      </c>
      <c r="AR119">
        <v>42900.890630000002</v>
      </c>
      <c r="AS119">
        <v>116077.6563</v>
      </c>
      <c r="AT119">
        <v>0.48076877000000001</v>
      </c>
      <c r="AU119">
        <v>0.34777566799999998</v>
      </c>
      <c r="AV119">
        <v>0.47880217400000002</v>
      </c>
      <c r="AW119">
        <v>1.352858305</v>
      </c>
      <c r="BA119">
        <v>4.4242424959999997</v>
      </c>
      <c r="BB119">
        <v>5.5</v>
      </c>
      <c r="BC119">
        <v>3</v>
      </c>
      <c r="BD119">
        <v>2</v>
      </c>
      <c r="BH119">
        <v>26.332066000000001</v>
      </c>
      <c r="BI119">
        <v>13.636384</v>
      </c>
      <c r="BJ119">
        <v>52.133101000000003</v>
      </c>
      <c r="BK119">
        <v>326.56427000000002</v>
      </c>
      <c r="BL119">
        <v>39.940671000000002</v>
      </c>
      <c r="BM119">
        <v>13.778926</v>
      </c>
      <c r="BN119">
        <v>26.161745</v>
      </c>
      <c r="BO119">
        <v>25.633476999999999</v>
      </c>
      <c r="BP119">
        <v>25.316222</v>
      </c>
      <c r="BQ119">
        <v>30.794775999999999</v>
      </c>
      <c r="BR119">
        <v>22.593340000000001</v>
      </c>
      <c r="BS119">
        <v>663.91355699999997</v>
      </c>
      <c r="BT119">
        <v>171.96329</v>
      </c>
      <c r="BU119">
        <v>1.200081</v>
      </c>
      <c r="BV119">
        <v>105.349574</v>
      </c>
      <c r="BW119">
        <v>407.17707000000001</v>
      </c>
      <c r="BX119">
        <v>7.4843780000000004</v>
      </c>
      <c r="BY119">
        <v>68.005465999999998</v>
      </c>
      <c r="BZ119">
        <v>31.945543000000001</v>
      </c>
      <c r="CA119" s="3" t="s">
        <v>139</v>
      </c>
      <c r="CB119">
        <v>209709904.30000001</v>
      </c>
      <c r="CC119">
        <v>151935506.09999999</v>
      </c>
      <c r="CD119">
        <v>104111240.7</v>
      </c>
      <c r="CE119">
        <v>70491080.170000002</v>
      </c>
      <c r="CF119">
        <v>60171699.359999999</v>
      </c>
      <c r="CG119">
        <v>41798898.340000004</v>
      </c>
      <c r="CH119">
        <v>7055.1576999999997</v>
      </c>
      <c r="CI119">
        <v>9176.5859999999993</v>
      </c>
      <c r="CJ119">
        <v>5155.1304</v>
      </c>
      <c r="CK119">
        <v>3743.8674000000001</v>
      </c>
      <c r="CL119">
        <v>3565.6610000000001</v>
      </c>
      <c r="CM119">
        <v>2801.1133</v>
      </c>
      <c r="CN119">
        <v>2.9821580000000001</v>
      </c>
      <c r="CO119">
        <v>354.66666700000002</v>
      </c>
      <c r="CP119">
        <v>4.2455603899999996</v>
      </c>
      <c r="CQ119">
        <v>0.72103642999999995</v>
      </c>
      <c r="CR119">
        <v>0.77573579999999998</v>
      </c>
      <c r="CS119">
        <v>0.66633719999999996</v>
      </c>
      <c r="CT119">
        <v>0.61412420000000001</v>
      </c>
      <c r="CU119">
        <v>0.57185649999999999</v>
      </c>
      <c r="CV119">
        <v>0.53207517000000004</v>
      </c>
      <c r="CW119">
        <v>3454048</v>
      </c>
      <c r="CX119">
        <v>286.953622</v>
      </c>
      <c r="CY119" s="3" t="s">
        <v>117</v>
      </c>
      <c r="CZ119" s="3" t="s">
        <v>137</v>
      </c>
      <c r="DA119" s="3" t="s">
        <v>135</v>
      </c>
      <c r="DB119" s="3" t="str">
        <f>IF(Table1_1[[#This Row],[Drainage Area]]&lt;5000,"Small",IF(Table1_1[[#This Row],[Drainage Area]]&lt;20000,"Medium","Large"))</f>
        <v>Medium</v>
      </c>
      <c r="DC119" s="3" t="str">
        <f>IF(Table1_1[[#This Row],[Population Density]]&lt;200,"Low",IF(Table1_1[[#This Row],[Population Density]]&lt;500,"Medium","High"))</f>
        <v>Medium</v>
      </c>
      <c r="DD119" s="3" t="str">
        <f>IF(Table1_1[[#This Row],[Relief Ratio]]&lt;0.02,"Flat",IF(Table1_1[[#This Row],[Relief Ratio]]&lt;0.05,"Moderate","Steep"))</f>
        <v>Flat</v>
      </c>
      <c r="DE119" s="3" t="str">
        <f>IF(Table1_1[[#This Row],[Drainage Intensity]]&lt;2,"Low",IF(Table1_1[[#This Row],[Drainage Density]]&lt;4,"Moderate","High"))</f>
        <v>Low</v>
      </c>
      <c r="DF119" s="12">
        <f>Table1_1[[#This Row],[Drainage Density]]*Table1_1[[#This Row],[Relief Ratio]]</f>
        <v>3.6821861189499999E-7</v>
      </c>
      <c r="DG119" s="3" t="str">
        <f>IF(Table1_1[[#This Row],[Flood Risk Index]]&lt;0.1,"Low",IF(Table1_1[[#This Row],[Flood Risk Index]]&lt;0.3,"Moderate","High"))</f>
        <v>Low</v>
      </c>
    </row>
    <row r="120" spans="1:111" x14ac:dyDescent="0.3">
      <c r="A120" s="3" t="s">
        <v>245</v>
      </c>
      <c r="B120">
        <v>6</v>
      </c>
      <c r="C120">
        <v>652978.75</v>
      </c>
      <c r="D120">
        <v>360519.0625</v>
      </c>
      <c r="E120">
        <v>45779.273439999997</v>
      </c>
      <c r="F120">
        <v>709</v>
      </c>
      <c r="G120">
        <v>363727.9375</v>
      </c>
      <c r="H120">
        <v>1386936.375</v>
      </c>
      <c r="I120">
        <v>1.811218381</v>
      </c>
      <c r="J120">
        <v>0.34603145699999999</v>
      </c>
      <c r="K120">
        <v>1.9492590000000001E-3</v>
      </c>
      <c r="L120">
        <v>4.5600000000000003E-11</v>
      </c>
      <c r="M120">
        <v>0.29906505300000003</v>
      </c>
      <c r="N120">
        <v>2.889910698</v>
      </c>
      <c r="O120">
        <v>5.8978899999999996E-4</v>
      </c>
      <c r="P120">
        <v>1.6239600000000001E-4</v>
      </c>
      <c r="Q120">
        <v>1.8415915970000001</v>
      </c>
      <c r="R120">
        <v>1.7952394490000001</v>
      </c>
      <c r="S120">
        <v>0.47080656900000001</v>
      </c>
      <c r="T120">
        <v>653</v>
      </c>
      <c r="U120">
        <v>1.7900000000000001E-8</v>
      </c>
      <c r="V120">
        <v>1.10029E-4</v>
      </c>
      <c r="W120" s="13">
        <v>2.9000000000000002E-12</v>
      </c>
      <c r="X120">
        <v>0.11513881400000001</v>
      </c>
      <c r="Y120">
        <v>653</v>
      </c>
      <c r="Z120">
        <v>131</v>
      </c>
      <c r="AA120">
        <v>26</v>
      </c>
      <c r="AB120">
        <v>5</v>
      </c>
      <c r="AC120">
        <v>2</v>
      </c>
      <c r="AD120">
        <v>1</v>
      </c>
      <c r="AG120">
        <v>4002863.25</v>
      </c>
      <c r="AH120">
        <v>1515386.25</v>
      </c>
      <c r="AI120">
        <v>1033265.75</v>
      </c>
      <c r="AJ120">
        <v>553823</v>
      </c>
      <c r="AK120">
        <v>298078.46879999997</v>
      </c>
      <c r="AL120">
        <v>30957.087889999999</v>
      </c>
      <c r="AO120">
        <v>6129.9589839999999</v>
      </c>
      <c r="AP120">
        <v>11567.833979999999</v>
      </c>
      <c r="AQ120">
        <v>39740.992189999997</v>
      </c>
      <c r="AR120">
        <v>110764.60159999999</v>
      </c>
      <c r="AS120">
        <v>149039.23439999999</v>
      </c>
      <c r="AT120">
        <v>0.378575563</v>
      </c>
      <c r="AU120">
        <v>0.68184977800000002</v>
      </c>
      <c r="AV120">
        <v>0.53599280100000002</v>
      </c>
      <c r="AW120">
        <v>0.53821975</v>
      </c>
      <c r="AX120">
        <v>0.103855498</v>
      </c>
      <c r="BA120">
        <v>4.9847326279999997</v>
      </c>
      <c r="BB120">
        <v>5.0384616849999997</v>
      </c>
      <c r="BC120">
        <v>5.1999998090000004</v>
      </c>
      <c r="BD120">
        <v>2.5</v>
      </c>
      <c r="BE120">
        <v>2</v>
      </c>
      <c r="BH120">
        <v>27.012097000000001</v>
      </c>
      <c r="BI120">
        <v>12.751571</v>
      </c>
      <c r="BJ120">
        <v>43.956679999999999</v>
      </c>
      <c r="BK120">
        <v>433.10495700000001</v>
      </c>
      <c r="BL120">
        <v>42.526591000000003</v>
      </c>
      <c r="BM120">
        <v>13.500833</v>
      </c>
      <c r="BN120">
        <v>29.025758</v>
      </c>
      <c r="BO120">
        <v>27.083480999999999</v>
      </c>
      <c r="BP120">
        <v>23.302510999999999</v>
      </c>
      <c r="BQ120">
        <v>33.019950000000001</v>
      </c>
      <c r="BR120">
        <v>21.912666000000002</v>
      </c>
      <c r="BS120">
        <v>1040.8122989999999</v>
      </c>
      <c r="BT120">
        <v>298.02267799999998</v>
      </c>
      <c r="BU120">
        <v>5.3743239999999997</v>
      </c>
      <c r="BV120">
        <v>126.73695499999999</v>
      </c>
      <c r="BW120">
        <v>751.94300999999996</v>
      </c>
      <c r="BX120">
        <v>20.593606999999999</v>
      </c>
      <c r="BY120">
        <v>195.406532</v>
      </c>
      <c r="BZ120">
        <v>25.284846999999999</v>
      </c>
      <c r="CA120" s="3" t="s">
        <v>116</v>
      </c>
      <c r="CB120">
        <v>173963745.90000001</v>
      </c>
      <c r="CC120">
        <v>126515712.59999999</v>
      </c>
      <c r="CD120">
        <v>86965740.299999997</v>
      </c>
      <c r="CE120">
        <v>59412678.009999998</v>
      </c>
      <c r="CF120">
        <v>50890268.770000003</v>
      </c>
      <c r="CG120">
        <v>35842360.609999999</v>
      </c>
      <c r="CH120">
        <v>6878.0210379999999</v>
      </c>
      <c r="CI120">
        <v>8946.1857830000008</v>
      </c>
      <c r="CJ120">
        <v>5013.5488539999997</v>
      </c>
      <c r="CK120">
        <v>3654.7557700000002</v>
      </c>
      <c r="CL120">
        <v>3463.0160289999999</v>
      </c>
      <c r="CM120">
        <v>2727.1071000000002</v>
      </c>
      <c r="CN120">
        <v>1.8394010000000001</v>
      </c>
      <c r="CO120">
        <v>333.21190899999999</v>
      </c>
      <c r="CP120">
        <v>3.9963641870000002</v>
      </c>
      <c r="CQ120">
        <v>0.70948835200000004</v>
      </c>
      <c r="CR120">
        <v>0.76331166100000003</v>
      </c>
      <c r="CS120">
        <v>0.65566517899999999</v>
      </c>
      <c r="CT120">
        <v>0.60428842100000002</v>
      </c>
      <c r="CU120">
        <v>0.56269767999999998</v>
      </c>
      <c r="CV120">
        <v>0.52355348599999996</v>
      </c>
      <c r="CW120">
        <v>10630370</v>
      </c>
      <c r="CX120">
        <v>231.06383199999999</v>
      </c>
      <c r="CY120" s="3" t="s">
        <v>117</v>
      </c>
      <c r="CZ120" s="3" t="s">
        <v>137</v>
      </c>
      <c r="DA120" s="3" t="s">
        <v>135</v>
      </c>
      <c r="DB120" s="3" t="str">
        <f>IF(Table1_1[[#This Row],[Drainage Area]]&lt;5000,"Small",IF(Table1_1[[#This Row],[Drainage Area]]&lt;20000,"Medium","Large"))</f>
        <v>Large</v>
      </c>
      <c r="DC120" s="3" t="str">
        <f>IF(Table1_1[[#This Row],[Population Density]]&lt;200,"Low",IF(Table1_1[[#This Row],[Population Density]]&lt;500,"Medium","High"))</f>
        <v>Medium</v>
      </c>
      <c r="DD120" s="3" t="str">
        <f>IF(Table1_1[[#This Row],[Relief Ratio]]&lt;0.02,"Flat",IF(Table1_1[[#This Row],[Relief Ratio]]&lt;0.05,"Moderate","Steep"))</f>
        <v>Flat</v>
      </c>
      <c r="DE120" s="3" t="str">
        <f>IF(Table1_1[[#This Row],[Drainage Intensity]]&lt;2,"Low",IF(Table1_1[[#This Row],[Drainage Density]]&lt;4,"Moderate","High"))</f>
        <v>Low</v>
      </c>
      <c r="DF120" s="12">
        <f>Table1_1[[#This Row],[Drainage Density]]*Table1_1[[#This Row],[Relief Ratio]]</f>
        <v>3.1655186456400001E-7</v>
      </c>
      <c r="DG120" s="3" t="str">
        <f>IF(Table1_1[[#This Row],[Flood Risk Index]]&lt;0.1,"Low",IF(Table1_1[[#This Row],[Flood Risk Index]]&lt;0.3,"Moderate","High"))</f>
        <v>Low</v>
      </c>
    </row>
    <row r="121" spans="1:111" x14ac:dyDescent="0.3">
      <c r="A121" s="3" t="s">
        <v>246</v>
      </c>
      <c r="B121">
        <v>5</v>
      </c>
      <c r="C121">
        <v>504653.90629999997</v>
      </c>
      <c r="D121">
        <v>293027.75</v>
      </c>
      <c r="E121">
        <v>33145.609380000002</v>
      </c>
      <c r="F121">
        <v>923</v>
      </c>
      <c r="G121">
        <v>312005.5</v>
      </c>
      <c r="H121">
        <v>988514.875</v>
      </c>
      <c r="I121">
        <v>1.7222051620000001</v>
      </c>
      <c r="J121">
        <v>0.34048774799999998</v>
      </c>
      <c r="K121">
        <v>2.9582810000000001E-3</v>
      </c>
      <c r="L121">
        <v>6.2399999999999999E-11</v>
      </c>
      <c r="M121">
        <v>0.42625495800000002</v>
      </c>
      <c r="N121">
        <v>2.936963081</v>
      </c>
      <c r="O121">
        <v>5.3716899999999999E-4</v>
      </c>
      <c r="P121">
        <v>1.63382E-4</v>
      </c>
      <c r="Q121">
        <v>1.5425577159999999</v>
      </c>
      <c r="R121">
        <v>1.6174519060000001</v>
      </c>
      <c r="S121">
        <v>0.51051723999999998</v>
      </c>
      <c r="T121">
        <v>422</v>
      </c>
      <c r="U121">
        <v>1.6000000000000001E-8</v>
      </c>
      <c r="V121">
        <v>9.8099999999999999E-5</v>
      </c>
      <c r="W121" s="13">
        <v>2.6200000000000001E-12</v>
      </c>
      <c r="X121">
        <v>0.15080176300000001</v>
      </c>
      <c r="Y121">
        <v>422</v>
      </c>
      <c r="Z121">
        <v>88</v>
      </c>
      <c r="AA121">
        <v>16</v>
      </c>
      <c r="AB121">
        <v>4</v>
      </c>
      <c r="AC121">
        <v>1</v>
      </c>
      <c r="AG121">
        <v>2853316</v>
      </c>
      <c r="AH121">
        <v>1379545.125</v>
      </c>
      <c r="AI121">
        <v>523370.65629999997</v>
      </c>
      <c r="AJ121">
        <v>325724.09379999997</v>
      </c>
      <c r="AK121">
        <v>333446.71879999997</v>
      </c>
      <c r="AO121">
        <v>6761.4121089999999</v>
      </c>
      <c r="AP121">
        <v>15676.64941</v>
      </c>
      <c r="AQ121">
        <v>32710.666020000001</v>
      </c>
      <c r="AR121">
        <v>81431.023440000004</v>
      </c>
      <c r="AS121">
        <v>333446.71879999997</v>
      </c>
      <c r="AT121">
        <v>0.48348838100000002</v>
      </c>
      <c r="AU121">
        <v>0.37937915300000002</v>
      </c>
      <c r="AV121">
        <v>0.62235832199999996</v>
      </c>
      <c r="AW121">
        <v>1.023709059</v>
      </c>
      <c r="BA121">
        <v>4.7954545020000001</v>
      </c>
      <c r="BB121">
        <v>5.5</v>
      </c>
      <c r="BC121">
        <v>4</v>
      </c>
      <c r="BD121">
        <v>4</v>
      </c>
      <c r="BH121">
        <v>25.360485000000001</v>
      </c>
      <c r="BI121">
        <v>12.931817000000001</v>
      </c>
      <c r="BJ121">
        <v>53.186996000000001</v>
      </c>
      <c r="BK121">
        <v>284.29543899999999</v>
      </c>
      <c r="BL121">
        <v>37.740012999999998</v>
      </c>
      <c r="BM121">
        <v>13.430735</v>
      </c>
      <c r="BN121">
        <v>24.309277999999999</v>
      </c>
      <c r="BO121">
        <v>24.933291000000001</v>
      </c>
      <c r="BP121">
        <v>24.305356</v>
      </c>
      <c r="BQ121">
        <v>29.218032999999998</v>
      </c>
      <c r="BR121">
        <v>22.104977000000002</v>
      </c>
      <c r="BS121">
        <v>830.28178700000001</v>
      </c>
      <c r="BT121">
        <v>250.79099500000001</v>
      </c>
      <c r="BU121">
        <v>0.63660000000000005</v>
      </c>
      <c r="BV121">
        <v>105.36344200000001</v>
      </c>
      <c r="BW121">
        <v>531.93641300000002</v>
      </c>
      <c r="BX121">
        <v>5.0946509999999998</v>
      </c>
      <c r="BY121">
        <v>111.946095</v>
      </c>
      <c r="BZ121">
        <v>28.968741999999999</v>
      </c>
      <c r="CA121" s="3" t="s">
        <v>139</v>
      </c>
      <c r="CB121">
        <v>318796912.69999999</v>
      </c>
      <c r="CC121">
        <v>229397686.80000001</v>
      </c>
      <c r="CD121">
        <v>155483464.90000001</v>
      </c>
      <c r="CE121">
        <v>104158432</v>
      </c>
      <c r="CF121">
        <v>88026542.950000003</v>
      </c>
      <c r="CG121">
        <v>60467714.420000002</v>
      </c>
      <c r="CH121">
        <v>6993.3681939999997</v>
      </c>
      <c r="CI121">
        <v>9096.2168999999994</v>
      </c>
      <c r="CJ121">
        <v>5113.3972400000002</v>
      </c>
      <c r="CK121">
        <v>3714.286681</v>
      </c>
      <c r="CL121">
        <v>3521.998435</v>
      </c>
      <c r="CM121">
        <v>2768.5703840000001</v>
      </c>
      <c r="CN121">
        <v>6.2155959999999997</v>
      </c>
      <c r="CO121">
        <v>416.56204400000001</v>
      </c>
      <c r="CP121">
        <v>12.322154469999999</v>
      </c>
      <c r="CQ121">
        <v>0.71892324100000005</v>
      </c>
      <c r="CR121">
        <v>0.77346229899999996</v>
      </c>
      <c r="CS121">
        <v>0.66438432000000003</v>
      </c>
      <c r="CT121">
        <v>0.61232434400000002</v>
      </c>
      <c r="CU121">
        <v>0.57018052200000002</v>
      </c>
      <c r="CV121">
        <v>0.53051578200000005</v>
      </c>
      <c r="CW121">
        <v>13038310</v>
      </c>
      <c r="CX121">
        <v>391.86543799999998</v>
      </c>
      <c r="CY121" s="3" t="s">
        <v>117</v>
      </c>
      <c r="CZ121" s="3" t="s">
        <v>137</v>
      </c>
      <c r="DA121" s="3" t="s">
        <v>135</v>
      </c>
      <c r="DB121" s="3" t="str">
        <f>IF(Table1_1[[#This Row],[Drainage Area]]&lt;5000,"Small",IF(Table1_1[[#This Row],[Drainage Area]]&lt;20000,"Medium","Large"))</f>
        <v>Large</v>
      </c>
      <c r="DC121" s="3" t="str">
        <f>IF(Table1_1[[#This Row],[Population Density]]&lt;200,"Low",IF(Table1_1[[#This Row],[Population Density]]&lt;500,"Medium","High"))</f>
        <v>Medium</v>
      </c>
      <c r="DD121" s="3" t="str">
        <f>IF(Table1_1[[#This Row],[Relief Ratio]]&lt;0.02,"Flat",IF(Table1_1[[#This Row],[Relief Ratio]]&lt;0.05,"Moderate","Steep"))</f>
        <v>Flat</v>
      </c>
      <c r="DE121" s="3" t="str">
        <f>IF(Table1_1[[#This Row],[Drainage Intensity]]&lt;2,"Low",IF(Table1_1[[#This Row],[Drainage Density]]&lt;4,"Moderate","High"))</f>
        <v>Low</v>
      </c>
      <c r="DF121" s="12">
        <f>Table1_1[[#This Row],[Drainage Density]]*Table1_1[[#This Row],[Relief Ratio]]</f>
        <v>4.8332986634200005E-7</v>
      </c>
      <c r="DG121" s="3" t="str">
        <f>IF(Table1_1[[#This Row],[Flood Risk Index]]&lt;0.1,"Low",IF(Table1_1[[#This Row],[Flood Risk Index]]&lt;0.3,"Moderate","High"))</f>
        <v>Low</v>
      </c>
    </row>
    <row r="122" spans="1:111" x14ac:dyDescent="0.3">
      <c r="A122" s="3" t="s">
        <v>247</v>
      </c>
      <c r="B122">
        <v>5</v>
      </c>
      <c r="C122">
        <v>176802.82810000001</v>
      </c>
      <c r="D122">
        <v>110943.6875</v>
      </c>
      <c r="E122">
        <v>8086.7397460000002</v>
      </c>
      <c r="F122">
        <v>876</v>
      </c>
      <c r="G122">
        <v>112618.3438</v>
      </c>
      <c r="H122">
        <v>537532.3125</v>
      </c>
      <c r="I122">
        <v>1.593626738</v>
      </c>
      <c r="J122">
        <v>0.63761013700000002</v>
      </c>
      <c r="K122">
        <v>7.7784839999999996E-3</v>
      </c>
      <c r="L122">
        <v>3.4999999999999998E-10</v>
      </c>
      <c r="M122">
        <v>0.35170146800000002</v>
      </c>
      <c r="N122">
        <v>1.568356514</v>
      </c>
      <c r="O122">
        <v>2.6789099999999997E-4</v>
      </c>
      <c r="P122">
        <v>1.8891700000000001E-4</v>
      </c>
      <c r="Q122">
        <v>1.6982009410000001</v>
      </c>
      <c r="R122">
        <v>1.5699292419999999</v>
      </c>
      <c r="S122">
        <v>0.328915715</v>
      </c>
      <c r="T122">
        <v>100</v>
      </c>
      <c r="U122">
        <v>1.7800000000000001E-8</v>
      </c>
      <c r="V122">
        <v>9.4300000000000002E-5</v>
      </c>
      <c r="W122" s="13">
        <v>3.3599999999999998E-12</v>
      </c>
      <c r="X122">
        <v>0.16549096999999999</v>
      </c>
      <c r="Y122">
        <v>100</v>
      </c>
      <c r="Z122">
        <v>30</v>
      </c>
      <c r="AA122">
        <v>10</v>
      </c>
      <c r="AB122">
        <v>3</v>
      </c>
      <c r="AC122">
        <v>1</v>
      </c>
      <c r="AG122">
        <v>743131.4375</v>
      </c>
      <c r="AH122">
        <v>388686.78129999997</v>
      </c>
      <c r="AI122">
        <v>271471.09379999997</v>
      </c>
      <c r="AJ122">
        <v>82725.882809999996</v>
      </c>
      <c r="AK122">
        <v>41704.445310000003</v>
      </c>
      <c r="AO122">
        <v>7431.314453</v>
      </c>
      <c r="AP122">
        <v>12956.22559</v>
      </c>
      <c r="AQ122">
        <v>27147.109380000002</v>
      </c>
      <c r="AR122">
        <v>27575.29492</v>
      </c>
      <c r="AS122">
        <v>41704.445310000003</v>
      </c>
      <c r="AT122">
        <v>0.52303910300000001</v>
      </c>
      <c r="AU122">
        <v>0.69843149199999999</v>
      </c>
      <c r="AV122">
        <v>0.30473181599999999</v>
      </c>
      <c r="AW122">
        <v>0.50412815799999999</v>
      </c>
      <c r="BA122">
        <v>3.3333332539999998</v>
      </c>
      <c r="BB122">
        <v>3</v>
      </c>
      <c r="BC122">
        <v>3.3333332539999998</v>
      </c>
      <c r="BD122">
        <v>3</v>
      </c>
      <c r="BH122">
        <v>26.895902</v>
      </c>
      <c r="BI122">
        <v>12.973269999999999</v>
      </c>
      <c r="BJ122">
        <v>45.244165000000002</v>
      </c>
      <c r="BK122">
        <v>424.32683700000001</v>
      </c>
      <c r="BL122">
        <v>42.208970999999998</v>
      </c>
      <c r="BM122">
        <v>13.542206</v>
      </c>
      <c r="BN122">
        <v>28.666765000000002</v>
      </c>
      <c r="BO122">
        <v>26.430209000000001</v>
      </c>
      <c r="BP122">
        <v>26.362461</v>
      </c>
      <c r="BQ122">
        <v>32.838648999999997</v>
      </c>
      <c r="BR122">
        <v>21.954322000000001</v>
      </c>
      <c r="BS122">
        <v>857.72039199999995</v>
      </c>
      <c r="BT122">
        <v>247.96117599999999</v>
      </c>
      <c r="BU122">
        <v>5.1811759999999998</v>
      </c>
      <c r="BV122">
        <v>124.347622</v>
      </c>
      <c r="BW122">
        <v>618.16303900000003</v>
      </c>
      <c r="BX122">
        <v>21.476960999999999</v>
      </c>
      <c r="BY122">
        <v>151.11921599999999</v>
      </c>
      <c r="BZ122">
        <v>28.412548999999999</v>
      </c>
      <c r="CA122" s="3" t="s">
        <v>139</v>
      </c>
      <c r="CB122">
        <v>265317938.80000001</v>
      </c>
      <c r="CC122">
        <v>191820327.09999999</v>
      </c>
      <c r="CD122">
        <v>131007921.2</v>
      </c>
      <c r="CE122">
        <v>88571291.540000007</v>
      </c>
      <c r="CF122">
        <v>75604739.540000007</v>
      </c>
      <c r="CG122">
        <v>52615017.969999999</v>
      </c>
      <c r="CH122">
        <v>6739.4336999999996</v>
      </c>
      <c r="CI122">
        <v>8765.9263499999997</v>
      </c>
      <c r="CJ122">
        <v>4927.7369710000003</v>
      </c>
      <c r="CK122">
        <v>3599.3174739999999</v>
      </c>
      <c r="CL122">
        <v>3429.3057840000001</v>
      </c>
      <c r="CM122">
        <v>2706.360197</v>
      </c>
      <c r="CN122">
        <v>2.1089570000000002</v>
      </c>
      <c r="CO122">
        <v>385.39805799999999</v>
      </c>
      <c r="CP122">
        <v>5.9356825180000001</v>
      </c>
      <c r="CQ122">
        <v>0.70174874499999995</v>
      </c>
      <c r="CR122">
        <v>0.75498491099999998</v>
      </c>
      <c r="CS122">
        <v>0.64851271399999999</v>
      </c>
      <c r="CT122">
        <v>0.59769640800000001</v>
      </c>
      <c r="CU122">
        <v>0.55655936900000003</v>
      </c>
      <c r="CV122">
        <v>0.51784218900000001</v>
      </c>
      <c r="CW122">
        <v>2620181</v>
      </c>
      <c r="CX122">
        <v>320.35061300000001</v>
      </c>
      <c r="CY122" s="3" t="s">
        <v>117</v>
      </c>
      <c r="CZ122" s="3" t="s">
        <v>137</v>
      </c>
      <c r="DA122" s="3" t="s">
        <v>112</v>
      </c>
      <c r="DB122" s="3" t="str">
        <f>IF(Table1_1[[#This Row],[Drainage Area]]&lt;5000,"Small",IF(Table1_1[[#This Row],[Drainage Area]]&lt;20000,"Medium","Large"))</f>
        <v>Medium</v>
      </c>
      <c r="DC122" s="3" t="str">
        <f>IF(Table1_1[[#This Row],[Population Density]]&lt;200,"Low",IF(Table1_1[[#This Row],[Population Density]]&lt;500,"Medium","High"))</f>
        <v>Medium</v>
      </c>
      <c r="DD122" s="3" t="str">
        <f>IF(Table1_1[[#This Row],[Relief Ratio]]&lt;0.02,"Flat",IF(Table1_1[[#This Row],[Relief Ratio]]&lt;0.05,"Moderate","Steep"))</f>
        <v>Flat</v>
      </c>
      <c r="DE122" s="3" t="str">
        <f>IF(Table1_1[[#This Row],[Drainage Intensity]]&lt;2,"Low",IF(Table1_1[[#This Row],[Drainage Density]]&lt;4,"Moderate","High"))</f>
        <v>Low</v>
      </c>
      <c r="DF122" s="12">
        <f>Table1_1[[#This Row],[Drainage Density]]*Table1_1[[#This Row],[Relief Ratio]]</f>
        <v>1.4694878618279999E-6</v>
      </c>
      <c r="DG122" s="3" t="str">
        <f>IF(Table1_1[[#This Row],[Flood Risk Index]]&lt;0.1,"Low",IF(Table1_1[[#This Row],[Flood Risk Index]]&lt;0.3,"Moderate","High"))</f>
        <v>Low</v>
      </c>
    </row>
    <row r="123" spans="1:111" x14ac:dyDescent="0.3">
      <c r="A123" s="3" t="s">
        <v>248</v>
      </c>
      <c r="B123">
        <v>5</v>
      </c>
      <c r="C123">
        <v>179304.6875</v>
      </c>
      <c r="D123">
        <v>126870.2188</v>
      </c>
      <c r="E123">
        <v>11295.41992</v>
      </c>
      <c r="F123">
        <v>840</v>
      </c>
      <c r="G123">
        <v>133354.9063</v>
      </c>
      <c r="H123">
        <v>508140.15629999997</v>
      </c>
      <c r="I123">
        <v>1.4132921700000001</v>
      </c>
      <c r="J123">
        <v>0.63516181699999996</v>
      </c>
      <c r="K123">
        <v>6.2989810000000004E-3</v>
      </c>
      <c r="L123">
        <v>2.5000000000000002E-10</v>
      </c>
      <c r="M123">
        <v>0.54972463800000004</v>
      </c>
      <c r="N123">
        <v>1.574401975</v>
      </c>
      <c r="O123">
        <v>3.3455300000000002E-4</v>
      </c>
      <c r="P123">
        <v>1.548E-4</v>
      </c>
      <c r="Q123">
        <v>1.358324528</v>
      </c>
      <c r="R123">
        <v>1.344567657</v>
      </c>
      <c r="S123">
        <v>0.35286462299999999</v>
      </c>
      <c r="T123">
        <v>137</v>
      </c>
      <c r="U123">
        <v>1.51E-8</v>
      </c>
      <c r="V123">
        <v>9.7200000000000004E-5</v>
      </c>
      <c r="W123" s="13">
        <v>2.33E-12</v>
      </c>
      <c r="X123">
        <v>0.13003225600000001</v>
      </c>
      <c r="Y123">
        <v>137</v>
      </c>
      <c r="Z123">
        <v>25</v>
      </c>
      <c r="AA123">
        <v>5</v>
      </c>
      <c r="AB123">
        <v>2</v>
      </c>
      <c r="AC123">
        <v>1</v>
      </c>
      <c r="AG123">
        <v>829208.75</v>
      </c>
      <c r="AH123">
        <v>531205.75</v>
      </c>
      <c r="AI123">
        <v>284359.09379999997</v>
      </c>
      <c r="AJ123">
        <v>95663.328129999994</v>
      </c>
      <c r="AK123">
        <v>8097.5092770000001</v>
      </c>
      <c r="AO123">
        <v>6052.6186520000001</v>
      </c>
      <c r="AP123">
        <v>21248.230469999999</v>
      </c>
      <c r="AQ123">
        <v>56871.820310000003</v>
      </c>
      <c r="AR123">
        <v>47831.664060000003</v>
      </c>
      <c r="AS123">
        <v>8097.5092770000001</v>
      </c>
      <c r="AT123">
        <v>0.64061760899999998</v>
      </c>
      <c r="AU123">
        <v>0.53530877799999999</v>
      </c>
      <c r="AV123">
        <v>0.33641734699999998</v>
      </c>
      <c r="AW123">
        <v>8.4645904999999994E-2</v>
      </c>
      <c r="BA123">
        <v>5.4800000190000002</v>
      </c>
      <c r="BB123">
        <v>5</v>
      </c>
      <c r="BC123">
        <v>2.5</v>
      </c>
      <c r="BD123">
        <v>2</v>
      </c>
      <c r="BH123">
        <v>24.461877999999999</v>
      </c>
      <c r="BI123">
        <v>12.879811999999999</v>
      </c>
      <c r="BJ123">
        <v>52.456296000000002</v>
      </c>
      <c r="BK123">
        <v>283.85164500000002</v>
      </c>
      <c r="BL123">
        <v>36.629596999999997</v>
      </c>
      <c r="BM123">
        <v>12.093588</v>
      </c>
      <c r="BN123">
        <v>24.536009</v>
      </c>
      <c r="BO123">
        <v>24.403162999999999</v>
      </c>
      <c r="BP123">
        <v>22.978660000000001</v>
      </c>
      <c r="BQ123">
        <v>28.187455</v>
      </c>
      <c r="BR123">
        <v>21.092476999999999</v>
      </c>
      <c r="BS123">
        <v>1092.8767439999999</v>
      </c>
      <c r="BT123">
        <v>387.30657600000001</v>
      </c>
      <c r="BU123">
        <v>0.44427800000000001</v>
      </c>
      <c r="BV123">
        <v>115.175816</v>
      </c>
      <c r="BW123">
        <v>775.85126700000001</v>
      </c>
      <c r="BX123">
        <v>4.2584689999999998</v>
      </c>
      <c r="BY123">
        <v>182.904213</v>
      </c>
      <c r="BZ123">
        <v>18.587674</v>
      </c>
      <c r="CA123" s="3" t="s">
        <v>139</v>
      </c>
      <c r="CB123">
        <v>592812265.79999995</v>
      </c>
      <c r="CC123">
        <v>423385327.19999999</v>
      </c>
      <c r="CD123">
        <v>283347972.69999999</v>
      </c>
      <c r="CE123">
        <v>187435598.30000001</v>
      </c>
      <c r="CF123">
        <v>156853362.80000001</v>
      </c>
      <c r="CG123">
        <v>106204957.59999999</v>
      </c>
      <c r="CH123">
        <v>7055.1576999999997</v>
      </c>
      <c r="CI123">
        <v>9176.5859999999993</v>
      </c>
      <c r="CJ123">
        <v>5155.1304</v>
      </c>
      <c r="CK123">
        <v>3743.8674000000001</v>
      </c>
      <c r="CL123">
        <v>3565.6610000000001</v>
      </c>
      <c r="CM123">
        <v>2801.1133</v>
      </c>
      <c r="CN123">
        <v>11.033118</v>
      </c>
      <c r="CO123">
        <v>533.36428599999999</v>
      </c>
      <c r="CP123">
        <v>19.14130166</v>
      </c>
      <c r="CQ123">
        <v>0.72103642999999995</v>
      </c>
      <c r="CR123">
        <v>0.77573579999999998</v>
      </c>
      <c r="CS123">
        <v>0.66633719999999996</v>
      </c>
      <c r="CT123">
        <v>0.61412420000000001</v>
      </c>
      <c r="CU123">
        <v>0.57185649999999999</v>
      </c>
      <c r="CV123">
        <v>0.53207517000000004</v>
      </c>
      <c r="CW123">
        <v>7877672</v>
      </c>
      <c r="CX123">
        <v>692.72102099999995</v>
      </c>
      <c r="CY123" s="3" t="s">
        <v>117</v>
      </c>
      <c r="CZ123" s="3" t="s">
        <v>137</v>
      </c>
      <c r="DA123" s="3" t="s">
        <v>135</v>
      </c>
      <c r="DB123" s="3" t="str">
        <f>IF(Table1_1[[#This Row],[Drainage Area]]&lt;5000,"Small",IF(Table1_1[[#This Row],[Drainage Area]]&lt;20000,"Medium","Large"))</f>
        <v>Medium</v>
      </c>
      <c r="DC123" s="3" t="str">
        <f>IF(Table1_1[[#This Row],[Population Density]]&lt;200,"Low",IF(Table1_1[[#This Row],[Population Density]]&lt;500,"Medium","High"))</f>
        <v>High</v>
      </c>
      <c r="DD123" s="3" t="str">
        <f>IF(Table1_1[[#This Row],[Relief Ratio]]&lt;0.02,"Flat",IF(Table1_1[[#This Row],[Relief Ratio]]&lt;0.05,"Moderate","Steep"))</f>
        <v>Flat</v>
      </c>
      <c r="DE123" s="3" t="str">
        <f>IF(Table1_1[[#This Row],[Drainage Intensity]]&lt;2,"Low",IF(Table1_1[[#This Row],[Drainage Density]]&lt;4,"Moderate","High"))</f>
        <v>Low</v>
      </c>
      <c r="DF123" s="12">
        <f>Table1_1[[#This Row],[Drainage Density]]*Table1_1[[#This Row],[Relief Ratio]]</f>
        <v>9.7508225879999997E-7</v>
      </c>
      <c r="DG123" s="3" t="str">
        <f>IF(Table1_1[[#This Row],[Flood Risk Index]]&lt;0.1,"Low",IF(Table1_1[[#This Row],[Flood Risk Index]]&lt;0.3,"Moderate","High"))</f>
        <v>Low</v>
      </c>
    </row>
    <row r="124" spans="1:111" x14ac:dyDescent="0.3">
      <c r="A124" s="3" t="s">
        <v>249</v>
      </c>
      <c r="B124">
        <v>5</v>
      </c>
      <c r="C124">
        <v>332344.34379999997</v>
      </c>
      <c r="D124">
        <v>198268.76560000001</v>
      </c>
      <c r="E124">
        <v>22102.804690000001</v>
      </c>
      <c r="F124">
        <v>884</v>
      </c>
      <c r="G124">
        <v>213449.1563</v>
      </c>
      <c r="H124">
        <v>727485.5625</v>
      </c>
      <c r="I124">
        <v>1.6762315029999999</v>
      </c>
      <c r="J124">
        <v>0.48513039899999999</v>
      </c>
      <c r="K124">
        <v>4.141502E-3</v>
      </c>
      <c r="L124">
        <v>1.12E-10</v>
      </c>
      <c r="M124">
        <v>0.52481770500000002</v>
      </c>
      <c r="N124">
        <v>2.0613014700000001</v>
      </c>
      <c r="O124">
        <v>4.8248399999999998E-4</v>
      </c>
      <c r="P124">
        <v>1.6113799999999999E-4</v>
      </c>
      <c r="Q124">
        <v>1.390182853</v>
      </c>
      <c r="R124">
        <v>1.557018757</v>
      </c>
      <c r="S124">
        <v>0.45683976999999998</v>
      </c>
      <c r="T124">
        <v>280</v>
      </c>
      <c r="U124">
        <v>1.59E-8</v>
      </c>
      <c r="V124">
        <v>9.8599999999999998E-5</v>
      </c>
      <c r="W124" s="13">
        <v>2.56E-12</v>
      </c>
      <c r="X124">
        <v>0.142445818</v>
      </c>
      <c r="Y124">
        <v>280</v>
      </c>
      <c r="Z124">
        <v>57</v>
      </c>
      <c r="AA124">
        <v>10</v>
      </c>
      <c r="AB124">
        <v>3</v>
      </c>
      <c r="AC124">
        <v>1</v>
      </c>
      <c r="AG124">
        <v>1808250.25</v>
      </c>
      <c r="AH124">
        <v>978104.9375</v>
      </c>
      <c r="AI124">
        <v>352983.5625</v>
      </c>
      <c r="AJ124">
        <v>261121.1875</v>
      </c>
      <c r="AK124">
        <v>161137.17189999999</v>
      </c>
      <c r="AO124">
        <v>6458.0366210000002</v>
      </c>
      <c r="AP124">
        <v>17159.73633</v>
      </c>
      <c r="AQ124">
        <v>35298.355470000002</v>
      </c>
      <c r="AR124">
        <v>87040.398440000004</v>
      </c>
      <c r="AS124">
        <v>161137.17189999999</v>
      </c>
      <c r="AT124">
        <v>0.54091239000000002</v>
      </c>
      <c r="AU124">
        <v>0.360885173</v>
      </c>
      <c r="AV124">
        <v>0.73975449800000004</v>
      </c>
      <c r="AW124">
        <v>0.61709725900000001</v>
      </c>
      <c r="BA124">
        <v>4.9122805600000001</v>
      </c>
      <c r="BB124">
        <v>5.6999998090000004</v>
      </c>
      <c r="BC124">
        <v>3.3333332539999998</v>
      </c>
      <c r="BD124">
        <v>3</v>
      </c>
      <c r="BH124">
        <v>24.902246999999999</v>
      </c>
      <c r="BI124">
        <v>12.899039</v>
      </c>
      <c r="BJ124">
        <v>52.777355</v>
      </c>
      <c r="BK124">
        <v>284.862773</v>
      </c>
      <c r="BL124">
        <v>37.202514000000001</v>
      </c>
      <c r="BM124">
        <v>12.774029000000001</v>
      </c>
      <c r="BN124">
        <v>24.428484999999998</v>
      </c>
      <c r="BO124">
        <v>24.633413000000001</v>
      </c>
      <c r="BP124">
        <v>23.613184</v>
      </c>
      <c r="BQ124">
        <v>28.683336000000001</v>
      </c>
      <c r="BR124">
        <v>21.586881999999999</v>
      </c>
      <c r="BS124">
        <v>872.12601099999995</v>
      </c>
      <c r="BT124">
        <v>288.74765000000002</v>
      </c>
      <c r="BU124">
        <v>0.51602899999999996</v>
      </c>
      <c r="BV124">
        <v>108.45769300000001</v>
      </c>
      <c r="BW124">
        <v>583.37216799999999</v>
      </c>
      <c r="BX124">
        <v>4.4798539999999996</v>
      </c>
      <c r="BY124">
        <v>132.38612000000001</v>
      </c>
      <c r="BZ124">
        <v>25.745902000000001</v>
      </c>
      <c r="CA124" s="3" t="s">
        <v>139</v>
      </c>
      <c r="CB124">
        <v>410222242.69999999</v>
      </c>
      <c r="CC124">
        <v>294414346.80000001</v>
      </c>
      <c r="CD124">
        <v>198650214</v>
      </c>
      <c r="CE124">
        <v>132487744.59999999</v>
      </c>
      <c r="CF124">
        <v>111660251</v>
      </c>
      <c r="CG124">
        <v>76310587.099999994</v>
      </c>
      <c r="CH124">
        <v>7055.1576999999997</v>
      </c>
      <c r="CI124">
        <v>9176.5859999999993</v>
      </c>
      <c r="CJ124">
        <v>5155.1304</v>
      </c>
      <c r="CK124">
        <v>3743.8674000000001</v>
      </c>
      <c r="CL124">
        <v>3565.6610000000001</v>
      </c>
      <c r="CM124">
        <v>2801.1133</v>
      </c>
      <c r="CN124">
        <v>8.1572469999999999</v>
      </c>
      <c r="CO124">
        <v>421.91208799999998</v>
      </c>
      <c r="CP124">
        <v>15.634106170000001</v>
      </c>
      <c r="CQ124">
        <v>0.72103642999999995</v>
      </c>
      <c r="CR124">
        <v>0.77573579999999998</v>
      </c>
      <c r="CS124">
        <v>0.66633719999999996</v>
      </c>
      <c r="CT124">
        <v>0.61412420000000001</v>
      </c>
      <c r="CU124">
        <v>0.57185649999999999</v>
      </c>
      <c r="CV124">
        <v>0.53207517000000004</v>
      </c>
      <c r="CW124">
        <v>10697220</v>
      </c>
      <c r="CX124">
        <v>482.51033899999999</v>
      </c>
      <c r="CY124" s="3" t="s">
        <v>117</v>
      </c>
      <c r="CZ124" s="3" t="s">
        <v>137</v>
      </c>
      <c r="DA124" s="3" t="s">
        <v>135</v>
      </c>
      <c r="DB124" s="3" t="str">
        <f>IF(Table1_1[[#This Row],[Drainage Area]]&lt;5000,"Small",IF(Table1_1[[#This Row],[Drainage Area]]&lt;20000,"Medium","Large"))</f>
        <v>Large</v>
      </c>
      <c r="DC124" s="3" t="str">
        <f>IF(Table1_1[[#This Row],[Population Density]]&lt;200,"Low",IF(Table1_1[[#This Row],[Population Density]]&lt;500,"Medium","High"))</f>
        <v>Medium</v>
      </c>
      <c r="DD124" s="3" t="str">
        <f>IF(Table1_1[[#This Row],[Relief Ratio]]&lt;0.02,"Flat",IF(Table1_1[[#This Row],[Relief Ratio]]&lt;0.05,"Moderate","Steep"))</f>
        <v>Flat</v>
      </c>
      <c r="DE124" s="3" t="str">
        <f>IF(Table1_1[[#This Row],[Drainage Intensity]]&lt;2,"Low",IF(Table1_1[[#This Row],[Drainage Density]]&lt;4,"Moderate","High"))</f>
        <v>Low</v>
      </c>
      <c r="DF124" s="12">
        <f>Table1_1[[#This Row],[Drainage Density]]*Table1_1[[#This Row],[Relief Ratio]]</f>
        <v>6.67353349276E-7</v>
      </c>
      <c r="DG124" s="3" t="str">
        <f>IF(Table1_1[[#This Row],[Flood Risk Index]]&lt;0.1,"Low",IF(Table1_1[[#This Row],[Flood Risk Index]]&lt;0.3,"Moderate","High"))</f>
        <v>Low</v>
      </c>
    </row>
    <row r="125" spans="1:111" x14ac:dyDescent="0.3">
      <c r="A125" s="3" t="s">
        <v>250</v>
      </c>
      <c r="B125">
        <v>3</v>
      </c>
      <c r="C125">
        <v>127724.74219999999</v>
      </c>
      <c r="D125">
        <v>87262.796879999994</v>
      </c>
      <c r="E125">
        <v>2428.131836</v>
      </c>
      <c r="F125">
        <v>458</v>
      </c>
      <c r="G125">
        <v>89340.929690000004</v>
      </c>
      <c r="H125">
        <v>307853.46879999997</v>
      </c>
      <c r="I125">
        <v>1.463679194</v>
      </c>
      <c r="J125">
        <v>0.30420848700000003</v>
      </c>
      <c r="K125">
        <v>5.1264300000000004E-3</v>
      </c>
      <c r="L125">
        <v>8.0500000000000001E-10</v>
      </c>
      <c r="M125">
        <v>0.32195416100000002</v>
      </c>
      <c r="N125">
        <v>3.287219286</v>
      </c>
      <c r="O125">
        <v>8.1199999999999995E-5</v>
      </c>
      <c r="P125">
        <v>1.5134799999999999E-4</v>
      </c>
      <c r="Q125">
        <v>1.7749215359999999</v>
      </c>
      <c r="R125">
        <v>1.4296330209999999</v>
      </c>
      <c r="S125">
        <v>0.41488811399999997</v>
      </c>
      <c r="T125">
        <v>21</v>
      </c>
      <c r="U125">
        <v>1.03E-8</v>
      </c>
      <c r="V125">
        <v>6.7999999999999999E-5</v>
      </c>
      <c r="W125" s="13">
        <v>1.56E-12</v>
      </c>
      <c r="X125">
        <v>6.9317497000000006E-2</v>
      </c>
      <c r="Y125">
        <v>21</v>
      </c>
      <c r="Z125">
        <v>3</v>
      </c>
      <c r="AA125">
        <v>1</v>
      </c>
      <c r="AG125">
        <v>182875.64060000001</v>
      </c>
      <c r="AH125">
        <v>112390.07030000001</v>
      </c>
      <c r="AI125">
        <v>72227.78125</v>
      </c>
      <c r="AO125">
        <v>8708.3642579999996</v>
      </c>
      <c r="AP125">
        <v>37463.355470000002</v>
      </c>
      <c r="AQ125">
        <v>72227.78125</v>
      </c>
      <c r="AT125">
        <v>0.61457103499999999</v>
      </c>
      <c r="AU125">
        <v>0.64265269000000003</v>
      </c>
      <c r="BA125">
        <v>7</v>
      </c>
      <c r="BB125">
        <v>3</v>
      </c>
      <c r="BH125">
        <v>24.151350000000001</v>
      </c>
      <c r="BI125">
        <v>10.871689</v>
      </c>
      <c r="BJ125">
        <v>54.394201000000002</v>
      </c>
      <c r="BK125">
        <v>202.38635099999999</v>
      </c>
      <c r="BL125">
        <v>34.497084999999998</v>
      </c>
      <c r="BM125">
        <v>14.513735</v>
      </c>
      <c r="BN125">
        <v>19.983350000000002</v>
      </c>
      <c r="BO125">
        <v>23.420390999999999</v>
      </c>
      <c r="BP125">
        <v>23.831212000000001</v>
      </c>
      <c r="BQ125">
        <v>27.133015</v>
      </c>
      <c r="BR125">
        <v>22.223963999999999</v>
      </c>
      <c r="BS125">
        <v>1922.8412060000001</v>
      </c>
      <c r="BT125">
        <v>765.14606400000002</v>
      </c>
      <c r="BU125">
        <v>0.45996599999999999</v>
      </c>
      <c r="BV125">
        <v>134.482891</v>
      </c>
      <c r="BW125">
        <v>1468.0864320000001</v>
      </c>
      <c r="BX125">
        <v>8.8355110000000003</v>
      </c>
      <c r="BY125">
        <v>109.59497500000001</v>
      </c>
      <c r="BZ125">
        <v>55.556784</v>
      </c>
      <c r="CA125" s="3" t="s">
        <v>116</v>
      </c>
      <c r="CB125">
        <v>609700604.5</v>
      </c>
      <c r="CC125">
        <v>436997832.5</v>
      </c>
      <c r="CD125">
        <v>294046659.19999999</v>
      </c>
      <c r="CE125">
        <v>195443466.80000001</v>
      </c>
      <c r="CF125">
        <v>164090733.69999999</v>
      </c>
      <c r="CG125">
        <v>111584646.5</v>
      </c>
      <c r="CH125">
        <v>7055.1576999999997</v>
      </c>
      <c r="CI125">
        <v>9176.5859999999993</v>
      </c>
      <c r="CJ125">
        <v>5155.1304</v>
      </c>
      <c r="CK125">
        <v>3743.8674000000001</v>
      </c>
      <c r="CL125">
        <v>3565.6610000000001</v>
      </c>
      <c r="CM125">
        <v>2801.1133</v>
      </c>
      <c r="CN125">
        <v>9.7856140000000007</v>
      </c>
      <c r="CO125">
        <v>490.24242400000003</v>
      </c>
      <c r="CP125">
        <v>27.383720929999999</v>
      </c>
      <c r="CQ125">
        <v>0.72103642999999995</v>
      </c>
      <c r="CR125">
        <v>0.77573579999999998</v>
      </c>
      <c r="CS125">
        <v>0.66633719999999996</v>
      </c>
      <c r="CT125">
        <v>0.61412420000000001</v>
      </c>
      <c r="CU125">
        <v>0.57185649999999999</v>
      </c>
      <c r="CV125">
        <v>0.53207517000000004</v>
      </c>
      <c r="CW125">
        <v>1623644</v>
      </c>
      <c r="CX125">
        <v>662.64390800000001</v>
      </c>
      <c r="CY125" s="3" t="s">
        <v>110</v>
      </c>
      <c r="CZ125" s="3" t="s">
        <v>110</v>
      </c>
      <c r="DA125" s="3" t="s">
        <v>135</v>
      </c>
      <c r="DB125" s="3" t="str">
        <f>IF(Table1_1[[#This Row],[Drainage Area]]&lt;5000,"Small",IF(Table1_1[[#This Row],[Drainage Area]]&lt;20000,"Medium","Large"))</f>
        <v>Small</v>
      </c>
      <c r="DC125" s="3" t="str">
        <f>IF(Table1_1[[#This Row],[Population Density]]&lt;200,"Low",IF(Table1_1[[#This Row],[Population Density]]&lt;500,"Medium","High"))</f>
        <v>High</v>
      </c>
      <c r="DD125" s="3" t="str">
        <f>IF(Table1_1[[#This Row],[Relief Ratio]]&lt;0.02,"Flat",IF(Table1_1[[#This Row],[Relief Ratio]]&lt;0.05,"Moderate","Steep"))</f>
        <v>Flat</v>
      </c>
      <c r="DE125" s="3" t="str">
        <f>IF(Table1_1[[#This Row],[Drainage Intensity]]&lt;2,"Low",IF(Table1_1[[#This Row],[Drainage Density]]&lt;4,"Moderate","High"))</f>
        <v>Low</v>
      </c>
      <c r="DF125" s="12">
        <f>Table1_1[[#This Row],[Drainage Density]]*Table1_1[[#This Row],[Relief Ratio]]</f>
        <v>7.7587492764000005E-7</v>
      </c>
      <c r="DG125" s="3" t="str">
        <f>IF(Table1_1[[#This Row],[Flood Risk Index]]&lt;0.1,"Low",IF(Table1_1[[#This Row],[Flood Risk Index]]&lt;0.3,"Moderate","High"))</f>
        <v>Low</v>
      </c>
    </row>
    <row r="126" spans="1:111" x14ac:dyDescent="0.3">
      <c r="A126" s="3" t="s">
        <v>251</v>
      </c>
      <c r="B126">
        <v>5</v>
      </c>
      <c r="C126">
        <v>238112.76560000001</v>
      </c>
      <c r="D126">
        <v>147107.8125</v>
      </c>
      <c r="E126">
        <v>15799.527340000001</v>
      </c>
      <c r="F126">
        <v>897</v>
      </c>
      <c r="G126">
        <v>154135.8125</v>
      </c>
      <c r="H126">
        <v>640746.875</v>
      </c>
      <c r="I126">
        <v>1.6186275480000001</v>
      </c>
      <c r="J126">
        <v>0.66502350600000004</v>
      </c>
      <c r="K126">
        <v>5.8195429999999999E-3</v>
      </c>
      <c r="L126">
        <v>1.8299999999999999E-10</v>
      </c>
      <c r="M126">
        <v>0.48359405999999999</v>
      </c>
      <c r="N126">
        <v>1.503706336</v>
      </c>
      <c r="O126">
        <v>4.1357999999999998E-4</v>
      </c>
      <c r="P126">
        <v>1.8898600000000001E-4</v>
      </c>
      <c r="Q126">
        <v>1.448223829</v>
      </c>
      <c r="R126">
        <v>1.544824362</v>
      </c>
      <c r="S126">
        <v>0.37161752599999998</v>
      </c>
      <c r="T126">
        <v>190</v>
      </c>
      <c r="U126">
        <v>1.6800000000000002E-8</v>
      </c>
      <c r="V126">
        <v>8.8800000000000004E-5</v>
      </c>
      <c r="W126" s="13">
        <v>3.17E-12</v>
      </c>
      <c r="X126">
        <v>0.169520527</v>
      </c>
      <c r="Y126">
        <v>190</v>
      </c>
      <c r="Z126">
        <v>57</v>
      </c>
      <c r="AA126">
        <v>14</v>
      </c>
      <c r="AB126">
        <v>3</v>
      </c>
      <c r="AC126">
        <v>1</v>
      </c>
      <c r="AG126">
        <v>1500666.5</v>
      </c>
      <c r="AH126">
        <v>850580.375</v>
      </c>
      <c r="AI126">
        <v>448903.6875</v>
      </c>
      <c r="AJ126">
        <v>82725.882809999996</v>
      </c>
      <c r="AK126">
        <v>103014.375</v>
      </c>
      <c r="AO126">
        <v>7898.2446289999998</v>
      </c>
      <c r="AP126">
        <v>14922.462890000001</v>
      </c>
      <c r="AQ126">
        <v>32064.54883</v>
      </c>
      <c r="AR126">
        <v>27575.29492</v>
      </c>
      <c r="AS126">
        <v>103014.375</v>
      </c>
      <c r="AT126">
        <v>0.56680172699999998</v>
      </c>
      <c r="AU126">
        <v>0.52776163799999998</v>
      </c>
      <c r="AV126">
        <v>0.18428425500000001</v>
      </c>
      <c r="AW126">
        <v>1.2452496289999999</v>
      </c>
      <c r="BA126">
        <v>3.3333332539999998</v>
      </c>
      <c r="BB126">
        <v>4.0714287760000003</v>
      </c>
      <c r="BC126">
        <v>4.6666665079999996</v>
      </c>
      <c r="BD126">
        <v>3</v>
      </c>
      <c r="BH126">
        <v>26.961034999999999</v>
      </c>
      <c r="BI126">
        <v>12.906998</v>
      </c>
      <c r="BJ126">
        <v>45.551727999999997</v>
      </c>
      <c r="BK126">
        <v>418.17482100000001</v>
      </c>
      <c r="BL126">
        <v>42.005966999999998</v>
      </c>
      <c r="BM126">
        <v>13.676867</v>
      </c>
      <c r="BN126">
        <v>28.3291</v>
      </c>
      <c r="BO126">
        <v>26.624314999999999</v>
      </c>
      <c r="BP126">
        <v>26.504819000000001</v>
      </c>
      <c r="BQ126">
        <v>32.801462000000001</v>
      </c>
      <c r="BR126">
        <v>22.079079</v>
      </c>
      <c r="BS126">
        <v>818.56385899999998</v>
      </c>
      <c r="BT126">
        <v>231.767515</v>
      </c>
      <c r="BU126">
        <v>4.2138010000000001</v>
      </c>
      <c r="BV126">
        <v>124.130995</v>
      </c>
      <c r="BW126">
        <v>588.45482400000003</v>
      </c>
      <c r="BX126">
        <v>17.821355000000001</v>
      </c>
      <c r="BY126">
        <v>147.96685199999999</v>
      </c>
      <c r="BZ126">
        <v>26.337904000000002</v>
      </c>
      <c r="CA126" s="3" t="s">
        <v>139</v>
      </c>
      <c r="CB126">
        <v>241107155.90000001</v>
      </c>
      <c r="CC126">
        <v>174637916.40000001</v>
      </c>
      <c r="CD126">
        <v>119623525</v>
      </c>
      <c r="CE126">
        <v>81041013.299999997</v>
      </c>
      <c r="CF126">
        <v>69474322.969999999</v>
      </c>
      <c r="CG126">
        <v>48570784.079999998</v>
      </c>
      <c r="CH126">
        <v>6892.5598399999999</v>
      </c>
      <c r="CI126">
        <v>8965.0962799999998</v>
      </c>
      <c r="CJ126">
        <v>5038.0227839999998</v>
      </c>
      <c r="CK126">
        <v>3669.424188</v>
      </c>
      <c r="CL126">
        <v>3495.4380639999999</v>
      </c>
      <c r="CM126">
        <v>2752.3154519999998</v>
      </c>
      <c r="CN126">
        <v>1.846339</v>
      </c>
      <c r="CO126">
        <v>362.27</v>
      </c>
      <c r="CP126">
        <v>5.638241989</v>
      </c>
      <c r="CQ126">
        <v>0.71110327200000001</v>
      </c>
      <c r="CR126">
        <v>0.76504909200000004</v>
      </c>
      <c r="CS126">
        <v>0.65715758999999996</v>
      </c>
      <c r="CT126">
        <v>0.60566388699999996</v>
      </c>
      <c r="CU126">
        <v>0.56397847800000001</v>
      </c>
      <c r="CV126">
        <v>0.524745185</v>
      </c>
      <c r="CW126">
        <v>4647239</v>
      </c>
      <c r="CX126">
        <v>291.00780800000001</v>
      </c>
      <c r="CY126" s="3" t="s">
        <v>117</v>
      </c>
      <c r="CZ126" s="3" t="s">
        <v>137</v>
      </c>
      <c r="DA126" s="3" t="s">
        <v>110</v>
      </c>
      <c r="DB126" s="3" t="str">
        <f>IF(Table1_1[[#This Row],[Drainage Area]]&lt;5000,"Small",IF(Table1_1[[#This Row],[Drainage Area]]&lt;20000,"Medium","Large"))</f>
        <v>Medium</v>
      </c>
      <c r="DC126" s="3" t="str">
        <f>IF(Table1_1[[#This Row],[Population Density]]&lt;200,"Low",IF(Table1_1[[#This Row],[Population Density]]&lt;500,"Medium","High"))</f>
        <v>Medium</v>
      </c>
      <c r="DD126" s="3" t="str">
        <f>IF(Table1_1[[#This Row],[Relief Ratio]]&lt;0.02,"Flat",IF(Table1_1[[#This Row],[Relief Ratio]]&lt;0.05,"Moderate","Steep"))</f>
        <v>Flat</v>
      </c>
      <c r="DE126" s="3" t="str">
        <f>IF(Table1_1[[#This Row],[Drainage Intensity]]&lt;2,"Low",IF(Table1_1[[#This Row],[Drainage Density]]&lt;4,"Moderate","High"))</f>
        <v>Low</v>
      </c>
      <c r="DF126" s="12">
        <f>Table1_1[[#This Row],[Drainage Density]]*Table1_1[[#This Row],[Relief Ratio]]</f>
        <v>1.099812153398E-6</v>
      </c>
      <c r="DG126" s="3" t="str">
        <f>IF(Table1_1[[#This Row],[Flood Risk Index]]&lt;0.1,"Low",IF(Table1_1[[#This Row],[Flood Risk Index]]&lt;0.3,"Moderate","High"))</f>
        <v>Low</v>
      </c>
    </row>
    <row r="127" spans="1:111" x14ac:dyDescent="0.3">
      <c r="A127" s="3" t="s">
        <v>252</v>
      </c>
      <c r="B127">
        <v>3</v>
      </c>
      <c r="C127">
        <v>140242.14060000001</v>
      </c>
      <c r="D127">
        <v>94406.539059999996</v>
      </c>
      <c r="E127">
        <v>1853.0169679999999</v>
      </c>
      <c r="F127">
        <v>832</v>
      </c>
      <c r="G127">
        <v>95682.148440000004</v>
      </c>
      <c r="H127">
        <v>291485.90629999997</v>
      </c>
      <c r="I127">
        <v>1.485512972</v>
      </c>
      <c r="J127">
        <v>0.20240329200000001</v>
      </c>
      <c r="K127">
        <v>8.6954570000000002E-3</v>
      </c>
      <c r="L127">
        <v>8.6100000000000003E-10</v>
      </c>
      <c r="M127">
        <v>0.27406534599999999</v>
      </c>
      <c r="N127">
        <v>4.9406313900000001</v>
      </c>
      <c r="O127">
        <v>7.8899999999999993E-5</v>
      </c>
      <c r="P127">
        <v>1.4972400000000001E-4</v>
      </c>
      <c r="Q127">
        <v>1.9237520690000001</v>
      </c>
      <c r="R127">
        <v>1.465708494</v>
      </c>
      <c r="S127">
        <v>0.481128365</v>
      </c>
      <c r="T127">
        <v>19</v>
      </c>
      <c r="U127">
        <v>1.24E-8</v>
      </c>
      <c r="V127">
        <v>8.2899999999999996E-5</v>
      </c>
      <c r="W127" s="13">
        <v>1.8600000000000002E-12</v>
      </c>
      <c r="X127">
        <v>0.124570213</v>
      </c>
      <c r="Y127">
        <v>19</v>
      </c>
      <c r="Z127">
        <v>3</v>
      </c>
      <c r="AA127">
        <v>1</v>
      </c>
      <c r="AG127">
        <v>132401.125</v>
      </c>
      <c r="AH127">
        <v>41342.445310000003</v>
      </c>
      <c r="AI127">
        <v>103697.19530000001</v>
      </c>
      <c r="AO127">
        <v>6968.4804690000001</v>
      </c>
      <c r="AP127">
        <v>13780.815430000001</v>
      </c>
      <c r="AQ127">
        <v>103697.19530000001</v>
      </c>
      <c r="AT127">
        <v>0.31225147800000003</v>
      </c>
      <c r="AU127">
        <v>2.5082502369999999</v>
      </c>
      <c r="BA127">
        <v>6.3333334920000004</v>
      </c>
      <c r="BB127">
        <v>3</v>
      </c>
      <c r="BH127">
        <v>23.263498999999999</v>
      </c>
      <c r="BI127">
        <v>10.160098</v>
      </c>
      <c r="BJ127">
        <v>52.854253999999997</v>
      </c>
      <c r="BK127">
        <v>209.22839500000001</v>
      </c>
      <c r="BL127">
        <v>33.383411000000002</v>
      </c>
      <c r="BM127">
        <v>14.176622999999999</v>
      </c>
      <c r="BN127">
        <v>19.206788</v>
      </c>
      <c r="BO127">
        <v>22.636685</v>
      </c>
      <c r="BP127">
        <v>22.907205000000001</v>
      </c>
      <c r="BQ127">
        <v>26.356992999999999</v>
      </c>
      <c r="BR127">
        <v>21.349278999999999</v>
      </c>
      <c r="BS127">
        <v>2059.4743319999998</v>
      </c>
      <c r="BT127">
        <v>836.28129000000001</v>
      </c>
      <c r="BU127">
        <v>0.38056899999999999</v>
      </c>
      <c r="BV127">
        <v>145.670053</v>
      </c>
      <c r="BW127">
        <v>1590.2320749999999</v>
      </c>
      <c r="BX127">
        <v>6.0437000000000003</v>
      </c>
      <c r="BY127">
        <v>82.256681999999998</v>
      </c>
      <c r="BZ127">
        <v>75.116248999999996</v>
      </c>
      <c r="CA127" s="3" t="s">
        <v>116</v>
      </c>
      <c r="CB127">
        <v>114017318.40000001</v>
      </c>
      <c r="CC127">
        <v>83449734.480000004</v>
      </c>
      <c r="CD127">
        <v>58141329.829999998</v>
      </c>
      <c r="CE127">
        <v>40010647.939999998</v>
      </c>
      <c r="CF127">
        <v>34634070.009999998</v>
      </c>
      <c r="CG127">
        <v>24480242.109999999</v>
      </c>
      <c r="CH127">
        <v>7055.1576999999997</v>
      </c>
      <c r="CI127">
        <v>9176.5859999999993</v>
      </c>
      <c r="CJ127">
        <v>5155.1304</v>
      </c>
      <c r="CK127">
        <v>3743.8674000000001</v>
      </c>
      <c r="CL127">
        <v>3565.6610000000001</v>
      </c>
      <c r="CM127">
        <v>2801.1133</v>
      </c>
      <c r="CN127">
        <v>1.8604499999999999</v>
      </c>
      <c r="CO127">
        <v>293.17391300000003</v>
      </c>
      <c r="CP127">
        <v>10.748702740000001</v>
      </c>
      <c r="CQ127">
        <v>0.72103642999999995</v>
      </c>
      <c r="CR127">
        <v>0.77573579999999998</v>
      </c>
      <c r="CS127">
        <v>0.66633719999999996</v>
      </c>
      <c r="CT127">
        <v>0.61412420000000001</v>
      </c>
      <c r="CU127">
        <v>0.57185649999999999</v>
      </c>
      <c r="CV127">
        <v>0.53207517000000004</v>
      </c>
      <c r="CW127">
        <v>398603.94910000003</v>
      </c>
      <c r="CX127">
        <v>214.446102</v>
      </c>
      <c r="CY127" s="3" t="s">
        <v>110</v>
      </c>
      <c r="CZ127" s="3" t="s">
        <v>134</v>
      </c>
      <c r="DA127" s="3" t="s">
        <v>135</v>
      </c>
      <c r="DB127" s="3" t="str">
        <f>IF(Table1_1[[#This Row],[Drainage Area]]&lt;5000,"Small",IF(Table1_1[[#This Row],[Drainage Area]]&lt;20000,"Medium","Large"))</f>
        <v>Small</v>
      </c>
      <c r="DC127" s="3" t="str">
        <f>IF(Table1_1[[#This Row],[Population Density]]&lt;200,"Low",IF(Table1_1[[#This Row],[Population Density]]&lt;500,"Medium","High"))</f>
        <v>Medium</v>
      </c>
      <c r="DD127" s="3" t="str">
        <f>IF(Table1_1[[#This Row],[Relief Ratio]]&lt;0.02,"Flat",IF(Table1_1[[#This Row],[Relief Ratio]]&lt;0.05,"Moderate","Steep"))</f>
        <v>Flat</v>
      </c>
      <c r="DE127" s="3" t="str">
        <f>IF(Table1_1[[#This Row],[Drainage Intensity]]&lt;2,"Low",IF(Table1_1[[#This Row],[Drainage Density]]&lt;4,"Moderate","High"))</f>
        <v>Low</v>
      </c>
      <c r="DF127" s="12">
        <f>Table1_1[[#This Row],[Drainage Density]]*Table1_1[[#This Row],[Relief Ratio]]</f>
        <v>1.301918603868E-6</v>
      </c>
      <c r="DG127" s="3" t="str">
        <f>IF(Table1_1[[#This Row],[Flood Risk Index]]&lt;0.1,"Low",IF(Table1_1[[#This Row],[Flood Risk Index]]&lt;0.3,"Moderate","High"))</f>
        <v>Low</v>
      </c>
    </row>
    <row r="128" spans="1:111" x14ac:dyDescent="0.3">
      <c r="A128" s="3" t="s">
        <v>253</v>
      </c>
      <c r="B128">
        <v>5</v>
      </c>
      <c r="C128">
        <v>282463.46879999997</v>
      </c>
      <c r="D128">
        <v>177001.875</v>
      </c>
      <c r="E128">
        <v>14981.12305</v>
      </c>
      <c r="F128">
        <v>865</v>
      </c>
      <c r="G128">
        <v>181422.07810000001</v>
      </c>
      <c r="H128">
        <v>661661.6875</v>
      </c>
      <c r="I128">
        <v>1.595821857</v>
      </c>
      <c r="J128">
        <v>0.455160022</v>
      </c>
      <c r="K128">
        <v>4.7678870000000002E-3</v>
      </c>
      <c r="L128">
        <v>1.5999999999999999E-10</v>
      </c>
      <c r="M128">
        <v>0.43001365699999999</v>
      </c>
      <c r="N128">
        <v>2.1970295910000002</v>
      </c>
      <c r="O128">
        <v>3.4005299999999999E-4</v>
      </c>
      <c r="P128">
        <v>1.53623E-4</v>
      </c>
      <c r="Q128">
        <v>1.5358012910000001</v>
      </c>
      <c r="R128">
        <v>1.5569410319999999</v>
      </c>
      <c r="S128">
        <v>0.42690014799999998</v>
      </c>
      <c r="T128">
        <v>181</v>
      </c>
      <c r="U128">
        <v>1.4999999999999999E-8</v>
      </c>
      <c r="V128">
        <v>9.7800000000000006E-5</v>
      </c>
      <c r="W128" s="13">
        <v>2.3100000000000001E-12</v>
      </c>
      <c r="X128">
        <v>0.13288377200000001</v>
      </c>
      <c r="Y128">
        <v>181</v>
      </c>
      <c r="Z128">
        <v>34</v>
      </c>
      <c r="AA128">
        <v>7</v>
      </c>
      <c r="AB128">
        <v>2</v>
      </c>
      <c r="AC128">
        <v>1</v>
      </c>
      <c r="AG128">
        <v>1152563.5</v>
      </c>
      <c r="AH128">
        <v>541009</v>
      </c>
      <c r="AI128">
        <v>363623.375</v>
      </c>
      <c r="AJ128">
        <v>191262.04689999999</v>
      </c>
      <c r="AK128">
        <v>52985.019529999998</v>
      </c>
      <c r="AO128">
        <v>6367.7539059999999</v>
      </c>
      <c r="AP128">
        <v>15912.0293</v>
      </c>
      <c r="AQ128">
        <v>51946.195310000003</v>
      </c>
      <c r="AR128">
        <v>95631.023440000004</v>
      </c>
      <c r="AS128">
        <v>52985.019529999998</v>
      </c>
      <c r="AT128">
        <v>0.46939626299999998</v>
      </c>
      <c r="AU128">
        <v>0.67212075000000004</v>
      </c>
      <c r="AV128">
        <v>0.52598941300000002</v>
      </c>
      <c r="AW128">
        <v>0.277028412</v>
      </c>
      <c r="BA128">
        <v>5.3235292430000003</v>
      </c>
      <c r="BB128">
        <v>4.8571429249999998</v>
      </c>
      <c r="BC128">
        <v>3.5</v>
      </c>
      <c r="BD128">
        <v>2</v>
      </c>
      <c r="BH128">
        <v>24.260224999999998</v>
      </c>
      <c r="BI128">
        <v>11.620290000000001</v>
      </c>
      <c r="BJ128">
        <v>54.068787</v>
      </c>
      <c r="BK128">
        <v>229.416043</v>
      </c>
      <c r="BL128">
        <v>35.523992999999997</v>
      </c>
      <c r="BM128">
        <v>14.053307</v>
      </c>
      <c r="BN128">
        <v>21.470685</v>
      </c>
      <c r="BO128">
        <v>23.404302999999999</v>
      </c>
      <c r="BP128">
        <v>23.824559000000001</v>
      </c>
      <c r="BQ128">
        <v>27.604177</v>
      </c>
      <c r="BR128">
        <v>22.002813</v>
      </c>
      <c r="BS128">
        <v>1230.9657629999999</v>
      </c>
      <c r="BT128">
        <v>440.42933599999998</v>
      </c>
      <c r="BU128">
        <v>0.185083</v>
      </c>
      <c r="BV128">
        <v>115.90874599999999</v>
      </c>
      <c r="BW128">
        <v>862.86673199999996</v>
      </c>
      <c r="BX128">
        <v>6.1737789999999997</v>
      </c>
      <c r="BY128">
        <v>87.616311999999994</v>
      </c>
      <c r="BZ128">
        <v>49.557952999999998</v>
      </c>
      <c r="CA128" s="3" t="s">
        <v>116</v>
      </c>
      <c r="CB128">
        <v>379726869.5</v>
      </c>
      <c r="CC128">
        <v>274829591.69999999</v>
      </c>
      <c r="CD128">
        <v>187994887.90000001</v>
      </c>
      <c r="CE128">
        <v>127028381.59999999</v>
      </c>
      <c r="CF128">
        <v>108107798.3</v>
      </c>
      <c r="CG128">
        <v>74909658.870000005</v>
      </c>
      <c r="CH128">
        <v>7044.5982459999996</v>
      </c>
      <c r="CI128">
        <v>9162.8514049999994</v>
      </c>
      <c r="CJ128">
        <v>5147.9984549999999</v>
      </c>
      <c r="CK128">
        <v>3738.812234</v>
      </c>
      <c r="CL128">
        <v>3558.1993309999998</v>
      </c>
      <c r="CM128">
        <v>2795.5519119999999</v>
      </c>
      <c r="CN128">
        <v>6.0004200000000001</v>
      </c>
      <c r="CO128">
        <v>462.91891900000002</v>
      </c>
      <c r="CP128">
        <v>18.615864609999999</v>
      </c>
      <c r="CQ128">
        <v>0.72067529900000005</v>
      </c>
      <c r="CR128">
        <v>0.77534727199999998</v>
      </c>
      <c r="CS128">
        <v>0.66600346499999996</v>
      </c>
      <c r="CT128">
        <v>0.61381661499999995</v>
      </c>
      <c r="CU128">
        <v>0.57157008499999995</v>
      </c>
      <c r="CV128">
        <v>0.53180868000000003</v>
      </c>
      <c r="CW128">
        <v>6367786</v>
      </c>
      <c r="CX128">
        <v>421.55571099999997</v>
      </c>
      <c r="CY128" s="3" t="s">
        <v>117</v>
      </c>
      <c r="CZ128" s="3" t="s">
        <v>137</v>
      </c>
      <c r="DA128" s="3" t="s">
        <v>135</v>
      </c>
      <c r="DB128" s="3" t="str">
        <f>IF(Table1_1[[#This Row],[Drainage Area]]&lt;5000,"Small",IF(Table1_1[[#This Row],[Drainage Area]]&lt;20000,"Medium","Large"))</f>
        <v>Medium</v>
      </c>
      <c r="DC128" s="3" t="str">
        <f>IF(Table1_1[[#This Row],[Population Density]]&lt;200,"Low",IF(Table1_1[[#This Row],[Population Density]]&lt;500,"Medium","High"))</f>
        <v>Medium</v>
      </c>
      <c r="DD128" s="3" t="str">
        <f>IF(Table1_1[[#This Row],[Relief Ratio]]&lt;0.02,"Flat",IF(Table1_1[[#This Row],[Relief Ratio]]&lt;0.05,"Moderate","Steep"))</f>
        <v>Flat</v>
      </c>
      <c r="DE128" s="3" t="str">
        <f>IF(Table1_1[[#This Row],[Drainage Intensity]]&lt;2,"Low",IF(Table1_1[[#This Row],[Drainage Density]]&lt;4,"Moderate","High"))</f>
        <v>Low</v>
      </c>
      <c r="DF128" s="12">
        <f>Table1_1[[#This Row],[Drainage Density]]*Table1_1[[#This Row],[Relief Ratio]]</f>
        <v>7.3245710460100006E-7</v>
      </c>
      <c r="DG128" s="3" t="str">
        <f>IF(Table1_1[[#This Row],[Flood Risk Index]]&lt;0.1,"Low",IF(Table1_1[[#This Row],[Flood Risk Index]]&lt;0.3,"Moderate","High"))</f>
        <v>Low</v>
      </c>
    </row>
    <row r="129" spans="1:111" x14ac:dyDescent="0.3">
      <c r="A129" s="3" t="s">
        <v>254</v>
      </c>
      <c r="B129">
        <v>6</v>
      </c>
      <c r="C129">
        <v>643514.25</v>
      </c>
      <c r="D129">
        <v>413485.125</v>
      </c>
      <c r="E129">
        <v>53175.53125</v>
      </c>
      <c r="F129">
        <v>1014</v>
      </c>
      <c r="G129">
        <v>431351.21879999997</v>
      </c>
      <c r="H129">
        <v>1319463.125</v>
      </c>
      <c r="I129">
        <v>1.556317806</v>
      </c>
      <c r="J129">
        <v>0.28579181399999998</v>
      </c>
      <c r="K129">
        <v>2.3507530000000001E-3</v>
      </c>
      <c r="L129">
        <v>3.5599999999999999E-11</v>
      </c>
      <c r="M129">
        <v>0.38381964000000002</v>
      </c>
      <c r="N129">
        <v>3.499050617</v>
      </c>
      <c r="O129">
        <v>6.9422199999999998E-4</v>
      </c>
      <c r="P129">
        <v>1.66238E-4</v>
      </c>
      <c r="Q129">
        <v>1.6255958079999999</v>
      </c>
      <c r="R129">
        <v>1.4918568130000001</v>
      </c>
      <c r="S129">
        <v>0.487709165</v>
      </c>
      <c r="T129">
        <v>716</v>
      </c>
      <c r="U129">
        <v>1.7199999999999999E-8</v>
      </c>
      <c r="V129">
        <v>1.0362200000000001E-4</v>
      </c>
      <c r="W129" s="13">
        <v>2.8599999999999999E-12</v>
      </c>
      <c r="X129">
        <v>0.168565348</v>
      </c>
      <c r="Y129">
        <v>716</v>
      </c>
      <c r="Z129">
        <v>159</v>
      </c>
      <c r="AA129">
        <v>30</v>
      </c>
      <c r="AB129">
        <v>8</v>
      </c>
      <c r="AC129">
        <v>2</v>
      </c>
      <c r="AD129">
        <v>1</v>
      </c>
      <c r="AG129">
        <v>4653860.5</v>
      </c>
      <c r="AH129">
        <v>2214651.25</v>
      </c>
      <c r="AI129">
        <v>806104.5625</v>
      </c>
      <c r="AJ129">
        <v>593371.4375</v>
      </c>
      <c r="AK129">
        <v>489759.78129999997</v>
      </c>
      <c r="AL129">
        <v>82046.804690000004</v>
      </c>
      <c r="AO129">
        <v>6499.8051759999998</v>
      </c>
      <c r="AP129">
        <v>13928.624019999999</v>
      </c>
      <c r="AQ129">
        <v>26870.152340000001</v>
      </c>
      <c r="AR129">
        <v>74171.429690000004</v>
      </c>
      <c r="AS129">
        <v>244879.89060000001</v>
      </c>
      <c r="AT129">
        <v>0.47587400699999999</v>
      </c>
      <c r="AU129">
        <v>0.36398714799999998</v>
      </c>
      <c r="AV129">
        <v>0.73609733600000005</v>
      </c>
      <c r="AW129">
        <v>0.82538485500000003</v>
      </c>
      <c r="AX129">
        <v>0.167524591</v>
      </c>
      <c r="BA129">
        <v>4.5031447409999998</v>
      </c>
      <c r="BB129">
        <v>5.3000001909999996</v>
      </c>
      <c r="BC129">
        <v>3.75</v>
      </c>
      <c r="BD129">
        <v>4</v>
      </c>
      <c r="BE129">
        <v>2</v>
      </c>
      <c r="BH129">
        <v>25.900796</v>
      </c>
      <c r="BI129">
        <v>13.370307</v>
      </c>
      <c r="BJ129">
        <v>49.185845999999998</v>
      </c>
      <c r="BK129">
        <v>362.38731300000001</v>
      </c>
      <c r="BL129">
        <v>39.848799999999997</v>
      </c>
      <c r="BM129">
        <v>12.641226</v>
      </c>
      <c r="BN129">
        <v>27.207574999999999</v>
      </c>
      <c r="BO129">
        <v>25.768405000000001</v>
      </c>
      <c r="BP129">
        <v>23.859309</v>
      </c>
      <c r="BQ129">
        <v>30.759874</v>
      </c>
      <c r="BR129">
        <v>21.561596000000002</v>
      </c>
      <c r="BS129">
        <v>781.88891899999999</v>
      </c>
      <c r="BT129">
        <v>206.855527</v>
      </c>
      <c r="BU129">
        <v>1.7936920000000001</v>
      </c>
      <c r="BV129">
        <v>115.50810799999999</v>
      </c>
      <c r="BW129">
        <v>532.64532299999996</v>
      </c>
      <c r="BX129">
        <v>8.6443600000000007</v>
      </c>
      <c r="BY129">
        <v>152.84575000000001</v>
      </c>
      <c r="BZ129">
        <v>25.341666</v>
      </c>
      <c r="CA129" s="3" t="s">
        <v>139</v>
      </c>
      <c r="CB129">
        <v>274066707.30000001</v>
      </c>
      <c r="CC129">
        <v>198857546.30000001</v>
      </c>
      <c r="CD129">
        <v>136590208.30000001</v>
      </c>
      <c r="CE129">
        <v>92693213.329999998</v>
      </c>
      <c r="CF129">
        <v>79271743.640000001</v>
      </c>
      <c r="CG129">
        <v>55196789.219999999</v>
      </c>
      <c r="CH129">
        <v>7055.1576999999997</v>
      </c>
      <c r="CI129">
        <v>9176.5859999999993</v>
      </c>
      <c r="CJ129">
        <v>5155.1304</v>
      </c>
      <c r="CK129">
        <v>3743.8674000000001</v>
      </c>
      <c r="CL129">
        <v>3565.6610000000001</v>
      </c>
      <c r="CM129">
        <v>2801.1133</v>
      </c>
      <c r="CN129">
        <v>2.5633249999999999</v>
      </c>
      <c r="CO129">
        <v>381.06917299999998</v>
      </c>
      <c r="CP129">
        <v>9.5134483299999992</v>
      </c>
      <c r="CQ129">
        <v>0.72103642999999995</v>
      </c>
      <c r="CR129">
        <v>0.77573579999999998</v>
      </c>
      <c r="CS129">
        <v>0.66633719999999996</v>
      </c>
      <c r="CT129">
        <v>0.61412420000000001</v>
      </c>
      <c r="CU129">
        <v>0.57185649999999999</v>
      </c>
      <c r="CV129">
        <v>0.53207517000000004</v>
      </c>
      <c r="CW129">
        <v>17646960</v>
      </c>
      <c r="CX129">
        <v>330.54139800000002</v>
      </c>
      <c r="CY129" s="3" t="s">
        <v>117</v>
      </c>
      <c r="CZ129" s="3" t="s">
        <v>137</v>
      </c>
      <c r="DA129" s="3" t="s">
        <v>135</v>
      </c>
      <c r="DB129" s="3" t="str">
        <f>IF(Table1_1[[#This Row],[Drainage Area]]&lt;5000,"Small",IF(Table1_1[[#This Row],[Drainage Area]]&lt;20000,"Medium","Large"))</f>
        <v>Large</v>
      </c>
      <c r="DC129" s="3" t="str">
        <f>IF(Table1_1[[#This Row],[Population Density]]&lt;200,"Low",IF(Table1_1[[#This Row],[Population Density]]&lt;500,"Medium","High"))</f>
        <v>Medium</v>
      </c>
      <c r="DD129" s="3" t="str">
        <f>IF(Table1_1[[#This Row],[Relief Ratio]]&lt;0.02,"Flat",IF(Table1_1[[#This Row],[Relief Ratio]]&lt;0.05,"Moderate","Steep"))</f>
        <v>Flat</v>
      </c>
      <c r="DE129" s="3" t="str">
        <f>IF(Table1_1[[#This Row],[Drainage Intensity]]&lt;2,"Low",IF(Table1_1[[#This Row],[Drainage Density]]&lt;4,"Moderate","High"))</f>
        <v>Low</v>
      </c>
      <c r="DF129" s="12">
        <f>Table1_1[[#This Row],[Drainage Density]]*Table1_1[[#This Row],[Relief Ratio]]</f>
        <v>3.9078447721400001E-7</v>
      </c>
      <c r="DG129" s="3" t="str">
        <f>IF(Table1_1[[#This Row],[Flood Risk Index]]&lt;0.1,"Low",IF(Table1_1[[#This Row],[Flood Risk Index]]&lt;0.3,"Moderate","High"))</f>
        <v>Low</v>
      </c>
    </row>
    <row r="130" spans="1:111" x14ac:dyDescent="0.3">
      <c r="A130" s="3" t="s">
        <v>255</v>
      </c>
      <c r="B130">
        <v>3</v>
      </c>
      <c r="C130">
        <v>131884.76560000001</v>
      </c>
      <c r="D130">
        <v>96508.734379999994</v>
      </c>
      <c r="E130">
        <v>1949.8756100000001</v>
      </c>
      <c r="F130">
        <v>544</v>
      </c>
      <c r="G130">
        <v>99073.179690000004</v>
      </c>
      <c r="H130">
        <v>274242.9375</v>
      </c>
      <c r="I130">
        <v>1.366557837</v>
      </c>
      <c r="J130">
        <v>0.19865280399999999</v>
      </c>
      <c r="K130">
        <v>5.4908910000000003E-3</v>
      </c>
      <c r="L130">
        <v>8.0999999999999999E-10</v>
      </c>
      <c r="M130">
        <v>0.32579609799999998</v>
      </c>
      <c r="N130">
        <v>5.0339083670000004</v>
      </c>
      <c r="O130">
        <v>1.2762400000000001E-4</v>
      </c>
      <c r="P130">
        <v>1.5056999999999999E-4</v>
      </c>
      <c r="Q130">
        <v>1.764425159</v>
      </c>
      <c r="R130">
        <v>1.3311853410000001</v>
      </c>
      <c r="S130">
        <v>0.48090487700000001</v>
      </c>
      <c r="T130">
        <v>29</v>
      </c>
      <c r="U130">
        <v>1.7900000000000001E-8</v>
      </c>
      <c r="V130">
        <v>1.19213E-4</v>
      </c>
      <c r="W130" s="13">
        <v>2.6999999999999998E-12</v>
      </c>
      <c r="X130">
        <v>8.1910223000000004E-2</v>
      </c>
      <c r="Y130">
        <v>29</v>
      </c>
      <c r="Z130">
        <v>5</v>
      </c>
      <c r="AA130">
        <v>1</v>
      </c>
      <c r="AG130">
        <v>127781.60159999999</v>
      </c>
      <c r="AH130">
        <v>82858.820309999996</v>
      </c>
      <c r="AI130">
        <v>82952.882809999996</v>
      </c>
      <c r="AO130">
        <v>4406.2622069999998</v>
      </c>
      <c r="AP130">
        <v>16571.76367</v>
      </c>
      <c r="AQ130">
        <v>82952.882809999996</v>
      </c>
      <c r="AT130">
        <v>0.64844095700000004</v>
      </c>
      <c r="AU130">
        <v>1.00113523</v>
      </c>
      <c r="BA130">
        <v>5.8000001909999996</v>
      </c>
      <c r="BB130">
        <v>5</v>
      </c>
      <c r="BH130">
        <v>24.125536</v>
      </c>
      <c r="BI130">
        <v>11.080109</v>
      </c>
      <c r="BJ130">
        <v>53.864528999999997</v>
      </c>
      <c r="BK130">
        <v>215.13054299999999</v>
      </c>
      <c r="BL130">
        <v>34.866722000000003</v>
      </c>
      <c r="BM130">
        <v>14.311078999999999</v>
      </c>
      <c r="BN130">
        <v>20.555643</v>
      </c>
      <c r="BO130">
        <v>23.427544000000001</v>
      </c>
      <c r="BP130">
        <v>23.751853000000001</v>
      </c>
      <c r="BQ130">
        <v>27.283950999999998</v>
      </c>
      <c r="BR130">
        <v>22.065937999999999</v>
      </c>
      <c r="BS130">
        <v>1560.0149939999999</v>
      </c>
      <c r="BT130">
        <v>605.42149099999995</v>
      </c>
      <c r="BU130">
        <v>0.21990799999999999</v>
      </c>
      <c r="BV130">
        <v>130.88410999999999</v>
      </c>
      <c r="BW130">
        <v>1147.7746770000001</v>
      </c>
      <c r="BX130">
        <v>7.0083299999999999</v>
      </c>
      <c r="BY130">
        <v>98.783006999999998</v>
      </c>
      <c r="BZ130">
        <v>44.109121000000002</v>
      </c>
      <c r="CA130" s="3" t="s">
        <v>116</v>
      </c>
      <c r="CB130">
        <v>321959105.80000001</v>
      </c>
      <c r="CC130">
        <v>233428587.40000001</v>
      </c>
      <c r="CD130">
        <v>160106234</v>
      </c>
      <c r="CE130">
        <v>108474886.3</v>
      </c>
      <c r="CF130">
        <v>92611841.930000007</v>
      </c>
      <c r="CG130">
        <v>64348582.630000003</v>
      </c>
      <c r="CH130">
        <v>7055.1576999999997</v>
      </c>
      <c r="CI130">
        <v>9176.5859999999993</v>
      </c>
      <c r="CJ130">
        <v>5155.1304</v>
      </c>
      <c r="CK130">
        <v>3743.8674000000001</v>
      </c>
      <c r="CL130">
        <v>3565.6610000000001</v>
      </c>
      <c r="CM130">
        <v>2801.1133</v>
      </c>
      <c r="CN130">
        <v>5.0994729999999997</v>
      </c>
      <c r="CO130">
        <v>435.73076900000001</v>
      </c>
      <c r="CP130">
        <v>19.839533190000001</v>
      </c>
      <c r="CQ130">
        <v>0.72103642999999995</v>
      </c>
      <c r="CR130">
        <v>0.77573579999999998</v>
      </c>
      <c r="CS130">
        <v>0.66633719999999996</v>
      </c>
      <c r="CT130">
        <v>0.61412420000000001</v>
      </c>
      <c r="CU130">
        <v>0.57185649999999999</v>
      </c>
      <c r="CV130">
        <v>0.53207517000000004</v>
      </c>
      <c r="CW130">
        <v>783196.25670000003</v>
      </c>
      <c r="CX130">
        <v>399.01783</v>
      </c>
      <c r="CY130" s="3" t="s">
        <v>117</v>
      </c>
      <c r="CZ130" s="3" t="s">
        <v>137</v>
      </c>
      <c r="DA130" s="3" t="s">
        <v>135</v>
      </c>
      <c r="DB130" s="3" t="str">
        <f>IF(Table1_1[[#This Row],[Drainage Area]]&lt;5000,"Small",IF(Table1_1[[#This Row],[Drainage Area]]&lt;20000,"Medium","Large"))</f>
        <v>Small</v>
      </c>
      <c r="DC130" s="3" t="str">
        <f>IF(Table1_1[[#This Row],[Population Density]]&lt;200,"Low",IF(Table1_1[[#This Row],[Population Density]]&lt;500,"Medium","High"))</f>
        <v>Medium</v>
      </c>
      <c r="DD130" s="3" t="str">
        <f>IF(Table1_1[[#This Row],[Relief Ratio]]&lt;0.02,"Flat",IF(Table1_1[[#This Row],[Relief Ratio]]&lt;0.05,"Moderate","Steep"))</f>
        <v>Flat</v>
      </c>
      <c r="DE130" s="3" t="str">
        <f>IF(Table1_1[[#This Row],[Drainage Intensity]]&lt;2,"Low",IF(Table1_1[[#This Row],[Drainage Density]]&lt;4,"Moderate","High"))</f>
        <v>Low</v>
      </c>
      <c r="DF130" s="12">
        <f>Table1_1[[#This Row],[Drainage Density]]*Table1_1[[#This Row],[Relief Ratio]]</f>
        <v>8.2676345787E-7</v>
      </c>
      <c r="DG130" s="3" t="str">
        <f>IF(Table1_1[[#This Row],[Flood Risk Index]]&lt;0.1,"Low",IF(Table1_1[[#This Row],[Flood Risk Index]]&lt;0.3,"Moderate","High"))</f>
        <v>Low</v>
      </c>
    </row>
    <row r="131" spans="1:111" x14ac:dyDescent="0.3">
      <c r="A131" s="3" t="s">
        <v>256</v>
      </c>
      <c r="B131">
        <v>4</v>
      </c>
      <c r="C131">
        <v>191453.9063</v>
      </c>
      <c r="D131">
        <v>158090.4375</v>
      </c>
      <c r="E131">
        <v>6681.5249020000001</v>
      </c>
      <c r="F131">
        <v>811</v>
      </c>
      <c r="G131">
        <v>162895.42189999999</v>
      </c>
      <c r="H131">
        <v>461495.40629999997</v>
      </c>
      <c r="I131">
        <v>1.2110403780000001</v>
      </c>
      <c r="J131">
        <v>0.25180122300000002</v>
      </c>
      <c r="K131">
        <v>4.9786539999999999E-3</v>
      </c>
      <c r="L131" s="11">
        <v>2.6600000000000001E-10</v>
      </c>
      <c r="M131">
        <v>0.39423093199999998</v>
      </c>
      <c r="N131">
        <v>3.9713866709999999</v>
      </c>
      <c r="O131">
        <v>2.3835600000000001E-4</v>
      </c>
      <c r="P131">
        <v>1.6873999999999999E-4</v>
      </c>
      <c r="Q131">
        <v>1.6039868589999999</v>
      </c>
      <c r="R131">
        <v>1.175317883</v>
      </c>
      <c r="S131">
        <v>0.41485550999999998</v>
      </c>
      <c r="T131">
        <v>88</v>
      </c>
      <c r="U131" s="10">
        <v>1.6499999999999999E-8</v>
      </c>
      <c r="V131">
        <v>9.7600000000000001E-5</v>
      </c>
      <c r="W131" s="13">
        <v>2.7799999999999999E-12</v>
      </c>
      <c r="X131">
        <v>0.13684803200000001</v>
      </c>
      <c r="Y131">
        <v>88</v>
      </c>
      <c r="Z131">
        <v>18</v>
      </c>
      <c r="AA131">
        <v>3</v>
      </c>
      <c r="AB131">
        <v>1</v>
      </c>
      <c r="AG131">
        <v>656826.375</v>
      </c>
      <c r="AH131">
        <v>268755.21879999997</v>
      </c>
      <c r="AI131">
        <v>56267.074220000002</v>
      </c>
      <c r="AJ131">
        <v>145591.0313</v>
      </c>
      <c r="AO131">
        <v>7463.9360349999997</v>
      </c>
      <c r="AP131">
        <v>14930.8457</v>
      </c>
      <c r="AQ131">
        <v>18755.691409999999</v>
      </c>
      <c r="AR131">
        <v>145591.0313</v>
      </c>
      <c r="AT131">
        <v>0.409172386</v>
      </c>
      <c r="AU131">
        <v>0.20936179199999999</v>
      </c>
      <c r="AV131">
        <v>2.5874996189999999</v>
      </c>
      <c r="BA131">
        <v>4.8888888359999996</v>
      </c>
      <c r="BB131">
        <v>6</v>
      </c>
      <c r="BC131">
        <v>3</v>
      </c>
      <c r="BH131">
        <v>24.988928999999999</v>
      </c>
      <c r="BI131">
        <v>12.785857</v>
      </c>
      <c r="BJ131">
        <v>53.388882000000002</v>
      </c>
      <c r="BK131">
        <v>273.50087500000001</v>
      </c>
      <c r="BL131">
        <v>37.245938000000002</v>
      </c>
      <c r="BM131">
        <v>13.309939999999999</v>
      </c>
      <c r="BN131">
        <v>23.935998000000001</v>
      </c>
      <c r="BO131">
        <v>24.473106999999999</v>
      </c>
      <c r="BP131">
        <v>23.986015999999999</v>
      </c>
      <c r="BQ131">
        <v>28.696073999999999</v>
      </c>
      <c r="BR131">
        <v>21.929352999999999</v>
      </c>
      <c r="BS131">
        <v>710.47451899999999</v>
      </c>
      <c r="BT131">
        <v>218.07980800000001</v>
      </c>
      <c r="BU131">
        <v>0.334976</v>
      </c>
      <c r="BV131">
        <v>102.780463</v>
      </c>
      <c r="BW131">
        <v>440.06682699999999</v>
      </c>
      <c r="BX131">
        <v>4.4457930000000001</v>
      </c>
      <c r="BY131">
        <v>72.789783999999997</v>
      </c>
      <c r="BZ131">
        <v>35.068148999999998</v>
      </c>
      <c r="CA131" s="3" t="s">
        <v>139</v>
      </c>
      <c r="CB131">
        <v>241531769.90000001</v>
      </c>
      <c r="CC131">
        <v>175332607.19999999</v>
      </c>
      <c r="CD131">
        <v>120509721.09999999</v>
      </c>
      <c r="CE131">
        <v>81821094.540000007</v>
      </c>
      <c r="CF131">
        <v>69991051.760000005</v>
      </c>
      <c r="CG131">
        <v>48749708.649999999</v>
      </c>
      <c r="CH131">
        <v>7055.1576999999997</v>
      </c>
      <c r="CI131">
        <v>9176.5859999999993</v>
      </c>
      <c r="CJ131">
        <v>5155.1304</v>
      </c>
      <c r="CK131">
        <v>3743.8674000000001</v>
      </c>
      <c r="CL131">
        <v>3565.6610000000001</v>
      </c>
      <c r="CM131">
        <v>2801.1133</v>
      </c>
      <c r="CN131">
        <v>5.1903030000000001</v>
      </c>
      <c r="CO131">
        <v>296.903614</v>
      </c>
      <c r="CP131">
        <v>15.349226270000001</v>
      </c>
      <c r="CQ131">
        <v>0.72103642999999995</v>
      </c>
      <c r="CR131">
        <v>0.77573579999999998</v>
      </c>
      <c r="CS131">
        <v>0.66633719999999996</v>
      </c>
      <c r="CT131">
        <v>0.61412420000000001</v>
      </c>
      <c r="CU131">
        <v>0.57185649999999999</v>
      </c>
      <c r="CV131">
        <v>0.53207517000000004</v>
      </c>
      <c r="CW131">
        <v>1967492</v>
      </c>
      <c r="CX131">
        <v>290.74279799999999</v>
      </c>
      <c r="CY131" s="3" t="s">
        <v>117</v>
      </c>
      <c r="CZ131" s="3" t="s">
        <v>137</v>
      </c>
      <c r="DA131" s="3" t="s">
        <v>135</v>
      </c>
      <c r="DB131" s="3" t="str">
        <f>IF(Table1_1[[#This Row],[Drainage Area]]&lt;5000,"Small",IF(Table1_1[[#This Row],[Drainage Area]]&lt;20000,"Medium","Large"))</f>
        <v>Medium</v>
      </c>
      <c r="DC131" s="3" t="str">
        <f>IF(Table1_1[[#This Row],[Population Density]]&lt;200,"Low",IF(Table1_1[[#This Row],[Population Density]]&lt;500,"Medium","High"))</f>
        <v>Medium</v>
      </c>
      <c r="DD131" s="3" t="str">
        <f>IF(Table1_1[[#This Row],[Relief Ratio]]&lt;0.02,"Flat",IF(Table1_1[[#This Row],[Relief Ratio]]&lt;0.05,"Moderate","Steep"))</f>
        <v>Flat</v>
      </c>
      <c r="DE131" s="3" t="str">
        <f>IF(Table1_1[[#This Row],[Drainage Intensity]]&lt;2,"Low",IF(Table1_1[[#This Row],[Drainage Density]]&lt;4,"Moderate","High"))</f>
        <v>Low</v>
      </c>
      <c r="DF131" s="12">
        <f>Table1_1[[#This Row],[Drainage Density]]*Table1_1[[#This Row],[Relief Ratio]]</f>
        <v>8.4009807595999995E-7</v>
      </c>
      <c r="DG131" s="3" t="str">
        <f>IF(Table1_1[[#This Row],[Flood Risk Index]]&lt;0.1,"Low",IF(Table1_1[[#This Row],[Flood Risk Index]]&lt;0.3,"Moderate","High"))</f>
        <v>Low</v>
      </c>
    </row>
    <row r="132" spans="1:111" x14ac:dyDescent="0.3">
      <c r="A132" s="3" t="s">
        <v>257</v>
      </c>
      <c r="B132">
        <v>4</v>
      </c>
      <c r="C132">
        <v>144197.1563</v>
      </c>
      <c r="D132">
        <v>96068.609379999994</v>
      </c>
      <c r="E132">
        <v>5337.6899409999996</v>
      </c>
      <c r="F132">
        <v>836</v>
      </c>
      <c r="G132">
        <v>100167.0625</v>
      </c>
      <c r="H132">
        <v>354470.40629999997</v>
      </c>
      <c r="I132">
        <v>1.5009809730000001</v>
      </c>
      <c r="J132">
        <v>0.53198999199999997</v>
      </c>
      <c r="K132">
        <v>8.3460570000000005E-3</v>
      </c>
      <c r="L132" s="11">
        <v>4.8399999999999998E-10</v>
      </c>
      <c r="M132">
        <v>0.53383034500000004</v>
      </c>
      <c r="N132">
        <v>1.8797346349999999</v>
      </c>
      <c r="O132">
        <v>2.11583E-4</v>
      </c>
      <c r="P132">
        <v>1.5071999999999999E-4</v>
      </c>
      <c r="Q132">
        <v>1.3783977030000001</v>
      </c>
      <c r="R132">
        <v>1.4395666119999999</v>
      </c>
      <c r="S132">
        <v>0.40679603800000003</v>
      </c>
      <c r="T132">
        <v>58</v>
      </c>
      <c r="U132" s="10">
        <v>1.4100000000000001E-8</v>
      </c>
      <c r="V132">
        <v>9.3200000000000002E-5</v>
      </c>
      <c r="W132" s="13">
        <v>2.1199999999999999E-12</v>
      </c>
      <c r="X132">
        <v>0.12600231200000001</v>
      </c>
      <c r="Y132">
        <v>58</v>
      </c>
      <c r="Z132">
        <v>13</v>
      </c>
      <c r="AA132">
        <v>3</v>
      </c>
      <c r="AB132">
        <v>1</v>
      </c>
      <c r="AG132">
        <v>430492.46879999997</v>
      </c>
      <c r="AH132">
        <v>163079.82810000001</v>
      </c>
      <c r="AI132">
        <v>154465.60939999999</v>
      </c>
      <c r="AJ132">
        <v>56461.242189999997</v>
      </c>
      <c r="AO132">
        <v>7422.2841799999997</v>
      </c>
      <c r="AP132">
        <v>12544.60254</v>
      </c>
      <c r="AQ132">
        <v>51488.535159999999</v>
      </c>
      <c r="AR132">
        <v>56461.242189999997</v>
      </c>
      <c r="AT132">
        <v>0.37882155200000001</v>
      </c>
      <c r="AU132">
        <v>0.94717788700000005</v>
      </c>
      <c r="AV132">
        <v>0.365526289</v>
      </c>
      <c r="BA132">
        <v>4.4615383150000003</v>
      </c>
      <c r="BB132">
        <v>4.3333334920000004</v>
      </c>
      <c r="BC132">
        <v>3</v>
      </c>
      <c r="BH132">
        <v>23.673743999999999</v>
      </c>
      <c r="BI132">
        <v>11.165557</v>
      </c>
      <c r="BJ132">
        <v>53.365642999999999</v>
      </c>
      <c r="BK132">
        <v>229.822506</v>
      </c>
      <c r="BL132">
        <v>34.682186000000002</v>
      </c>
      <c r="BM132">
        <v>13.784338999999999</v>
      </c>
      <c r="BN132">
        <v>20.897846999999999</v>
      </c>
      <c r="BO132">
        <v>22.846575999999999</v>
      </c>
      <c r="BP132">
        <v>23.210034</v>
      </c>
      <c r="BQ132">
        <v>27.022617</v>
      </c>
      <c r="BR132">
        <v>21.463321000000001</v>
      </c>
      <c r="BS132">
        <v>1364.9055490000001</v>
      </c>
      <c r="BT132">
        <v>508.26470599999999</v>
      </c>
      <c r="BU132">
        <v>0.22271099999999999</v>
      </c>
      <c r="BV132">
        <v>124.42245699999999</v>
      </c>
      <c r="BW132">
        <v>983.09369300000003</v>
      </c>
      <c r="BX132">
        <v>5.0541239999999998</v>
      </c>
      <c r="BY132">
        <v>74.395998000000006</v>
      </c>
      <c r="BZ132">
        <v>60.815190999999999</v>
      </c>
      <c r="CA132" s="3" t="s">
        <v>116</v>
      </c>
      <c r="CB132">
        <v>233024062.19999999</v>
      </c>
      <c r="CC132">
        <v>170116820.40000001</v>
      </c>
      <c r="CD132">
        <v>118020283.7</v>
      </c>
      <c r="CE132">
        <v>80870638.219999999</v>
      </c>
      <c r="CF132">
        <v>69733974.870000005</v>
      </c>
      <c r="CG132">
        <v>49056919.119999997</v>
      </c>
      <c r="CH132">
        <v>7055.1576999999997</v>
      </c>
      <c r="CI132">
        <v>9176.5859999999993</v>
      </c>
      <c r="CJ132">
        <v>5155.1304</v>
      </c>
      <c r="CK132">
        <v>3743.8674000000001</v>
      </c>
      <c r="CL132">
        <v>3565.6610000000001</v>
      </c>
      <c r="CM132">
        <v>2801.1133</v>
      </c>
      <c r="CN132">
        <v>4.1174600000000003</v>
      </c>
      <c r="CO132">
        <v>372.140625</v>
      </c>
      <c r="CP132">
        <v>16.539373189999999</v>
      </c>
      <c r="CQ132">
        <v>0.72103642999999995</v>
      </c>
      <c r="CR132">
        <v>0.77573579999999998</v>
      </c>
      <c r="CS132">
        <v>0.66633719999999996</v>
      </c>
      <c r="CT132">
        <v>0.61412420000000001</v>
      </c>
      <c r="CU132">
        <v>0.57185649999999999</v>
      </c>
      <c r="CV132">
        <v>0.53207517000000004</v>
      </c>
      <c r="CW132">
        <v>1649276</v>
      </c>
      <c r="CX132">
        <v>309.37905499999999</v>
      </c>
      <c r="CY132" s="3" t="s">
        <v>117</v>
      </c>
      <c r="CZ132" s="3" t="s">
        <v>110</v>
      </c>
      <c r="DA132" s="3" t="s">
        <v>135</v>
      </c>
      <c r="DB132" s="3" t="str">
        <f>IF(Table1_1[[#This Row],[Drainage Area]]&lt;5000,"Small",IF(Table1_1[[#This Row],[Drainage Area]]&lt;20000,"Medium","Large"))</f>
        <v>Medium</v>
      </c>
      <c r="DC132" s="3" t="str">
        <f>IF(Table1_1[[#This Row],[Population Density]]&lt;200,"Low",IF(Table1_1[[#This Row],[Population Density]]&lt;500,"Medium","High"))</f>
        <v>Medium</v>
      </c>
      <c r="DD132" s="3" t="str">
        <f>IF(Table1_1[[#This Row],[Relief Ratio]]&lt;0.02,"Flat",IF(Table1_1[[#This Row],[Relief Ratio]]&lt;0.05,"Moderate","Steep"))</f>
        <v>Flat</v>
      </c>
      <c r="DE132" s="3" t="str">
        <f>IF(Table1_1[[#This Row],[Drainage Intensity]]&lt;2,"Low",IF(Table1_1[[#This Row],[Drainage Density]]&lt;4,"Moderate","High"))</f>
        <v>Low</v>
      </c>
      <c r="DF132" s="12">
        <f>Table1_1[[#This Row],[Drainage Density]]*Table1_1[[#This Row],[Relief Ratio]]</f>
        <v>1.2579177110400001E-6</v>
      </c>
      <c r="DG132" s="3" t="str">
        <f>IF(Table1_1[[#This Row],[Flood Risk Index]]&lt;0.1,"Low",IF(Table1_1[[#This Row],[Flood Risk Index]]&lt;0.3,"Moderate","High"))</f>
        <v>Low</v>
      </c>
    </row>
    <row r="133" spans="1:111" x14ac:dyDescent="0.3">
      <c r="A133" s="3" t="s">
        <v>258</v>
      </c>
      <c r="B133">
        <v>4</v>
      </c>
      <c r="C133">
        <v>142904.82810000001</v>
      </c>
      <c r="D133">
        <v>63096.3125</v>
      </c>
      <c r="E133">
        <v>4400.0703130000002</v>
      </c>
      <c r="F133">
        <v>1096</v>
      </c>
      <c r="G133">
        <v>107997.2031</v>
      </c>
      <c r="H133">
        <v>359372.5</v>
      </c>
      <c r="I133">
        <v>2.264868259</v>
      </c>
      <c r="J133">
        <v>0.377254635</v>
      </c>
      <c r="K133">
        <v>1.0148411E-2</v>
      </c>
      <c r="L133" s="11">
        <v>4.9500000000000005E-10</v>
      </c>
      <c r="M133">
        <v>0.42813408400000003</v>
      </c>
      <c r="N133">
        <v>2.6507294180000001</v>
      </c>
      <c r="O133">
        <v>2.1982800000000001E-4</v>
      </c>
      <c r="P133">
        <v>1.6952800000000001E-4</v>
      </c>
      <c r="Q133">
        <v>1.5391688349999999</v>
      </c>
      <c r="R133">
        <v>1.323227167</v>
      </c>
      <c r="S133">
        <v>0.39765098700000001</v>
      </c>
      <c r="T133">
        <v>60</v>
      </c>
      <c r="U133" s="10">
        <v>1.7999999999999999E-8</v>
      </c>
      <c r="V133">
        <v>1.05908E-4</v>
      </c>
      <c r="W133" s="13">
        <v>3.04E-12</v>
      </c>
      <c r="X133">
        <v>0.18580216199999999</v>
      </c>
      <c r="Y133">
        <v>60</v>
      </c>
      <c r="Z133">
        <v>15</v>
      </c>
      <c r="AA133">
        <v>3</v>
      </c>
      <c r="AB133">
        <v>1</v>
      </c>
      <c r="AG133">
        <v>320415.3125</v>
      </c>
      <c r="AH133">
        <v>263921.125</v>
      </c>
      <c r="AI133">
        <v>122766.0313</v>
      </c>
      <c r="AJ133">
        <v>38830.480470000002</v>
      </c>
      <c r="AO133">
        <v>5340.2553710000002</v>
      </c>
      <c r="AP133">
        <v>17594.742190000001</v>
      </c>
      <c r="AQ133">
        <v>40922.011720000002</v>
      </c>
      <c r="AR133">
        <v>38830.480470000002</v>
      </c>
      <c r="AT133">
        <v>0.82368451399999998</v>
      </c>
      <c r="AU133">
        <v>0.46516183</v>
      </c>
      <c r="AV133">
        <v>0.31629660700000001</v>
      </c>
      <c r="BA133">
        <v>4</v>
      </c>
      <c r="BB133">
        <v>5</v>
      </c>
      <c r="BC133">
        <v>3</v>
      </c>
      <c r="BH133">
        <v>25.654202000000002</v>
      </c>
      <c r="BI133">
        <v>9.9602970000000006</v>
      </c>
      <c r="BJ133">
        <v>43.073683000000003</v>
      </c>
      <c r="BK133">
        <v>395.25626999999997</v>
      </c>
      <c r="BL133">
        <v>35.905501000000001</v>
      </c>
      <c r="BM133">
        <v>12.786220999999999</v>
      </c>
      <c r="BN133">
        <v>23.11928</v>
      </c>
      <c r="BO133">
        <v>27.563656000000002</v>
      </c>
      <c r="BP133">
        <v>20.263552000000001</v>
      </c>
      <c r="BQ133">
        <v>29.843218</v>
      </c>
      <c r="BR133">
        <v>20.18497</v>
      </c>
      <c r="BS133">
        <v>1725.151586</v>
      </c>
      <c r="BT133">
        <v>385.45386100000002</v>
      </c>
      <c r="BU133">
        <v>4.532521</v>
      </c>
      <c r="BV133">
        <v>100.30417</v>
      </c>
      <c r="BW133">
        <v>1061.974377</v>
      </c>
      <c r="BX133">
        <v>45.640208000000001</v>
      </c>
      <c r="BY133">
        <v>402.745386</v>
      </c>
      <c r="BZ133">
        <v>53.240099999999998</v>
      </c>
      <c r="CA133" s="3" t="s">
        <v>116</v>
      </c>
      <c r="CB133">
        <v>118880003.5</v>
      </c>
      <c r="CC133">
        <v>85381348.549999997</v>
      </c>
      <c r="CD133">
        <v>53143980.600000001</v>
      </c>
      <c r="CE133">
        <v>34513340.719999999</v>
      </c>
      <c r="CF133">
        <v>26589866.469999999</v>
      </c>
      <c r="CG133">
        <v>19410351.829999998</v>
      </c>
      <c r="CH133">
        <v>3574.4634000000001</v>
      </c>
      <c r="CI133">
        <v>4649.2749999999996</v>
      </c>
      <c r="CJ133">
        <v>2407.8957999999998</v>
      </c>
      <c r="CK133">
        <v>1702.1746000000001</v>
      </c>
      <c r="CL133">
        <v>1446.5907999999999</v>
      </c>
      <c r="CM133">
        <v>1177.3779999999999</v>
      </c>
      <c r="CN133">
        <v>2.1524960000000002</v>
      </c>
      <c r="CO133">
        <v>152.01724100000001</v>
      </c>
      <c r="CP133">
        <v>24.37888199</v>
      </c>
      <c r="CQ133">
        <v>0.45632030000000001</v>
      </c>
      <c r="CR133">
        <v>0.49093769999999998</v>
      </c>
      <c r="CS133">
        <v>0.42170291999999998</v>
      </c>
      <c r="CT133">
        <v>0.38865899999999998</v>
      </c>
      <c r="CU133">
        <v>0.36190919999999999</v>
      </c>
      <c r="CV133">
        <v>0.33673291999999999</v>
      </c>
      <c r="CW133">
        <v>1252129</v>
      </c>
      <c r="CX133">
        <v>281.73767700000002</v>
      </c>
      <c r="CY133" s="3" t="s">
        <v>117</v>
      </c>
      <c r="CZ133" s="3" t="s">
        <v>110</v>
      </c>
      <c r="DA133" s="3" t="s">
        <v>112</v>
      </c>
      <c r="DB133" s="3" t="str">
        <f>IF(Table1_1[[#This Row],[Drainage Area]]&lt;5000,"Small",IF(Table1_1[[#This Row],[Drainage Area]]&lt;20000,"Medium","Large"))</f>
        <v>Small</v>
      </c>
      <c r="DC133" s="3" t="str">
        <f>IF(Table1_1[[#This Row],[Population Density]]&lt;200,"Low",IF(Table1_1[[#This Row],[Population Density]]&lt;500,"Medium","High"))</f>
        <v>Medium</v>
      </c>
      <c r="DD133" s="3" t="str">
        <f>IF(Table1_1[[#This Row],[Relief Ratio]]&lt;0.02,"Flat",IF(Table1_1[[#This Row],[Relief Ratio]]&lt;0.05,"Moderate","Steep"))</f>
        <v>Flat</v>
      </c>
      <c r="DE133" s="3" t="str">
        <f>IF(Table1_1[[#This Row],[Drainage Intensity]]&lt;2,"Low",IF(Table1_1[[#This Row],[Drainage Density]]&lt;4,"Moderate","High"))</f>
        <v>Low</v>
      </c>
      <c r="DF133" s="12">
        <f>Table1_1[[#This Row],[Drainage Density]]*Table1_1[[#This Row],[Relief Ratio]]</f>
        <v>1.7204398200079999E-6</v>
      </c>
      <c r="DG133" s="3" t="str">
        <f>IF(Table1_1[[#This Row],[Flood Risk Index]]&lt;0.1,"Low",IF(Table1_1[[#This Row],[Flood Risk Index]]&lt;0.3,"Moderate","High"))</f>
        <v>Low</v>
      </c>
    </row>
    <row r="134" spans="1:111" x14ac:dyDescent="0.3">
      <c r="A134" s="3" t="s">
        <v>259</v>
      </c>
      <c r="B134">
        <v>4</v>
      </c>
      <c r="C134">
        <v>130219.6563</v>
      </c>
      <c r="D134">
        <v>97241.421879999994</v>
      </c>
      <c r="E134">
        <v>6939.7070309999999</v>
      </c>
      <c r="F134">
        <v>1228</v>
      </c>
      <c r="G134">
        <v>99967.726559999996</v>
      </c>
      <c r="H134">
        <v>526080.3125</v>
      </c>
      <c r="I134">
        <v>1.339137673</v>
      </c>
      <c r="J134">
        <v>0.69441884799999998</v>
      </c>
      <c r="K134">
        <v>1.2283964E-2</v>
      </c>
      <c r="L134" s="11">
        <v>4.2599999999999998E-10</v>
      </c>
      <c r="M134">
        <v>0.31509891200000001</v>
      </c>
      <c r="N134">
        <v>1.4400531050000001</v>
      </c>
      <c r="O134">
        <v>2.18598E-4</v>
      </c>
      <c r="P134">
        <v>1.60987E-4</v>
      </c>
      <c r="Q134">
        <v>1.7941250799999999</v>
      </c>
      <c r="R134">
        <v>1.3026169540000001</v>
      </c>
      <c r="S134">
        <v>0.24752809100000001</v>
      </c>
      <c r="T134">
        <v>90</v>
      </c>
      <c r="U134" s="10">
        <v>1.66E-8</v>
      </c>
      <c r="V134">
        <v>1.02935E-4</v>
      </c>
      <c r="W134" s="13">
        <v>2.6700000000000001E-12</v>
      </c>
      <c r="X134">
        <v>0.197692439</v>
      </c>
      <c r="Y134">
        <v>90</v>
      </c>
      <c r="Z134">
        <v>19</v>
      </c>
      <c r="AA134">
        <v>5</v>
      </c>
      <c r="AB134">
        <v>1</v>
      </c>
      <c r="AG134">
        <v>554401.5</v>
      </c>
      <c r="AH134">
        <v>344403.0625</v>
      </c>
      <c r="AI134">
        <v>147489.4063</v>
      </c>
      <c r="AJ134">
        <v>70910.960940000004</v>
      </c>
      <c r="AO134">
        <v>6160.0166019999997</v>
      </c>
      <c r="AP134">
        <v>18126.476559999999</v>
      </c>
      <c r="AQ134">
        <v>29497.880860000001</v>
      </c>
      <c r="AR134">
        <v>70910.960940000004</v>
      </c>
      <c r="AT134">
        <v>0.62121594000000002</v>
      </c>
      <c r="AU134">
        <v>0.42824649799999998</v>
      </c>
      <c r="AV134">
        <v>0.48078680000000001</v>
      </c>
      <c r="BA134">
        <v>4.7368421549999997</v>
      </c>
      <c r="BB134">
        <v>3.7999999519999998</v>
      </c>
      <c r="BC134">
        <v>5</v>
      </c>
      <c r="BH134">
        <v>25.920017999999999</v>
      </c>
      <c r="BI134">
        <v>9.0504599999999993</v>
      </c>
      <c r="BJ134">
        <v>43.608680999999997</v>
      </c>
      <c r="BK134">
        <v>337.63877400000001</v>
      </c>
      <c r="BL134">
        <v>35.212308999999998</v>
      </c>
      <c r="BM134">
        <v>14.4435</v>
      </c>
      <c r="BN134">
        <v>20.768808</v>
      </c>
      <c r="BO134">
        <v>27.241499000000001</v>
      </c>
      <c r="BP134">
        <v>21.470237999999998</v>
      </c>
      <c r="BQ134">
        <v>29.762602000000001</v>
      </c>
      <c r="BR134">
        <v>21.318254</v>
      </c>
      <c r="BS134">
        <v>1429.1888309999999</v>
      </c>
      <c r="BT134">
        <v>312.57144499999998</v>
      </c>
      <c r="BU134">
        <v>7.4141620000000001</v>
      </c>
      <c r="BV134">
        <v>97.877966000000001</v>
      </c>
      <c r="BW134">
        <v>846.54335100000003</v>
      </c>
      <c r="BX134">
        <v>43.841450999999999</v>
      </c>
      <c r="BY134">
        <v>303.34438699999998</v>
      </c>
      <c r="BZ134">
        <v>59.681058999999998</v>
      </c>
      <c r="CA134" s="3" t="s">
        <v>116</v>
      </c>
      <c r="CB134">
        <v>113823405.3</v>
      </c>
      <c r="CC134">
        <v>82151873.590000004</v>
      </c>
      <c r="CD134">
        <v>51552364.479999997</v>
      </c>
      <c r="CE134">
        <v>33752515.93</v>
      </c>
      <c r="CF134">
        <v>26193356.699999999</v>
      </c>
      <c r="CG134">
        <v>19291169.620000001</v>
      </c>
      <c r="CH134">
        <v>3574.4634000000001</v>
      </c>
      <c r="CI134">
        <v>4649.2749999999996</v>
      </c>
      <c r="CJ134">
        <v>2407.8957999999998</v>
      </c>
      <c r="CK134">
        <v>1702.1746000000001</v>
      </c>
      <c r="CL134">
        <v>1446.5907999999999</v>
      </c>
      <c r="CM134">
        <v>1177.3779999999999</v>
      </c>
      <c r="CN134">
        <v>0.88686699999999996</v>
      </c>
      <c r="CO134">
        <v>184.454545</v>
      </c>
      <c r="CP134">
        <v>17.798312580000001</v>
      </c>
      <c r="CQ134">
        <v>0.45632030000000001</v>
      </c>
      <c r="CR134">
        <v>0.49093769999999998</v>
      </c>
      <c r="CS134">
        <v>0.42170291999999998</v>
      </c>
      <c r="CT134">
        <v>0.38865899999999998</v>
      </c>
      <c r="CU134">
        <v>0.36190919999999999</v>
      </c>
      <c r="CV134">
        <v>0.33673291999999999</v>
      </c>
      <c r="CW134">
        <v>1843435</v>
      </c>
      <c r="CX134">
        <v>262.89982900000001</v>
      </c>
      <c r="CY134" s="3" t="s">
        <v>110</v>
      </c>
      <c r="CZ134" s="3" t="s">
        <v>110</v>
      </c>
      <c r="DA134" s="3" t="s">
        <v>110</v>
      </c>
      <c r="DB134" s="3" t="str">
        <f>IF(Table1_1[[#This Row],[Drainage Area]]&lt;5000,"Small",IF(Table1_1[[#This Row],[Drainage Area]]&lt;20000,"Medium","Large"))</f>
        <v>Medium</v>
      </c>
      <c r="DC134" s="3" t="str">
        <f>IF(Table1_1[[#This Row],[Population Density]]&lt;200,"Low",IF(Table1_1[[#This Row],[Population Density]]&lt;500,"Medium","High"))</f>
        <v>Medium</v>
      </c>
      <c r="DD134" s="3" t="str">
        <f>IF(Table1_1[[#This Row],[Relief Ratio]]&lt;0.02,"Flat",IF(Table1_1[[#This Row],[Relief Ratio]]&lt;0.05,"Moderate","Steep"))</f>
        <v>Flat</v>
      </c>
      <c r="DE134" s="3" t="str">
        <f>IF(Table1_1[[#This Row],[Drainage Intensity]]&lt;2,"Low",IF(Table1_1[[#This Row],[Drainage Density]]&lt;4,"Moderate","High"))</f>
        <v>Low</v>
      </c>
      <c r="DF134" s="12">
        <f>Table1_1[[#This Row],[Drainage Density]]*Table1_1[[#This Row],[Relief Ratio]]</f>
        <v>1.9775585124679999E-6</v>
      </c>
      <c r="DG134" s="3" t="str">
        <f>IF(Table1_1[[#This Row],[Flood Risk Index]]&lt;0.1,"Low",IF(Table1_1[[#This Row],[Flood Risk Index]]&lt;0.3,"Moderate","High"))</f>
        <v>Low</v>
      </c>
    </row>
    <row r="135" spans="1:111" x14ac:dyDescent="0.3">
      <c r="A135" s="3" t="s">
        <v>260</v>
      </c>
      <c r="B135">
        <v>4</v>
      </c>
      <c r="C135">
        <v>125846.0156</v>
      </c>
      <c r="D135">
        <v>81815.265629999994</v>
      </c>
      <c r="E135">
        <v>6867.4140630000002</v>
      </c>
      <c r="F135">
        <v>1301</v>
      </c>
      <c r="G135">
        <v>95678.640629999994</v>
      </c>
      <c r="H135">
        <v>489397.46879999997</v>
      </c>
      <c r="I135">
        <v>1.538172841</v>
      </c>
      <c r="J135">
        <v>0.750176132</v>
      </c>
      <c r="K135">
        <v>1.3597601000000001E-2</v>
      </c>
      <c r="L135" s="11">
        <v>4.4700000000000001E-10</v>
      </c>
      <c r="M135">
        <v>0.36031276000000001</v>
      </c>
      <c r="N135">
        <v>1.333020329</v>
      </c>
      <c r="O135">
        <v>2.4111299999999999E-4</v>
      </c>
      <c r="P135">
        <v>1.5766200000000001E-4</v>
      </c>
      <c r="Q135">
        <v>1.6777851580000001</v>
      </c>
      <c r="R135">
        <v>1.3152989150000001</v>
      </c>
      <c r="S135">
        <v>0.25714480899999997</v>
      </c>
      <c r="T135">
        <v>92</v>
      </c>
      <c r="U135" s="10">
        <v>1.7199999999999999E-8</v>
      </c>
      <c r="V135">
        <v>1.08984E-4</v>
      </c>
      <c r="W135" s="13">
        <v>2.71E-12</v>
      </c>
      <c r="X135">
        <v>0.20511853699999999</v>
      </c>
      <c r="Y135">
        <v>92</v>
      </c>
      <c r="Z135">
        <v>21</v>
      </c>
      <c r="AA135">
        <v>4</v>
      </c>
      <c r="AB135">
        <v>1</v>
      </c>
      <c r="AG135">
        <v>511826.125</v>
      </c>
      <c r="AH135">
        <v>358760.875</v>
      </c>
      <c r="AI135">
        <v>159276.04689999999</v>
      </c>
      <c r="AJ135">
        <v>52868.6875</v>
      </c>
      <c r="AO135">
        <v>5563.3276370000003</v>
      </c>
      <c r="AP135">
        <v>17083.851559999999</v>
      </c>
      <c r="AQ135">
        <v>39819.011720000002</v>
      </c>
      <c r="AR135">
        <v>52868.6875</v>
      </c>
      <c r="AT135">
        <v>0.70094287399999999</v>
      </c>
      <c r="AU135">
        <v>0.44396159099999999</v>
      </c>
      <c r="AV135">
        <v>0.331931174</v>
      </c>
      <c r="BA135">
        <v>4.380952358</v>
      </c>
      <c r="BB135">
        <v>5.25</v>
      </c>
      <c r="BC135">
        <v>4</v>
      </c>
      <c r="BH135">
        <v>24.771795999999998</v>
      </c>
      <c r="BI135">
        <v>9.0612209999999997</v>
      </c>
      <c r="BJ135">
        <v>42.861437000000002</v>
      </c>
      <c r="BK135">
        <v>345.59308499999997</v>
      </c>
      <c r="BL135">
        <v>34.588484000000001</v>
      </c>
      <c r="BM135">
        <v>13.423429</v>
      </c>
      <c r="BN135">
        <v>21.165054000000001</v>
      </c>
      <c r="BO135">
        <v>25.794620999999999</v>
      </c>
      <c r="BP135">
        <v>20.404565000000002</v>
      </c>
      <c r="BQ135">
        <v>28.914860000000001</v>
      </c>
      <c r="BR135">
        <v>20.107949999999999</v>
      </c>
      <c r="BS135">
        <v>1481.997552</v>
      </c>
      <c r="BT135">
        <v>333.03776699999997</v>
      </c>
      <c r="BU135">
        <v>8.7856389999999998</v>
      </c>
      <c r="BV135">
        <v>99.352446999999998</v>
      </c>
      <c r="BW135">
        <v>896.731088</v>
      </c>
      <c r="BX135">
        <v>40.664413000000003</v>
      </c>
      <c r="BY135">
        <v>341.35691800000001</v>
      </c>
      <c r="BZ135">
        <v>55.625714000000002</v>
      </c>
      <c r="CA135" s="3" t="s">
        <v>116</v>
      </c>
      <c r="CB135">
        <v>38111741.82</v>
      </c>
      <c r="CC135">
        <v>27775532.07</v>
      </c>
      <c r="CD135">
        <v>17714391.850000001</v>
      </c>
      <c r="CE135">
        <v>11787466.08</v>
      </c>
      <c r="CF135">
        <v>9283986.3629999999</v>
      </c>
      <c r="CG135">
        <v>6959165.6330000004</v>
      </c>
      <c r="CH135">
        <v>3574.4634000000001</v>
      </c>
      <c r="CI135">
        <v>4649.2749999999996</v>
      </c>
      <c r="CJ135">
        <v>2407.8957999999998</v>
      </c>
      <c r="CK135">
        <v>1702.1746000000001</v>
      </c>
      <c r="CL135">
        <v>1446.5907999999999</v>
      </c>
      <c r="CM135">
        <v>1177.3779999999999</v>
      </c>
      <c r="CN135">
        <v>1.279547</v>
      </c>
      <c r="CO135">
        <v>186.72093000000001</v>
      </c>
      <c r="CP135">
        <v>2.5614962389999998</v>
      </c>
      <c r="CQ135">
        <v>0.45632030000000001</v>
      </c>
      <c r="CR135">
        <v>0.49093769999999998</v>
      </c>
      <c r="CS135">
        <v>0.42170291999999998</v>
      </c>
      <c r="CT135">
        <v>0.38865899999999998</v>
      </c>
      <c r="CU135">
        <v>0.36190919999999999</v>
      </c>
      <c r="CV135">
        <v>0.33673291999999999</v>
      </c>
      <c r="CW135">
        <v>682307.12560000003</v>
      </c>
      <c r="CX135">
        <v>98.453282000000002</v>
      </c>
      <c r="CY135" s="3" t="s">
        <v>110</v>
      </c>
      <c r="CZ135" s="3" t="s">
        <v>110</v>
      </c>
      <c r="DA135" s="3" t="s">
        <v>114</v>
      </c>
      <c r="DB135" s="3" t="str">
        <f>IF(Table1_1[[#This Row],[Drainage Area]]&lt;5000,"Small",IF(Table1_1[[#This Row],[Drainage Area]]&lt;20000,"Medium","Large"))</f>
        <v>Medium</v>
      </c>
      <c r="DC135" s="3" t="str">
        <f>IF(Table1_1[[#This Row],[Population Density]]&lt;200,"Low",IF(Table1_1[[#This Row],[Population Density]]&lt;500,"Medium","High"))</f>
        <v>Low</v>
      </c>
      <c r="DD135" s="3" t="str">
        <f>IF(Table1_1[[#This Row],[Relief Ratio]]&lt;0.02,"Flat",IF(Table1_1[[#This Row],[Relief Ratio]]&lt;0.05,"Moderate","Steep"))</f>
        <v>Flat</v>
      </c>
      <c r="DE135" s="3" t="str">
        <f>IF(Table1_1[[#This Row],[Drainage Intensity]]&lt;2,"Low",IF(Table1_1[[#This Row],[Drainage Density]]&lt;4,"Moderate","High"))</f>
        <v>Low</v>
      </c>
      <c r="DF135" s="12">
        <f>Table1_1[[#This Row],[Drainage Density]]*Table1_1[[#This Row],[Relief Ratio]]</f>
        <v>2.1438249688620001E-6</v>
      </c>
      <c r="DG135" s="3" t="str">
        <f>IF(Table1_1[[#This Row],[Flood Risk Index]]&lt;0.1,"Low",IF(Table1_1[[#This Row],[Flood Risk Index]]&lt;0.3,"Moderate","High"))</f>
        <v>Low</v>
      </c>
    </row>
    <row r="136" spans="1:111" x14ac:dyDescent="0.3">
      <c r="A136" s="3" t="s">
        <v>261</v>
      </c>
      <c r="B136">
        <v>4</v>
      </c>
      <c r="C136">
        <v>236027.0313</v>
      </c>
      <c r="D136">
        <v>73252.507809999996</v>
      </c>
      <c r="E136">
        <v>8498.8896480000003</v>
      </c>
      <c r="F136">
        <v>1056</v>
      </c>
      <c r="G136">
        <v>123378.7969</v>
      </c>
      <c r="H136">
        <v>502656.75</v>
      </c>
      <c r="I136">
        <v>3.222101688</v>
      </c>
      <c r="J136">
        <v>0.55831736300000001</v>
      </c>
      <c r="K136">
        <v>8.5590070000000004E-3</v>
      </c>
      <c r="L136" s="11">
        <v>3.1200000000000001E-10</v>
      </c>
      <c r="M136">
        <v>0.42269685899999998</v>
      </c>
      <c r="N136">
        <v>1.7910959719999999</v>
      </c>
      <c r="O136">
        <v>2.6459399999999999E-4</v>
      </c>
      <c r="P136">
        <v>1.61788E-4</v>
      </c>
      <c r="Q136">
        <v>1.549036503</v>
      </c>
      <c r="R136">
        <v>1.913027525</v>
      </c>
      <c r="S136">
        <v>0.46955907299999999</v>
      </c>
      <c r="T136">
        <v>105</v>
      </c>
      <c r="U136" s="10">
        <v>1.5600000000000001E-8</v>
      </c>
      <c r="V136">
        <v>9.6700000000000006E-5</v>
      </c>
      <c r="W136" s="13">
        <v>2.5299999999999999E-12</v>
      </c>
      <c r="X136">
        <v>0.17084835500000001</v>
      </c>
      <c r="Y136">
        <v>105</v>
      </c>
      <c r="Z136">
        <v>21</v>
      </c>
      <c r="AA136">
        <v>6</v>
      </c>
      <c r="AB136">
        <v>1</v>
      </c>
      <c r="AG136">
        <v>693655.4375</v>
      </c>
      <c r="AH136">
        <v>376267.03129999997</v>
      </c>
      <c r="AI136">
        <v>107307.0938</v>
      </c>
      <c r="AJ136">
        <v>197790.5938</v>
      </c>
      <c r="AO136">
        <v>6606.2421880000002</v>
      </c>
      <c r="AP136">
        <v>17917.478520000001</v>
      </c>
      <c r="AQ136">
        <v>17884.515630000002</v>
      </c>
      <c r="AR136">
        <v>197790.5938</v>
      </c>
      <c r="AT136">
        <v>0.54244083200000004</v>
      </c>
      <c r="AU136">
        <v>0.285188675</v>
      </c>
      <c r="AV136">
        <v>1.843220115</v>
      </c>
      <c r="BA136">
        <v>5</v>
      </c>
      <c r="BB136">
        <v>3.5</v>
      </c>
      <c r="BC136">
        <v>6</v>
      </c>
      <c r="BH136">
        <v>24.740860999999999</v>
      </c>
      <c r="BI136">
        <v>10.636753000000001</v>
      </c>
      <c r="BJ136">
        <v>42.825226999999998</v>
      </c>
      <c r="BK136">
        <v>408.398618</v>
      </c>
      <c r="BL136">
        <v>36.391305000000003</v>
      </c>
      <c r="BM136">
        <v>11.556756</v>
      </c>
      <c r="BN136">
        <v>24.834548999999999</v>
      </c>
      <c r="BO136">
        <v>26.405408999999999</v>
      </c>
      <c r="BP136">
        <v>19.270965</v>
      </c>
      <c r="BQ136">
        <v>29.412334999999999</v>
      </c>
      <c r="BR136">
        <v>19.258431000000002</v>
      </c>
      <c r="BS136">
        <v>1543.2887900000001</v>
      </c>
      <c r="BT136">
        <v>386.19367099999999</v>
      </c>
      <c r="BU136">
        <v>3.9202859999999999</v>
      </c>
      <c r="BV136">
        <v>109.542017</v>
      </c>
      <c r="BW136">
        <v>1009.9017260000001</v>
      </c>
      <c r="BX136">
        <v>36.709724999999999</v>
      </c>
      <c r="BY136">
        <v>334.37639200000001</v>
      </c>
      <c r="BZ136">
        <v>40.989792000000001</v>
      </c>
      <c r="CA136" s="3" t="s">
        <v>116</v>
      </c>
      <c r="CB136">
        <v>100618453.40000001</v>
      </c>
      <c r="CC136">
        <v>72546134.540000007</v>
      </c>
      <c r="CD136">
        <v>45597086.729999997</v>
      </c>
      <c r="CE136">
        <v>30238682</v>
      </c>
      <c r="CF136">
        <v>23433844.98</v>
      </c>
      <c r="CG136">
        <v>17480778.510000002</v>
      </c>
      <c r="CH136">
        <v>3445.8218219999999</v>
      </c>
      <c r="CI136">
        <v>4481.9519849999997</v>
      </c>
      <c r="CJ136">
        <v>2327.1091040000001</v>
      </c>
      <c r="CK136">
        <v>1663.481593</v>
      </c>
      <c r="CL136">
        <v>1415.7141039999999</v>
      </c>
      <c r="CM136">
        <v>1167.8320739999999</v>
      </c>
      <c r="CN136">
        <v>2.2834449999999999</v>
      </c>
      <c r="CO136">
        <v>211.37962999999999</v>
      </c>
      <c r="CP136">
        <v>16.567284449999999</v>
      </c>
      <c r="CQ136">
        <v>0.45762753900000003</v>
      </c>
      <c r="CR136">
        <v>0.49234411</v>
      </c>
      <c r="CS136">
        <v>0.42291098900000001</v>
      </c>
      <c r="CT136">
        <v>0.38977240699999999</v>
      </c>
      <c r="CU136">
        <v>0.362945978</v>
      </c>
      <c r="CV136">
        <v>0.33769757299999997</v>
      </c>
      <c r="CW136">
        <v>1726261</v>
      </c>
      <c r="CX136">
        <v>200.931692</v>
      </c>
      <c r="CY136" s="3" t="s">
        <v>117</v>
      </c>
      <c r="CZ136" s="3" t="s">
        <v>118</v>
      </c>
      <c r="DA136" s="3" t="s">
        <v>110</v>
      </c>
      <c r="DB136" s="3" t="str">
        <f>IF(Table1_1[[#This Row],[Drainage Area]]&lt;5000,"Small",IF(Table1_1[[#This Row],[Drainage Area]]&lt;20000,"Medium","Large"))</f>
        <v>Medium</v>
      </c>
      <c r="DC136" s="3" t="str">
        <f>IF(Table1_1[[#This Row],[Population Density]]&lt;200,"Low",IF(Table1_1[[#This Row],[Population Density]]&lt;500,"Medium","High"))</f>
        <v>Medium</v>
      </c>
      <c r="DD136" s="3" t="str">
        <f>IF(Table1_1[[#This Row],[Relief Ratio]]&lt;0.02,"Flat",IF(Table1_1[[#This Row],[Relief Ratio]]&lt;0.05,"Moderate","Steep"))</f>
        <v>Flat</v>
      </c>
      <c r="DE136" s="3" t="str">
        <f>IF(Table1_1[[#This Row],[Drainage Intensity]]&lt;2,"Low",IF(Table1_1[[#This Row],[Drainage Density]]&lt;4,"Moderate","High"))</f>
        <v>Low</v>
      </c>
      <c r="DF136" s="12">
        <f>Table1_1[[#This Row],[Drainage Density]]*Table1_1[[#This Row],[Relief Ratio]]</f>
        <v>1.3847446245160001E-6</v>
      </c>
      <c r="DG136" s="3" t="str">
        <f>IF(Table1_1[[#This Row],[Flood Risk Index]]&lt;0.1,"Low",IF(Table1_1[[#This Row],[Flood Risk Index]]&lt;0.3,"Moderate","High"))</f>
        <v>Low</v>
      </c>
    </row>
    <row r="137" spans="1:111" x14ac:dyDescent="0.3">
      <c r="A137" s="3" t="s">
        <v>262</v>
      </c>
      <c r="B137">
        <v>5</v>
      </c>
      <c r="C137">
        <v>632429</v>
      </c>
      <c r="D137">
        <v>286711.25</v>
      </c>
      <c r="E137">
        <v>35632.476560000003</v>
      </c>
      <c r="F137">
        <v>1070</v>
      </c>
      <c r="G137">
        <v>340334.78129999997</v>
      </c>
      <c r="H137">
        <v>1418521</v>
      </c>
      <c r="I137">
        <v>2.2058045860000002</v>
      </c>
      <c r="J137">
        <v>0.30763331100000002</v>
      </c>
      <c r="K137">
        <v>3.1439630000000001E-3</v>
      </c>
      <c r="L137" s="11">
        <v>5.5200000000000001E-11</v>
      </c>
      <c r="M137">
        <v>0.22252783200000001</v>
      </c>
      <c r="N137">
        <v>3.2506234649999999</v>
      </c>
      <c r="O137">
        <v>4.3919E-4</v>
      </c>
      <c r="P137">
        <v>1.61836E-4</v>
      </c>
      <c r="Q137">
        <v>2.1349318030000002</v>
      </c>
      <c r="R137">
        <v>1.8582555059999999</v>
      </c>
      <c r="S137">
        <v>0.44583690199999998</v>
      </c>
      <c r="T137">
        <v>483</v>
      </c>
      <c r="U137" s="10">
        <v>1.7500000000000001E-8</v>
      </c>
      <c r="V137">
        <v>1.0803599999999999E-4</v>
      </c>
      <c r="W137" s="13">
        <v>2.8299999999999999E-12</v>
      </c>
      <c r="X137">
        <v>0.17316421900000001</v>
      </c>
      <c r="Y137">
        <v>483</v>
      </c>
      <c r="Z137">
        <v>112</v>
      </c>
      <c r="AA137">
        <v>23</v>
      </c>
      <c r="AB137">
        <v>4</v>
      </c>
      <c r="AC137">
        <v>1</v>
      </c>
      <c r="AG137">
        <v>2925343</v>
      </c>
      <c r="AH137">
        <v>1453692.25</v>
      </c>
      <c r="AI137">
        <v>693158.125</v>
      </c>
      <c r="AJ137">
        <v>305119.71879999997</v>
      </c>
      <c r="AK137">
        <v>389294.53129999997</v>
      </c>
      <c r="AO137">
        <v>6056.6108400000003</v>
      </c>
      <c r="AP137">
        <v>12979.39551</v>
      </c>
      <c r="AQ137">
        <v>30137.310549999998</v>
      </c>
      <c r="AR137">
        <v>76279.929690000004</v>
      </c>
      <c r="AS137">
        <v>389294.53129999997</v>
      </c>
      <c r="AT137">
        <v>0.49693053999999998</v>
      </c>
      <c r="AU137">
        <v>0.476825893</v>
      </c>
      <c r="AV137">
        <v>0.44018775199999999</v>
      </c>
      <c r="AW137">
        <v>1.2758747340000001</v>
      </c>
      <c r="BA137">
        <v>4.3125</v>
      </c>
      <c r="BB137">
        <v>4.8695650099999996</v>
      </c>
      <c r="BC137">
        <v>5.75</v>
      </c>
      <c r="BD137">
        <v>4</v>
      </c>
      <c r="BH137">
        <v>25.382884000000001</v>
      </c>
      <c r="BI137">
        <v>10.827400000000001</v>
      </c>
      <c r="BJ137">
        <v>40.879956999999997</v>
      </c>
      <c r="BK137">
        <v>446.23768200000001</v>
      </c>
      <c r="BL137">
        <v>38.436866000000002</v>
      </c>
      <c r="BM137">
        <v>11.931597999999999</v>
      </c>
      <c r="BN137">
        <v>26.505268000000001</v>
      </c>
      <c r="BO137">
        <v>27.015321</v>
      </c>
      <c r="BP137">
        <v>19.575129</v>
      </c>
      <c r="BQ137">
        <v>30.767144999999999</v>
      </c>
      <c r="BR137">
        <v>19.533601000000001</v>
      </c>
      <c r="BS137">
        <v>1416.77819</v>
      </c>
      <c r="BT137">
        <v>376.31476500000002</v>
      </c>
      <c r="BU137">
        <v>3.8983240000000001</v>
      </c>
      <c r="BV137">
        <v>118.497321</v>
      </c>
      <c r="BW137">
        <v>975.12989300000004</v>
      </c>
      <c r="BX137">
        <v>31.434545</v>
      </c>
      <c r="BY137">
        <v>278.70665300000002</v>
      </c>
      <c r="BZ137">
        <v>40.375239999999998</v>
      </c>
      <c r="CA137" s="3" t="s">
        <v>116</v>
      </c>
      <c r="CB137">
        <v>69534205.469999999</v>
      </c>
      <c r="CC137">
        <v>50275043.590000004</v>
      </c>
      <c r="CD137">
        <v>32225545.18</v>
      </c>
      <c r="CE137">
        <v>22695765.5</v>
      </c>
      <c r="CF137">
        <v>17770739.690000001</v>
      </c>
      <c r="CG137">
        <v>14011852.01</v>
      </c>
      <c r="CH137">
        <v>2808.3651199999999</v>
      </c>
      <c r="CI137">
        <v>3652.817427</v>
      </c>
      <c r="CJ137">
        <v>1934.6250090000001</v>
      </c>
      <c r="CK137">
        <v>1486.7255</v>
      </c>
      <c r="CL137">
        <v>1283.8855060000001</v>
      </c>
      <c r="CM137">
        <v>1139.3250860000001</v>
      </c>
      <c r="CN137">
        <v>2.7696930000000002</v>
      </c>
      <c r="CO137">
        <v>296.48008800000002</v>
      </c>
      <c r="CP137">
        <v>11.847358720000001</v>
      </c>
      <c r="CQ137">
        <v>0.46905465000000002</v>
      </c>
      <c r="CR137">
        <v>0.504638107</v>
      </c>
      <c r="CS137">
        <v>0.43347121199999999</v>
      </c>
      <c r="CT137">
        <v>0.399505155</v>
      </c>
      <c r="CU137">
        <v>0.37200886700000002</v>
      </c>
      <c r="CV137">
        <v>0.34612999300000002</v>
      </c>
      <c r="CW137">
        <v>7435132</v>
      </c>
      <c r="CX137">
        <v>208.36307199999999</v>
      </c>
      <c r="CY137" s="3" t="s">
        <v>110</v>
      </c>
      <c r="CZ137" s="3" t="s">
        <v>110</v>
      </c>
      <c r="DA137" s="3" t="s">
        <v>110</v>
      </c>
      <c r="DB137" s="3" t="str">
        <f>IF(Table1_1[[#This Row],[Drainage Area]]&lt;5000,"Small",IF(Table1_1[[#This Row],[Drainage Area]]&lt;20000,"Medium","Large"))</f>
        <v>Large</v>
      </c>
      <c r="DC137" s="3" t="str">
        <f>IF(Table1_1[[#This Row],[Population Density]]&lt;200,"Low",IF(Table1_1[[#This Row],[Population Density]]&lt;500,"Medium","High"))</f>
        <v>Medium</v>
      </c>
      <c r="DD137" s="3" t="str">
        <f>IF(Table1_1[[#This Row],[Relief Ratio]]&lt;0.02,"Flat",IF(Table1_1[[#This Row],[Relief Ratio]]&lt;0.05,"Moderate","Steep"))</f>
        <v>Flat</v>
      </c>
      <c r="DE137" s="3" t="str">
        <f>IF(Table1_1[[#This Row],[Drainage Intensity]]&lt;2,"Low",IF(Table1_1[[#This Row],[Drainage Density]]&lt;4,"Moderate","High"))</f>
        <v>Low</v>
      </c>
      <c r="DF137" s="12">
        <f>Table1_1[[#This Row],[Drainage Density]]*Table1_1[[#This Row],[Relief Ratio]]</f>
        <v>5.0880639606800003E-7</v>
      </c>
      <c r="DG137" s="3" t="str">
        <f>IF(Table1_1[[#This Row],[Flood Risk Index]]&lt;0.1,"Low",IF(Table1_1[[#This Row],[Flood Risk Index]]&lt;0.3,"Moderate","High"))</f>
        <v>Low</v>
      </c>
    </row>
    <row r="138" spans="1:111" x14ac:dyDescent="0.3">
      <c r="A138" s="3" t="s">
        <v>263</v>
      </c>
      <c r="B138">
        <v>3</v>
      </c>
      <c r="C138">
        <v>60466.265630000002</v>
      </c>
      <c r="D138">
        <v>49601.691409999999</v>
      </c>
      <c r="E138">
        <v>1431.448975</v>
      </c>
      <c r="F138">
        <v>1283</v>
      </c>
      <c r="G138">
        <v>51690.945310000003</v>
      </c>
      <c r="H138">
        <v>187482.64060000001</v>
      </c>
      <c r="I138">
        <v>1.219036341</v>
      </c>
      <c r="J138">
        <v>0.53573119599999997</v>
      </c>
      <c r="K138">
        <v>2.4820594000000001E-2</v>
      </c>
      <c r="L138" s="11">
        <v>1.81E-9</v>
      </c>
      <c r="M138">
        <v>0.51175677799999997</v>
      </c>
      <c r="N138">
        <v>1.866607785</v>
      </c>
      <c r="O138">
        <v>1.4401299999999999E-4</v>
      </c>
      <c r="P138">
        <v>1.6379599999999999E-4</v>
      </c>
      <c r="Q138">
        <v>1.407811046</v>
      </c>
      <c r="R138">
        <v>1.1697651149999999</v>
      </c>
      <c r="S138">
        <v>0.32251661999999998</v>
      </c>
      <c r="T138">
        <v>20</v>
      </c>
      <c r="U138" s="10">
        <v>1.89E-8</v>
      </c>
      <c r="V138">
        <v>1.15155E-4</v>
      </c>
      <c r="W138" s="13">
        <v>3.09E-12</v>
      </c>
      <c r="X138">
        <v>0.21015055499999999</v>
      </c>
      <c r="Y138">
        <v>20</v>
      </c>
      <c r="Z138">
        <v>6</v>
      </c>
      <c r="AA138">
        <v>1</v>
      </c>
      <c r="AG138">
        <v>132559.375</v>
      </c>
      <c r="AH138">
        <v>55271.125</v>
      </c>
      <c r="AI138">
        <v>46635.449220000002</v>
      </c>
      <c r="AO138">
        <v>6627.96875</v>
      </c>
      <c r="AP138">
        <v>9211.8544920000004</v>
      </c>
      <c r="AQ138">
        <v>46635.449220000002</v>
      </c>
      <c r="AT138">
        <v>0.416953713</v>
      </c>
      <c r="AU138">
        <v>0.84375792699999996</v>
      </c>
      <c r="BA138">
        <v>3.3333332539999998</v>
      </c>
      <c r="BB138">
        <v>6</v>
      </c>
      <c r="BH138">
        <v>25.415979</v>
      </c>
      <c r="BI138">
        <v>12.681603000000001</v>
      </c>
      <c r="BJ138">
        <v>43.243712000000002</v>
      </c>
      <c r="BK138">
        <v>479.52071999999998</v>
      </c>
      <c r="BL138">
        <v>39.441257</v>
      </c>
      <c r="BM138">
        <v>10.146338999999999</v>
      </c>
      <c r="BN138">
        <v>29.294917999999999</v>
      </c>
      <c r="BO138">
        <v>26.920911</v>
      </c>
      <c r="BP138">
        <v>25.088360999999999</v>
      </c>
      <c r="BQ138">
        <v>31.227086</v>
      </c>
      <c r="BR138">
        <v>18.937359000000001</v>
      </c>
      <c r="BS138">
        <v>794.50273200000004</v>
      </c>
      <c r="BT138">
        <v>306.49016399999999</v>
      </c>
      <c r="BU138">
        <v>1.0213110000000001</v>
      </c>
      <c r="BV138">
        <v>160.707053</v>
      </c>
      <c r="BW138">
        <v>703.23989099999994</v>
      </c>
      <c r="BX138">
        <v>4.7109290000000001</v>
      </c>
      <c r="BY138">
        <v>65.740983999999997</v>
      </c>
      <c r="BZ138">
        <v>6.5540979999999998</v>
      </c>
      <c r="CA138" s="3" t="s">
        <v>110</v>
      </c>
      <c r="CB138">
        <v>63142779.530000001</v>
      </c>
      <c r="CC138">
        <v>45742314.789999999</v>
      </c>
      <c r="CD138">
        <v>29998005.920000002</v>
      </c>
      <c r="CE138">
        <v>23246520.52</v>
      </c>
      <c r="CF138">
        <v>15858915.869999999</v>
      </c>
      <c r="CG138">
        <v>13458951.41</v>
      </c>
      <c r="CH138">
        <v>3646.3489</v>
      </c>
      <c r="CI138">
        <v>4742.7759999999998</v>
      </c>
      <c r="CJ138">
        <v>2549.3506000000002</v>
      </c>
      <c r="CK138">
        <v>2118.8627999999999</v>
      </c>
      <c r="CL138">
        <v>1644.204</v>
      </c>
      <c r="CM138">
        <v>1617.7662</v>
      </c>
      <c r="CN138">
        <v>4.2407329999999996</v>
      </c>
      <c r="CO138">
        <v>210.684211</v>
      </c>
      <c r="CP138">
        <v>8.8403041830000006</v>
      </c>
      <c r="CQ138">
        <v>0.54708009999999996</v>
      </c>
      <c r="CR138">
        <v>0.58858275000000004</v>
      </c>
      <c r="CS138">
        <v>0.50557750000000001</v>
      </c>
      <c r="CT138">
        <v>0.46596134</v>
      </c>
      <c r="CU138">
        <v>0.43389115</v>
      </c>
      <c r="CV138">
        <v>0.40370739999999999</v>
      </c>
      <c r="CW138">
        <v>373535.22009999998</v>
      </c>
      <c r="CX138">
        <v>261.515038</v>
      </c>
      <c r="CY138" s="3" t="s">
        <v>117</v>
      </c>
      <c r="CZ138" s="3" t="s">
        <v>110</v>
      </c>
      <c r="DA138" s="3" t="s">
        <v>110</v>
      </c>
      <c r="DB138" s="3" t="str">
        <f>IF(Table1_1[[#This Row],[Drainage Area]]&lt;5000,"Small",IF(Table1_1[[#This Row],[Drainage Area]]&lt;20000,"Medium","Large"))</f>
        <v>Small</v>
      </c>
      <c r="DC138" s="3" t="str">
        <f>IF(Table1_1[[#This Row],[Population Density]]&lt;200,"Low",IF(Table1_1[[#This Row],[Population Density]]&lt;500,"Medium","High"))</f>
        <v>Medium</v>
      </c>
      <c r="DD138" s="3" t="str">
        <f>IF(Table1_1[[#This Row],[Relief Ratio]]&lt;0.02,"Flat",IF(Table1_1[[#This Row],[Relief Ratio]]&lt;0.05,"Moderate","Steep"))</f>
        <v>Moderate</v>
      </c>
      <c r="DE138" s="3" t="str">
        <f>IF(Table1_1[[#This Row],[Drainage Intensity]]&lt;2,"Low",IF(Table1_1[[#This Row],[Drainage Density]]&lt;4,"Moderate","High"))</f>
        <v>Low</v>
      </c>
      <c r="DF138" s="12">
        <f>Table1_1[[#This Row],[Drainage Density]]*Table1_1[[#This Row],[Relief Ratio]]</f>
        <v>4.0655140148240001E-6</v>
      </c>
      <c r="DG138" s="3" t="str">
        <f>IF(Table1_1[[#This Row],[Flood Risk Index]]&lt;0.1,"Low",IF(Table1_1[[#This Row],[Flood Risk Index]]&lt;0.3,"Moderate","High"))</f>
        <v>Low</v>
      </c>
    </row>
    <row r="139" spans="1:111" x14ac:dyDescent="0.3">
      <c r="A139" s="3" t="s">
        <v>264</v>
      </c>
      <c r="B139">
        <v>5</v>
      </c>
      <c r="C139">
        <v>547933.6875</v>
      </c>
      <c r="D139">
        <v>346375.28129999997</v>
      </c>
      <c r="E139">
        <v>52116.335939999997</v>
      </c>
      <c r="F139">
        <v>2415</v>
      </c>
      <c r="G139">
        <v>352447.375</v>
      </c>
      <c r="H139">
        <v>1485431.5</v>
      </c>
      <c r="I139">
        <v>1.5819076299999999</v>
      </c>
      <c r="J139">
        <v>0.41955152200000001</v>
      </c>
      <c r="K139">
        <v>6.8520869999999998E-3</v>
      </c>
      <c r="L139" s="11">
        <v>4.4100000000000002E-11</v>
      </c>
      <c r="M139">
        <v>0.29680997100000001</v>
      </c>
      <c r="N139">
        <v>2.3834974770000001</v>
      </c>
      <c r="O139">
        <v>5.80303E-4</v>
      </c>
      <c r="P139">
        <v>1.5755700000000001E-4</v>
      </c>
      <c r="Q139">
        <v>1.8485744</v>
      </c>
      <c r="R139">
        <v>1.5546538830000001</v>
      </c>
      <c r="S139">
        <v>0.36887171899999999</v>
      </c>
      <c r="T139">
        <v>676</v>
      </c>
      <c r="U139" s="10">
        <v>1.6499999999999999E-8</v>
      </c>
      <c r="V139">
        <v>1.04978E-4</v>
      </c>
      <c r="W139" s="13">
        <v>2.61E-12</v>
      </c>
      <c r="X139">
        <v>0.38049903499999999</v>
      </c>
      <c r="Y139">
        <v>676</v>
      </c>
      <c r="Z139">
        <v>146</v>
      </c>
      <c r="AA139">
        <v>32</v>
      </c>
      <c r="AB139">
        <v>7</v>
      </c>
      <c r="AC139">
        <v>1</v>
      </c>
      <c r="AG139">
        <v>4309210.5</v>
      </c>
      <c r="AH139">
        <v>1928801.25</v>
      </c>
      <c r="AI139">
        <v>1107053.625</v>
      </c>
      <c r="AJ139">
        <v>574224.5625</v>
      </c>
      <c r="AK139">
        <v>291979.75</v>
      </c>
      <c r="AO139">
        <v>6374.5717770000001</v>
      </c>
      <c r="AP139">
        <v>13210.967769999999</v>
      </c>
      <c r="AQ139">
        <v>34595.425779999998</v>
      </c>
      <c r="AR139">
        <v>82032.078129999994</v>
      </c>
      <c r="AS139">
        <v>291979.75</v>
      </c>
      <c r="AT139">
        <v>0.44759967899999997</v>
      </c>
      <c r="AU139">
        <v>0.57395940999999995</v>
      </c>
      <c r="AV139">
        <v>0.518696249</v>
      </c>
      <c r="AW139">
        <v>0.50847661499999997</v>
      </c>
      <c r="BA139">
        <v>4.6301369670000003</v>
      </c>
      <c r="BB139">
        <v>4.5625</v>
      </c>
      <c r="BC139">
        <v>4.5714287760000003</v>
      </c>
      <c r="BD139">
        <v>7</v>
      </c>
      <c r="BH139">
        <v>24.076573</v>
      </c>
      <c r="BI139">
        <v>10.217382000000001</v>
      </c>
      <c r="BJ139">
        <v>58.486980000000003</v>
      </c>
      <c r="BK139">
        <v>186.856211</v>
      </c>
      <c r="BL139">
        <v>33.432929999999999</v>
      </c>
      <c r="BM139">
        <v>15.953549000000001</v>
      </c>
      <c r="BN139">
        <v>17.479379999999999</v>
      </c>
      <c r="BO139">
        <v>23.407926</v>
      </c>
      <c r="BP139">
        <v>24.075122</v>
      </c>
      <c r="BQ139">
        <v>26.756259</v>
      </c>
      <c r="BR139">
        <v>22.039553999999999</v>
      </c>
      <c r="BS139">
        <v>1037.9512090000001</v>
      </c>
      <c r="BT139">
        <v>284.06283100000002</v>
      </c>
      <c r="BU139">
        <v>3.4872730000000001</v>
      </c>
      <c r="BV139">
        <v>91.858149999999995</v>
      </c>
      <c r="BW139">
        <v>594.26562000000001</v>
      </c>
      <c r="BX139">
        <v>17.029243000000001</v>
      </c>
      <c r="BY139">
        <v>180.46010000000001</v>
      </c>
      <c r="BZ139">
        <v>161.46624399999999</v>
      </c>
      <c r="CA139" s="3" t="s">
        <v>116</v>
      </c>
      <c r="CB139">
        <v>267807759.80000001</v>
      </c>
      <c r="CC139">
        <v>193407890.09999999</v>
      </c>
      <c r="CD139">
        <v>133913148.8</v>
      </c>
      <c r="CE139">
        <v>93123392.530000001</v>
      </c>
      <c r="CF139">
        <v>64683967.119999997</v>
      </c>
      <c r="CG139">
        <v>46491562.299999997</v>
      </c>
      <c r="CH139">
        <v>5361.6542390000004</v>
      </c>
      <c r="CI139">
        <v>6973.8598339999999</v>
      </c>
      <c r="CJ139">
        <v>3996.3851759999998</v>
      </c>
      <c r="CK139">
        <v>2994.0220610000001</v>
      </c>
      <c r="CL139">
        <v>2276.1174040000001</v>
      </c>
      <c r="CM139">
        <v>1807.3113519999999</v>
      </c>
      <c r="CN139">
        <v>5.95688</v>
      </c>
      <c r="CO139">
        <v>445.74562800000001</v>
      </c>
      <c r="CP139">
        <v>18.765254049999999</v>
      </c>
      <c r="CQ139">
        <v>0.68819182099999998</v>
      </c>
      <c r="CR139">
        <v>0.73721680199999995</v>
      </c>
      <c r="CS139">
        <v>0.63598418999999995</v>
      </c>
      <c r="CT139">
        <v>0.58614959499999997</v>
      </c>
      <c r="CU139">
        <v>0.54580731000000005</v>
      </c>
      <c r="CV139">
        <v>0.50783812500000003</v>
      </c>
      <c r="CW139">
        <v>22524910</v>
      </c>
      <c r="CX139">
        <v>430.380223</v>
      </c>
      <c r="CY139" s="3" t="s">
        <v>117</v>
      </c>
      <c r="CZ139" s="3" t="s">
        <v>110</v>
      </c>
      <c r="DA139" s="3" t="s">
        <v>114</v>
      </c>
      <c r="DB139" s="3" t="str">
        <f>IF(Table1_1[[#This Row],[Drainage Area]]&lt;5000,"Small",IF(Table1_1[[#This Row],[Drainage Area]]&lt;20000,"Medium","Large"))</f>
        <v>Large</v>
      </c>
      <c r="DC139" s="3" t="str">
        <f>IF(Table1_1[[#This Row],[Population Density]]&lt;200,"Low",IF(Table1_1[[#This Row],[Population Density]]&lt;500,"Medium","High"))</f>
        <v>Medium</v>
      </c>
      <c r="DD139" s="3" t="str">
        <f>IF(Table1_1[[#This Row],[Relief Ratio]]&lt;0.02,"Flat",IF(Table1_1[[#This Row],[Relief Ratio]]&lt;0.05,"Moderate","Steep"))</f>
        <v>Flat</v>
      </c>
      <c r="DE139" s="3" t="str">
        <f>IF(Table1_1[[#This Row],[Drainage Intensity]]&lt;2,"Low",IF(Table1_1[[#This Row],[Drainage Density]]&lt;4,"Moderate","High"))</f>
        <v>Low</v>
      </c>
      <c r="DF139" s="12">
        <f>Table1_1[[#This Row],[Drainage Density]]*Table1_1[[#This Row],[Relief Ratio]]</f>
        <v>1.079594271459E-6</v>
      </c>
      <c r="DG139" s="3" t="str">
        <f>IF(Table1_1[[#This Row],[Flood Risk Index]]&lt;0.1,"Low",IF(Table1_1[[#This Row],[Flood Risk Index]]&lt;0.3,"Moderate","High"))</f>
        <v>Low</v>
      </c>
    </row>
    <row r="140" spans="1:111" x14ac:dyDescent="0.3">
      <c r="A140" s="3" t="s">
        <v>265</v>
      </c>
      <c r="B140">
        <v>4</v>
      </c>
      <c r="C140">
        <v>97069.257809999996</v>
      </c>
      <c r="D140">
        <v>76067.8125</v>
      </c>
      <c r="E140">
        <v>4622.4599609999996</v>
      </c>
      <c r="F140">
        <v>1657</v>
      </c>
      <c r="G140">
        <v>82541.359379999994</v>
      </c>
      <c r="H140">
        <v>313788.90629999997</v>
      </c>
      <c r="I140">
        <v>1.276088476</v>
      </c>
      <c r="J140">
        <v>0.67846888299999997</v>
      </c>
      <c r="K140">
        <v>2.0074785000000001E-2</v>
      </c>
      <c r="L140" s="11">
        <v>6.3199999999999999E-10</v>
      </c>
      <c r="M140">
        <v>0.58994001200000001</v>
      </c>
      <c r="N140">
        <v>1.473906994</v>
      </c>
      <c r="O140">
        <v>2.35827E-4</v>
      </c>
      <c r="P140">
        <v>1.51877E-4</v>
      </c>
      <c r="Q140">
        <v>1.311209917</v>
      </c>
      <c r="R140">
        <v>1.176007509</v>
      </c>
      <c r="S140">
        <v>0.30934572199999999</v>
      </c>
      <c r="T140">
        <v>58</v>
      </c>
      <c r="U140" s="10">
        <v>1.6000000000000001E-8</v>
      </c>
      <c r="V140">
        <v>1.05406E-4</v>
      </c>
      <c r="W140" s="13">
        <v>2.4299999999999999E-12</v>
      </c>
      <c r="X140">
        <v>0.25166097300000001</v>
      </c>
      <c r="Y140">
        <v>58</v>
      </c>
      <c r="Z140">
        <v>12</v>
      </c>
      <c r="AA140">
        <v>3</v>
      </c>
      <c r="AB140">
        <v>1</v>
      </c>
      <c r="AG140">
        <v>376198.34379999997</v>
      </c>
      <c r="AH140">
        <v>191998.73439999999</v>
      </c>
      <c r="AI140">
        <v>114657.25</v>
      </c>
      <c r="AJ140">
        <v>19193.240229999999</v>
      </c>
      <c r="AO140">
        <v>6486.1782229999999</v>
      </c>
      <c r="AP140">
        <v>15999.89453</v>
      </c>
      <c r="AQ140">
        <v>38219.082029999998</v>
      </c>
      <c r="AR140">
        <v>19193.240229999999</v>
      </c>
      <c r="AT140">
        <v>0.51036572499999999</v>
      </c>
      <c r="AU140">
        <v>0.59717708800000002</v>
      </c>
      <c r="AV140">
        <v>0.16739665000000001</v>
      </c>
      <c r="BA140">
        <v>4.8333334920000004</v>
      </c>
      <c r="BB140">
        <v>4</v>
      </c>
      <c r="BC140">
        <v>3</v>
      </c>
      <c r="BH140">
        <v>27.564336000000001</v>
      </c>
      <c r="BI140">
        <v>8.7666389999999996</v>
      </c>
      <c r="BJ140">
        <v>64.799492999999998</v>
      </c>
      <c r="BK140">
        <v>153.95095499999999</v>
      </c>
      <c r="BL140">
        <v>34.304864000000002</v>
      </c>
      <c r="BM140">
        <v>20.800398999999999</v>
      </c>
      <c r="BN140">
        <v>13.504465</v>
      </c>
      <c r="BO140">
        <v>26.215520000000001</v>
      </c>
      <c r="BP140">
        <v>27.918396999999999</v>
      </c>
      <c r="BQ140">
        <v>29.220504999999999</v>
      </c>
      <c r="BR140">
        <v>25.446038000000001</v>
      </c>
      <c r="BS140">
        <v>1086.000544</v>
      </c>
      <c r="BT140">
        <v>223.91705999999999</v>
      </c>
      <c r="BU140">
        <v>28.260435999999999</v>
      </c>
      <c r="BV140">
        <v>76.014301000000003</v>
      </c>
      <c r="BW140">
        <v>543.87985500000002</v>
      </c>
      <c r="BX140">
        <v>110.28384800000001</v>
      </c>
      <c r="BY140">
        <v>205.08076199999999</v>
      </c>
      <c r="BZ140">
        <v>360.64119799999997</v>
      </c>
      <c r="CA140" s="3" t="s">
        <v>116</v>
      </c>
      <c r="CB140">
        <v>309867991.60000002</v>
      </c>
      <c r="CC140">
        <v>224730107.90000001</v>
      </c>
      <c r="CD140">
        <v>154007471.59999999</v>
      </c>
      <c r="CE140">
        <v>113154259.40000001</v>
      </c>
      <c r="CF140">
        <v>77905302.739999995</v>
      </c>
      <c r="CG140">
        <v>55329918.969999999</v>
      </c>
      <c r="CH140">
        <v>5806.0230000000001</v>
      </c>
      <c r="CI140">
        <v>7551.8459999999995</v>
      </c>
      <c r="CJ140">
        <v>4264.6499999999996</v>
      </c>
      <c r="CK140">
        <v>3377.855</v>
      </c>
      <c r="CL140">
        <v>2495.1064000000001</v>
      </c>
      <c r="CM140">
        <v>1911.3802000000001</v>
      </c>
      <c r="CN140">
        <v>10.935895</v>
      </c>
      <c r="CO140">
        <v>491.81481500000001</v>
      </c>
      <c r="CP140">
        <v>21.25834128</v>
      </c>
      <c r="CQ140">
        <v>0.71851533999999995</v>
      </c>
      <c r="CR140">
        <v>0.77302340000000003</v>
      </c>
      <c r="CS140">
        <v>0.66400729999999997</v>
      </c>
      <c r="CT140">
        <v>0.61197685999999996</v>
      </c>
      <c r="CU140">
        <v>0.56985699999999995</v>
      </c>
      <c r="CV140">
        <v>0.53021479999999999</v>
      </c>
      <c r="CW140">
        <v>2433273</v>
      </c>
      <c r="CX140">
        <v>522.430701</v>
      </c>
      <c r="CY140" s="3" t="s">
        <v>117</v>
      </c>
      <c r="CZ140" s="3" t="s">
        <v>137</v>
      </c>
      <c r="DA140" s="3" t="s">
        <v>114</v>
      </c>
      <c r="DB140" s="3" t="str">
        <f>IF(Table1_1[[#This Row],[Drainage Area]]&lt;5000,"Small",IF(Table1_1[[#This Row],[Drainage Area]]&lt;20000,"Medium","Large"))</f>
        <v>Small</v>
      </c>
      <c r="DC140" s="3" t="str">
        <f>IF(Table1_1[[#This Row],[Population Density]]&lt;200,"Low",IF(Table1_1[[#This Row],[Population Density]]&lt;500,"Medium","High"))</f>
        <v>High</v>
      </c>
      <c r="DD140" s="3" t="str">
        <f>IF(Table1_1[[#This Row],[Relief Ratio]]&lt;0.02,"Flat",IF(Table1_1[[#This Row],[Relief Ratio]]&lt;0.05,"Moderate","Steep"))</f>
        <v>Moderate</v>
      </c>
      <c r="DE140" s="3" t="str">
        <f>IF(Table1_1[[#This Row],[Drainage Intensity]]&lt;2,"Low",IF(Table1_1[[#This Row],[Drainage Density]]&lt;4,"Moderate","High"))</f>
        <v>Low</v>
      </c>
      <c r="DF140" s="12">
        <f>Table1_1[[#This Row],[Drainage Density]]*Table1_1[[#This Row],[Relief Ratio]]</f>
        <v>3.0488981214450002E-6</v>
      </c>
      <c r="DG140" s="3" t="str">
        <f>IF(Table1_1[[#This Row],[Flood Risk Index]]&lt;0.1,"Low",IF(Table1_1[[#This Row],[Flood Risk Index]]&lt;0.3,"Moderate","High"))</f>
        <v>Low</v>
      </c>
    </row>
    <row r="141" spans="1:111" x14ac:dyDescent="0.3">
      <c r="A141" s="3" t="s">
        <v>266</v>
      </c>
      <c r="B141">
        <v>4</v>
      </c>
      <c r="C141">
        <v>181523.01560000001</v>
      </c>
      <c r="D141">
        <v>127230.2344</v>
      </c>
      <c r="E141">
        <v>8603.4628909999992</v>
      </c>
      <c r="F141">
        <v>2305</v>
      </c>
      <c r="G141">
        <v>130421.55469999999</v>
      </c>
      <c r="H141">
        <v>479126.65629999997</v>
      </c>
      <c r="I141">
        <v>1.426728606</v>
      </c>
      <c r="J141">
        <v>0.50579500200000005</v>
      </c>
      <c r="K141">
        <v>1.7673458999999999E-2</v>
      </c>
      <c r="L141" s="11">
        <v>2.9300000000000002E-10</v>
      </c>
      <c r="M141">
        <v>0.47095832199999998</v>
      </c>
      <c r="N141">
        <v>1.9770854710000001</v>
      </c>
      <c r="O141">
        <v>2.7341399999999998E-4</v>
      </c>
      <c r="P141">
        <v>1.5806500000000001E-4</v>
      </c>
      <c r="Q141">
        <v>1.4675229789999999</v>
      </c>
      <c r="R141">
        <v>1.3918175699999999</v>
      </c>
      <c r="S141">
        <v>0.37886226200000001</v>
      </c>
      <c r="T141">
        <v>106</v>
      </c>
      <c r="U141" s="10">
        <v>1.52E-8</v>
      </c>
      <c r="V141">
        <v>9.6299999999999996E-5</v>
      </c>
      <c r="W141" s="13">
        <v>2.41E-12</v>
      </c>
      <c r="X141">
        <v>0.36434078199999997</v>
      </c>
      <c r="Y141">
        <v>106</v>
      </c>
      <c r="Z141">
        <v>20</v>
      </c>
      <c r="AA141">
        <v>4</v>
      </c>
      <c r="AB141">
        <v>1</v>
      </c>
      <c r="AG141">
        <v>731444.8125</v>
      </c>
      <c r="AH141">
        <v>354336</v>
      </c>
      <c r="AI141">
        <v>177199.73439999999</v>
      </c>
      <c r="AJ141">
        <v>96929.445309999996</v>
      </c>
      <c r="AO141">
        <v>6900.4228519999997</v>
      </c>
      <c r="AP141">
        <v>17716.800780000001</v>
      </c>
      <c r="AQ141">
        <v>44299.933590000001</v>
      </c>
      <c r="AR141">
        <v>96929.445309999996</v>
      </c>
      <c r="AT141">
        <v>0.48443299499999998</v>
      </c>
      <c r="AU141">
        <v>0.50008958599999997</v>
      </c>
      <c r="AV141">
        <v>0.547006726</v>
      </c>
      <c r="BA141">
        <v>5.3000001909999996</v>
      </c>
      <c r="BB141">
        <v>5</v>
      </c>
      <c r="BC141">
        <v>4</v>
      </c>
      <c r="BH141">
        <v>26.212713999999998</v>
      </c>
      <c r="BI141">
        <v>10.363022000000001</v>
      </c>
      <c r="BJ141">
        <v>63.348984999999999</v>
      </c>
      <c r="BK141">
        <v>180.25633999999999</v>
      </c>
      <c r="BL141">
        <v>34.612363999999999</v>
      </c>
      <c r="BM141">
        <v>18.267741000000001</v>
      </c>
      <c r="BN141">
        <v>16.344622999999999</v>
      </c>
      <c r="BO141">
        <v>25.069766999999999</v>
      </c>
      <c r="BP141">
        <v>25.653382000000001</v>
      </c>
      <c r="BQ141">
        <v>28.432535999999999</v>
      </c>
      <c r="BR141">
        <v>23.817793999999999</v>
      </c>
      <c r="BS141">
        <v>781.62606800000003</v>
      </c>
      <c r="BT141">
        <v>175.495148</v>
      </c>
      <c r="BU141">
        <v>11.815023</v>
      </c>
      <c r="BV141">
        <v>79.662345000000002</v>
      </c>
      <c r="BW141">
        <v>386.633734</v>
      </c>
      <c r="BX141">
        <v>43.094915</v>
      </c>
      <c r="BY141">
        <v>150.906735</v>
      </c>
      <c r="BZ141">
        <v>209.24990299999999</v>
      </c>
      <c r="CA141" s="3" t="s">
        <v>139</v>
      </c>
      <c r="CB141">
        <v>304651939.60000002</v>
      </c>
      <c r="CC141">
        <v>221554027</v>
      </c>
      <c r="CD141">
        <v>152450946.40000001</v>
      </c>
      <c r="CE141">
        <v>112146668.3</v>
      </c>
      <c r="CF141">
        <v>77354785.459999993</v>
      </c>
      <c r="CG141">
        <v>55145310.539999999</v>
      </c>
      <c r="CH141">
        <v>5826.155323</v>
      </c>
      <c r="CI141">
        <v>7578.0320000000002</v>
      </c>
      <c r="CJ141">
        <v>4278.9264999999996</v>
      </c>
      <c r="CK141">
        <v>3372.7815959999998</v>
      </c>
      <c r="CL141">
        <v>2483.683477</v>
      </c>
      <c r="CM141">
        <v>1901.296885</v>
      </c>
      <c r="CN141">
        <v>5.8397249999999996</v>
      </c>
      <c r="CO141">
        <v>344.085714</v>
      </c>
      <c r="CP141">
        <v>12.39946381</v>
      </c>
      <c r="CQ141">
        <v>0.72918156199999995</v>
      </c>
      <c r="CR141">
        <v>0.78175326899999997</v>
      </c>
      <c r="CS141">
        <v>0.67386436199999999</v>
      </c>
      <c r="CT141">
        <v>0.62106153799999997</v>
      </c>
      <c r="CU141">
        <v>0.57831641899999997</v>
      </c>
      <c r="CV141">
        <v>0.53808573500000001</v>
      </c>
      <c r="CW141">
        <v>2975681</v>
      </c>
      <c r="CX141">
        <v>342.56173000000001</v>
      </c>
      <c r="CY141" s="3" t="s">
        <v>117</v>
      </c>
      <c r="CZ141" s="3" t="s">
        <v>137</v>
      </c>
      <c r="DA141" s="3" t="s">
        <v>114</v>
      </c>
      <c r="DB141" s="3" t="str">
        <f>IF(Table1_1[[#This Row],[Drainage Area]]&lt;5000,"Small",IF(Table1_1[[#This Row],[Drainage Area]]&lt;20000,"Medium","Large"))</f>
        <v>Medium</v>
      </c>
      <c r="DC141" s="3" t="str">
        <f>IF(Table1_1[[#This Row],[Population Density]]&lt;200,"Low",IF(Table1_1[[#This Row],[Population Density]]&lt;500,"Medium","High"))</f>
        <v>Medium</v>
      </c>
      <c r="DD141" s="3" t="str">
        <f>IF(Table1_1[[#This Row],[Relief Ratio]]&lt;0.02,"Flat",IF(Table1_1[[#This Row],[Relief Ratio]]&lt;0.05,"Moderate","Steep"))</f>
        <v>Flat</v>
      </c>
      <c r="DE141" s="3" t="str">
        <f>IF(Table1_1[[#This Row],[Drainage Intensity]]&lt;2,"Low",IF(Table1_1[[#This Row],[Drainage Density]]&lt;4,"Moderate","High"))</f>
        <v>Low</v>
      </c>
      <c r="DF141" s="12">
        <f>Table1_1[[#This Row],[Drainage Density]]*Table1_1[[#This Row],[Relief Ratio]]</f>
        <v>2.7935552968349999E-6</v>
      </c>
      <c r="DG141" s="3" t="str">
        <f>IF(Table1_1[[#This Row],[Flood Risk Index]]&lt;0.1,"Low",IF(Table1_1[[#This Row],[Flood Risk Index]]&lt;0.3,"Moderate","High"))</f>
        <v>Low</v>
      </c>
    </row>
    <row r="142" spans="1:111" x14ac:dyDescent="0.3">
      <c r="A142" s="3" t="s">
        <v>267</v>
      </c>
      <c r="B142">
        <v>3</v>
      </c>
      <c r="C142">
        <v>75436.078129999994</v>
      </c>
      <c r="D142">
        <v>38612.574220000002</v>
      </c>
      <c r="E142">
        <v>1458.4602050000001</v>
      </c>
      <c r="F142">
        <v>2179</v>
      </c>
      <c r="G142">
        <v>53540.925779999998</v>
      </c>
      <c r="H142">
        <v>186012.3125</v>
      </c>
      <c r="I142">
        <v>1.9536660910000001</v>
      </c>
      <c r="J142">
        <v>0.50877153900000005</v>
      </c>
      <c r="K142">
        <v>4.0697839E-2</v>
      </c>
      <c r="L142" s="11">
        <v>1.73E-9</v>
      </c>
      <c r="M142">
        <v>0.52968913299999998</v>
      </c>
      <c r="N142">
        <v>1.965518594</v>
      </c>
      <c r="O142">
        <v>1.3977600000000001E-4</v>
      </c>
      <c r="P142">
        <v>1.51426E-4</v>
      </c>
      <c r="Q142">
        <v>1.383775473</v>
      </c>
      <c r="R142">
        <v>1.408942342</v>
      </c>
      <c r="S142">
        <v>0.40554347600000001</v>
      </c>
      <c r="T142">
        <v>19</v>
      </c>
      <c r="U142" s="10">
        <v>1.7800000000000001E-8</v>
      </c>
      <c r="V142">
        <v>1.1772700000000001E-4</v>
      </c>
      <c r="W142" s="13">
        <v>2.6999999999999998E-12</v>
      </c>
      <c r="X142">
        <v>0.32995823000000002</v>
      </c>
      <c r="Y142">
        <v>19</v>
      </c>
      <c r="Z142">
        <v>6</v>
      </c>
      <c r="AA142">
        <v>1</v>
      </c>
      <c r="AG142">
        <v>111369.7813</v>
      </c>
      <c r="AH142">
        <v>74314.171879999994</v>
      </c>
      <c r="AI142">
        <v>35165.492189999997</v>
      </c>
      <c r="AO142">
        <v>5861.5673829999996</v>
      </c>
      <c r="AP142">
        <v>12385.695309999999</v>
      </c>
      <c r="AQ142">
        <v>35165.492189999997</v>
      </c>
      <c r="AT142">
        <v>0.66727411700000006</v>
      </c>
      <c r="AU142">
        <v>0.47320035100000002</v>
      </c>
      <c r="BA142">
        <v>3.1666667460000002</v>
      </c>
      <c r="BB142">
        <v>6</v>
      </c>
      <c r="BH142">
        <v>20.559342000000001</v>
      </c>
      <c r="BI142">
        <v>9.2684560000000005</v>
      </c>
      <c r="BJ142">
        <v>60.572583000000002</v>
      </c>
      <c r="BK142">
        <v>138.93169800000001</v>
      </c>
      <c r="BL142">
        <v>28.307310000000001</v>
      </c>
      <c r="BM142">
        <v>13.009022999999999</v>
      </c>
      <c r="BN142">
        <v>15.298287</v>
      </c>
      <c r="BO142">
        <v>20.194203000000002</v>
      </c>
      <c r="BP142">
        <v>20.396659</v>
      </c>
      <c r="BQ142">
        <v>22.571017000000001</v>
      </c>
      <c r="BR142">
        <v>19.05752</v>
      </c>
      <c r="BS142">
        <v>1695.1404910000001</v>
      </c>
      <c r="BT142">
        <v>389.16561999999999</v>
      </c>
      <c r="BU142">
        <v>8.0748139999999999</v>
      </c>
      <c r="BV142">
        <v>82.702770999999998</v>
      </c>
      <c r="BW142">
        <v>894.76242100000002</v>
      </c>
      <c r="BX142">
        <v>36.095945</v>
      </c>
      <c r="BY142">
        <v>224.11650499999999</v>
      </c>
      <c r="BZ142">
        <v>172.04168999999999</v>
      </c>
      <c r="CA142" s="3" t="s">
        <v>116</v>
      </c>
      <c r="CB142">
        <v>126594130</v>
      </c>
      <c r="CC142">
        <v>92312604.400000006</v>
      </c>
      <c r="CD142">
        <v>63220060.560000002</v>
      </c>
      <c r="CE142">
        <v>42565142.289999999</v>
      </c>
      <c r="CF142">
        <v>27786642.739999998</v>
      </c>
      <c r="CG142">
        <v>19627904.34</v>
      </c>
      <c r="CH142">
        <v>6021.5572819999998</v>
      </c>
      <c r="CI142">
        <v>7832.190235</v>
      </c>
      <c r="CJ142">
        <v>4417.4925290000001</v>
      </c>
      <c r="CK142">
        <v>3323.5397349999998</v>
      </c>
      <c r="CL142">
        <v>2372.8139289999999</v>
      </c>
      <c r="CM142">
        <v>1803.429412</v>
      </c>
      <c r="CN142">
        <v>1.9143330000000001</v>
      </c>
      <c r="CO142">
        <v>345.70588199999997</v>
      </c>
      <c r="CP142">
        <v>7.474747475</v>
      </c>
      <c r="CQ142">
        <v>0.83270665300000002</v>
      </c>
      <c r="CR142">
        <v>0.86648435300000004</v>
      </c>
      <c r="CS142">
        <v>0.76953584100000005</v>
      </c>
      <c r="CT142">
        <v>0.70923635900000004</v>
      </c>
      <c r="CU142">
        <v>0.66042254700000003</v>
      </c>
      <c r="CV142">
        <v>0.61448009999999997</v>
      </c>
      <c r="CW142">
        <v>504291.2279</v>
      </c>
      <c r="CX142">
        <v>342.57532200000003</v>
      </c>
      <c r="CY142" s="3" t="s">
        <v>110</v>
      </c>
      <c r="CZ142" s="3" t="s">
        <v>111</v>
      </c>
      <c r="DA142" s="3" t="s">
        <v>114</v>
      </c>
      <c r="DB142" s="3" t="str">
        <f>IF(Table1_1[[#This Row],[Drainage Area]]&lt;5000,"Small",IF(Table1_1[[#This Row],[Drainage Area]]&lt;20000,"Medium","Large"))</f>
        <v>Small</v>
      </c>
      <c r="DC142" s="3" t="str">
        <f>IF(Table1_1[[#This Row],[Population Density]]&lt;200,"Low",IF(Table1_1[[#This Row],[Population Density]]&lt;500,"Medium","High"))</f>
        <v>Medium</v>
      </c>
      <c r="DD142" s="3" t="str">
        <f>IF(Table1_1[[#This Row],[Relief Ratio]]&lt;0.02,"Flat",IF(Table1_1[[#This Row],[Relief Ratio]]&lt;0.05,"Moderate","Steep"))</f>
        <v>Moderate</v>
      </c>
      <c r="DE142" s="3" t="str">
        <f>IF(Table1_1[[#This Row],[Drainage Intensity]]&lt;2,"Low",IF(Table1_1[[#This Row],[Drainage Density]]&lt;4,"Moderate","High"))</f>
        <v>Low</v>
      </c>
      <c r="DF142" s="12">
        <f>Table1_1[[#This Row],[Drainage Density]]*Table1_1[[#This Row],[Relief Ratio]]</f>
        <v>6.1627109684139995E-6</v>
      </c>
      <c r="DG142" s="3" t="str">
        <f>IF(Table1_1[[#This Row],[Flood Risk Index]]&lt;0.1,"Low",IF(Table1_1[[#This Row],[Flood Risk Index]]&lt;0.3,"Moderate","High"))</f>
        <v>Low</v>
      </c>
    </row>
    <row r="143" spans="1:111" x14ac:dyDescent="0.3">
      <c r="A143" s="3" t="s">
        <v>268</v>
      </c>
      <c r="B143">
        <v>5</v>
      </c>
      <c r="C143">
        <v>212483.17189999999</v>
      </c>
      <c r="D143">
        <v>166941.67189999999</v>
      </c>
      <c r="E143">
        <v>9025.5107420000004</v>
      </c>
      <c r="F143">
        <v>1482</v>
      </c>
      <c r="G143">
        <v>172407.125</v>
      </c>
      <c r="H143">
        <v>600556</v>
      </c>
      <c r="I143">
        <v>1.2727988960000001</v>
      </c>
      <c r="J143">
        <v>0.303641677</v>
      </c>
      <c r="K143">
        <v>8.5959320000000006E-3</v>
      </c>
      <c r="L143" s="11">
        <v>2.16E-10</v>
      </c>
      <c r="M143">
        <v>0.31446668500000002</v>
      </c>
      <c r="N143">
        <v>3.293355703</v>
      </c>
      <c r="O143">
        <v>2.5143399999999998E-4</v>
      </c>
      <c r="P143">
        <v>1.6406E-4</v>
      </c>
      <c r="Q143">
        <v>1.7959277629999999</v>
      </c>
      <c r="R143">
        <v>1.232450008</v>
      </c>
      <c r="S143">
        <v>0.35381075699999998</v>
      </c>
      <c r="T143">
        <v>114</v>
      </c>
      <c r="U143" s="10">
        <v>1.6700000000000001E-8</v>
      </c>
      <c r="V143">
        <v>1.01977E-4</v>
      </c>
      <c r="W143" s="13">
        <v>2.74E-12</v>
      </c>
      <c r="X143">
        <v>0.243137047</v>
      </c>
      <c r="Y143">
        <v>114</v>
      </c>
      <c r="Z143">
        <v>27</v>
      </c>
      <c r="AA143">
        <v>7</v>
      </c>
      <c r="AB143">
        <v>2</v>
      </c>
      <c r="AC143">
        <v>1</v>
      </c>
      <c r="AG143">
        <v>768533.6875</v>
      </c>
      <c r="AH143">
        <v>317420</v>
      </c>
      <c r="AI143">
        <v>249883.8438</v>
      </c>
      <c r="AJ143">
        <v>91900.453129999994</v>
      </c>
      <c r="AK143">
        <v>52988.050779999998</v>
      </c>
      <c r="AO143">
        <v>6741.5234380000002</v>
      </c>
      <c r="AP143">
        <v>11756.295899999999</v>
      </c>
      <c r="AQ143">
        <v>35697.691409999999</v>
      </c>
      <c r="AR143">
        <v>45950.226560000003</v>
      </c>
      <c r="AS143">
        <v>52988.050779999998</v>
      </c>
      <c r="AT143">
        <v>0.41302028299999999</v>
      </c>
      <c r="AU143">
        <v>0.78723406799999995</v>
      </c>
      <c r="AV143">
        <v>0.36777269800000001</v>
      </c>
      <c r="AW143">
        <v>0.57658094199999999</v>
      </c>
      <c r="BA143">
        <v>4.222222328</v>
      </c>
      <c r="BB143">
        <v>3.8571429249999998</v>
      </c>
      <c r="BC143">
        <v>3.5</v>
      </c>
      <c r="BD143">
        <v>2</v>
      </c>
      <c r="BH143">
        <v>25.454992000000001</v>
      </c>
      <c r="BI143">
        <v>9.237323</v>
      </c>
      <c r="BJ143">
        <v>44.591259999999998</v>
      </c>
      <c r="BK143">
        <v>326.67344600000001</v>
      </c>
      <c r="BL143">
        <v>35.163823000000001</v>
      </c>
      <c r="BM143">
        <v>14.417346</v>
      </c>
      <c r="BN143">
        <v>20.746476999999999</v>
      </c>
      <c r="BO143">
        <v>26.269873</v>
      </c>
      <c r="BP143">
        <v>21.383949000000001</v>
      </c>
      <c r="BQ143">
        <v>29.433405</v>
      </c>
      <c r="BR143">
        <v>21.073568999999999</v>
      </c>
      <c r="BS143">
        <v>1345.0163669999999</v>
      </c>
      <c r="BT143">
        <v>289.49581899999998</v>
      </c>
      <c r="BU143">
        <v>8.2098379999999995</v>
      </c>
      <c r="BV143">
        <v>97.126251999999994</v>
      </c>
      <c r="BW143">
        <v>795.50853900000004</v>
      </c>
      <c r="BX143">
        <v>29.599360000000001</v>
      </c>
      <c r="BY143">
        <v>304.80475000000001</v>
      </c>
      <c r="BZ143">
        <v>56.657001000000001</v>
      </c>
      <c r="CA143" s="3" t="s">
        <v>116</v>
      </c>
      <c r="CB143">
        <v>149617313.59999999</v>
      </c>
      <c r="CC143">
        <v>108258142.09999999</v>
      </c>
      <c r="CD143">
        <v>67077083.109999999</v>
      </c>
      <c r="CE143">
        <v>47418745.009999998</v>
      </c>
      <c r="CF143">
        <v>34137477.229999997</v>
      </c>
      <c r="CG143">
        <v>25301617.91</v>
      </c>
      <c r="CH143">
        <v>4463.0805819999996</v>
      </c>
      <c r="CI143">
        <v>5805.0922970000001</v>
      </c>
      <c r="CJ143">
        <v>2977.0708199999999</v>
      </c>
      <c r="CK143">
        <v>2225.1798399999998</v>
      </c>
      <c r="CL143">
        <v>1782.4315280000001</v>
      </c>
      <c r="CM143">
        <v>1450.2918810000001</v>
      </c>
      <c r="CN143">
        <v>1.81629</v>
      </c>
      <c r="CO143">
        <v>254.43478300000001</v>
      </c>
      <c r="CP143">
        <v>11.29032258</v>
      </c>
      <c r="CQ143">
        <v>0.52691127699999996</v>
      </c>
      <c r="CR143">
        <v>0.56688389100000003</v>
      </c>
      <c r="CS143">
        <v>0.48693872300000002</v>
      </c>
      <c r="CT143">
        <v>0.44878307200000001</v>
      </c>
      <c r="CU143">
        <v>0.41789516500000001</v>
      </c>
      <c r="CV143">
        <v>0.38882420099999998</v>
      </c>
      <c r="CW143">
        <v>2223267</v>
      </c>
      <c r="CX143">
        <v>242.99422100000001</v>
      </c>
      <c r="CY143" s="3" t="s">
        <v>110</v>
      </c>
      <c r="CZ143" s="3" t="s">
        <v>110</v>
      </c>
      <c r="DA143" s="3" t="s">
        <v>114</v>
      </c>
      <c r="DB143" s="3" t="str">
        <f>IF(Table1_1[[#This Row],[Drainage Area]]&lt;5000,"Small",IF(Table1_1[[#This Row],[Drainage Area]]&lt;20000,"Medium","Large"))</f>
        <v>Medium</v>
      </c>
      <c r="DC143" s="3" t="str">
        <f>IF(Table1_1[[#This Row],[Population Density]]&lt;200,"Low",IF(Table1_1[[#This Row],[Population Density]]&lt;500,"Medium","High"))</f>
        <v>Medium</v>
      </c>
      <c r="DD143" s="3" t="str">
        <f>IF(Table1_1[[#This Row],[Relief Ratio]]&lt;0.02,"Flat",IF(Table1_1[[#This Row],[Relief Ratio]]&lt;0.05,"Moderate","Steep"))</f>
        <v>Flat</v>
      </c>
      <c r="DE143" s="3" t="str">
        <f>IF(Table1_1[[#This Row],[Drainage Intensity]]&lt;2,"Low",IF(Table1_1[[#This Row],[Drainage Density]]&lt;4,"Moderate","High"))</f>
        <v>Low</v>
      </c>
      <c r="DF143" s="12">
        <f>Table1_1[[#This Row],[Drainage Density]]*Table1_1[[#This Row],[Relief Ratio]]</f>
        <v>1.4102486039200001E-6</v>
      </c>
      <c r="DG143" s="3" t="str">
        <f>IF(Table1_1[[#This Row],[Flood Risk Index]]&lt;0.1,"Low",IF(Table1_1[[#This Row],[Flood Risk Index]]&lt;0.3,"Moderate","High"))</f>
        <v>Low</v>
      </c>
    </row>
    <row r="144" spans="1:111" x14ac:dyDescent="0.3">
      <c r="A144" s="3" t="s">
        <v>269</v>
      </c>
      <c r="B144">
        <v>3</v>
      </c>
      <c r="C144">
        <v>47957.640630000002</v>
      </c>
      <c r="D144">
        <v>33927.4375</v>
      </c>
      <c r="E144">
        <v>745.87188719999995</v>
      </c>
      <c r="F144">
        <v>1668</v>
      </c>
      <c r="G144">
        <v>37800.695310000003</v>
      </c>
      <c r="H144">
        <v>140863.0938</v>
      </c>
      <c r="I144">
        <v>1.4135355949999999</v>
      </c>
      <c r="J144">
        <v>0.52199298100000002</v>
      </c>
      <c r="K144">
        <v>4.4126171999999998E-2</v>
      </c>
      <c r="L144" s="11">
        <v>3.4299999999999999E-9</v>
      </c>
      <c r="M144">
        <v>0.47236710799999998</v>
      </c>
      <c r="N144">
        <v>1.9157345290000001</v>
      </c>
      <c r="O144">
        <v>9.9400000000000004E-5</v>
      </c>
      <c r="P144">
        <v>1.4709200000000001E-4</v>
      </c>
      <c r="Q144">
        <v>1.4653329850000001</v>
      </c>
      <c r="R144">
        <v>1.2686972620000001</v>
      </c>
      <c r="S144">
        <v>0.34045568100000001</v>
      </c>
      <c r="T144">
        <v>11</v>
      </c>
      <c r="U144" s="10">
        <v>1.88E-8</v>
      </c>
      <c r="V144">
        <v>1.2760700000000001E-4</v>
      </c>
      <c r="W144" s="13">
        <v>2.76E-12</v>
      </c>
      <c r="X144">
        <v>0.245348915</v>
      </c>
      <c r="Y144">
        <v>11</v>
      </c>
      <c r="Z144">
        <v>2</v>
      </c>
      <c r="AA144">
        <v>1</v>
      </c>
      <c r="AG144">
        <v>59368.929689999997</v>
      </c>
      <c r="AH144">
        <v>37611.808590000001</v>
      </c>
      <c r="AI144">
        <v>12730.811519999999</v>
      </c>
      <c r="AO144">
        <v>5397.1752930000002</v>
      </c>
      <c r="AP144">
        <v>18805.904299999998</v>
      </c>
      <c r="AQ144">
        <v>12730.811519999999</v>
      </c>
      <c r="AT144">
        <v>0.633526802</v>
      </c>
      <c r="AU144">
        <v>0.33847910199999998</v>
      </c>
      <c r="BA144">
        <v>5.5</v>
      </c>
      <c r="BB144">
        <v>2</v>
      </c>
      <c r="BH144">
        <v>25.741989</v>
      </c>
      <c r="BI144">
        <v>7.488912</v>
      </c>
      <c r="BJ144">
        <v>66.612684999999999</v>
      </c>
      <c r="BK144">
        <v>94.788499000000002</v>
      </c>
      <c r="BL144">
        <v>31.334244999999999</v>
      </c>
      <c r="BM144">
        <v>20.089179999999999</v>
      </c>
      <c r="BN144">
        <v>11.245065</v>
      </c>
      <c r="BO144">
        <v>25.294886999999999</v>
      </c>
      <c r="BP144">
        <v>25.519698999999999</v>
      </c>
      <c r="BQ144">
        <v>27.074771999999999</v>
      </c>
      <c r="BR144">
        <v>24.626258</v>
      </c>
      <c r="BS144">
        <v>1566.0297270000001</v>
      </c>
      <c r="BT144">
        <v>257.53983399999998</v>
      </c>
      <c r="BU144">
        <v>30.12604</v>
      </c>
      <c r="BV144">
        <v>57.669871999999998</v>
      </c>
      <c r="BW144">
        <v>625.34363900000005</v>
      </c>
      <c r="BX144">
        <v>123.412604</v>
      </c>
      <c r="BY144">
        <v>283.04280599999998</v>
      </c>
      <c r="BZ144">
        <v>364.45778799999999</v>
      </c>
      <c r="CA144" s="3" t="s">
        <v>116</v>
      </c>
      <c r="CB144">
        <v>235638962.40000001</v>
      </c>
      <c r="CC144">
        <v>171504459.80000001</v>
      </c>
      <c r="CD144">
        <v>118065810.40000001</v>
      </c>
      <c r="CE144">
        <v>87127623.450000003</v>
      </c>
      <c r="CF144">
        <v>60274415.090000004</v>
      </c>
      <c r="CG144">
        <v>43044915.359999999</v>
      </c>
      <c r="CH144">
        <v>5806.0230000000001</v>
      </c>
      <c r="CI144">
        <v>7551.8459999999995</v>
      </c>
      <c r="CJ144">
        <v>4264.6499999999996</v>
      </c>
      <c r="CK144">
        <v>3377.855</v>
      </c>
      <c r="CL144">
        <v>2495.1064000000001</v>
      </c>
      <c r="CM144">
        <v>1911.3802000000001</v>
      </c>
      <c r="CN144">
        <v>7.2554179999999997</v>
      </c>
      <c r="CO144">
        <v>418.75</v>
      </c>
      <c r="CP144">
        <v>26.804123709999999</v>
      </c>
      <c r="CQ144">
        <v>0.71851533999999995</v>
      </c>
      <c r="CR144">
        <v>0.77302340000000003</v>
      </c>
      <c r="CS144">
        <v>0.66400729999999997</v>
      </c>
      <c r="CT144">
        <v>0.61197685999999996</v>
      </c>
      <c r="CU144">
        <v>0.56985699999999995</v>
      </c>
      <c r="CV144">
        <v>0.53021479999999999</v>
      </c>
      <c r="CW144">
        <v>803864.60519999999</v>
      </c>
      <c r="CX144">
        <v>1149.5394080000001</v>
      </c>
      <c r="CY144" s="3" t="s">
        <v>110</v>
      </c>
      <c r="CZ144" s="3" t="s">
        <v>110</v>
      </c>
      <c r="DA144" s="3" t="s">
        <v>110</v>
      </c>
      <c r="DB144" s="3" t="str">
        <f>IF(Table1_1[[#This Row],[Drainage Area]]&lt;5000,"Small",IF(Table1_1[[#This Row],[Drainage Area]]&lt;20000,"Medium","Large"))</f>
        <v>Small</v>
      </c>
      <c r="DC144" s="3" t="str">
        <f>IF(Table1_1[[#This Row],[Population Density]]&lt;200,"Low",IF(Table1_1[[#This Row],[Population Density]]&lt;500,"Medium","High"))</f>
        <v>High</v>
      </c>
      <c r="DD144" s="3" t="str">
        <f>IF(Table1_1[[#This Row],[Relief Ratio]]&lt;0.02,"Flat",IF(Table1_1[[#This Row],[Relief Ratio]]&lt;0.05,"Moderate","Steep"))</f>
        <v>Moderate</v>
      </c>
      <c r="DE144" s="3" t="str">
        <f>IF(Table1_1[[#This Row],[Drainage Intensity]]&lt;2,"Low",IF(Table1_1[[#This Row],[Drainage Density]]&lt;4,"Moderate","High"))</f>
        <v>Low</v>
      </c>
      <c r="DF144" s="12">
        <f>Table1_1[[#This Row],[Drainage Density]]*Table1_1[[#This Row],[Relief Ratio]]</f>
        <v>6.4906068918240003E-6</v>
      </c>
      <c r="DG144" s="3" t="str">
        <f>IF(Table1_1[[#This Row],[Flood Risk Index]]&lt;0.1,"Low",IF(Table1_1[[#This Row],[Flood Risk Index]]&lt;0.3,"Moderate","High"))</f>
        <v>Low</v>
      </c>
    </row>
    <row r="145" spans="1:111" x14ac:dyDescent="0.3">
      <c r="A145" s="3" t="s">
        <v>270</v>
      </c>
      <c r="B145">
        <v>3</v>
      </c>
      <c r="C145">
        <v>57485.324220000002</v>
      </c>
      <c r="D145">
        <v>46993.175779999998</v>
      </c>
      <c r="E145">
        <v>1380.2136230000001</v>
      </c>
      <c r="F145">
        <v>2213</v>
      </c>
      <c r="G145">
        <v>54301.746090000001</v>
      </c>
      <c r="H145">
        <v>199167.9063</v>
      </c>
      <c r="I145">
        <v>1.2232695819999999</v>
      </c>
      <c r="J145">
        <v>0.468078524</v>
      </c>
      <c r="K145">
        <v>4.0753756000000002E-2</v>
      </c>
      <c r="L145" s="11">
        <v>1.7599999999999999E-9</v>
      </c>
      <c r="M145">
        <v>0.437237561</v>
      </c>
      <c r="N145">
        <v>2.1363935469999999</v>
      </c>
      <c r="O145">
        <v>1.30543E-4</v>
      </c>
      <c r="P145">
        <v>1.42139E-4</v>
      </c>
      <c r="Q145">
        <v>1.5230615139999999</v>
      </c>
      <c r="R145">
        <v>1.0586276050000001</v>
      </c>
      <c r="S145">
        <v>0.28862744600000001</v>
      </c>
      <c r="T145">
        <v>20</v>
      </c>
      <c r="U145" s="10">
        <v>1.88E-8</v>
      </c>
      <c r="V145">
        <v>1.3253000000000001E-4</v>
      </c>
      <c r="W145" s="13">
        <v>2.6799999999999999E-12</v>
      </c>
      <c r="X145">
        <v>0.314552575</v>
      </c>
      <c r="Y145">
        <v>20</v>
      </c>
      <c r="Z145">
        <v>5</v>
      </c>
      <c r="AA145">
        <v>1</v>
      </c>
      <c r="AG145">
        <v>106777.57030000001</v>
      </c>
      <c r="AH145">
        <v>53620.496090000001</v>
      </c>
      <c r="AI145">
        <v>35783.472659999999</v>
      </c>
      <c r="AO145">
        <v>5338.8784180000002</v>
      </c>
      <c r="AP145">
        <v>10724.099609999999</v>
      </c>
      <c r="AQ145">
        <v>35783.472659999999</v>
      </c>
      <c r="AT145">
        <v>0.50217002600000005</v>
      </c>
      <c r="AU145">
        <v>0.667346895</v>
      </c>
      <c r="BA145">
        <v>4</v>
      </c>
      <c r="BB145">
        <v>5</v>
      </c>
      <c r="BH145">
        <v>24.327815999999999</v>
      </c>
      <c r="BI145">
        <v>9.2319340000000008</v>
      </c>
      <c r="BJ145">
        <v>64.575507000000002</v>
      </c>
      <c r="BK145">
        <v>142.38272900000001</v>
      </c>
      <c r="BL145">
        <v>31.578061000000002</v>
      </c>
      <c r="BM145">
        <v>17.294544999999999</v>
      </c>
      <c r="BN145">
        <v>14.283515</v>
      </c>
      <c r="BO145">
        <v>23.794152</v>
      </c>
      <c r="BP145">
        <v>23.857889</v>
      </c>
      <c r="BQ145">
        <v>26.154212000000001</v>
      </c>
      <c r="BR145">
        <v>22.492889000000002</v>
      </c>
      <c r="BS145">
        <v>1286.007879</v>
      </c>
      <c r="BT145">
        <v>232.00181799999999</v>
      </c>
      <c r="BU145">
        <v>24.792121000000002</v>
      </c>
      <c r="BV145">
        <v>60.695345000000003</v>
      </c>
      <c r="BW145">
        <v>526.230909</v>
      </c>
      <c r="BX145">
        <v>97.439393999999993</v>
      </c>
      <c r="BY145">
        <v>232.61030299999999</v>
      </c>
      <c r="BZ145">
        <v>293.04787900000002</v>
      </c>
      <c r="CA145" s="3" t="s">
        <v>116</v>
      </c>
      <c r="CB145">
        <v>379321819</v>
      </c>
      <c r="CC145">
        <v>275771927.89999998</v>
      </c>
      <c r="CD145">
        <v>189567077.5</v>
      </c>
      <c r="CE145">
        <v>139686484.40000001</v>
      </c>
      <c r="CF145">
        <v>96475453.430000007</v>
      </c>
      <c r="CG145">
        <v>68767883.219999999</v>
      </c>
      <c r="CH145">
        <v>5806.0230000000001</v>
      </c>
      <c r="CI145">
        <v>7551.8459999999995</v>
      </c>
      <c r="CJ145">
        <v>4264.6499999999996</v>
      </c>
      <c r="CK145">
        <v>3377.855</v>
      </c>
      <c r="CL145">
        <v>2495.1064000000001</v>
      </c>
      <c r="CM145">
        <v>1911.3802000000001</v>
      </c>
      <c r="CN145">
        <v>5.1040890000000001</v>
      </c>
      <c r="CO145">
        <v>392.5</v>
      </c>
      <c r="CP145">
        <v>16.720257230000001</v>
      </c>
      <c r="CQ145">
        <v>0.71851533999999995</v>
      </c>
      <c r="CR145">
        <v>0.77302340000000003</v>
      </c>
      <c r="CS145">
        <v>0.66400729999999997</v>
      </c>
      <c r="CT145">
        <v>0.61197685999999996</v>
      </c>
      <c r="CU145">
        <v>0.56985699999999995</v>
      </c>
      <c r="CV145">
        <v>0.53021479999999999</v>
      </c>
      <c r="CW145">
        <v>645113.64020000002</v>
      </c>
      <c r="CX145">
        <v>461.98461099999997</v>
      </c>
      <c r="CY145" s="3" t="s">
        <v>110</v>
      </c>
      <c r="CZ145" s="3" t="s">
        <v>111</v>
      </c>
      <c r="DA145" s="3" t="s">
        <v>186</v>
      </c>
      <c r="DB145" s="3" t="str">
        <f>IF(Table1_1[[#This Row],[Drainage Area]]&lt;5000,"Small",IF(Table1_1[[#This Row],[Drainage Area]]&lt;20000,"Medium","Large"))</f>
        <v>Small</v>
      </c>
      <c r="DC145" s="3" t="str">
        <f>IF(Table1_1[[#This Row],[Population Density]]&lt;200,"Low",IF(Table1_1[[#This Row],[Population Density]]&lt;500,"Medium","High"))</f>
        <v>Medium</v>
      </c>
      <c r="DD145" s="3" t="str">
        <f>IF(Table1_1[[#This Row],[Relief Ratio]]&lt;0.02,"Flat",IF(Table1_1[[#This Row],[Relief Ratio]]&lt;0.05,"Moderate","Steep"))</f>
        <v>Moderate</v>
      </c>
      <c r="DE145" s="3" t="str">
        <f>IF(Table1_1[[#This Row],[Drainage Intensity]]&lt;2,"Low",IF(Table1_1[[#This Row],[Drainage Density]]&lt;4,"Moderate","High"))</f>
        <v>Low</v>
      </c>
      <c r="DF145" s="12">
        <f>Table1_1[[#This Row],[Drainage Density]]*Table1_1[[#This Row],[Relief Ratio]]</f>
        <v>5.7926981240840003E-6</v>
      </c>
      <c r="DG145" s="3" t="str">
        <f>IF(Table1_1[[#This Row],[Flood Risk Index]]&lt;0.1,"Low",IF(Table1_1[[#This Row],[Flood Risk Index]]&lt;0.3,"Moderate","High"))</f>
        <v>Low</v>
      </c>
    </row>
    <row r="146" spans="1:111" x14ac:dyDescent="0.3">
      <c r="A146" s="3" t="s">
        <v>271</v>
      </c>
      <c r="B146">
        <v>4</v>
      </c>
      <c r="C146">
        <v>223782.3125</v>
      </c>
      <c r="D146">
        <v>132676.01560000001</v>
      </c>
      <c r="E146">
        <v>5893.1328130000002</v>
      </c>
      <c r="F146">
        <v>2471</v>
      </c>
      <c r="G146">
        <v>166860.07810000001</v>
      </c>
      <c r="H146">
        <v>572657.4375</v>
      </c>
      <c r="I146">
        <v>1.6866824629999999</v>
      </c>
      <c r="J146">
        <v>0.211661249</v>
      </c>
      <c r="K146">
        <v>1.4808814999999999E-2</v>
      </c>
      <c r="L146" s="11">
        <v>2.7700000000000003E-10</v>
      </c>
      <c r="M146">
        <v>0.22582201700000001</v>
      </c>
      <c r="N146">
        <v>4.7245306969999996</v>
      </c>
      <c r="O146">
        <v>1.60655E-4</v>
      </c>
      <c r="P146">
        <v>1.60378E-4</v>
      </c>
      <c r="Q146">
        <v>2.1193027500000001</v>
      </c>
      <c r="R146">
        <v>1.341137528</v>
      </c>
      <c r="S146">
        <v>0.39077866100000003</v>
      </c>
      <c r="T146">
        <v>71</v>
      </c>
      <c r="U146" s="10">
        <v>1.5600000000000001E-8</v>
      </c>
      <c r="V146">
        <v>9.7299999999999993E-5</v>
      </c>
      <c r="W146" s="13">
        <v>2.4999999999999998E-12</v>
      </c>
      <c r="X146">
        <v>0.39629492199999999</v>
      </c>
      <c r="Y146">
        <v>71</v>
      </c>
      <c r="Z146">
        <v>16</v>
      </c>
      <c r="AA146">
        <v>4</v>
      </c>
      <c r="AB146">
        <v>1</v>
      </c>
      <c r="AG146">
        <v>458149.625</v>
      </c>
      <c r="AH146">
        <v>255967.60939999999</v>
      </c>
      <c r="AI146">
        <v>90766.117190000004</v>
      </c>
      <c r="AJ146">
        <v>140247.625</v>
      </c>
      <c r="AO146">
        <v>6452.8115230000003</v>
      </c>
      <c r="AP146">
        <v>15997.97559</v>
      </c>
      <c r="AQ146">
        <v>22691.529299999998</v>
      </c>
      <c r="AR146">
        <v>140247.625</v>
      </c>
      <c r="AT146">
        <v>0.55869871400000004</v>
      </c>
      <c r="AU146">
        <v>0.35460001200000002</v>
      </c>
      <c r="AV146">
        <v>1.5451539750000001</v>
      </c>
      <c r="BA146">
        <v>4.4375</v>
      </c>
      <c r="BB146">
        <v>4</v>
      </c>
      <c r="BC146">
        <v>4</v>
      </c>
      <c r="BH146">
        <v>26.163239000000001</v>
      </c>
      <c r="BI146">
        <v>9.3817810000000001</v>
      </c>
      <c r="BJ146">
        <v>62.808103000000003</v>
      </c>
      <c r="BK146">
        <v>175.055171</v>
      </c>
      <c r="BL146">
        <v>33.768355</v>
      </c>
      <c r="BM146">
        <v>18.826522000000001</v>
      </c>
      <c r="BN146">
        <v>14.941833000000001</v>
      </c>
      <c r="BO146">
        <v>25.316948</v>
      </c>
      <c r="BP146">
        <v>25.265915</v>
      </c>
      <c r="BQ146">
        <v>28.212114</v>
      </c>
      <c r="BR146">
        <v>23.821867000000001</v>
      </c>
      <c r="BS146">
        <v>1000.0932309999999</v>
      </c>
      <c r="BT146">
        <v>204.729814</v>
      </c>
      <c r="BU146">
        <v>18.695330999999999</v>
      </c>
      <c r="BV146">
        <v>69.214937000000006</v>
      </c>
      <c r="BW146">
        <v>464.73832800000002</v>
      </c>
      <c r="BX146">
        <v>74.078331000000006</v>
      </c>
      <c r="BY146">
        <v>189.91201899999999</v>
      </c>
      <c r="BZ146">
        <v>259.59032200000001</v>
      </c>
      <c r="CA146" s="3" t="s">
        <v>116</v>
      </c>
      <c r="CB146">
        <v>373724101.69999999</v>
      </c>
      <c r="CC146">
        <v>269987663.69999999</v>
      </c>
      <c r="CD146">
        <v>183800056.5</v>
      </c>
      <c r="CE146">
        <v>134104162.40000001</v>
      </c>
      <c r="CF146">
        <v>91779634.640000001</v>
      </c>
      <c r="CG146">
        <v>64751141.600000001</v>
      </c>
      <c r="CH146">
        <v>5813.2930059999999</v>
      </c>
      <c r="CI146">
        <v>7561.3020560000004</v>
      </c>
      <c r="CJ146">
        <v>4269.8054030000003</v>
      </c>
      <c r="CK146">
        <v>3376.0229380000001</v>
      </c>
      <c r="CL146">
        <v>2490.981456</v>
      </c>
      <c r="CM146">
        <v>1907.7390029999999</v>
      </c>
      <c r="CN146">
        <v>6.6684900000000003</v>
      </c>
      <c r="CO146">
        <v>458.5</v>
      </c>
      <c r="CP146">
        <v>19.354838709999999</v>
      </c>
      <c r="CQ146">
        <v>0.72236703099999999</v>
      </c>
      <c r="CR146">
        <v>0.77617585300000003</v>
      </c>
      <c r="CS146">
        <v>0.66756679399999996</v>
      </c>
      <c r="CT146">
        <v>0.61525743799999999</v>
      </c>
      <c r="CU146">
        <v>0.57291179000000003</v>
      </c>
      <c r="CV146">
        <v>0.53305708200000002</v>
      </c>
      <c r="CW146">
        <v>3149550</v>
      </c>
      <c r="CX146">
        <v>528.97830399999998</v>
      </c>
      <c r="CY146" s="3" t="s">
        <v>117</v>
      </c>
      <c r="CZ146" s="3" t="s">
        <v>110</v>
      </c>
      <c r="DA146" s="3" t="s">
        <v>186</v>
      </c>
      <c r="DB146" s="3" t="str">
        <f>IF(Table1_1[[#This Row],[Drainage Area]]&lt;5000,"Small",IF(Table1_1[[#This Row],[Drainage Area]]&lt;20000,"Medium","Large"))</f>
        <v>Medium</v>
      </c>
      <c r="DC146" s="3" t="str">
        <f>IF(Table1_1[[#This Row],[Population Density]]&lt;200,"Low",IF(Table1_1[[#This Row],[Population Density]]&lt;500,"Medium","High"))</f>
        <v>High</v>
      </c>
      <c r="DD146" s="3" t="str">
        <f>IF(Table1_1[[#This Row],[Relief Ratio]]&lt;0.02,"Flat",IF(Table1_1[[#This Row],[Relief Ratio]]&lt;0.05,"Moderate","Steep"))</f>
        <v>Flat</v>
      </c>
      <c r="DE146" s="3" t="str">
        <f>IF(Table1_1[[#This Row],[Drainage Intensity]]&lt;2,"Low",IF(Table1_1[[#This Row],[Drainage Density]]&lt;4,"Moderate","High"))</f>
        <v>Low</v>
      </c>
      <c r="DF146" s="12">
        <f>Table1_1[[#This Row],[Drainage Density]]*Table1_1[[#This Row],[Relief Ratio]]</f>
        <v>2.3750081320700001E-6</v>
      </c>
      <c r="DG146" s="3" t="str">
        <f>IF(Table1_1[[#This Row],[Flood Risk Index]]&lt;0.1,"Low",IF(Table1_1[[#This Row],[Flood Risk Index]]&lt;0.3,"Moderate","High"))</f>
        <v>Low</v>
      </c>
    </row>
    <row r="147" spans="1:111" x14ac:dyDescent="0.3">
      <c r="A147" s="3" t="s">
        <v>272</v>
      </c>
      <c r="B147">
        <v>5</v>
      </c>
      <c r="C147">
        <v>617363.5625</v>
      </c>
      <c r="D147">
        <v>396741.5</v>
      </c>
      <c r="E147">
        <v>69242.585940000004</v>
      </c>
      <c r="F147">
        <v>2456</v>
      </c>
      <c r="G147">
        <v>402829.9375</v>
      </c>
      <c r="H147">
        <v>1786575.5</v>
      </c>
      <c r="I147">
        <v>1.5560851099999999</v>
      </c>
      <c r="J147">
        <v>0.42670702900000002</v>
      </c>
      <c r="K147">
        <v>6.0968660000000003E-3</v>
      </c>
      <c r="L147" s="11">
        <v>3.3400000000000002E-11</v>
      </c>
      <c r="M147">
        <v>0.27260911500000001</v>
      </c>
      <c r="N147">
        <v>2.3435282709999998</v>
      </c>
      <c r="O147">
        <v>6.3417400000000004E-4</v>
      </c>
      <c r="P147">
        <v>1.5734000000000001E-4</v>
      </c>
      <c r="Q147">
        <v>1.9288833139999999</v>
      </c>
      <c r="R147">
        <v>1.5325661900000001</v>
      </c>
      <c r="S147">
        <v>0.345556945</v>
      </c>
      <c r="T147">
        <v>896</v>
      </c>
      <c r="U147" s="10">
        <v>1.6400000000000001E-8</v>
      </c>
      <c r="V147">
        <v>1.03996E-4</v>
      </c>
      <c r="W147" s="13">
        <v>2.5700000000000002E-12</v>
      </c>
      <c r="X147">
        <v>0.38642755200000001</v>
      </c>
      <c r="Y147">
        <v>896</v>
      </c>
      <c r="Z147">
        <v>187</v>
      </c>
      <c r="AA147">
        <v>40</v>
      </c>
      <c r="AB147">
        <v>9</v>
      </c>
      <c r="AC147">
        <v>1</v>
      </c>
      <c r="AG147">
        <v>5736075</v>
      </c>
      <c r="AH147">
        <v>2601893.75</v>
      </c>
      <c r="AI147">
        <v>1478570.25</v>
      </c>
      <c r="AJ147">
        <v>716694.6875</v>
      </c>
      <c r="AK147">
        <v>361409.625</v>
      </c>
      <c r="AO147">
        <v>6401.8696289999998</v>
      </c>
      <c r="AP147">
        <v>13913.87012</v>
      </c>
      <c r="AQ147">
        <v>36964.257810000003</v>
      </c>
      <c r="AR147">
        <v>79632.742190000004</v>
      </c>
      <c r="AS147">
        <v>361409.625</v>
      </c>
      <c r="AT147">
        <v>0.45360177800000001</v>
      </c>
      <c r="AU147">
        <v>0.56826698799999997</v>
      </c>
      <c r="AV147">
        <v>0.48472142200000001</v>
      </c>
      <c r="AW147">
        <v>0.50427275900000001</v>
      </c>
      <c r="BA147">
        <v>4.791443825</v>
      </c>
      <c r="BB147">
        <v>4.6750001909999996</v>
      </c>
      <c r="BC147">
        <v>4.4444446559999999</v>
      </c>
      <c r="BD147">
        <v>9</v>
      </c>
      <c r="BH147">
        <v>24.767624999999999</v>
      </c>
      <c r="BI147">
        <v>10.304243</v>
      </c>
      <c r="BJ147">
        <v>59.625123000000002</v>
      </c>
      <c r="BK147">
        <v>186.62206499999999</v>
      </c>
      <c r="BL147">
        <v>33.946026000000003</v>
      </c>
      <c r="BM147">
        <v>16.648612</v>
      </c>
      <c r="BN147">
        <v>17.297414</v>
      </c>
      <c r="BO147">
        <v>24.023771</v>
      </c>
      <c r="BP147">
        <v>24.639185999999999</v>
      </c>
      <c r="BQ147">
        <v>27.36036</v>
      </c>
      <c r="BR147">
        <v>22.632390000000001</v>
      </c>
      <c r="BS147">
        <v>972.94579999999996</v>
      </c>
      <c r="BT147">
        <v>258.45504899999997</v>
      </c>
      <c r="BU147">
        <v>5.232011</v>
      </c>
      <c r="BV147">
        <v>88.937309999999997</v>
      </c>
      <c r="BW147">
        <v>543.12153599999999</v>
      </c>
      <c r="BX147">
        <v>22.104309000000001</v>
      </c>
      <c r="BY147">
        <v>172.88442599999999</v>
      </c>
      <c r="BZ147">
        <v>167.77052</v>
      </c>
      <c r="CA147" s="3" t="s">
        <v>110</v>
      </c>
      <c r="CB147">
        <v>306462479.19999999</v>
      </c>
      <c r="CC147">
        <v>221496079.80000001</v>
      </c>
      <c r="CD147">
        <v>152659991.30000001</v>
      </c>
      <c r="CE147">
        <v>108021542</v>
      </c>
      <c r="CF147">
        <v>74712628.930000007</v>
      </c>
      <c r="CG147">
        <v>53417291.93</v>
      </c>
      <c r="CH147">
        <v>5473.3558759999996</v>
      </c>
      <c r="CI147">
        <v>7119.1490899999999</v>
      </c>
      <c r="CJ147">
        <v>4064.1513660000001</v>
      </c>
      <c r="CK147">
        <v>3086.9926310000001</v>
      </c>
      <c r="CL147">
        <v>2327.8259309999999</v>
      </c>
      <c r="CM147">
        <v>1831.1562919999999</v>
      </c>
      <c r="CN147">
        <v>7.3806690000000001</v>
      </c>
      <c r="CO147">
        <v>458.034898</v>
      </c>
      <c r="CP147">
        <v>20.268576920000001</v>
      </c>
      <c r="CQ147">
        <v>0.69726797399999996</v>
      </c>
      <c r="CR147">
        <v>0.747329464</v>
      </c>
      <c r="CS147">
        <v>0.64437180699999996</v>
      </c>
      <c r="CT147">
        <v>0.59387997100000001</v>
      </c>
      <c r="CU147">
        <v>0.55300563899999999</v>
      </c>
      <c r="CV147">
        <v>0.51453570199999998</v>
      </c>
      <c r="CW147">
        <v>31793580</v>
      </c>
      <c r="CX147">
        <v>456.41129999999998</v>
      </c>
      <c r="CY147" s="3" t="s">
        <v>117</v>
      </c>
      <c r="CZ147" s="3" t="s">
        <v>110</v>
      </c>
      <c r="DA147" s="3" t="s">
        <v>114</v>
      </c>
      <c r="DB147" s="3" t="str">
        <f>IF(Table1_1[[#This Row],[Drainage Area]]&lt;5000,"Small",IF(Table1_1[[#This Row],[Drainage Area]]&lt;20000,"Medium","Large"))</f>
        <v>Large</v>
      </c>
      <c r="DC147" s="3" t="str">
        <f>IF(Table1_1[[#This Row],[Population Density]]&lt;200,"Low",IF(Table1_1[[#This Row],[Population Density]]&lt;500,"Medium","High"))</f>
        <v>Medium</v>
      </c>
      <c r="DD147" s="3" t="str">
        <f>IF(Table1_1[[#This Row],[Relief Ratio]]&lt;0.02,"Flat",IF(Table1_1[[#This Row],[Relief Ratio]]&lt;0.05,"Moderate","Steep"))</f>
        <v>Flat</v>
      </c>
      <c r="DE147" s="3" t="str">
        <f>IF(Table1_1[[#This Row],[Drainage Intensity]]&lt;2,"Low",IF(Table1_1[[#This Row],[Drainage Density]]&lt;4,"Moderate","High"))</f>
        <v>Low</v>
      </c>
      <c r="DF147" s="12">
        <f>Table1_1[[#This Row],[Drainage Density]]*Table1_1[[#This Row],[Relief Ratio]]</f>
        <v>9.5928089644000018E-7</v>
      </c>
      <c r="DG147" s="3" t="str">
        <f>IF(Table1_1[[#This Row],[Flood Risk Index]]&lt;0.1,"Low",IF(Table1_1[[#This Row],[Flood Risk Index]]&lt;0.3,"Moderate","High"))</f>
        <v>Low</v>
      </c>
    </row>
    <row r="148" spans="1:111" x14ac:dyDescent="0.3">
      <c r="A148" s="3" t="s">
        <v>273</v>
      </c>
      <c r="B148">
        <v>4</v>
      </c>
      <c r="C148">
        <v>136093.98439999999</v>
      </c>
      <c r="D148">
        <v>100289.82030000001</v>
      </c>
      <c r="E148">
        <v>3174.086914</v>
      </c>
      <c r="F148">
        <v>771</v>
      </c>
      <c r="G148">
        <v>104415.25</v>
      </c>
      <c r="H148">
        <v>320455.3125</v>
      </c>
      <c r="I148">
        <v>1.3570069069999999</v>
      </c>
      <c r="J148">
        <v>0.291132689</v>
      </c>
      <c r="K148">
        <v>7.3839789999999997E-3</v>
      </c>
      <c r="L148" s="11">
        <v>6.0299999999999999E-10</v>
      </c>
      <c r="M148">
        <v>0.38841298200000002</v>
      </c>
      <c r="N148">
        <v>3.4348599910000002</v>
      </c>
      <c r="O148">
        <v>1.7475100000000001E-4</v>
      </c>
      <c r="P148">
        <v>1.62354E-4</v>
      </c>
      <c r="Q148">
        <v>1.6159551139999999</v>
      </c>
      <c r="R148">
        <v>1.303391814</v>
      </c>
      <c r="S148">
        <v>0.42468944199999997</v>
      </c>
      <c r="T148">
        <v>43</v>
      </c>
      <c r="U148" s="10">
        <v>1.7599999999999999E-8</v>
      </c>
      <c r="V148">
        <v>1.08669E-4</v>
      </c>
      <c r="W148" s="13">
        <v>2.8599999999999999E-12</v>
      </c>
      <c r="X148">
        <v>0.125174597</v>
      </c>
      <c r="Y148">
        <v>43</v>
      </c>
      <c r="Z148">
        <v>10</v>
      </c>
      <c r="AA148">
        <v>2</v>
      </c>
      <c r="AB148">
        <v>1</v>
      </c>
      <c r="AG148">
        <v>272567.8125</v>
      </c>
      <c r="AH148">
        <v>110561.6875</v>
      </c>
      <c r="AI148">
        <v>46593.152340000001</v>
      </c>
      <c r="AJ148">
        <v>85601.671879999994</v>
      </c>
      <c r="AO148">
        <v>6338.7861329999996</v>
      </c>
      <c r="AP148">
        <v>11056.168949999999</v>
      </c>
      <c r="AQ148">
        <v>23296.57617</v>
      </c>
      <c r="AR148">
        <v>85601.671879999994</v>
      </c>
      <c r="AT148">
        <v>0.40563002199999998</v>
      </c>
      <c r="AU148">
        <v>0.42142221299999999</v>
      </c>
      <c r="AV148">
        <v>1.837215662</v>
      </c>
      <c r="BA148">
        <v>4.3000001909999996</v>
      </c>
      <c r="BB148">
        <v>5</v>
      </c>
      <c r="BC148">
        <v>2</v>
      </c>
      <c r="BH148">
        <v>24.626041000000001</v>
      </c>
      <c r="BI148">
        <v>10.93139</v>
      </c>
      <c r="BJ148">
        <v>55.752260999999997</v>
      </c>
      <c r="BK148">
        <v>246.037634</v>
      </c>
      <c r="BL148">
        <v>34.665033999999999</v>
      </c>
      <c r="BM148">
        <v>15.054429000000001</v>
      </c>
      <c r="BN148">
        <v>19.610603999999999</v>
      </c>
      <c r="BO148">
        <v>24.592321999999999</v>
      </c>
      <c r="BP148">
        <v>23.624462000000001</v>
      </c>
      <c r="BQ148">
        <v>27.635677999999999</v>
      </c>
      <c r="BR148">
        <v>21.365043</v>
      </c>
      <c r="BS148">
        <v>661.77644599999996</v>
      </c>
      <c r="BT148">
        <v>147.77644599999999</v>
      </c>
      <c r="BU148">
        <v>2.1985410000000001</v>
      </c>
      <c r="BV148">
        <v>86.813325000000006</v>
      </c>
      <c r="BW148">
        <v>359.560969</v>
      </c>
      <c r="BX148">
        <v>9.7266809999999992</v>
      </c>
      <c r="BY148">
        <v>133.70844199999999</v>
      </c>
      <c r="BZ148">
        <v>80.609692999999993</v>
      </c>
      <c r="CA148" s="3" t="s">
        <v>139</v>
      </c>
      <c r="CB148">
        <v>250606594.69999999</v>
      </c>
      <c r="CC148">
        <v>181825274.69999999</v>
      </c>
      <c r="CD148">
        <v>125378795.2</v>
      </c>
      <c r="CE148">
        <v>86585794.560000002</v>
      </c>
      <c r="CF148">
        <v>61664408.060000002</v>
      </c>
      <c r="CG148">
        <v>45502815.060000002</v>
      </c>
      <c r="CH148">
        <v>5166.7061720000002</v>
      </c>
      <c r="CI148">
        <v>6720.2926669999997</v>
      </c>
      <c r="CJ148">
        <v>3752.4875830000001</v>
      </c>
      <c r="CK148">
        <v>2789.268294</v>
      </c>
      <c r="CL148">
        <v>2164.980783</v>
      </c>
      <c r="CM148">
        <v>1757.277556</v>
      </c>
      <c r="CN148">
        <v>7.8445020000000003</v>
      </c>
      <c r="CO148">
        <v>303</v>
      </c>
      <c r="CP148">
        <v>24.41016334</v>
      </c>
      <c r="CQ148">
        <v>0.63973078000000005</v>
      </c>
      <c r="CR148">
        <v>0.68826212499999995</v>
      </c>
      <c r="CS148">
        <v>0.59119950499999996</v>
      </c>
      <c r="CT148">
        <v>0.54487417000000005</v>
      </c>
      <c r="CU148">
        <v>0.50737269500000004</v>
      </c>
      <c r="CV148">
        <v>0.47207721800000002</v>
      </c>
      <c r="CW148">
        <v>1157142</v>
      </c>
      <c r="CX148">
        <v>361.00380100000001</v>
      </c>
      <c r="CY148" s="3" t="s">
        <v>117</v>
      </c>
      <c r="CZ148" s="3" t="s">
        <v>201</v>
      </c>
      <c r="DA148" s="3" t="s">
        <v>186</v>
      </c>
      <c r="DB148" s="3" t="str">
        <f>IF(Table1_1[[#This Row],[Drainage Area]]&lt;5000,"Small",IF(Table1_1[[#This Row],[Drainage Area]]&lt;20000,"Medium","Large"))</f>
        <v>Small</v>
      </c>
      <c r="DC148" s="3" t="str">
        <f>IF(Table1_1[[#This Row],[Population Density]]&lt;200,"Low",IF(Table1_1[[#This Row],[Population Density]]&lt;500,"Medium","High"))</f>
        <v>Medium</v>
      </c>
      <c r="DD148" s="3" t="str">
        <f>IF(Table1_1[[#This Row],[Relief Ratio]]&lt;0.02,"Flat",IF(Table1_1[[#This Row],[Relief Ratio]]&lt;0.05,"Moderate","Steep"))</f>
        <v>Flat</v>
      </c>
      <c r="DE148" s="3" t="str">
        <f>IF(Table1_1[[#This Row],[Drainage Intensity]]&lt;2,"Low",IF(Table1_1[[#This Row],[Drainage Density]]&lt;4,"Moderate","High"))</f>
        <v>Low</v>
      </c>
      <c r="DF148" s="12">
        <f>Table1_1[[#This Row],[Drainage Density]]*Table1_1[[#This Row],[Relief Ratio]]</f>
        <v>1.1988185265659998E-6</v>
      </c>
      <c r="DG148" s="3" t="str">
        <f>IF(Table1_1[[#This Row],[Flood Risk Index]]&lt;0.1,"Low",IF(Table1_1[[#This Row],[Flood Risk Index]]&lt;0.3,"Moderate","High"))</f>
        <v>Low</v>
      </c>
    </row>
    <row r="149" spans="1:111" x14ac:dyDescent="0.3">
      <c r="A149" s="3" t="s">
        <v>274</v>
      </c>
      <c r="B149">
        <v>5</v>
      </c>
      <c r="C149">
        <v>486086.0625</v>
      </c>
      <c r="D149">
        <v>298311.71879999997</v>
      </c>
      <c r="E149">
        <v>44228.082029999998</v>
      </c>
      <c r="F149">
        <v>1572</v>
      </c>
      <c r="G149">
        <v>304188.59379999997</v>
      </c>
      <c r="H149">
        <v>1381963.875</v>
      </c>
      <c r="I149">
        <v>1.6294567579999999</v>
      </c>
      <c r="J149">
        <v>0.47798278900000002</v>
      </c>
      <c r="K149">
        <v>5.1678469999999997E-3</v>
      </c>
      <c r="L149" s="11">
        <v>5.5399999999999997E-11</v>
      </c>
      <c r="M149">
        <v>0.291014463</v>
      </c>
      <c r="N149">
        <v>2.0921256540000002</v>
      </c>
      <c r="O149">
        <v>5.2751000000000002E-4</v>
      </c>
      <c r="P149">
        <v>1.5724399999999999E-4</v>
      </c>
      <c r="Q149">
        <v>1.8668905499999999</v>
      </c>
      <c r="R149">
        <v>1.5979759689999999</v>
      </c>
      <c r="S149">
        <v>0.35173571100000001</v>
      </c>
      <c r="T149">
        <v>569</v>
      </c>
      <c r="U149" s="10">
        <v>1.6499999999999999E-8</v>
      </c>
      <c r="V149">
        <v>1.04823E-4</v>
      </c>
      <c r="W149" s="13">
        <v>2.5900000000000001E-12</v>
      </c>
      <c r="X149">
        <v>0.24718712300000001</v>
      </c>
      <c r="Y149">
        <v>569</v>
      </c>
      <c r="Z149">
        <v>124</v>
      </c>
      <c r="AA149">
        <v>29</v>
      </c>
      <c r="AB149">
        <v>6</v>
      </c>
      <c r="AC149">
        <v>1</v>
      </c>
      <c r="AG149">
        <v>3602708</v>
      </c>
      <c r="AH149">
        <v>1665160</v>
      </c>
      <c r="AI149">
        <v>966017.125</v>
      </c>
      <c r="AJ149">
        <v>490570.84379999997</v>
      </c>
      <c r="AK149">
        <v>230132.14060000001</v>
      </c>
      <c r="AO149">
        <v>6331.6484380000002</v>
      </c>
      <c r="AP149">
        <v>13428.70996</v>
      </c>
      <c r="AQ149">
        <v>33310.933590000001</v>
      </c>
      <c r="AR149">
        <v>81761.804690000004</v>
      </c>
      <c r="AS149">
        <v>230132.14060000001</v>
      </c>
      <c r="AT149">
        <v>0.46219676700000001</v>
      </c>
      <c r="AU149">
        <v>0.58013468999999995</v>
      </c>
      <c r="AV149">
        <v>0.50782829500000004</v>
      </c>
      <c r="AW149">
        <v>0.46911093599999998</v>
      </c>
      <c r="BA149">
        <v>4.5887098310000001</v>
      </c>
      <c r="BB149">
        <v>4.2758622170000002</v>
      </c>
      <c r="BC149">
        <v>4.8333334920000004</v>
      </c>
      <c r="BD149">
        <v>6</v>
      </c>
      <c r="BH149">
        <v>24.062004000000002</v>
      </c>
      <c r="BI149">
        <v>10.235958</v>
      </c>
      <c r="BJ149">
        <v>58.035260000000001</v>
      </c>
      <c r="BK149">
        <v>190.40728100000001</v>
      </c>
      <c r="BL149">
        <v>33.562474000000002</v>
      </c>
      <c r="BM149">
        <v>15.918851999999999</v>
      </c>
      <c r="BN149">
        <v>17.643622000000001</v>
      </c>
      <c r="BO149">
        <v>23.383939000000002</v>
      </c>
      <c r="BP149">
        <v>24.107883999999999</v>
      </c>
      <c r="BQ149">
        <v>26.810706</v>
      </c>
      <c r="BR149">
        <v>22.018426999999999</v>
      </c>
      <c r="BS149">
        <v>1044.3074690000001</v>
      </c>
      <c r="BT149">
        <v>293.33431400000001</v>
      </c>
      <c r="BU149">
        <v>2.6599870000000001</v>
      </c>
      <c r="BV149">
        <v>93.950575999999998</v>
      </c>
      <c r="BW149">
        <v>610.89955399999997</v>
      </c>
      <c r="BX149">
        <v>14.456657</v>
      </c>
      <c r="BY149">
        <v>180.40058500000001</v>
      </c>
      <c r="BZ149">
        <v>163.796314</v>
      </c>
      <c r="CA149" s="3" t="s">
        <v>116</v>
      </c>
      <c r="CB149">
        <v>243163768.19999999</v>
      </c>
      <c r="CC149">
        <v>175459161.09999999</v>
      </c>
      <c r="CD149">
        <v>121956908.5</v>
      </c>
      <c r="CE149">
        <v>83580741.310000002</v>
      </c>
      <c r="CF149">
        <v>58321363.369999997</v>
      </c>
      <c r="CG149">
        <v>42121908.149999999</v>
      </c>
      <c r="CH149">
        <v>5277.5586460000004</v>
      </c>
      <c r="CI149">
        <v>6864.4774799999996</v>
      </c>
      <c r="CJ149">
        <v>3944.9101810000002</v>
      </c>
      <c r="CK149">
        <v>2928.8603750000002</v>
      </c>
      <c r="CL149">
        <v>2241.7795550000001</v>
      </c>
      <c r="CM149">
        <v>1792.5427199999999</v>
      </c>
      <c r="CN149">
        <v>5.2611030000000003</v>
      </c>
      <c r="CO149">
        <v>443.79849300000001</v>
      </c>
      <c r="CP149">
        <v>17.66338962</v>
      </c>
      <c r="CQ149">
        <v>0.67935986400000004</v>
      </c>
      <c r="CR149">
        <v>0.72807446600000003</v>
      </c>
      <c r="CS149">
        <v>0.62782224399999997</v>
      </c>
      <c r="CT149">
        <v>0.57862720499999998</v>
      </c>
      <c r="CU149">
        <v>0.53880265400000005</v>
      </c>
      <c r="CV149">
        <v>0.50132074800000004</v>
      </c>
      <c r="CW149">
        <v>19364610</v>
      </c>
      <c r="CX149">
        <v>436.27902499999999</v>
      </c>
      <c r="CY149" s="3" t="s">
        <v>117</v>
      </c>
      <c r="CZ149" s="3" t="s">
        <v>110</v>
      </c>
      <c r="DA149" s="3" t="s">
        <v>114</v>
      </c>
      <c r="DB149" s="3" t="str">
        <f>IF(Table1_1[[#This Row],[Drainage Area]]&lt;5000,"Small",IF(Table1_1[[#This Row],[Drainage Area]]&lt;20000,"Medium","Large"))</f>
        <v>Large</v>
      </c>
      <c r="DC149" s="3" t="str">
        <f>IF(Table1_1[[#This Row],[Population Density]]&lt;200,"Low",IF(Table1_1[[#This Row],[Population Density]]&lt;500,"Medium","High"))</f>
        <v>Medium</v>
      </c>
      <c r="DD149" s="3" t="str">
        <f>IF(Table1_1[[#This Row],[Relief Ratio]]&lt;0.02,"Flat",IF(Table1_1[[#This Row],[Relief Ratio]]&lt;0.05,"Moderate","Steep"))</f>
        <v>Flat</v>
      </c>
      <c r="DE149" s="3" t="str">
        <f>IF(Table1_1[[#This Row],[Drainage Intensity]]&lt;2,"Low",IF(Table1_1[[#This Row],[Drainage Density]]&lt;4,"Moderate","High"))</f>
        <v>Low</v>
      </c>
      <c r="DF149" s="12">
        <f>Table1_1[[#This Row],[Drainage Density]]*Table1_1[[#This Row],[Relief Ratio]]</f>
        <v>8.126129336679999E-7</v>
      </c>
      <c r="DG149" s="3" t="str">
        <f>IF(Table1_1[[#This Row],[Flood Risk Index]]&lt;0.1,"Low",IF(Table1_1[[#This Row],[Flood Risk Index]]&lt;0.3,"Moderate","High"))</f>
        <v>Low</v>
      </c>
    </row>
    <row r="150" spans="1:111" x14ac:dyDescent="0.3">
      <c r="A150" s="3" t="s">
        <v>275</v>
      </c>
      <c r="B150">
        <v>5</v>
      </c>
      <c r="C150">
        <v>87602.875</v>
      </c>
      <c r="D150">
        <v>73380.75</v>
      </c>
      <c r="E150">
        <v>3872.8498540000001</v>
      </c>
      <c r="F150">
        <v>1704</v>
      </c>
      <c r="G150">
        <v>79224.101559999996</v>
      </c>
      <c r="H150">
        <v>278566.96879999997</v>
      </c>
      <c r="I150">
        <v>1.1938127279999999</v>
      </c>
      <c r="J150">
        <v>0.61704385299999998</v>
      </c>
      <c r="K150">
        <v>2.1508606E-2</v>
      </c>
      <c r="L150" s="11">
        <v>7.19E-10</v>
      </c>
      <c r="M150">
        <v>0.62716424500000001</v>
      </c>
      <c r="N150">
        <v>1.620630383</v>
      </c>
      <c r="O150">
        <v>2.8000399999999998E-4</v>
      </c>
      <c r="P150">
        <v>1.6503399999999999E-4</v>
      </c>
      <c r="Q150">
        <v>1.2717025280000001</v>
      </c>
      <c r="R150">
        <v>1.105760455</v>
      </c>
      <c r="S150">
        <v>0.31447690700000003</v>
      </c>
      <c r="T150">
        <v>53</v>
      </c>
      <c r="U150" s="10">
        <v>2.0100000000000001E-8</v>
      </c>
      <c r="V150">
        <v>1.22036E-4</v>
      </c>
      <c r="W150" s="13">
        <v>3.32E-12</v>
      </c>
      <c r="X150">
        <v>0.28121843899999999</v>
      </c>
      <c r="Y150">
        <v>53</v>
      </c>
      <c r="Z150">
        <v>17</v>
      </c>
      <c r="AA150">
        <v>5</v>
      </c>
      <c r="AB150">
        <v>2</v>
      </c>
      <c r="AC150">
        <v>1</v>
      </c>
      <c r="AG150">
        <v>256529.3125</v>
      </c>
      <c r="AH150">
        <v>237659.54689999999</v>
      </c>
      <c r="AI150">
        <v>99503</v>
      </c>
      <c r="AJ150">
        <v>45461.207029999998</v>
      </c>
      <c r="AO150">
        <v>4840.1757809999999</v>
      </c>
      <c r="AP150">
        <v>13979.97363</v>
      </c>
      <c r="AQ150">
        <v>19900.599610000001</v>
      </c>
      <c r="AR150">
        <v>22730.603520000001</v>
      </c>
      <c r="AT150">
        <v>0.92644208699999997</v>
      </c>
      <c r="AU150">
        <v>0.41867873100000003</v>
      </c>
      <c r="AV150">
        <v>0.45688277500000002</v>
      </c>
      <c r="BA150">
        <v>3.1176471710000002</v>
      </c>
      <c r="BB150">
        <v>3.4000000950000002</v>
      </c>
      <c r="BC150">
        <v>2.5</v>
      </c>
      <c r="BD150">
        <v>2</v>
      </c>
      <c r="BH150">
        <v>28.112794999999998</v>
      </c>
      <c r="BI150">
        <v>9.5899009999999993</v>
      </c>
      <c r="BJ150">
        <v>65.457982000000001</v>
      </c>
      <c r="BK150">
        <v>174.53324799999999</v>
      </c>
      <c r="BL150">
        <v>35.390096999999997</v>
      </c>
      <c r="BM150">
        <v>20.756022000000002</v>
      </c>
      <c r="BN150">
        <v>14.634076</v>
      </c>
      <c r="BO150">
        <v>26.597377000000002</v>
      </c>
      <c r="BP150">
        <v>27.547139000000001</v>
      </c>
      <c r="BQ150">
        <v>29.972370999999999</v>
      </c>
      <c r="BR150">
        <v>25.669467000000001</v>
      </c>
      <c r="BS150">
        <v>914.00670300000002</v>
      </c>
      <c r="BT150">
        <v>197.62335100000001</v>
      </c>
      <c r="BU150">
        <v>27.822054000000001</v>
      </c>
      <c r="BV150">
        <v>74.021895000000001</v>
      </c>
      <c r="BW150">
        <v>459.56864899999999</v>
      </c>
      <c r="BX150">
        <v>105.191351</v>
      </c>
      <c r="BY150">
        <v>180.817081</v>
      </c>
      <c r="BZ150">
        <v>292.82702699999999</v>
      </c>
      <c r="CA150" s="3" t="s">
        <v>116</v>
      </c>
      <c r="CB150">
        <v>351368897.30000001</v>
      </c>
      <c r="CC150">
        <v>255364671.59999999</v>
      </c>
      <c r="CD150">
        <v>175593550.5</v>
      </c>
      <c r="CE150">
        <v>129415205.7</v>
      </c>
      <c r="CF150">
        <v>89336141.030000001</v>
      </c>
      <c r="CG150">
        <v>63645287.380000003</v>
      </c>
      <c r="CH150">
        <v>5816.9280079999999</v>
      </c>
      <c r="CI150">
        <v>7566.0300829999996</v>
      </c>
      <c r="CJ150">
        <v>4272.3831039999995</v>
      </c>
      <c r="CK150">
        <v>3375.106906</v>
      </c>
      <c r="CL150">
        <v>2488.918983</v>
      </c>
      <c r="CM150">
        <v>1905.918404</v>
      </c>
      <c r="CN150">
        <v>7.8117599999999996</v>
      </c>
      <c r="CO150">
        <v>454.5</v>
      </c>
      <c r="CP150">
        <v>20.70385623</v>
      </c>
      <c r="CQ150">
        <v>0.724292877</v>
      </c>
      <c r="CR150">
        <v>0.77775207899999999</v>
      </c>
      <c r="CS150">
        <v>0.66934654199999999</v>
      </c>
      <c r="CT150">
        <v>0.61689772700000001</v>
      </c>
      <c r="CU150">
        <v>0.57443918500000002</v>
      </c>
      <c r="CV150">
        <v>0.53447822300000003</v>
      </c>
      <c r="CW150">
        <v>1826201</v>
      </c>
      <c r="CX150">
        <v>467.213527</v>
      </c>
      <c r="CY150" s="3" t="s">
        <v>117</v>
      </c>
      <c r="CZ150" s="3" t="s">
        <v>137</v>
      </c>
      <c r="DA150" s="3" t="s">
        <v>114</v>
      </c>
      <c r="DB150" s="3" t="str">
        <f>IF(Table1_1[[#This Row],[Drainage Area]]&lt;5000,"Small",IF(Table1_1[[#This Row],[Drainage Area]]&lt;20000,"Medium","Large"))</f>
        <v>Small</v>
      </c>
      <c r="DC150" s="3" t="str">
        <f>IF(Table1_1[[#This Row],[Population Density]]&lt;200,"Low",IF(Table1_1[[#This Row],[Population Density]]&lt;500,"Medium","High"))</f>
        <v>Medium</v>
      </c>
      <c r="DD150" s="3" t="str">
        <f>IF(Table1_1[[#This Row],[Relief Ratio]]&lt;0.02,"Flat",IF(Table1_1[[#This Row],[Relief Ratio]]&lt;0.05,"Moderate","Steep"))</f>
        <v>Moderate</v>
      </c>
      <c r="DE150" s="3" t="str">
        <f>IF(Table1_1[[#This Row],[Drainage Intensity]]&lt;2,"Low",IF(Table1_1[[#This Row],[Drainage Density]]&lt;4,"Moderate","High"))</f>
        <v>Low</v>
      </c>
      <c r="DF150" s="12">
        <f>Table1_1[[#This Row],[Drainage Density]]*Table1_1[[#This Row],[Relief Ratio]]</f>
        <v>3.5496512826039999E-6</v>
      </c>
      <c r="DG150" s="3" t="str">
        <f>IF(Table1_1[[#This Row],[Flood Risk Index]]&lt;0.1,"Low",IF(Table1_1[[#This Row],[Flood Risk Index]]&lt;0.3,"Moderate","High"))</f>
        <v>Low</v>
      </c>
    </row>
    <row r="151" spans="1:111" x14ac:dyDescent="0.3">
      <c r="A151" s="3" t="s">
        <v>276</v>
      </c>
      <c r="B151">
        <v>3</v>
      </c>
      <c r="C151">
        <v>151549.7813</v>
      </c>
      <c r="D151">
        <v>128616.86719999999</v>
      </c>
      <c r="E151">
        <v>3396.27124</v>
      </c>
      <c r="F151">
        <v>1500</v>
      </c>
      <c r="G151">
        <v>132374.375</v>
      </c>
      <c r="H151">
        <v>346703.90629999997</v>
      </c>
      <c r="I151">
        <v>1.1783040760000001</v>
      </c>
      <c r="J151">
        <v>0.19381818200000001</v>
      </c>
      <c r="K151">
        <v>1.1331499E-2</v>
      </c>
      <c r="L151" s="11">
        <v>4.6000000000000001E-10</v>
      </c>
      <c r="M151">
        <v>0.35505428900000002</v>
      </c>
      <c r="N151">
        <v>5.1594743730000001</v>
      </c>
      <c r="O151">
        <v>1.5286799999999999E-4</v>
      </c>
      <c r="P151">
        <v>1.5588399999999999E-4</v>
      </c>
      <c r="Q151">
        <v>1.690163732</v>
      </c>
      <c r="R151">
        <v>1.1448574069999999</v>
      </c>
      <c r="S151">
        <v>0.43711587800000001</v>
      </c>
      <c r="T151">
        <v>43</v>
      </c>
      <c r="U151" s="10">
        <v>1.5600000000000001E-8</v>
      </c>
      <c r="V151">
        <v>1.00109E-4</v>
      </c>
      <c r="W151" s="13">
        <v>2.4299999999999999E-12</v>
      </c>
      <c r="X151">
        <v>0.23382529599999999</v>
      </c>
      <c r="Y151">
        <v>43</v>
      </c>
      <c r="Z151">
        <v>9</v>
      </c>
      <c r="AA151">
        <v>1</v>
      </c>
      <c r="AG151">
        <v>304999.8125</v>
      </c>
      <c r="AH151">
        <v>129454.0156</v>
      </c>
      <c r="AI151">
        <v>94968.945309999996</v>
      </c>
      <c r="AO151">
        <v>7093.0190430000002</v>
      </c>
      <c r="AP151">
        <v>14383.7793</v>
      </c>
      <c r="AQ151">
        <v>94968.945309999996</v>
      </c>
      <c r="AT151">
        <v>0.42443966900000002</v>
      </c>
      <c r="AU151">
        <v>0.73361140499999999</v>
      </c>
      <c r="BA151">
        <v>4.777777672</v>
      </c>
      <c r="BB151">
        <v>9</v>
      </c>
      <c r="BH151">
        <v>28.737499</v>
      </c>
      <c r="BI151">
        <v>11.225</v>
      </c>
      <c r="BJ151">
        <v>64.142859999999999</v>
      </c>
      <c r="BK151">
        <v>198.461411</v>
      </c>
      <c r="BL151">
        <v>37.799999</v>
      </c>
      <c r="BM151">
        <v>20.299999</v>
      </c>
      <c r="BN151">
        <v>17.5</v>
      </c>
      <c r="BO151">
        <v>27.799999</v>
      </c>
      <c r="BP151">
        <v>28.15</v>
      </c>
      <c r="BQ151">
        <v>31.133333</v>
      </c>
      <c r="BR151">
        <v>26.066666000000001</v>
      </c>
      <c r="BS151">
        <v>627</v>
      </c>
      <c r="BT151">
        <v>166</v>
      </c>
      <c r="BU151">
        <v>10</v>
      </c>
      <c r="BV151">
        <v>84.604202000000001</v>
      </c>
      <c r="BW151">
        <v>332</v>
      </c>
      <c r="BX151">
        <v>32</v>
      </c>
      <c r="BY151">
        <v>120</v>
      </c>
      <c r="BZ151">
        <v>152</v>
      </c>
      <c r="CA151" s="3" t="s">
        <v>139</v>
      </c>
      <c r="CB151">
        <v>748992749.10000002</v>
      </c>
      <c r="CC151">
        <v>539273949.60000002</v>
      </c>
      <c r="CD151">
        <v>365152797.19999999</v>
      </c>
      <c r="CE151">
        <v>265104591.69999999</v>
      </c>
      <c r="CF151">
        <v>180536383.40000001</v>
      </c>
      <c r="CG151">
        <v>126589282.90000001</v>
      </c>
      <c r="CH151">
        <v>5806.0230000000001</v>
      </c>
      <c r="CI151">
        <v>7551.8459999999995</v>
      </c>
      <c r="CJ151">
        <v>4264.6499999999996</v>
      </c>
      <c r="CK151">
        <v>3377.855</v>
      </c>
      <c r="CL151">
        <v>2495.1064000000001</v>
      </c>
      <c r="CM151">
        <v>1911.3802000000001</v>
      </c>
      <c r="CN151">
        <v>22.624548999999998</v>
      </c>
      <c r="CO151">
        <v>1065.4000000000001</v>
      </c>
      <c r="CP151">
        <v>40.160472970000001</v>
      </c>
      <c r="CQ151">
        <v>0.71851533999999995</v>
      </c>
      <c r="CR151">
        <v>0.77302340000000003</v>
      </c>
      <c r="CS151">
        <v>0.66400729999999997</v>
      </c>
      <c r="CT151">
        <v>0.61197685999999996</v>
      </c>
      <c r="CU151">
        <v>0.56985699999999995</v>
      </c>
      <c r="CV151">
        <v>0.53021479999999999</v>
      </c>
      <c r="CW151">
        <v>2979361</v>
      </c>
      <c r="CX151">
        <v>858.27660400000002</v>
      </c>
      <c r="CY151" s="3" t="s">
        <v>117</v>
      </c>
      <c r="CZ151" s="3" t="s">
        <v>137</v>
      </c>
      <c r="DA151" s="3" t="s">
        <v>110</v>
      </c>
      <c r="DB151" s="3" t="str">
        <f>IF(Table1_1[[#This Row],[Drainage Area]]&lt;5000,"Small",IF(Table1_1[[#This Row],[Drainage Area]]&lt;20000,"Medium","Large"))</f>
        <v>Small</v>
      </c>
      <c r="DC151" s="3" t="str">
        <f>IF(Table1_1[[#This Row],[Population Density]]&lt;200,"Low",IF(Table1_1[[#This Row],[Population Density]]&lt;500,"Medium","High"))</f>
        <v>High</v>
      </c>
      <c r="DD151" s="3" t="str">
        <f>IF(Table1_1[[#This Row],[Relief Ratio]]&lt;0.02,"Flat",IF(Table1_1[[#This Row],[Relief Ratio]]&lt;0.05,"Moderate","Steep"))</f>
        <v>Flat</v>
      </c>
      <c r="DE151" s="3" t="str">
        <f>IF(Table1_1[[#This Row],[Drainage Intensity]]&lt;2,"Low",IF(Table1_1[[#This Row],[Drainage Density]]&lt;4,"Moderate","High"))</f>
        <v>Low</v>
      </c>
      <c r="DF151" s="12">
        <f>Table1_1[[#This Row],[Drainage Density]]*Table1_1[[#This Row],[Relief Ratio]]</f>
        <v>1.7663993901159999E-6</v>
      </c>
      <c r="DG151" s="3" t="str">
        <f>IF(Table1_1[[#This Row],[Flood Risk Index]]&lt;0.1,"Low",IF(Table1_1[[#This Row],[Flood Risk Index]]&lt;0.3,"Moderate","High"))</f>
        <v>Low</v>
      </c>
    </row>
    <row r="152" spans="1:111" x14ac:dyDescent="0.3">
      <c r="A152" s="3" t="s">
        <v>277</v>
      </c>
      <c r="B152">
        <v>2</v>
      </c>
      <c r="C152">
        <v>23302.76758</v>
      </c>
      <c r="D152">
        <v>19112.630860000001</v>
      </c>
      <c r="E152">
        <v>294.07821660000002</v>
      </c>
      <c r="F152">
        <v>1110</v>
      </c>
      <c r="G152">
        <v>21513.240229999999</v>
      </c>
      <c r="H152">
        <v>73102.296879999994</v>
      </c>
      <c r="I152">
        <v>1.2192338709999999</v>
      </c>
      <c r="J152">
        <v>0.63540583799999995</v>
      </c>
      <c r="K152">
        <v>5.1596131000000003E-2</v>
      </c>
      <c r="L152" s="11">
        <v>9.6099999999999997E-9</v>
      </c>
      <c r="M152">
        <v>0.69152945300000002</v>
      </c>
      <c r="N152">
        <v>1.573797345</v>
      </c>
      <c r="O152">
        <v>8.2100000000000003E-5</v>
      </c>
      <c r="P152">
        <v>1.3679499999999999E-4</v>
      </c>
      <c r="Q152">
        <v>1.2110744710000001</v>
      </c>
      <c r="R152">
        <v>1.083182573</v>
      </c>
      <c r="S152">
        <v>0.31876930599999997</v>
      </c>
      <c r="T152">
        <v>5</v>
      </c>
      <c r="U152" s="10">
        <v>2.0400000000000001E-8</v>
      </c>
      <c r="V152">
        <v>1.4914799999999999E-4</v>
      </c>
      <c r="W152" s="13">
        <v>2.79E-12</v>
      </c>
      <c r="X152">
        <v>0.15184268400000001</v>
      </c>
      <c r="Y152">
        <v>5</v>
      </c>
      <c r="Z152">
        <v>1</v>
      </c>
      <c r="AG152">
        <v>20814.498049999998</v>
      </c>
      <c r="AH152">
        <v>19413.990229999999</v>
      </c>
      <c r="AO152">
        <v>4162.8994140000004</v>
      </c>
      <c r="AP152">
        <v>19413.990229999999</v>
      </c>
      <c r="AT152">
        <v>0.93271481999999994</v>
      </c>
      <c r="BA152">
        <v>5</v>
      </c>
      <c r="BH152">
        <v>27.083310000000001</v>
      </c>
      <c r="BI152">
        <v>7.6798570000000002</v>
      </c>
      <c r="BJ152">
        <v>66.625667000000007</v>
      </c>
      <c r="BK152">
        <v>102.255538</v>
      </c>
      <c r="BL152">
        <v>32.863999999999997</v>
      </c>
      <c r="BM152">
        <v>21.336286000000001</v>
      </c>
      <c r="BN152">
        <v>11.527714</v>
      </c>
      <c r="BO152">
        <v>26.196142999999999</v>
      </c>
      <c r="BP152">
        <v>26.823333000000002</v>
      </c>
      <c r="BQ152">
        <v>28.472619000000002</v>
      </c>
      <c r="BR152">
        <v>25.809951999999999</v>
      </c>
      <c r="BS152">
        <v>1287.588571</v>
      </c>
      <c r="BT152">
        <v>223.28857099999999</v>
      </c>
      <c r="BU152">
        <v>22.557143</v>
      </c>
      <c r="BV152">
        <v>60.643397</v>
      </c>
      <c r="BW152">
        <v>541.13428599999997</v>
      </c>
      <c r="BX152">
        <v>103.29714300000001</v>
      </c>
      <c r="BY152">
        <v>242.688571</v>
      </c>
      <c r="BZ152">
        <v>340.68285700000001</v>
      </c>
      <c r="CA152" s="3" t="s">
        <v>116</v>
      </c>
      <c r="CB152">
        <v>1329183700</v>
      </c>
      <c r="CC152">
        <v>955385680</v>
      </c>
      <c r="CD152">
        <v>644909060</v>
      </c>
      <c r="CE152">
        <v>466606980</v>
      </c>
      <c r="CF152">
        <v>316621030</v>
      </c>
      <c r="CG152">
        <v>221063625</v>
      </c>
      <c r="CH152">
        <v>5806.0230000000001</v>
      </c>
      <c r="CI152">
        <v>7551.8459999999995</v>
      </c>
      <c r="CJ152">
        <v>4264.6499999999996</v>
      </c>
      <c r="CK152">
        <v>3377.855</v>
      </c>
      <c r="CL152">
        <v>2495.1064000000001</v>
      </c>
      <c r="CM152">
        <v>1911.3802000000001</v>
      </c>
      <c r="CN152">
        <v>13.681354000000001</v>
      </c>
      <c r="CO152">
        <v>504.5</v>
      </c>
      <c r="CP152">
        <v>31.527093600000001</v>
      </c>
      <c r="CQ152">
        <v>0.71851533999999995</v>
      </c>
      <c r="CR152">
        <v>0.77302340000000003</v>
      </c>
      <c r="CS152">
        <v>0.66400729999999997</v>
      </c>
      <c r="CT152">
        <v>0.61197685999999996</v>
      </c>
      <c r="CU152">
        <v>0.56985699999999995</v>
      </c>
      <c r="CV152">
        <v>0.53021479999999999</v>
      </c>
      <c r="CW152">
        <v>159036.0007</v>
      </c>
      <c r="CX152">
        <v>535.107846</v>
      </c>
      <c r="CY152" s="3" t="s">
        <v>110</v>
      </c>
      <c r="CZ152" s="3" t="s">
        <v>110</v>
      </c>
      <c r="DA152" s="3" t="s">
        <v>110</v>
      </c>
      <c r="DB152" s="3" t="str">
        <f>IF(Table1_1[[#This Row],[Drainage Area]]&lt;5000,"Small",IF(Table1_1[[#This Row],[Drainage Area]]&lt;20000,"Medium","Large"))</f>
        <v>Small</v>
      </c>
      <c r="DC152" s="3" t="str">
        <f>IF(Table1_1[[#This Row],[Population Density]]&lt;200,"Low",IF(Table1_1[[#This Row],[Population Density]]&lt;500,"Medium","High"))</f>
        <v>High</v>
      </c>
      <c r="DD152" s="3" t="str">
        <f>IF(Table1_1[[#This Row],[Relief Ratio]]&lt;0.02,"Flat",IF(Table1_1[[#This Row],[Relief Ratio]]&lt;0.05,"Moderate","Steep"))</f>
        <v>Steep</v>
      </c>
      <c r="DE152" s="3" t="str">
        <f>IF(Table1_1[[#This Row],[Drainage Intensity]]&lt;2,"Low",IF(Table1_1[[#This Row],[Drainage Density]]&lt;4,"Moderate","High"))</f>
        <v>Low</v>
      </c>
      <c r="DF152" s="12">
        <f>Table1_1[[#This Row],[Drainage Density]]*Table1_1[[#This Row],[Relief Ratio]]</f>
        <v>7.0580927401449999E-6</v>
      </c>
      <c r="DG152" s="3" t="str">
        <f>IF(Table1_1[[#This Row],[Flood Risk Index]]&lt;0.1,"Low",IF(Table1_1[[#This Row],[Flood Risk Index]]&lt;0.3,"Moderate","High"))</f>
        <v>Low</v>
      </c>
    </row>
    <row r="153" spans="1:111" x14ac:dyDescent="0.3">
      <c r="A153" s="3" t="s">
        <v>278</v>
      </c>
      <c r="B153">
        <v>3</v>
      </c>
      <c r="C153">
        <v>79877.460940000004</v>
      </c>
      <c r="D153">
        <v>43293.457029999998</v>
      </c>
      <c r="E153">
        <v>1321.067505</v>
      </c>
      <c r="F153">
        <v>2197</v>
      </c>
      <c r="G153">
        <v>57376.835939999997</v>
      </c>
      <c r="H153">
        <v>183540.42189999999</v>
      </c>
      <c r="I153">
        <v>1.8450238699999999</v>
      </c>
      <c r="J153">
        <v>0.40128397900000001</v>
      </c>
      <c r="K153">
        <v>3.8290712999999997E-2</v>
      </c>
      <c r="L153" s="11">
        <v>1.6999999999999999E-9</v>
      </c>
      <c r="M153">
        <v>0.49280083200000002</v>
      </c>
      <c r="N153">
        <v>2.4920008180000002</v>
      </c>
      <c r="O153">
        <v>1.3076099999999999E-4</v>
      </c>
      <c r="P153">
        <v>1.63616E-4</v>
      </c>
      <c r="Q153">
        <v>1.434631824</v>
      </c>
      <c r="R153">
        <v>1.3921551700000001</v>
      </c>
      <c r="S153">
        <v>0.435203642</v>
      </c>
      <c r="T153">
        <v>18</v>
      </c>
      <c r="U153" s="10">
        <v>1.8200000000000001E-8</v>
      </c>
      <c r="V153">
        <v>1.11035E-4</v>
      </c>
      <c r="W153" s="13">
        <v>2.9700000000000001E-12</v>
      </c>
      <c r="X153">
        <v>0.35946494299999998</v>
      </c>
      <c r="Y153">
        <v>18</v>
      </c>
      <c r="Z153">
        <v>5</v>
      </c>
      <c r="AA153">
        <v>1</v>
      </c>
      <c r="AG153">
        <v>110348.7344</v>
      </c>
      <c r="AH153">
        <v>65803.039059999996</v>
      </c>
      <c r="AI153">
        <v>39996.351560000003</v>
      </c>
      <c r="AO153">
        <v>6130.4853519999997</v>
      </c>
      <c r="AP153">
        <v>13160.60742</v>
      </c>
      <c r="AQ153">
        <v>39996.351560000003</v>
      </c>
      <c r="AT153">
        <v>0.59631890099999996</v>
      </c>
      <c r="AU153">
        <v>0.6078192</v>
      </c>
      <c r="BA153">
        <v>3.5999999049999998</v>
      </c>
      <c r="BB153">
        <v>5</v>
      </c>
      <c r="BH153">
        <v>19.996504999999999</v>
      </c>
      <c r="BI153">
        <v>9.6967990000000004</v>
      </c>
      <c r="BJ153">
        <v>59.289991000000001</v>
      </c>
      <c r="BK153">
        <v>149.724108</v>
      </c>
      <c r="BL153">
        <v>28.361523999999999</v>
      </c>
      <c r="BM153">
        <v>12.012406</v>
      </c>
      <c r="BN153">
        <v>16.349118000000001</v>
      </c>
      <c r="BO153">
        <v>19.587551999999999</v>
      </c>
      <c r="BP153">
        <v>19.914431</v>
      </c>
      <c r="BQ153">
        <v>22.168398</v>
      </c>
      <c r="BR153">
        <v>18.365859</v>
      </c>
      <c r="BS153">
        <v>1305.466625</v>
      </c>
      <c r="BT153">
        <v>280.501259</v>
      </c>
      <c r="BU153">
        <v>5.7890430000000004</v>
      </c>
      <c r="BV153">
        <v>79.293571</v>
      </c>
      <c r="BW153">
        <v>640.17380400000002</v>
      </c>
      <c r="BX153">
        <v>25.237406</v>
      </c>
      <c r="BY153">
        <v>209.00314900000001</v>
      </c>
      <c r="BZ153">
        <v>134.646725</v>
      </c>
      <c r="CA153" s="3" t="s">
        <v>116</v>
      </c>
      <c r="CB153">
        <v>182477027.90000001</v>
      </c>
      <c r="CC153">
        <v>132652657.5</v>
      </c>
      <c r="CD153">
        <v>91583505.189999998</v>
      </c>
      <c r="CE153">
        <v>67409211.560000002</v>
      </c>
      <c r="CF153">
        <v>46391420.630000003</v>
      </c>
      <c r="CG153">
        <v>32931227.190000001</v>
      </c>
      <c r="CH153">
        <v>5673.954694</v>
      </c>
      <c r="CI153">
        <v>7380.0659999999998</v>
      </c>
      <c r="CJ153">
        <v>4184.225719</v>
      </c>
      <c r="CK153">
        <v>3271.1312379999999</v>
      </c>
      <c r="CL153">
        <v>2437.008738</v>
      </c>
      <c r="CM153">
        <v>1885.294506</v>
      </c>
      <c r="CN153">
        <v>2.3732329999999999</v>
      </c>
      <c r="CO153">
        <v>438.933333</v>
      </c>
      <c r="CP153">
        <v>7.768052516</v>
      </c>
      <c r="CQ153">
        <v>0.70646130200000001</v>
      </c>
      <c r="CR153">
        <v>0.76005492500000005</v>
      </c>
      <c r="CS153">
        <v>0.65286770699999996</v>
      </c>
      <c r="CT153">
        <v>0.601710148</v>
      </c>
      <c r="CU153">
        <v>0.56029689999999999</v>
      </c>
      <c r="CV153">
        <v>0.521319749</v>
      </c>
      <c r="CW153">
        <v>305593.12160000001</v>
      </c>
      <c r="CX153">
        <v>230.09446700000001</v>
      </c>
      <c r="CY153" s="3" t="s">
        <v>121</v>
      </c>
      <c r="CZ153" s="3" t="s">
        <v>110</v>
      </c>
      <c r="DA153" s="3" t="s">
        <v>110</v>
      </c>
      <c r="DB153" s="3" t="str">
        <f>IF(Table1_1[[#This Row],[Drainage Area]]&lt;5000,"Small",IF(Table1_1[[#This Row],[Drainage Area]]&lt;20000,"Medium","Large"))</f>
        <v>Small</v>
      </c>
      <c r="DC153" s="3" t="str">
        <f>IF(Table1_1[[#This Row],[Population Density]]&lt;200,"Low",IF(Table1_1[[#This Row],[Population Density]]&lt;500,"Medium","High"))</f>
        <v>Medium</v>
      </c>
      <c r="DD153" s="3" t="str">
        <f>IF(Table1_1[[#This Row],[Relief Ratio]]&lt;0.02,"Flat",IF(Table1_1[[#This Row],[Relief Ratio]]&lt;0.05,"Moderate","Steep"))</f>
        <v>Moderate</v>
      </c>
      <c r="DE153" s="3" t="str">
        <f>IF(Table1_1[[#This Row],[Drainage Intensity]]&lt;2,"Low",IF(Table1_1[[#This Row],[Drainage Density]]&lt;4,"Moderate","High"))</f>
        <v>Low</v>
      </c>
      <c r="DF153" s="12">
        <f>Table1_1[[#This Row],[Drainage Density]]*Table1_1[[#This Row],[Relief Ratio]]</f>
        <v>6.2649732982079996E-6</v>
      </c>
      <c r="DG153" s="3" t="str">
        <f>IF(Table1_1[[#This Row],[Flood Risk Index]]&lt;0.1,"Low",IF(Table1_1[[#This Row],[Flood Risk Index]]&lt;0.3,"Moderate","High"))</f>
        <v>Low</v>
      </c>
    </row>
    <row r="154" spans="1:111" x14ac:dyDescent="0.3">
      <c r="A154" s="3" t="s">
        <v>279</v>
      </c>
      <c r="B154">
        <v>4</v>
      </c>
      <c r="C154">
        <v>144345.04689999999</v>
      </c>
      <c r="D154">
        <v>108471.22659999999</v>
      </c>
      <c r="E154">
        <v>5049.8032229999999</v>
      </c>
      <c r="F154">
        <v>779</v>
      </c>
      <c r="G154">
        <v>112941.72659999999</v>
      </c>
      <c r="H154">
        <v>383738.8125</v>
      </c>
      <c r="I154">
        <v>1.330721974</v>
      </c>
      <c r="J154">
        <v>0.395881861</v>
      </c>
      <c r="K154">
        <v>6.8973619999999998E-3</v>
      </c>
      <c r="L154" s="11">
        <v>4.4200000000000002E-10</v>
      </c>
      <c r="M154">
        <v>0.43093609799999999</v>
      </c>
      <c r="N154">
        <v>2.5260059830000001</v>
      </c>
      <c r="O154">
        <v>2.2150499999999999E-4</v>
      </c>
      <c r="P154">
        <v>1.5755500000000001E-4</v>
      </c>
      <c r="Q154">
        <v>1.534156799</v>
      </c>
      <c r="R154">
        <v>1.2780488729999999</v>
      </c>
      <c r="S154">
        <v>0.37615442300000002</v>
      </c>
      <c r="T154">
        <v>66</v>
      </c>
      <c r="U154" s="10">
        <v>1.6800000000000002E-8</v>
      </c>
      <c r="V154">
        <v>1.06835E-4</v>
      </c>
      <c r="W154" s="13">
        <v>2.6499999999999998E-12</v>
      </c>
      <c r="X154">
        <v>0.12273542599999999</v>
      </c>
      <c r="Y154">
        <v>66</v>
      </c>
      <c r="Z154">
        <v>15</v>
      </c>
      <c r="AA154">
        <v>3</v>
      </c>
      <c r="AB154">
        <v>1</v>
      </c>
      <c r="AG154">
        <v>395879.46879999997</v>
      </c>
      <c r="AH154">
        <v>242612.17189999999</v>
      </c>
      <c r="AI154">
        <v>113118.7188</v>
      </c>
      <c r="AJ154">
        <v>44011.859380000002</v>
      </c>
      <c r="AO154">
        <v>5998.173828</v>
      </c>
      <c r="AP154">
        <v>16174.14453</v>
      </c>
      <c r="AQ154">
        <v>37706.238279999998</v>
      </c>
      <c r="AR154">
        <v>44011.859380000002</v>
      </c>
      <c r="AT154">
        <v>0.61284351299999995</v>
      </c>
      <c r="AU154">
        <v>0.46625328100000002</v>
      </c>
      <c r="AV154">
        <v>0.38907670999999999</v>
      </c>
      <c r="BA154">
        <v>4.4000000950000002</v>
      </c>
      <c r="BB154">
        <v>5</v>
      </c>
      <c r="BC154">
        <v>3</v>
      </c>
      <c r="BH154">
        <v>24.256924000000001</v>
      </c>
      <c r="BI154">
        <v>10.948801</v>
      </c>
      <c r="BJ154">
        <v>56.073171000000002</v>
      </c>
      <c r="BK154">
        <v>230.12914499999999</v>
      </c>
      <c r="BL154">
        <v>34.413164999999999</v>
      </c>
      <c r="BM154">
        <v>14.884149000000001</v>
      </c>
      <c r="BN154">
        <v>19.529015999999999</v>
      </c>
      <c r="BO154">
        <v>24.021235000000001</v>
      </c>
      <c r="BP154">
        <v>23.615523</v>
      </c>
      <c r="BQ154">
        <v>27.222283000000001</v>
      </c>
      <c r="BR154">
        <v>21.301394999999999</v>
      </c>
      <c r="BS154">
        <v>733.05272600000001</v>
      </c>
      <c r="BT154">
        <v>161.95955499999999</v>
      </c>
      <c r="BU154">
        <v>2.1953499999999999</v>
      </c>
      <c r="BV154">
        <v>85.843784999999997</v>
      </c>
      <c r="BW154">
        <v>393.99345</v>
      </c>
      <c r="BX154">
        <v>11.758801</v>
      </c>
      <c r="BY154">
        <v>129.89127199999999</v>
      </c>
      <c r="BZ154">
        <v>76.723596000000001</v>
      </c>
      <c r="CA154" s="3" t="s">
        <v>139</v>
      </c>
      <c r="CB154">
        <v>1039622198</v>
      </c>
      <c r="CC154">
        <v>737837947.89999998</v>
      </c>
      <c r="CD154">
        <v>501441029.10000002</v>
      </c>
      <c r="CE154">
        <v>333451627.5</v>
      </c>
      <c r="CF154">
        <v>229324442.90000001</v>
      </c>
      <c r="CG154">
        <v>161679231.69999999</v>
      </c>
      <c r="CH154">
        <v>5264.4856529999997</v>
      </c>
      <c r="CI154">
        <v>6847.4734840000001</v>
      </c>
      <c r="CJ154">
        <v>3927.7426690000002</v>
      </c>
      <c r="CK154">
        <v>2936.063079</v>
      </c>
      <c r="CL154">
        <v>2254.0422269999999</v>
      </c>
      <c r="CM154">
        <v>1802.801784</v>
      </c>
      <c r="CN154">
        <v>19.321847999999999</v>
      </c>
      <c r="CO154">
        <v>1352.387097</v>
      </c>
      <c r="CP154">
        <v>35.16514806</v>
      </c>
      <c r="CQ154">
        <v>0.66780858099999996</v>
      </c>
      <c r="CR154">
        <v>0.71846995000000002</v>
      </c>
      <c r="CS154">
        <v>0.61714726399999997</v>
      </c>
      <c r="CT154">
        <v>0.56878869899999995</v>
      </c>
      <c r="CU154">
        <v>0.52964129000000004</v>
      </c>
      <c r="CV154">
        <v>0.49279669999999998</v>
      </c>
      <c r="CW154">
        <v>5407171</v>
      </c>
      <c r="CX154">
        <v>1065.4166110000001</v>
      </c>
      <c r="CY154" s="3" t="s">
        <v>117</v>
      </c>
      <c r="CZ154" s="3" t="s">
        <v>201</v>
      </c>
      <c r="DA154" s="3" t="s">
        <v>114</v>
      </c>
      <c r="DB154" s="3" t="str">
        <f>IF(Table1_1[[#This Row],[Drainage Area]]&lt;5000,"Small",IF(Table1_1[[#This Row],[Drainage Area]]&lt;20000,"Medium","Large"))</f>
        <v>Medium</v>
      </c>
      <c r="DC154" s="3" t="str">
        <f>IF(Table1_1[[#This Row],[Population Density]]&lt;200,"Low",IF(Table1_1[[#This Row],[Population Density]]&lt;500,"Medium","High"))</f>
        <v>High</v>
      </c>
      <c r="DD154" s="3" t="str">
        <f>IF(Table1_1[[#This Row],[Relief Ratio]]&lt;0.02,"Flat",IF(Table1_1[[#This Row],[Relief Ratio]]&lt;0.05,"Moderate","Steep"))</f>
        <v>Flat</v>
      </c>
      <c r="DE154" s="3" t="str">
        <f>IF(Table1_1[[#This Row],[Drainage Intensity]]&lt;2,"Low",IF(Table1_1[[#This Row],[Drainage Density]]&lt;4,"Moderate","High"))</f>
        <v>Low</v>
      </c>
      <c r="DF154" s="12">
        <f>Table1_1[[#This Row],[Drainage Density]]*Table1_1[[#This Row],[Relief Ratio]]</f>
        <v>1.08671386991E-6</v>
      </c>
      <c r="DG154" s="3" t="str">
        <f>IF(Table1_1[[#This Row],[Flood Risk Index]]&lt;0.1,"Low",IF(Table1_1[[#This Row],[Flood Risk Index]]&lt;0.3,"Moderate","High"))</f>
        <v>Low</v>
      </c>
    </row>
    <row r="155" spans="1:111" x14ac:dyDescent="0.3">
      <c r="A155" s="3" t="s">
        <v>280</v>
      </c>
      <c r="B155">
        <v>6</v>
      </c>
      <c r="C155">
        <v>898543.875</v>
      </c>
      <c r="D155">
        <v>541031.3125</v>
      </c>
      <c r="E155">
        <v>128209.91409999999</v>
      </c>
      <c r="F155">
        <v>1125</v>
      </c>
      <c r="G155">
        <v>558456.9375</v>
      </c>
      <c r="H155">
        <v>2168122.75</v>
      </c>
      <c r="I155">
        <v>1.660798311</v>
      </c>
      <c r="J155">
        <v>0.411095023</v>
      </c>
      <c r="K155">
        <v>2.014479E-3</v>
      </c>
      <c r="L155" s="11">
        <v>1.7700000000000001E-11</v>
      </c>
      <c r="M155">
        <v>0.34273916500000001</v>
      </c>
      <c r="N155">
        <v>2.4325275419999999</v>
      </c>
      <c r="O155">
        <v>9.6120000000000005E-4</v>
      </c>
      <c r="P155">
        <v>1.58753E-4</v>
      </c>
      <c r="Q155">
        <v>1.7202608589999999</v>
      </c>
      <c r="R155">
        <v>1.608976126</v>
      </c>
      <c r="S155">
        <v>0.414434046</v>
      </c>
      <c r="T155">
        <v>1646</v>
      </c>
      <c r="U155" s="10">
        <v>1.63E-8</v>
      </c>
      <c r="V155">
        <v>1.02389E-4</v>
      </c>
      <c r="W155" s="13">
        <v>2.5799999999999999E-12</v>
      </c>
      <c r="X155">
        <v>0.17859680999999999</v>
      </c>
      <c r="Y155">
        <v>1646</v>
      </c>
      <c r="Z155">
        <v>351</v>
      </c>
      <c r="AA155">
        <v>66</v>
      </c>
      <c r="AB155">
        <v>16</v>
      </c>
      <c r="AC155">
        <v>4</v>
      </c>
      <c r="AD155">
        <v>1</v>
      </c>
      <c r="AG155">
        <v>10488742</v>
      </c>
      <c r="AH155">
        <v>5251639</v>
      </c>
      <c r="AI155">
        <v>2057882.25</v>
      </c>
      <c r="AJ155">
        <v>1169442</v>
      </c>
      <c r="AK155">
        <v>998446.625</v>
      </c>
      <c r="AL155">
        <v>387521.65629999997</v>
      </c>
      <c r="AO155">
        <v>6372.2612300000001</v>
      </c>
      <c r="AP155">
        <v>14961.934569999999</v>
      </c>
      <c r="AQ155">
        <v>31180.033200000002</v>
      </c>
      <c r="AR155">
        <v>73090.125</v>
      </c>
      <c r="AS155">
        <v>249611.6563</v>
      </c>
      <c r="AT155">
        <v>0.50069290399999999</v>
      </c>
      <c r="AU155">
        <v>0.39185523999999999</v>
      </c>
      <c r="AV155">
        <v>0.56827449799999996</v>
      </c>
      <c r="AW155">
        <v>0.85378038899999997</v>
      </c>
      <c r="AX155">
        <v>0.38812455499999998</v>
      </c>
      <c r="BA155">
        <v>4.689458847</v>
      </c>
      <c r="BB155">
        <v>5.3181819920000004</v>
      </c>
      <c r="BC155">
        <v>4.125</v>
      </c>
      <c r="BD155">
        <v>4</v>
      </c>
      <c r="BE155">
        <v>4</v>
      </c>
      <c r="BH155">
        <v>25.62659</v>
      </c>
      <c r="BI155">
        <v>12.308767</v>
      </c>
      <c r="BJ155">
        <v>53.446810999999997</v>
      </c>
      <c r="BK155">
        <v>270.92728099999999</v>
      </c>
      <c r="BL155">
        <v>37.686070999999998</v>
      </c>
      <c r="BM155">
        <v>14.604778</v>
      </c>
      <c r="BN155">
        <v>23.081292999999999</v>
      </c>
      <c r="BO155">
        <v>24.951908</v>
      </c>
      <c r="BP155">
        <v>24.621566000000001</v>
      </c>
      <c r="BQ155">
        <v>29.422004999999999</v>
      </c>
      <c r="BR155">
        <v>22.634793999999999</v>
      </c>
      <c r="BS155">
        <v>911.17223999999999</v>
      </c>
      <c r="BT155">
        <v>267.76462700000002</v>
      </c>
      <c r="BU155">
        <v>0.88037500000000002</v>
      </c>
      <c r="BV155">
        <v>105.50870399999999</v>
      </c>
      <c r="BW155">
        <v>587.28430800000001</v>
      </c>
      <c r="BX155">
        <v>8.0985279999999999</v>
      </c>
      <c r="BY155">
        <v>94.500816</v>
      </c>
      <c r="BZ155">
        <v>34.233803999999999</v>
      </c>
      <c r="CA155" s="3" t="s">
        <v>139</v>
      </c>
      <c r="CB155">
        <v>237533942.30000001</v>
      </c>
      <c r="CC155">
        <v>171757108.69999999</v>
      </c>
      <c r="CD155">
        <v>118038660.40000001</v>
      </c>
      <c r="CE155">
        <v>79993440.390000001</v>
      </c>
      <c r="CF155">
        <v>64291547.460000001</v>
      </c>
      <c r="CG155">
        <v>45274181.950000003</v>
      </c>
      <c r="CH155">
        <v>6151.495645</v>
      </c>
      <c r="CI155">
        <v>8001.2002300000004</v>
      </c>
      <c r="CJ155">
        <v>4530.0122609999999</v>
      </c>
      <c r="CK155">
        <v>3305.3817760000002</v>
      </c>
      <c r="CL155">
        <v>2919.4058620000001</v>
      </c>
      <c r="CM155">
        <v>2319.4565940000002</v>
      </c>
      <c r="CN155">
        <v>4.0474639999999997</v>
      </c>
      <c r="CO155">
        <v>380.04873400000002</v>
      </c>
      <c r="CP155">
        <v>10.578235790000001</v>
      </c>
      <c r="CQ155">
        <v>0.68803787400000005</v>
      </c>
      <c r="CR155">
        <v>0.74023389699999997</v>
      </c>
      <c r="CS155">
        <v>0.63584195399999999</v>
      </c>
      <c r="CT155">
        <v>0.58601850899999997</v>
      </c>
      <c r="CU155">
        <v>0.54568522200000003</v>
      </c>
      <c r="CV155">
        <v>0.50772451500000004</v>
      </c>
      <c r="CW155">
        <v>41648070</v>
      </c>
      <c r="CX155">
        <v>322.81914599999999</v>
      </c>
      <c r="CY155" s="3" t="s">
        <v>117</v>
      </c>
      <c r="CZ155" s="3" t="s">
        <v>137</v>
      </c>
      <c r="DA155" s="3" t="s">
        <v>135</v>
      </c>
      <c r="DB155" s="3" t="str">
        <f>IF(Table1_1[[#This Row],[Drainage Area]]&lt;5000,"Small",IF(Table1_1[[#This Row],[Drainage Area]]&lt;20000,"Medium","Large"))</f>
        <v>Large</v>
      </c>
      <c r="DC155" s="3" t="str">
        <f>IF(Table1_1[[#This Row],[Population Density]]&lt;200,"Low",IF(Table1_1[[#This Row],[Population Density]]&lt;500,"Medium","High"))</f>
        <v>Medium</v>
      </c>
      <c r="DD155" s="3" t="str">
        <f>IF(Table1_1[[#This Row],[Relief Ratio]]&lt;0.02,"Flat",IF(Table1_1[[#This Row],[Relief Ratio]]&lt;0.05,"Moderate","Steep"))</f>
        <v>Flat</v>
      </c>
      <c r="DE155" s="3" t="str">
        <f>IF(Table1_1[[#This Row],[Drainage Intensity]]&lt;2,"Low",IF(Table1_1[[#This Row],[Drainage Density]]&lt;4,"Moderate","High"))</f>
        <v>Low</v>
      </c>
      <c r="DF155" s="12">
        <f>Table1_1[[#This Row],[Drainage Density]]*Table1_1[[#This Row],[Relief Ratio]]</f>
        <v>3.1980458468699999E-7</v>
      </c>
      <c r="DG155" s="3" t="str">
        <f>IF(Table1_1[[#This Row],[Flood Risk Index]]&lt;0.1,"Low",IF(Table1_1[[#This Row],[Flood Risk Index]]&lt;0.3,"Moderate","High"))</f>
        <v>Low</v>
      </c>
    </row>
    <row r="156" spans="1:111" x14ac:dyDescent="0.3">
      <c r="A156" s="3" t="s">
        <v>281</v>
      </c>
      <c r="B156">
        <v>3</v>
      </c>
      <c r="C156">
        <v>61906.386720000002</v>
      </c>
      <c r="D156">
        <v>51985.570310000003</v>
      </c>
      <c r="E156">
        <v>1925.747437</v>
      </c>
      <c r="F156">
        <v>283</v>
      </c>
      <c r="G156">
        <v>55600.3125</v>
      </c>
      <c r="H156">
        <v>222975.51560000001</v>
      </c>
      <c r="I156">
        <v>1.19083786</v>
      </c>
      <c r="J156">
        <v>0.62293803699999994</v>
      </c>
      <c r="K156">
        <v>5.0898999999999996E-3</v>
      </c>
      <c r="L156" s="11">
        <v>1.45E-9</v>
      </c>
      <c r="M156">
        <v>0.48673754899999999</v>
      </c>
      <c r="N156">
        <v>1.605296016</v>
      </c>
      <c r="O156">
        <v>1.6593700000000001E-4</v>
      </c>
      <c r="P156">
        <v>1.4990500000000001E-4</v>
      </c>
      <c r="Q156">
        <v>1.443539739</v>
      </c>
      <c r="R156">
        <v>1.1134179829999999</v>
      </c>
      <c r="S156">
        <v>0.27763760100000001</v>
      </c>
      <c r="T156">
        <v>30</v>
      </c>
      <c r="U156" s="10">
        <v>1.92E-8</v>
      </c>
      <c r="V156">
        <v>1.2816999999999999E-4</v>
      </c>
      <c r="W156" s="13">
        <v>2.8799999999999998E-12</v>
      </c>
      <c r="X156">
        <v>4.2423009999999997E-2</v>
      </c>
      <c r="Y156">
        <v>30</v>
      </c>
      <c r="Z156">
        <v>6</v>
      </c>
      <c r="AA156">
        <v>1</v>
      </c>
      <c r="AG156">
        <v>157209.82810000001</v>
      </c>
      <c r="AH156">
        <v>89143.226559999996</v>
      </c>
      <c r="AI156">
        <v>42325.402340000001</v>
      </c>
      <c r="AO156">
        <v>5240.3276370000003</v>
      </c>
      <c r="AP156">
        <v>14857.204100000001</v>
      </c>
      <c r="AQ156">
        <v>42325.402340000001</v>
      </c>
      <c r="AT156">
        <v>0.56703340999999996</v>
      </c>
      <c r="AU156">
        <v>0.47480222599999999</v>
      </c>
      <c r="BA156">
        <v>5</v>
      </c>
      <c r="BB156">
        <v>6</v>
      </c>
      <c r="BH156">
        <v>26.471374000000001</v>
      </c>
      <c r="BI156">
        <v>12.301519000000001</v>
      </c>
      <c r="BJ156">
        <v>48.900568</v>
      </c>
      <c r="BK156">
        <v>339.891571</v>
      </c>
      <c r="BL156">
        <v>39.759579000000002</v>
      </c>
      <c r="BM156">
        <v>14.601305</v>
      </c>
      <c r="BN156">
        <v>25.158273999999999</v>
      </c>
      <c r="BO156">
        <v>25.854420999999999</v>
      </c>
      <c r="BP156">
        <v>23.251374999999999</v>
      </c>
      <c r="BQ156">
        <v>31.016365</v>
      </c>
      <c r="BR156">
        <v>22.487544</v>
      </c>
      <c r="BS156">
        <v>887.06821100000002</v>
      </c>
      <c r="BT156">
        <v>221.75284199999999</v>
      </c>
      <c r="BU156">
        <v>1</v>
      </c>
      <c r="BV156">
        <v>116.260715</v>
      </c>
      <c r="BW156">
        <v>617.15621099999998</v>
      </c>
      <c r="BX156">
        <v>7.1920000000000002</v>
      </c>
      <c r="BY156">
        <v>63.782736999999997</v>
      </c>
      <c r="BZ156">
        <v>17.269053</v>
      </c>
      <c r="CA156" s="3" t="s">
        <v>116</v>
      </c>
      <c r="CB156">
        <v>192360930.90000001</v>
      </c>
      <c r="CC156">
        <v>139994125</v>
      </c>
      <c r="CD156">
        <v>87265037.480000004</v>
      </c>
      <c r="CE156">
        <v>63191948</v>
      </c>
      <c r="CF156">
        <v>45150787.57</v>
      </c>
      <c r="CG156">
        <v>33814001.130000003</v>
      </c>
      <c r="CH156">
        <v>5335.8296</v>
      </c>
      <c r="CI156">
        <v>6940.27</v>
      </c>
      <c r="CJ156">
        <v>3536.0819999999999</v>
      </c>
      <c r="CK156">
        <v>2738.8456999999999</v>
      </c>
      <c r="CL156">
        <v>2112.2750999999998</v>
      </c>
      <c r="CM156">
        <v>1718.3323</v>
      </c>
      <c r="CN156">
        <v>2.8326519999999999</v>
      </c>
      <c r="CO156">
        <v>463.347826</v>
      </c>
      <c r="CP156">
        <v>11.08679796</v>
      </c>
      <c r="CQ156">
        <v>0.59624169999999999</v>
      </c>
      <c r="CR156">
        <v>0.64147390000000004</v>
      </c>
      <c r="CS156">
        <v>0.55100959999999999</v>
      </c>
      <c r="CT156">
        <v>0.50783350000000005</v>
      </c>
      <c r="CU156">
        <v>0.47288138000000002</v>
      </c>
      <c r="CV156">
        <v>0.43998527999999998</v>
      </c>
      <c r="CW156">
        <v>478193.7672</v>
      </c>
      <c r="CX156">
        <v>245.78905599999999</v>
      </c>
      <c r="CY156" s="3" t="s">
        <v>117</v>
      </c>
      <c r="CZ156" s="3" t="s">
        <v>137</v>
      </c>
      <c r="DA156" s="3" t="s">
        <v>186</v>
      </c>
      <c r="DB156" s="3" t="str">
        <f>IF(Table1_1[[#This Row],[Drainage Area]]&lt;5000,"Small",IF(Table1_1[[#This Row],[Drainage Area]]&lt;20000,"Medium","Large"))</f>
        <v>Small</v>
      </c>
      <c r="DC156" s="3" t="str">
        <f>IF(Table1_1[[#This Row],[Population Density]]&lt;200,"Low",IF(Table1_1[[#This Row],[Population Density]]&lt;500,"Medium","High"))</f>
        <v>Medium</v>
      </c>
      <c r="DD156" s="3" t="str">
        <f>IF(Table1_1[[#This Row],[Relief Ratio]]&lt;0.02,"Flat",IF(Table1_1[[#This Row],[Relief Ratio]]&lt;0.05,"Moderate","Steep"))</f>
        <v>Flat</v>
      </c>
      <c r="DE156" s="3" t="str">
        <f>IF(Table1_1[[#This Row],[Drainage Intensity]]&lt;2,"Low",IF(Table1_1[[#This Row],[Drainage Density]]&lt;4,"Moderate","High"))</f>
        <v>Low</v>
      </c>
      <c r="DF156" s="12">
        <f>Table1_1[[#This Row],[Drainage Density]]*Table1_1[[#This Row],[Relief Ratio]]</f>
        <v>7.6300145949999999E-7</v>
      </c>
      <c r="DG156" s="3" t="str">
        <f>IF(Table1_1[[#This Row],[Flood Risk Index]]&lt;0.1,"Low",IF(Table1_1[[#This Row],[Flood Risk Index]]&lt;0.3,"Moderate","High"))</f>
        <v>Low</v>
      </c>
    </row>
    <row r="163" spans="1:111" x14ac:dyDescent="0.3">
      <c r="A163" s="3">
        <f>COUNTA(A2:A156)</f>
        <v>155</v>
      </c>
      <c r="K163">
        <f>AVERAGE(Table1_1[Relief Ratio])</f>
        <v>1.7777986322580642E-2</v>
      </c>
      <c r="P163">
        <f>AVERAGE(P2:P156)</f>
        <v>1.5754456129032251E-4</v>
      </c>
      <c r="V163">
        <f>AVERAGE(Table1_1[Drainage Intensity])</f>
        <v>1.1481915483870966E-4</v>
      </c>
      <c r="Z163">
        <f>MODE(Table1_1[No. of Secondorder Streams])</f>
        <v>1</v>
      </c>
      <c r="CA163" s="3"/>
      <c r="CW163">
        <f>SUM(Table1_1[Population Count])</f>
        <v>1047142811.7147019</v>
      </c>
      <c r="CY163" s="3"/>
      <c r="CZ163" s="3"/>
      <c r="DA163" s="3"/>
      <c r="DB163" s="3"/>
      <c r="DC163" s="3"/>
      <c r="DD163" s="3"/>
      <c r="DE163" s="3"/>
      <c r="DF163" s="12">
        <f>AVERAGE(DF2:DF156)</f>
        <v>2.6437227869252192E-6</v>
      </c>
      <c r="DG163" s="3"/>
    </row>
    <row r="164" spans="1:111" x14ac:dyDescent="0.3">
      <c r="A164" s="3"/>
      <c r="CA164" s="3"/>
      <c r="CY164" s="3"/>
      <c r="CZ164" s="3"/>
      <c r="DA164" s="3"/>
      <c r="DB164" s="3"/>
      <c r="DC164" s="3"/>
      <c r="DD164" s="3"/>
      <c r="DE164" s="3"/>
      <c r="DF164" s="12"/>
      <c r="DG164" s="3"/>
    </row>
    <row r="165" spans="1:111" x14ac:dyDescent="0.3">
      <c r="A165" s="3"/>
      <c r="CA165" s="3"/>
      <c r="CY165" s="3"/>
      <c r="CZ165" s="3"/>
      <c r="DA165" s="3"/>
      <c r="DB165" s="3"/>
      <c r="DC165" s="3"/>
      <c r="DD165" s="3"/>
      <c r="DE165" s="3"/>
      <c r="DF165" s="12"/>
      <c r="DG165" s="3"/>
    </row>
    <row r="166" spans="1:111" x14ac:dyDescent="0.3">
      <c r="A166" s="3"/>
      <c r="CA166" s="3"/>
      <c r="CY166" s="3"/>
      <c r="CZ166" s="3"/>
      <c r="DA166" s="3"/>
      <c r="DB166" s="3"/>
      <c r="DC166" s="3"/>
      <c r="DD166" s="3"/>
      <c r="DE166" s="3"/>
      <c r="DF166" s="12"/>
      <c r="DG166"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30A11-0C9B-4480-B782-1E848A8D45F3}">
  <dimension ref="A1:O156"/>
  <sheetViews>
    <sheetView showGridLines="0" workbookViewId="0">
      <selection activeCell="P16" sqref="P16"/>
    </sheetView>
  </sheetViews>
  <sheetFormatPr defaultRowHeight="14.4" x14ac:dyDescent="0.3"/>
  <cols>
    <col min="1" max="1" width="14.21875" customWidth="1"/>
    <col min="2" max="2" width="19.21875" bestFit="1" customWidth="1"/>
  </cols>
  <sheetData>
    <row r="1" spans="1:15" x14ac:dyDescent="0.3">
      <c r="A1" t="s">
        <v>286</v>
      </c>
      <c r="B1" t="s">
        <v>104</v>
      </c>
    </row>
    <row r="2" spans="1:15" x14ac:dyDescent="0.3">
      <c r="A2" s="3">
        <f>Table1_1[[#This Row],[Drainage Density]]*Table1_1[[#This Row],[Relief Ratio]]</f>
        <v>7.2618826572479994E-6</v>
      </c>
      <c r="B2">
        <v>465.07459599999999</v>
      </c>
    </row>
    <row r="3" spans="1:15" x14ac:dyDescent="0.3">
      <c r="A3" s="3">
        <f>Table1_1[[#This Row],[Drainage Density]]*Table1_1[[#This Row],[Relief Ratio]]</f>
        <v>6.0582557491740004E-6</v>
      </c>
      <c r="B3">
        <v>247.25476900000001</v>
      </c>
    </row>
    <row r="4" spans="1:15" ht="28.8" x14ac:dyDescent="0.3">
      <c r="A4" s="3">
        <f>Table1_1[[#This Row],[Drainage Density]]*Table1_1[[#This Row],[Relief Ratio]]</f>
        <v>5.7068715664799999E-7</v>
      </c>
      <c r="B4">
        <v>722.63753999999994</v>
      </c>
      <c r="E4" s="20" t="s">
        <v>294</v>
      </c>
      <c r="F4" s="19"/>
      <c r="G4" s="19"/>
      <c r="H4" s="19"/>
      <c r="I4" s="19"/>
      <c r="J4" s="19"/>
      <c r="K4" s="19"/>
      <c r="L4" s="19"/>
      <c r="M4" s="19"/>
      <c r="N4" s="19"/>
      <c r="O4" s="19"/>
    </row>
    <row r="5" spans="1:15" x14ac:dyDescent="0.3">
      <c r="A5" s="3">
        <f>Table1_1[[#This Row],[Drainage Density]]*Table1_1[[#This Row],[Relief Ratio]]</f>
        <v>7.2618826572479994E-6</v>
      </c>
      <c r="B5">
        <v>465.07459599999999</v>
      </c>
    </row>
    <row r="6" spans="1:15" x14ac:dyDescent="0.3">
      <c r="A6" s="3">
        <f>Table1_1[[#This Row],[Drainage Density]]*Table1_1[[#This Row],[Relief Ratio]]</f>
        <v>5.396832910468E-6</v>
      </c>
      <c r="B6">
        <v>73.032149000000004</v>
      </c>
    </row>
    <row r="7" spans="1:15" x14ac:dyDescent="0.3">
      <c r="A7" s="3">
        <f>Table1_1[[#This Row],[Drainage Density]]*Table1_1[[#This Row],[Relief Ratio]]</f>
        <v>4.3567335225000005E-7</v>
      </c>
      <c r="B7">
        <v>683.97096499999998</v>
      </c>
    </row>
    <row r="8" spans="1:15" x14ac:dyDescent="0.3">
      <c r="A8" s="3">
        <f>Table1_1[[#This Row],[Drainage Density]]*Table1_1[[#This Row],[Relief Ratio]]</f>
        <v>7.0185232828160004E-6</v>
      </c>
      <c r="B8">
        <v>216.21841699999999</v>
      </c>
    </row>
    <row r="9" spans="1:15" x14ac:dyDescent="0.3">
      <c r="A9" s="3">
        <f>Table1_1[[#This Row],[Drainage Density]]*Table1_1[[#This Row],[Relief Ratio]]</f>
        <v>7.0445195743999994E-7</v>
      </c>
      <c r="B9">
        <v>650.12739899999997</v>
      </c>
    </row>
    <row r="10" spans="1:15" x14ac:dyDescent="0.3">
      <c r="A10" s="3">
        <f>Table1_1[[#This Row],[Drainage Density]]*Table1_1[[#This Row],[Relief Ratio]]</f>
        <v>7.1672576376000012E-7</v>
      </c>
      <c r="B10">
        <v>921.51914799999997</v>
      </c>
    </row>
    <row r="11" spans="1:15" x14ac:dyDescent="0.3">
      <c r="A11" s="3">
        <f>Table1_1[[#This Row],[Drainage Density]]*Table1_1[[#This Row],[Relief Ratio]]</f>
        <v>4.0246404540000006E-8</v>
      </c>
      <c r="B11">
        <v>1772.7339030000001</v>
      </c>
    </row>
    <row r="12" spans="1:15" x14ac:dyDescent="0.3">
      <c r="A12" s="3">
        <f>Table1_1[[#This Row],[Drainage Density]]*Table1_1[[#This Row],[Relief Ratio]]</f>
        <v>5.7068715664799999E-7</v>
      </c>
      <c r="B12">
        <v>722.63753999999994</v>
      </c>
    </row>
    <row r="13" spans="1:15" x14ac:dyDescent="0.3">
      <c r="A13" s="3">
        <f>Table1_1[[#This Row],[Drainage Density]]*Table1_1[[#This Row],[Relief Ratio]]</f>
        <v>6.8394330249420002E-6</v>
      </c>
      <c r="B13">
        <v>39.516921000000004</v>
      </c>
    </row>
    <row r="14" spans="1:15" x14ac:dyDescent="0.3">
      <c r="A14" s="3">
        <f>Table1_1[[#This Row],[Drainage Density]]*Table1_1[[#This Row],[Relief Ratio]]</f>
        <v>4.0058458391700005E-7</v>
      </c>
      <c r="B14">
        <v>528.75417100000004</v>
      </c>
    </row>
    <row r="15" spans="1:15" x14ac:dyDescent="0.3">
      <c r="A15" s="3">
        <f>Table1_1[[#This Row],[Drainage Density]]*Table1_1[[#This Row],[Relief Ratio]]</f>
        <v>4.3567335225000005E-7</v>
      </c>
      <c r="B15">
        <v>683.97096499999998</v>
      </c>
    </row>
    <row r="16" spans="1:15" x14ac:dyDescent="0.3">
      <c r="A16" s="3">
        <f>Table1_1[[#This Row],[Drainage Density]]*Table1_1[[#This Row],[Relief Ratio]]</f>
        <v>2.2169547152999999E-6</v>
      </c>
      <c r="B16">
        <v>285.05939899999998</v>
      </c>
    </row>
    <row r="17" spans="1:2" x14ac:dyDescent="0.3">
      <c r="A17" s="3">
        <f>Table1_1[[#This Row],[Drainage Density]]*Table1_1[[#This Row],[Relief Ratio]]</f>
        <v>1.1091958552519999E-6</v>
      </c>
      <c r="B17">
        <v>469.067879</v>
      </c>
    </row>
    <row r="18" spans="1:2" x14ac:dyDescent="0.3">
      <c r="A18" s="3">
        <f>Table1_1[[#This Row],[Drainage Density]]*Table1_1[[#This Row],[Relief Ratio]]</f>
        <v>3.8400191753099999E-7</v>
      </c>
      <c r="B18">
        <v>286.74662999999998</v>
      </c>
    </row>
    <row r="19" spans="1:2" x14ac:dyDescent="0.3">
      <c r="A19" s="3">
        <f>Table1_1[[#This Row],[Drainage Density]]*Table1_1[[#This Row],[Relief Ratio]]</f>
        <v>2.6217593978399995E-7</v>
      </c>
      <c r="B19">
        <v>225.97926200000001</v>
      </c>
    </row>
    <row r="20" spans="1:2" x14ac:dyDescent="0.3">
      <c r="A20" s="3">
        <f>Table1_1[[#This Row],[Drainage Density]]*Table1_1[[#This Row],[Relief Ratio]]</f>
        <v>8.4307035966999996E-7</v>
      </c>
      <c r="B20">
        <v>330.369641</v>
      </c>
    </row>
    <row r="21" spans="1:2" x14ac:dyDescent="0.3">
      <c r="A21" s="3">
        <f>Table1_1[[#This Row],[Drainage Density]]*Table1_1[[#This Row],[Relief Ratio]]</f>
        <v>2.5237234667700002E-6</v>
      </c>
      <c r="B21">
        <v>196.80316999999999</v>
      </c>
    </row>
    <row r="22" spans="1:2" x14ac:dyDescent="0.3">
      <c r="A22" s="3">
        <f>Table1_1[[#This Row],[Drainage Density]]*Table1_1[[#This Row],[Relief Ratio]]</f>
        <v>2.5169142681599997E-7</v>
      </c>
      <c r="B22">
        <v>233.51607100000001</v>
      </c>
    </row>
    <row r="23" spans="1:2" x14ac:dyDescent="0.3">
      <c r="A23" s="3">
        <f>Table1_1[[#This Row],[Drainage Density]]*Table1_1[[#This Row],[Relief Ratio]]</f>
        <v>4.1802847645900003E-7</v>
      </c>
      <c r="B23">
        <v>342.16163999999998</v>
      </c>
    </row>
    <row r="24" spans="1:2" x14ac:dyDescent="0.3">
      <c r="A24" s="3">
        <f>Table1_1[[#This Row],[Drainage Density]]*Table1_1[[#This Row],[Relief Ratio]]</f>
        <v>4.1360426909099995E-7</v>
      </c>
      <c r="B24">
        <v>364.247612</v>
      </c>
    </row>
    <row r="25" spans="1:2" x14ac:dyDescent="0.3">
      <c r="A25" s="3">
        <f>Table1_1[[#This Row],[Drainage Density]]*Table1_1[[#This Row],[Relief Ratio]]</f>
        <v>1.60860955803E-5</v>
      </c>
      <c r="B25">
        <v>488.27426300000002</v>
      </c>
    </row>
    <row r="26" spans="1:2" x14ac:dyDescent="0.3">
      <c r="A26" s="3">
        <f>Table1_1[[#This Row],[Drainage Density]]*Table1_1[[#This Row],[Relief Ratio]]</f>
        <v>1.6509770787685001E-5</v>
      </c>
      <c r="B26">
        <v>390.99243999999999</v>
      </c>
    </row>
    <row r="27" spans="1:2" x14ac:dyDescent="0.3">
      <c r="A27" s="3">
        <f>Table1_1[[#This Row],[Drainage Density]]*Table1_1[[#This Row],[Relief Ratio]]</f>
        <v>7.6784140876320001E-6</v>
      </c>
      <c r="B27">
        <v>326.58498200000002</v>
      </c>
    </row>
    <row r="28" spans="1:2" x14ac:dyDescent="0.3">
      <c r="A28" s="3">
        <f>Table1_1[[#This Row],[Drainage Density]]*Table1_1[[#This Row],[Relief Ratio]]</f>
        <v>4.2503272896799998E-7</v>
      </c>
      <c r="B28">
        <v>170.53016099999999</v>
      </c>
    </row>
    <row r="29" spans="1:2" x14ac:dyDescent="0.3">
      <c r="A29" s="3">
        <f>Table1_1[[#This Row],[Drainage Density]]*Table1_1[[#This Row],[Relief Ratio]]</f>
        <v>7.3528535290000002E-7</v>
      </c>
      <c r="B29">
        <v>105.248743</v>
      </c>
    </row>
    <row r="30" spans="1:2" x14ac:dyDescent="0.3">
      <c r="A30" s="3">
        <f>Table1_1[[#This Row],[Drainage Density]]*Table1_1[[#This Row],[Relief Ratio]]</f>
        <v>4.6771239057149994E-6</v>
      </c>
      <c r="B30">
        <v>185.75658100000001</v>
      </c>
    </row>
    <row r="31" spans="1:2" x14ac:dyDescent="0.3">
      <c r="A31" s="3">
        <f>Table1_1[[#This Row],[Drainage Density]]*Table1_1[[#This Row],[Relief Ratio]]</f>
        <v>3.5116272181160001E-6</v>
      </c>
      <c r="B31">
        <v>147.77692300000001</v>
      </c>
    </row>
    <row r="32" spans="1:2" x14ac:dyDescent="0.3">
      <c r="A32" s="3">
        <f>Table1_1[[#This Row],[Drainage Density]]*Table1_1[[#This Row],[Relief Ratio]]</f>
        <v>7.2994127153679998E-6</v>
      </c>
      <c r="B32">
        <v>164.482913</v>
      </c>
    </row>
    <row r="33" spans="1:2" x14ac:dyDescent="0.3">
      <c r="A33" s="3">
        <f>Table1_1[[#This Row],[Drainage Density]]*Table1_1[[#This Row],[Relief Ratio]]</f>
        <v>6.4693604349600003E-7</v>
      </c>
      <c r="B33">
        <v>246.383354</v>
      </c>
    </row>
    <row r="34" spans="1:2" x14ac:dyDescent="0.3">
      <c r="A34" s="3">
        <f>Table1_1[[#This Row],[Drainage Density]]*Table1_1[[#This Row],[Relief Ratio]]</f>
        <v>1.4527676907940002E-6</v>
      </c>
      <c r="B34">
        <v>515.95890999999995</v>
      </c>
    </row>
    <row r="35" spans="1:2" x14ac:dyDescent="0.3">
      <c r="A35" s="3">
        <f>Table1_1[[#This Row],[Drainage Density]]*Table1_1[[#This Row],[Relief Ratio]]</f>
        <v>1.49508929328E-6</v>
      </c>
      <c r="B35">
        <v>1101.142409</v>
      </c>
    </row>
    <row r="36" spans="1:2" x14ac:dyDescent="0.3">
      <c r="A36" s="3">
        <f>Table1_1[[#This Row],[Drainage Density]]*Table1_1[[#This Row],[Relief Ratio]]</f>
        <v>3.349426583863E-6</v>
      </c>
      <c r="B36">
        <v>176.517191</v>
      </c>
    </row>
    <row r="37" spans="1:2" x14ac:dyDescent="0.3">
      <c r="A37" s="3">
        <f>Table1_1[[#This Row],[Drainage Density]]*Table1_1[[#This Row],[Relief Ratio]]</f>
        <v>3.6093020249999995E-6</v>
      </c>
      <c r="B37">
        <v>333.23139300000003</v>
      </c>
    </row>
    <row r="38" spans="1:2" x14ac:dyDescent="0.3">
      <c r="A38" s="3">
        <f>Table1_1[[#This Row],[Drainage Density]]*Table1_1[[#This Row],[Relief Ratio]]</f>
        <v>7.7184010090000009E-7</v>
      </c>
      <c r="B38">
        <v>257.21051699999998</v>
      </c>
    </row>
    <row r="39" spans="1:2" x14ac:dyDescent="0.3">
      <c r="A39" s="3">
        <f>Table1_1[[#This Row],[Drainage Density]]*Table1_1[[#This Row],[Relief Ratio]]</f>
        <v>3.1053358832719996E-6</v>
      </c>
      <c r="B39">
        <v>538.62059499999998</v>
      </c>
    </row>
    <row r="40" spans="1:2" x14ac:dyDescent="0.3">
      <c r="A40" s="3">
        <f>Table1_1[[#This Row],[Drainage Density]]*Table1_1[[#This Row],[Relief Ratio]]</f>
        <v>1.0854718842750001E-6</v>
      </c>
      <c r="B40">
        <v>218.59253000000001</v>
      </c>
    </row>
    <row r="41" spans="1:2" x14ac:dyDescent="0.3">
      <c r="A41" s="3">
        <f>Table1_1[[#This Row],[Drainage Density]]*Table1_1[[#This Row],[Relief Ratio]]</f>
        <v>6.4067382543500011E-7</v>
      </c>
      <c r="B41">
        <v>439.19586199999998</v>
      </c>
    </row>
    <row r="42" spans="1:2" x14ac:dyDescent="0.3">
      <c r="A42" s="3">
        <f>Table1_1[[#This Row],[Drainage Density]]*Table1_1[[#This Row],[Relief Ratio]]</f>
        <v>5.2277636064800001E-7</v>
      </c>
      <c r="B42">
        <v>435.48799400000001</v>
      </c>
    </row>
    <row r="43" spans="1:2" x14ac:dyDescent="0.3">
      <c r="A43" s="3">
        <f>Table1_1[[#This Row],[Drainage Density]]*Table1_1[[#This Row],[Relief Ratio]]</f>
        <v>3.6076618569599998E-7</v>
      </c>
      <c r="B43">
        <v>234.53869299999999</v>
      </c>
    </row>
    <row r="44" spans="1:2" x14ac:dyDescent="0.3">
      <c r="A44" s="3">
        <f>Table1_1[[#This Row],[Drainage Density]]*Table1_1[[#This Row],[Relief Ratio]]</f>
        <v>1.7210041851950001E-6</v>
      </c>
      <c r="B44">
        <v>107.789046</v>
      </c>
    </row>
    <row r="45" spans="1:2" x14ac:dyDescent="0.3">
      <c r="A45" s="3">
        <f>Table1_1[[#This Row],[Drainage Density]]*Table1_1[[#This Row],[Relief Ratio]]</f>
        <v>4.2506405191999991E-7</v>
      </c>
      <c r="B45">
        <v>272.00663400000002</v>
      </c>
    </row>
    <row r="46" spans="1:2" x14ac:dyDescent="0.3">
      <c r="A46" s="3">
        <f>Table1_1[[#This Row],[Drainage Density]]*Table1_1[[#This Row],[Relief Ratio]]</f>
        <v>8.8007470110000007E-6</v>
      </c>
      <c r="B46">
        <v>1913.8989140000001</v>
      </c>
    </row>
    <row r="47" spans="1:2" x14ac:dyDescent="0.3">
      <c r="A47" s="3">
        <f>Table1_1[[#This Row],[Drainage Density]]*Table1_1[[#This Row],[Relief Ratio]]</f>
        <v>3.6927959177999996E-7</v>
      </c>
      <c r="B47">
        <v>292.480166</v>
      </c>
    </row>
    <row r="48" spans="1:2" x14ac:dyDescent="0.3">
      <c r="A48" s="3">
        <f>Table1_1[[#This Row],[Drainage Density]]*Table1_1[[#This Row],[Relief Ratio]]</f>
        <v>1.6551876372E-7</v>
      </c>
      <c r="B48">
        <v>292.65267799999998</v>
      </c>
    </row>
    <row r="49" spans="1:2" x14ac:dyDescent="0.3">
      <c r="A49" s="3">
        <f>Table1_1[[#This Row],[Drainage Density]]*Table1_1[[#This Row],[Relief Ratio]]</f>
        <v>2.6331075428800002E-7</v>
      </c>
      <c r="B49">
        <v>235.11225999999999</v>
      </c>
    </row>
    <row r="50" spans="1:2" x14ac:dyDescent="0.3">
      <c r="A50" s="3">
        <f>Table1_1[[#This Row],[Drainage Density]]*Table1_1[[#This Row],[Relief Ratio]]</f>
        <v>2.6373154834999999E-7</v>
      </c>
      <c r="B50">
        <v>234.16617400000001</v>
      </c>
    </row>
    <row r="51" spans="1:2" x14ac:dyDescent="0.3">
      <c r="A51" s="3">
        <f>Table1_1[[#This Row],[Drainage Density]]*Table1_1[[#This Row],[Relief Ratio]]</f>
        <v>2.4047938959600002E-7</v>
      </c>
      <c r="B51">
        <v>308.88168899999999</v>
      </c>
    </row>
    <row r="52" spans="1:2" x14ac:dyDescent="0.3">
      <c r="A52" s="3">
        <f>Table1_1[[#This Row],[Drainage Density]]*Table1_1[[#This Row],[Relief Ratio]]</f>
        <v>4.7825560689999997E-7</v>
      </c>
      <c r="B52">
        <v>365.43126100000001</v>
      </c>
    </row>
    <row r="53" spans="1:2" x14ac:dyDescent="0.3">
      <c r="A53" s="3">
        <f>Table1_1[[#This Row],[Drainage Density]]*Table1_1[[#This Row],[Relief Ratio]]</f>
        <v>9.1357246057499992E-7</v>
      </c>
      <c r="B53">
        <v>251.28017399999999</v>
      </c>
    </row>
    <row r="54" spans="1:2" x14ac:dyDescent="0.3">
      <c r="A54" s="3">
        <f>Table1_1[[#This Row],[Drainage Density]]*Table1_1[[#This Row],[Relief Ratio]]</f>
        <v>2.8776054154669998E-6</v>
      </c>
      <c r="B54">
        <v>125.753426</v>
      </c>
    </row>
    <row r="55" spans="1:2" x14ac:dyDescent="0.3">
      <c r="A55" s="3">
        <f>Table1_1[[#This Row],[Drainage Density]]*Table1_1[[#This Row],[Relief Ratio]]</f>
        <v>5.2448145057620007E-6</v>
      </c>
      <c r="B55">
        <v>20.618853999999999</v>
      </c>
    </row>
    <row r="56" spans="1:2" x14ac:dyDescent="0.3">
      <c r="A56" s="3">
        <f>Table1_1[[#This Row],[Drainage Density]]*Table1_1[[#This Row],[Relief Ratio]]</f>
        <v>7.1410550364640005E-6</v>
      </c>
      <c r="B56">
        <v>289.76026400000001</v>
      </c>
    </row>
    <row r="57" spans="1:2" x14ac:dyDescent="0.3">
      <c r="A57" s="3">
        <f>Table1_1[[#This Row],[Drainage Density]]*Table1_1[[#This Row],[Relief Ratio]]</f>
        <v>2.0115877163359996E-6</v>
      </c>
      <c r="B57">
        <v>149.971082</v>
      </c>
    </row>
    <row r="58" spans="1:2" x14ac:dyDescent="0.3">
      <c r="A58" s="3">
        <f>Table1_1[[#This Row],[Drainage Density]]*Table1_1[[#This Row],[Relief Ratio]]</f>
        <v>1.9481827871999999E-6</v>
      </c>
      <c r="B58">
        <v>108.03121</v>
      </c>
    </row>
    <row r="59" spans="1:2" x14ac:dyDescent="0.3">
      <c r="A59" s="3">
        <f>Table1_1[[#This Row],[Drainage Density]]*Table1_1[[#This Row],[Relief Ratio]]</f>
        <v>3.7000294159359996E-6</v>
      </c>
      <c r="B59">
        <v>863.63575100000003</v>
      </c>
    </row>
    <row r="60" spans="1:2" x14ac:dyDescent="0.3">
      <c r="A60" s="3">
        <f>Table1_1[[#This Row],[Drainage Density]]*Table1_1[[#This Row],[Relief Ratio]]</f>
        <v>5.5030827798199992E-6</v>
      </c>
      <c r="B60">
        <v>373.13208800000001</v>
      </c>
    </row>
    <row r="61" spans="1:2" x14ac:dyDescent="0.3">
      <c r="A61" s="3">
        <f>Table1_1[[#This Row],[Drainage Density]]*Table1_1[[#This Row],[Relief Ratio]]</f>
        <v>7.1985712675000011E-6</v>
      </c>
      <c r="B61">
        <v>336.43538999999998</v>
      </c>
    </row>
    <row r="62" spans="1:2" x14ac:dyDescent="0.3">
      <c r="A62" s="3">
        <f>Table1_1[[#This Row],[Drainage Density]]*Table1_1[[#This Row],[Relief Ratio]]</f>
        <v>4.9864532199299992E-6</v>
      </c>
      <c r="B62">
        <v>220.22951699999999</v>
      </c>
    </row>
    <row r="63" spans="1:2" x14ac:dyDescent="0.3">
      <c r="A63" s="3">
        <f>Table1_1[[#This Row],[Drainage Density]]*Table1_1[[#This Row],[Relief Ratio]]</f>
        <v>4.3035675465510004E-6</v>
      </c>
      <c r="B63">
        <v>650.075467</v>
      </c>
    </row>
    <row r="64" spans="1:2" x14ac:dyDescent="0.3">
      <c r="A64" s="3">
        <f>Table1_1[[#This Row],[Drainage Density]]*Table1_1[[#This Row],[Relief Ratio]]</f>
        <v>3.10923072507E-7</v>
      </c>
      <c r="B64">
        <v>178.46591900000001</v>
      </c>
    </row>
    <row r="65" spans="1:2" x14ac:dyDescent="0.3">
      <c r="A65" s="3">
        <f>Table1_1[[#This Row],[Drainage Density]]*Table1_1[[#This Row],[Relief Ratio]]</f>
        <v>6.8112165303000002E-7</v>
      </c>
      <c r="B65">
        <v>577.20141000000001</v>
      </c>
    </row>
    <row r="66" spans="1:2" x14ac:dyDescent="0.3">
      <c r="A66" s="3">
        <f>Table1_1[[#This Row],[Drainage Density]]*Table1_1[[#This Row],[Relief Ratio]]</f>
        <v>2.5164965944180003E-6</v>
      </c>
      <c r="B66">
        <v>117.00336900000001</v>
      </c>
    </row>
    <row r="67" spans="1:2" x14ac:dyDescent="0.3">
      <c r="A67" s="3">
        <f>Table1_1[[#This Row],[Drainage Density]]*Table1_1[[#This Row],[Relief Ratio]]</f>
        <v>6.0900769848E-7</v>
      </c>
      <c r="B67">
        <v>202.83702299999999</v>
      </c>
    </row>
    <row r="68" spans="1:2" x14ac:dyDescent="0.3">
      <c r="A68" s="3">
        <f>Table1_1[[#This Row],[Drainage Density]]*Table1_1[[#This Row],[Relief Ratio]]</f>
        <v>7.4672335927999999E-6</v>
      </c>
      <c r="B68">
        <v>236.02081000000001</v>
      </c>
    </row>
    <row r="69" spans="1:2" x14ac:dyDescent="0.3">
      <c r="A69" s="3">
        <f>Table1_1[[#This Row],[Drainage Density]]*Table1_1[[#This Row],[Relief Ratio]]</f>
        <v>8.1894568740000002E-7</v>
      </c>
      <c r="B69">
        <v>429.51616899999999</v>
      </c>
    </row>
    <row r="70" spans="1:2" x14ac:dyDescent="0.3">
      <c r="A70" s="3">
        <f>Table1_1[[#This Row],[Drainage Density]]*Table1_1[[#This Row],[Relief Ratio]]</f>
        <v>1.017673165242E-6</v>
      </c>
      <c r="B70">
        <v>191.221441</v>
      </c>
    </row>
    <row r="71" spans="1:2" x14ac:dyDescent="0.3">
      <c r="A71" s="3">
        <f>Table1_1[[#This Row],[Drainage Density]]*Table1_1[[#This Row],[Relief Ratio]]</f>
        <v>2.37280601129E-7</v>
      </c>
      <c r="B71">
        <v>202.580862</v>
      </c>
    </row>
    <row r="72" spans="1:2" x14ac:dyDescent="0.3">
      <c r="A72" s="3">
        <f>Table1_1[[#This Row],[Drainage Density]]*Table1_1[[#This Row],[Relief Ratio]]</f>
        <v>2.5237234667700002E-6</v>
      </c>
      <c r="B72">
        <v>196.80316999999999</v>
      </c>
    </row>
    <row r="73" spans="1:2" x14ac:dyDescent="0.3">
      <c r="A73" s="3">
        <f>Table1_1[[#This Row],[Drainage Density]]*Table1_1[[#This Row],[Relief Ratio]]</f>
        <v>6.2517401274300007E-7</v>
      </c>
      <c r="B73">
        <v>240.31345099999999</v>
      </c>
    </row>
    <row r="74" spans="1:2" x14ac:dyDescent="0.3">
      <c r="A74" s="3">
        <f>Table1_1[[#This Row],[Drainage Density]]*Table1_1[[#This Row],[Relief Ratio]]</f>
        <v>9.6042356006999993E-7</v>
      </c>
      <c r="B74">
        <v>392.50916799999999</v>
      </c>
    </row>
    <row r="75" spans="1:2" x14ac:dyDescent="0.3">
      <c r="A75" s="3">
        <f>Table1_1[[#This Row],[Drainage Density]]*Table1_1[[#This Row],[Relief Ratio]]</f>
        <v>3.5862906241980005E-6</v>
      </c>
      <c r="B75">
        <v>181.78707299999999</v>
      </c>
    </row>
    <row r="76" spans="1:2" x14ac:dyDescent="0.3">
      <c r="A76" s="3">
        <f>Table1_1[[#This Row],[Drainage Density]]*Table1_1[[#This Row],[Relief Ratio]]</f>
        <v>8.3239087368000006E-7</v>
      </c>
      <c r="B76">
        <v>1905.966541</v>
      </c>
    </row>
    <row r="77" spans="1:2" x14ac:dyDescent="0.3">
      <c r="A77" s="3">
        <f>Table1_1[[#This Row],[Drainage Density]]*Table1_1[[#This Row],[Relief Ratio]]</f>
        <v>5.8998435750000002E-7</v>
      </c>
      <c r="B77">
        <v>242.60983100000001</v>
      </c>
    </row>
    <row r="78" spans="1:2" x14ac:dyDescent="0.3">
      <c r="A78" s="3">
        <f>Table1_1[[#This Row],[Drainage Density]]*Table1_1[[#This Row],[Relief Ratio]]</f>
        <v>1.4043745326E-6</v>
      </c>
      <c r="B78">
        <v>179.436443</v>
      </c>
    </row>
    <row r="79" spans="1:2" x14ac:dyDescent="0.3">
      <c r="A79" s="3">
        <f>Table1_1[[#This Row],[Drainage Density]]*Table1_1[[#This Row],[Relief Ratio]]</f>
        <v>3.33166351788E-7</v>
      </c>
      <c r="B79">
        <v>324.69837799999999</v>
      </c>
    </row>
    <row r="80" spans="1:2" x14ac:dyDescent="0.3">
      <c r="A80" s="3">
        <f>Table1_1[[#This Row],[Drainage Density]]*Table1_1[[#This Row],[Relief Ratio]]</f>
        <v>8.5371816259499999E-7</v>
      </c>
      <c r="B80">
        <v>176.96917400000001</v>
      </c>
    </row>
    <row r="81" spans="1:2" x14ac:dyDescent="0.3">
      <c r="A81" s="3">
        <f>Table1_1[[#This Row],[Drainage Density]]*Table1_1[[#This Row],[Relief Ratio]]</f>
        <v>4.2840716196300001E-6</v>
      </c>
      <c r="B81">
        <v>198.24867499999999</v>
      </c>
    </row>
    <row r="82" spans="1:2" x14ac:dyDescent="0.3">
      <c r="A82" s="3">
        <f>Table1_1[[#This Row],[Drainage Density]]*Table1_1[[#This Row],[Relief Ratio]]</f>
        <v>2.6409450370259999E-6</v>
      </c>
      <c r="B82">
        <v>143.613437</v>
      </c>
    </row>
    <row r="83" spans="1:2" x14ac:dyDescent="0.3">
      <c r="A83" s="3">
        <f>Table1_1[[#This Row],[Drainage Density]]*Table1_1[[#This Row],[Relief Ratio]]</f>
        <v>1.3560231937049999E-6</v>
      </c>
      <c r="B83">
        <v>132.446878</v>
      </c>
    </row>
    <row r="84" spans="1:2" x14ac:dyDescent="0.3">
      <c r="A84" s="3">
        <f>Table1_1[[#This Row],[Drainage Density]]*Table1_1[[#This Row],[Relief Ratio]]</f>
        <v>7.361138573929999E-7</v>
      </c>
      <c r="B84">
        <v>336.71452099999999</v>
      </c>
    </row>
    <row r="85" spans="1:2" x14ac:dyDescent="0.3">
      <c r="A85" s="3">
        <f>Table1_1[[#This Row],[Drainage Density]]*Table1_1[[#This Row],[Relief Ratio]]</f>
        <v>3.9745542429000003E-7</v>
      </c>
      <c r="B85">
        <v>254.60001700000001</v>
      </c>
    </row>
    <row r="86" spans="1:2" x14ac:dyDescent="0.3">
      <c r="A86" s="3">
        <f>Table1_1[[#This Row],[Drainage Density]]*Table1_1[[#This Row],[Relief Ratio]]</f>
        <v>3.0458995925220003E-6</v>
      </c>
      <c r="B86">
        <v>220.396265</v>
      </c>
    </row>
    <row r="87" spans="1:2" x14ac:dyDescent="0.3">
      <c r="A87" s="3">
        <f>Table1_1[[#This Row],[Drainage Density]]*Table1_1[[#This Row],[Relief Ratio]]</f>
        <v>9.7695013168799994E-7</v>
      </c>
      <c r="B87">
        <v>269.84635100000003</v>
      </c>
    </row>
    <row r="88" spans="1:2" x14ac:dyDescent="0.3">
      <c r="A88" s="3">
        <f>Table1_1[[#This Row],[Drainage Density]]*Table1_1[[#This Row],[Relief Ratio]]</f>
        <v>7.0661702474889993E-6</v>
      </c>
      <c r="B88">
        <v>322.53894500000001</v>
      </c>
    </row>
    <row r="89" spans="1:2" x14ac:dyDescent="0.3">
      <c r="A89" s="3">
        <f>Table1_1[[#This Row],[Drainage Density]]*Table1_1[[#This Row],[Relief Ratio]]</f>
        <v>4.1572631343599999E-7</v>
      </c>
      <c r="B89">
        <v>340.90918099999999</v>
      </c>
    </row>
    <row r="90" spans="1:2" x14ac:dyDescent="0.3">
      <c r="A90" s="3">
        <f>Table1_1[[#This Row],[Drainage Density]]*Table1_1[[#This Row],[Relief Ratio]]</f>
        <v>3.3973968342799999E-7</v>
      </c>
      <c r="B90">
        <v>316.61015800000001</v>
      </c>
    </row>
    <row r="91" spans="1:2" x14ac:dyDescent="0.3">
      <c r="A91" s="3">
        <f>Table1_1[[#This Row],[Drainage Density]]*Table1_1[[#This Row],[Relief Ratio]]</f>
        <v>8.344028692080001E-7</v>
      </c>
      <c r="B91">
        <v>452.84792299999998</v>
      </c>
    </row>
    <row r="92" spans="1:2" x14ac:dyDescent="0.3">
      <c r="A92" s="3">
        <f>Table1_1[[#This Row],[Drainage Density]]*Table1_1[[#This Row],[Relief Ratio]]</f>
        <v>7.6855942062200002E-7</v>
      </c>
      <c r="B92">
        <v>467.12708199999997</v>
      </c>
    </row>
    <row r="93" spans="1:2" x14ac:dyDescent="0.3">
      <c r="A93" s="3">
        <f>Table1_1[[#This Row],[Drainage Density]]*Table1_1[[#This Row],[Relief Ratio]]</f>
        <v>6.393628381634999E-6</v>
      </c>
      <c r="B93">
        <v>161.18613199999999</v>
      </c>
    </row>
    <row r="94" spans="1:2" x14ac:dyDescent="0.3">
      <c r="A94" s="3">
        <f>Table1_1[[#This Row],[Drainage Density]]*Table1_1[[#This Row],[Relief Ratio]]</f>
        <v>6.5605379055700001E-7</v>
      </c>
      <c r="B94">
        <v>322.49593399999998</v>
      </c>
    </row>
    <row r="95" spans="1:2" x14ac:dyDescent="0.3">
      <c r="A95" s="3">
        <f>Table1_1[[#This Row],[Drainage Density]]*Table1_1[[#This Row],[Relief Ratio]]</f>
        <v>1.4839250815917001E-5</v>
      </c>
      <c r="B95">
        <v>983.64525000000003</v>
      </c>
    </row>
    <row r="96" spans="1:2" x14ac:dyDescent="0.3">
      <c r="A96" s="3">
        <f>Table1_1[[#This Row],[Drainage Density]]*Table1_1[[#This Row],[Relief Ratio]]</f>
        <v>3.0743805946080005E-6</v>
      </c>
      <c r="B96">
        <v>267.72986700000001</v>
      </c>
    </row>
    <row r="97" spans="1:2" x14ac:dyDescent="0.3">
      <c r="A97" s="3">
        <f>Table1_1[[#This Row],[Drainage Density]]*Table1_1[[#This Row],[Relief Ratio]]</f>
        <v>3.2190618492499999E-6</v>
      </c>
      <c r="B97">
        <v>561.95118400000001</v>
      </c>
    </row>
    <row r="98" spans="1:2" x14ac:dyDescent="0.3">
      <c r="A98" s="3">
        <f>Table1_1[[#This Row],[Drainage Density]]*Table1_1[[#This Row],[Relief Ratio]]</f>
        <v>3.5532404797680002E-6</v>
      </c>
      <c r="B98">
        <v>482.092647</v>
      </c>
    </row>
    <row r="99" spans="1:2" x14ac:dyDescent="0.3">
      <c r="A99" s="3">
        <f>Table1_1[[#This Row],[Drainage Density]]*Table1_1[[#This Row],[Relief Ratio]]</f>
        <v>4.5845470872799996E-6</v>
      </c>
      <c r="B99">
        <v>980.99438699999996</v>
      </c>
    </row>
    <row r="100" spans="1:2" x14ac:dyDescent="0.3">
      <c r="A100" s="3">
        <f>Table1_1[[#This Row],[Drainage Density]]*Table1_1[[#This Row],[Relief Ratio]]</f>
        <v>6.6229033772200003E-6</v>
      </c>
      <c r="B100">
        <v>484.65858900000001</v>
      </c>
    </row>
    <row r="101" spans="1:2" x14ac:dyDescent="0.3">
      <c r="A101" s="3">
        <f>Table1_1[[#This Row],[Drainage Density]]*Table1_1[[#This Row],[Relief Ratio]]</f>
        <v>2.8823357049850001E-6</v>
      </c>
      <c r="B101">
        <v>757.44850299999996</v>
      </c>
    </row>
    <row r="102" spans="1:2" x14ac:dyDescent="0.3">
      <c r="A102" s="3">
        <f>Table1_1[[#This Row],[Drainage Density]]*Table1_1[[#This Row],[Relief Ratio]]</f>
        <v>3.019917062736E-6</v>
      </c>
      <c r="B102">
        <v>263.26552299999997</v>
      </c>
    </row>
    <row r="103" spans="1:2" x14ac:dyDescent="0.3">
      <c r="A103" s="3">
        <f>Table1_1[[#This Row],[Drainage Density]]*Table1_1[[#This Row],[Relief Ratio]]</f>
        <v>4.885565206499999E-6</v>
      </c>
      <c r="B103">
        <v>870.28241800000001</v>
      </c>
    </row>
    <row r="104" spans="1:2" x14ac:dyDescent="0.3">
      <c r="A104" s="3">
        <f>Table1_1[[#This Row],[Drainage Density]]*Table1_1[[#This Row],[Relief Ratio]]</f>
        <v>4.0446969197150008E-6</v>
      </c>
      <c r="B104">
        <v>752.79998799999998</v>
      </c>
    </row>
    <row r="105" spans="1:2" x14ac:dyDescent="0.3">
      <c r="A105" s="3">
        <f>Table1_1[[#This Row],[Drainage Density]]*Table1_1[[#This Row],[Relief Ratio]]</f>
        <v>5.0115685806449999E-6</v>
      </c>
      <c r="B105">
        <v>547.29709800000001</v>
      </c>
    </row>
    <row r="106" spans="1:2" x14ac:dyDescent="0.3">
      <c r="A106" s="3">
        <f>Table1_1[[#This Row],[Drainage Density]]*Table1_1[[#This Row],[Relief Ratio]]</f>
        <v>4.0857761208740005E-6</v>
      </c>
      <c r="B106">
        <v>389.294534</v>
      </c>
    </row>
    <row r="107" spans="1:2" x14ac:dyDescent="0.3">
      <c r="A107" s="3">
        <f>Table1_1[[#This Row],[Drainage Density]]*Table1_1[[#This Row],[Relief Ratio]]</f>
        <v>4.4558845774000006E-6</v>
      </c>
      <c r="B107">
        <v>457.51868400000001</v>
      </c>
    </row>
    <row r="108" spans="1:2" x14ac:dyDescent="0.3">
      <c r="A108" s="3">
        <f>Table1_1[[#This Row],[Drainage Density]]*Table1_1[[#This Row],[Relief Ratio]]</f>
        <v>7.2612249886610013E-6</v>
      </c>
      <c r="B108">
        <v>664.54717800000003</v>
      </c>
    </row>
    <row r="109" spans="1:2" x14ac:dyDescent="0.3">
      <c r="A109" s="3">
        <f>Table1_1[[#This Row],[Drainage Density]]*Table1_1[[#This Row],[Relief Ratio]]</f>
        <v>3.6494524936079997E-6</v>
      </c>
      <c r="B109">
        <v>359.81632500000001</v>
      </c>
    </row>
    <row r="110" spans="1:2" x14ac:dyDescent="0.3">
      <c r="A110" s="3">
        <f>Table1_1[[#This Row],[Drainage Density]]*Table1_1[[#This Row],[Relief Ratio]]</f>
        <v>4.1112830764279998E-6</v>
      </c>
      <c r="B110">
        <v>413.820604</v>
      </c>
    </row>
    <row r="111" spans="1:2" x14ac:dyDescent="0.3">
      <c r="A111" s="3">
        <f>Table1_1[[#This Row],[Drainage Density]]*Table1_1[[#This Row],[Relief Ratio]]</f>
        <v>5.1465891113759996E-6</v>
      </c>
      <c r="B111">
        <v>514.09862899999996</v>
      </c>
    </row>
    <row r="112" spans="1:2" x14ac:dyDescent="0.3">
      <c r="A112" s="3">
        <f>Table1_1[[#This Row],[Drainage Density]]*Table1_1[[#This Row],[Relief Ratio]]</f>
        <v>4.8035016021709994E-6</v>
      </c>
      <c r="B112">
        <v>411.31582100000003</v>
      </c>
    </row>
    <row r="113" spans="1:2" x14ac:dyDescent="0.3">
      <c r="A113" s="3">
        <f>Table1_1[[#This Row],[Drainage Density]]*Table1_1[[#This Row],[Relief Ratio]]</f>
        <v>3.7148919192E-7</v>
      </c>
      <c r="B113">
        <v>186.96956299999999</v>
      </c>
    </row>
    <row r="114" spans="1:2" x14ac:dyDescent="0.3">
      <c r="A114" s="3">
        <f>Table1_1[[#This Row],[Drainage Density]]*Table1_1[[#This Row],[Relief Ratio]]</f>
        <v>4.4551784131200002E-7</v>
      </c>
      <c r="B114">
        <v>195.97994600000001</v>
      </c>
    </row>
    <row r="115" spans="1:2" x14ac:dyDescent="0.3">
      <c r="A115" s="3">
        <f>Table1_1[[#This Row],[Drainage Density]]*Table1_1[[#This Row],[Relief Ratio]]</f>
        <v>6.4012289406799997E-7</v>
      </c>
      <c r="B115">
        <v>130.39542900000001</v>
      </c>
    </row>
    <row r="116" spans="1:2" x14ac:dyDescent="0.3">
      <c r="A116" s="3">
        <f>Table1_1[[#This Row],[Drainage Density]]*Table1_1[[#This Row],[Relief Ratio]]</f>
        <v>1.4694878618279999E-6</v>
      </c>
      <c r="B116">
        <v>320.35061300000001</v>
      </c>
    </row>
    <row r="117" spans="1:2" x14ac:dyDescent="0.3">
      <c r="A117" s="3">
        <f>Table1_1[[#This Row],[Drainage Density]]*Table1_1[[#This Row],[Relief Ratio]]</f>
        <v>6.7151217302399989E-7</v>
      </c>
      <c r="B117">
        <v>261.76939900000002</v>
      </c>
    </row>
    <row r="118" spans="1:2" x14ac:dyDescent="0.3">
      <c r="A118" s="3">
        <f>Table1_1[[#This Row],[Drainage Density]]*Table1_1[[#This Row],[Relief Ratio]]</f>
        <v>7.5579899594399999E-7</v>
      </c>
      <c r="B118">
        <v>366.50084800000002</v>
      </c>
    </row>
    <row r="119" spans="1:2" x14ac:dyDescent="0.3">
      <c r="A119" s="3">
        <f>Table1_1[[#This Row],[Drainage Density]]*Table1_1[[#This Row],[Relief Ratio]]</f>
        <v>3.6821861189499999E-7</v>
      </c>
      <c r="B119">
        <v>286.953622</v>
      </c>
    </row>
    <row r="120" spans="1:2" x14ac:dyDescent="0.3">
      <c r="A120" s="3">
        <f>Table1_1[[#This Row],[Drainage Density]]*Table1_1[[#This Row],[Relief Ratio]]</f>
        <v>3.1655186456400001E-7</v>
      </c>
      <c r="B120">
        <v>231.06383199999999</v>
      </c>
    </row>
    <row r="121" spans="1:2" x14ac:dyDescent="0.3">
      <c r="A121" s="3">
        <f>Table1_1[[#This Row],[Drainage Density]]*Table1_1[[#This Row],[Relief Ratio]]</f>
        <v>4.8332986634200005E-7</v>
      </c>
      <c r="B121">
        <v>391.86543799999998</v>
      </c>
    </row>
    <row r="122" spans="1:2" x14ac:dyDescent="0.3">
      <c r="A122" s="3">
        <f>Table1_1[[#This Row],[Drainage Density]]*Table1_1[[#This Row],[Relief Ratio]]</f>
        <v>1.4694878618279999E-6</v>
      </c>
      <c r="B122">
        <v>320.35061300000001</v>
      </c>
    </row>
    <row r="123" spans="1:2" x14ac:dyDescent="0.3">
      <c r="A123" s="3">
        <f>Table1_1[[#This Row],[Drainage Density]]*Table1_1[[#This Row],[Relief Ratio]]</f>
        <v>9.7508225879999997E-7</v>
      </c>
      <c r="B123">
        <v>692.72102099999995</v>
      </c>
    </row>
    <row r="124" spans="1:2" x14ac:dyDescent="0.3">
      <c r="A124" s="3">
        <f>Table1_1[[#This Row],[Drainage Density]]*Table1_1[[#This Row],[Relief Ratio]]</f>
        <v>6.67353349276E-7</v>
      </c>
      <c r="B124">
        <v>482.51033899999999</v>
      </c>
    </row>
    <row r="125" spans="1:2" x14ac:dyDescent="0.3">
      <c r="A125" s="3">
        <f>Table1_1[[#This Row],[Drainage Density]]*Table1_1[[#This Row],[Relief Ratio]]</f>
        <v>7.7587492764000005E-7</v>
      </c>
      <c r="B125">
        <v>662.64390800000001</v>
      </c>
    </row>
    <row r="126" spans="1:2" x14ac:dyDescent="0.3">
      <c r="A126" s="3">
        <f>Table1_1[[#This Row],[Drainage Density]]*Table1_1[[#This Row],[Relief Ratio]]</f>
        <v>1.099812153398E-6</v>
      </c>
      <c r="B126">
        <v>291.00780800000001</v>
      </c>
    </row>
    <row r="127" spans="1:2" x14ac:dyDescent="0.3">
      <c r="A127" s="3">
        <f>Table1_1[[#This Row],[Drainage Density]]*Table1_1[[#This Row],[Relief Ratio]]</f>
        <v>1.301918603868E-6</v>
      </c>
      <c r="B127">
        <v>214.446102</v>
      </c>
    </row>
    <row r="128" spans="1:2" x14ac:dyDescent="0.3">
      <c r="A128" s="3">
        <f>Table1_1[[#This Row],[Drainage Density]]*Table1_1[[#This Row],[Relief Ratio]]</f>
        <v>7.3245710460100006E-7</v>
      </c>
      <c r="B128">
        <v>421.55571099999997</v>
      </c>
    </row>
    <row r="129" spans="1:2" x14ac:dyDescent="0.3">
      <c r="A129" s="3">
        <f>Table1_1[[#This Row],[Drainage Density]]*Table1_1[[#This Row],[Relief Ratio]]</f>
        <v>3.9078447721400001E-7</v>
      </c>
      <c r="B129">
        <v>330.54139800000002</v>
      </c>
    </row>
    <row r="130" spans="1:2" x14ac:dyDescent="0.3">
      <c r="A130" s="3">
        <f>Table1_1[[#This Row],[Drainage Density]]*Table1_1[[#This Row],[Relief Ratio]]</f>
        <v>8.2676345787E-7</v>
      </c>
      <c r="B130">
        <v>399.01783</v>
      </c>
    </row>
    <row r="131" spans="1:2" x14ac:dyDescent="0.3">
      <c r="A131" s="3">
        <f>Table1_1[[#This Row],[Drainage Density]]*Table1_1[[#This Row],[Relief Ratio]]</f>
        <v>8.4009807595999995E-7</v>
      </c>
      <c r="B131">
        <v>290.74279799999999</v>
      </c>
    </row>
    <row r="132" spans="1:2" x14ac:dyDescent="0.3">
      <c r="A132" s="3">
        <f>Table1_1[[#This Row],[Drainage Density]]*Table1_1[[#This Row],[Relief Ratio]]</f>
        <v>1.2579177110400001E-6</v>
      </c>
      <c r="B132">
        <v>309.37905499999999</v>
      </c>
    </row>
    <row r="133" spans="1:2" x14ac:dyDescent="0.3">
      <c r="A133" s="3">
        <f>Table1_1[[#This Row],[Drainage Density]]*Table1_1[[#This Row],[Relief Ratio]]</f>
        <v>1.7204398200079999E-6</v>
      </c>
      <c r="B133">
        <v>281.73767700000002</v>
      </c>
    </row>
    <row r="134" spans="1:2" x14ac:dyDescent="0.3">
      <c r="A134" s="3">
        <f>Table1_1[[#This Row],[Drainage Density]]*Table1_1[[#This Row],[Relief Ratio]]</f>
        <v>1.9775585124679999E-6</v>
      </c>
      <c r="B134">
        <v>262.89982900000001</v>
      </c>
    </row>
    <row r="135" spans="1:2" x14ac:dyDescent="0.3">
      <c r="A135" s="3">
        <f>Table1_1[[#This Row],[Drainage Density]]*Table1_1[[#This Row],[Relief Ratio]]</f>
        <v>2.1438249688620001E-6</v>
      </c>
      <c r="B135">
        <v>98.453282000000002</v>
      </c>
    </row>
    <row r="136" spans="1:2" x14ac:dyDescent="0.3">
      <c r="A136" s="3">
        <f>Table1_1[[#This Row],[Drainage Density]]*Table1_1[[#This Row],[Relief Ratio]]</f>
        <v>1.3847446245160001E-6</v>
      </c>
      <c r="B136">
        <v>200.931692</v>
      </c>
    </row>
    <row r="137" spans="1:2" x14ac:dyDescent="0.3">
      <c r="A137" s="3">
        <f>Table1_1[[#This Row],[Drainage Density]]*Table1_1[[#This Row],[Relief Ratio]]</f>
        <v>5.0880639606800003E-7</v>
      </c>
      <c r="B137">
        <v>208.36307199999999</v>
      </c>
    </row>
    <row r="138" spans="1:2" x14ac:dyDescent="0.3">
      <c r="A138" s="3">
        <f>Table1_1[[#This Row],[Drainage Density]]*Table1_1[[#This Row],[Relief Ratio]]</f>
        <v>4.0655140148240001E-6</v>
      </c>
      <c r="B138">
        <v>261.515038</v>
      </c>
    </row>
    <row r="139" spans="1:2" x14ac:dyDescent="0.3">
      <c r="A139" s="3">
        <f>Table1_1[[#This Row],[Drainage Density]]*Table1_1[[#This Row],[Relief Ratio]]</f>
        <v>1.079594271459E-6</v>
      </c>
      <c r="B139">
        <v>430.380223</v>
      </c>
    </row>
    <row r="140" spans="1:2" x14ac:dyDescent="0.3">
      <c r="A140" s="3">
        <f>Table1_1[[#This Row],[Drainage Density]]*Table1_1[[#This Row],[Relief Ratio]]</f>
        <v>3.0488981214450002E-6</v>
      </c>
      <c r="B140">
        <v>522.430701</v>
      </c>
    </row>
    <row r="141" spans="1:2" x14ac:dyDescent="0.3">
      <c r="A141" s="3">
        <f>Table1_1[[#This Row],[Drainage Density]]*Table1_1[[#This Row],[Relief Ratio]]</f>
        <v>2.7935552968349999E-6</v>
      </c>
      <c r="B141">
        <v>342.56173000000001</v>
      </c>
    </row>
    <row r="142" spans="1:2" x14ac:dyDescent="0.3">
      <c r="A142" s="3">
        <f>Table1_1[[#This Row],[Drainage Density]]*Table1_1[[#This Row],[Relief Ratio]]</f>
        <v>6.1627109684139995E-6</v>
      </c>
      <c r="B142">
        <v>342.57532200000003</v>
      </c>
    </row>
    <row r="143" spans="1:2" x14ac:dyDescent="0.3">
      <c r="A143" s="3">
        <f>Table1_1[[#This Row],[Drainage Density]]*Table1_1[[#This Row],[Relief Ratio]]</f>
        <v>1.4102486039200001E-6</v>
      </c>
      <c r="B143">
        <v>242.99422100000001</v>
      </c>
    </row>
    <row r="144" spans="1:2" x14ac:dyDescent="0.3">
      <c r="A144" s="3">
        <f>Table1_1[[#This Row],[Drainage Density]]*Table1_1[[#This Row],[Relief Ratio]]</f>
        <v>6.4906068918240003E-6</v>
      </c>
      <c r="B144">
        <v>1149.5394080000001</v>
      </c>
    </row>
    <row r="145" spans="1:2" x14ac:dyDescent="0.3">
      <c r="A145" s="3">
        <f>Table1_1[[#This Row],[Drainage Density]]*Table1_1[[#This Row],[Relief Ratio]]</f>
        <v>5.7926981240840003E-6</v>
      </c>
      <c r="B145">
        <v>461.98461099999997</v>
      </c>
    </row>
    <row r="146" spans="1:2" x14ac:dyDescent="0.3">
      <c r="A146" s="3">
        <f>Table1_1[[#This Row],[Drainage Density]]*Table1_1[[#This Row],[Relief Ratio]]</f>
        <v>2.3750081320700001E-6</v>
      </c>
      <c r="B146">
        <v>528.97830399999998</v>
      </c>
    </row>
    <row r="147" spans="1:2" x14ac:dyDescent="0.3">
      <c r="A147" s="3">
        <f>Table1_1[[#This Row],[Drainage Density]]*Table1_1[[#This Row],[Relief Ratio]]</f>
        <v>9.5928089644000018E-7</v>
      </c>
      <c r="B147">
        <v>456.41129999999998</v>
      </c>
    </row>
    <row r="148" spans="1:2" x14ac:dyDescent="0.3">
      <c r="A148" s="3">
        <f>Table1_1[[#This Row],[Drainage Density]]*Table1_1[[#This Row],[Relief Ratio]]</f>
        <v>1.1988185265659998E-6</v>
      </c>
      <c r="B148">
        <v>361.00380100000001</v>
      </c>
    </row>
    <row r="149" spans="1:2" x14ac:dyDescent="0.3">
      <c r="A149" s="3">
        <f>Table1_1[[#This Row],[Drainage Density]]*Table1_1[[#This Row],[Relief Ratio]]</f>
        <v>8.126129336679999E-7</v>
      </c>
      <c r="B149">
        <v>436.27902499999999</v>
      </c>
    </row>
    <row r="150" spans="1:2" x14ac:dyDescent="0.3">
      <c r="A150" s="3">
        <f>Table1_1[[#This Row],[Drainage Density]]*Table1_1[[#This Row],[Relief Ratio]]</f>
        <v>3.5496512826039999E-6</v>
      </c>
      <c r="B150">
        <v>467.213527</v>
      </c>
    </row>
    <row r="151" spans="1:2" x14ac:dyDescent="0.3">
      <c r="A151" s="3">
        <f>Table1_1[[#This Row],[Drainage Density]]*Table1_1[[#This Row],[Relief Ratio]]</f>
        <v>1.7663993901159999E-6</v>
      </c>
      <c r="B151">
        <v>858.27660400000002</v>
      </c>
    </row>
    <row r="152" spans="1:2" x14ac:dyDescent="0.3">
      <c r="A152" s="3">
        <f>Table1_1[[#This Row],[Drainage Density]]*Table1_1[[#This Row],[Relief Ratio]]</f>
        <v>7.0580927401449999E-6</v>
      </c>
      <c r="B152">
        <v>535.107846</v>
      </c>
    </row>
    <row r="153" spans="1:2" x14ac:dyDescent="0.3">
      <c r="A153" s="3">
        <f>Table1_1[[#This Row],[Drainage Density]]*Table1_1[[#This Row],[Relief Ratio]]</f>
        <v>6.2649732982079996E-6</v>
      </c>
      <c r="B153">
        <v>230.09446700000001</v>
      </c>
    </row>
    <row r="154" spans="1:2" x14ac:dyDescent="0.3">
      <c r="A154" s="3">
        <f>Table1_1[[#This Row],[Drainage Density]]*Table1_1[[#This Row],[Relief Ratio]]</f>
        <v>1.08671386991E-6</v>
      </c>
      <c r="B154">
        <v>1065.4166110000001</v>
      </c>
    </row>
    <row r="155" spans="1:2" x14ac:dyDescent="0.3">
      <c r="A155" s="3">
        <f>Table1_1[[#This Row],[Drainage Density]]*Table1_1[[#This Row],[Relief Ratio]]</f>
        <v>3.1980458468699999E-7</v>
      </c>
      <c r="B155">
        <v>322.81914599999999</v>
      </c>
    </row>
    <row r="156" spans="1:2" x14ac:dyDescent="0.3">
      <c r="A156" s="3">
        <f>Table1_1[[#This Row],[Drainage Density]]*Table1_1[[#This Row],[Relief Ratio]]</f>
        <v>7.6300145949999999E-7</v>
      </c>
      <c r="B156">
        <v>245.78905599999999</v>
      </c>
    </row>
  </sheetData>
  <mergeCells count="1">
    <mergeCell ref="E4:O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BD19-68BA-4D36-BA97-EF2FEA131FE2}">
  <dimension ref="A1"/>
  <sheetViews>
    <sheetView showGridLines="0" tabSelected="1" zoomScaleNormal="100" workbookViewId="0">
      <selection activeCell="S6" sqref="S6"/>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CD5BD-9815-473E-B4C8-4E8EB6202AC6}">
  <dimension ref="A1:DD156"/>
  <sheetViews>
    <sheetView topLeftCell="A8" workbookViewId="0">
      <selection sqref="A1:DD156"/>
    </sheetView>
  </sheetViews>
  <sheetFormatPr defaultRowHeight="14.4" x14ac:dyDescent="0.3"/>
  <cols>
    <col min="1" max="1" width="22.44140625" bestFit="1" customWidth="1"/>
    <col min="2" max="2" width="14.109375" style="2" customWidth="1"/>
    <col min="3" max="3" width="20.6640625" customWidth="1"/>
    <col min="4" max="4" width="18.88671875" customWidth="1"/>
    <col min="5" max="5" width="14.6640625" customWidth="1"/>
    <col min="6" max="6" width="17.21875" customWidth="1"/>
    <col min="7" max="7" width="18.33203125" customWidth="1"/>
    <col min="8" max="8" width="20.77734375" customWidth="1"/>
    <col min="9" max="9" width="15.6640625" customWidth="1"/>
    <col min="10" max="10" width="12.88671875" customWidth="1"/>
    <col min="11" max="11" width="12.33203125" customWidth="1"/>
    <col min="12" max="12" width="16.6640625" customWidth="1"/>
    <col min="13" max="13" width="16.109375" customWidth="1"/>
    <col min="14" max="14" width="18.33203125" customWidth="1"/>
    <col min="15" max="15" width="17.109375" customWidth="1"/>
    <col min="16" max="16" width="17" customWidth="1"/>
    <col min="17" max="17" width="23.6640625" customWidth="1"/>
    <col min="18" max="18" width="16.88671875" customWidth="1"/>
    <col min="19" max="19" width="13.33203125" customWidth="1"/>
    <col min="20" max="20" width="17" customWidth="1"/>
    <col min="21" max="21" width="19" customWidth="1"/>
    <col min="22" max="22" width="18.109375" customWidth="1"/>
    <col min="23" max="23" width="19.109375" customWidth="1"/>
    <col min="24" max="24" width="20.21875" customWidth="1"/>
    <col min="25" max="25" width="23.77734375" customWidth="1"/>
    <col min="26" max="26" width="26.5546875" customWidth="1"/>
    <col min="27" max="27" width="24.6640625" customWidth="1"/>
    <col min="28" max="28" width="25.88671875" customWidth="1"/>
    <col min="29" max="29" width="24.109375" customWidth="1"/>
    <col min="30" max="30" width="24.44140625" customWidth="1"/>
    <col min="31" max="31" width="27.21875" customWidth="1"/>
    <col min="32" max="32" width="24.5546875" customWidth="1"/>
    <col min="33" max="33" width="24.33203125" customWidth="1"/>
    <col min="34" max="34" width="27.109375" customWidth="1"/>
    <col min="35" max="35" width="25.21875" customWidth="1"/>
    <col min="36" max="36" width="26.44140625" customWidth="1"/>
    <col min="37" max="37" width="24.6640625" customWidth="1"/>
    <col min="38" max="38" width="25" customWidth="1"/>
    <col min="39" max="39" width="27.77734375" customWidth="1"/>
    <col min="40" max="40" width="26.21875" customWidth="1"/>
    <col min="41" max="41" width="30.5546875" customWidth="1"/>
    <col min="42" max="42" width="32.88671875" customWidth="1"/>
    <col min="43" max="43" width="30.5546875" customWidth="1"/>
    <col min="44" max="44" width="31.77734375" customWidth="1"/>
    <col min="45" max="45" width="30" customWidth="1"/>
    <col min="46" max="46" width="30.33203125" customWidth="1"/>
    <col min="47" max="47" width="33.109375" customWidth="1"/>
    <col min="48" max="48" width="31.5546875" customWidth="1"/>
    <col min="49" max="49" width="30" customWidth="1"/>
    <col min="50" max="50" width="30.88671875" customWidth="1"/>
    <col min="51" max="51" width="29.109375" customWidth="1"/>
    <col min="52" max="52" width="29.6640625" customWidth="1"/>
    <col min="53" max="53" width="28.21875" customWidth="1"/>
    <col min="54" max="54" width="31.33203125" customWidth="1"/>
    <col min="55" max="55" width="32.5546875" customWidth="1"/>
    <col min="56" max="56" width="27" customWidth="1"/>
    <col min="57" max="57" width="27.88671875" customWidth="1"/>
    <col min="58" max="58" width="26.109375" customWidth="1"/>
    <col min="59" max="59" width="26.6640625" customWidth="1"/>
    <col min="60" max="60" width="25.21875" customWidth="1"/>
    <col min="61" max="61" width="28.109375" customWidth="1"/>
    <col min="62" max="62" width="29.5546875" customWidth="1"/>
    <col min="63" max="63" width="25.5546875" customWidth="1"/>
    <col min="64" max="64" width="19.88671875" customWidth="1"/>
    <col min="65" max="65" width="14" customWidth="1"/>
    <col min="66" max="66" width="23.77734375" customWidth="1"/>
    <col min="67" max="67" width="34.33203125" customWidth="1"/>
    <col min="68" max="68" width="32.6640625" customWidth="1"/>
    <col min="69" max="69" width="25.88671875" customWidth="1"/>
    <col min="70" max="70" width="35.21875" customWidth="1"/>
    <col min="71" max="71" width="33.44140625" customWidth="1"/>
    <col min="72" max="72" width="36.21875" customWidth="1"/>
    <col min="73" max="73" width="34.88671875" customWidth="1"/>
    <col min="74" max="74" width="20" customWidth="1"/>
    <col min="75" max="75" width="29" customWidth="1"/>
    <col min="76" max="76" width="27.21875" customWidth="1"/>
    <col min="77" max="77" width="23.5546875" customWidth="1"/>
    <col min="78" max="78" width="29.6640625" customWidth="1"/>
    <col min="79" max="79" width="27.88671875" customWidth="1"/>
    <col min="80" max="80" width="30.6640625" customWidth="1"/>
    <col min="81" max="81" width="29.33203125" customWidth="1"/>
    <col min="82" max="82" width="26.109375" customWidth="1"/>
    <col min="83" max="88" width="15.77734375" customWidth="1"/>
    <col min="89" max="94" width="19" customWidth="1"/>
    <col min="95" max="95" width="12" customWidth="1"/>
    <col min="96" max="96" width="13.88671875" customWidth="1"/>
    <col min="97" max="97" width="18" customWidth="1"/>
    <col min="98" max="103" width="12" bestFit="1" customWidth="1"/>
    <col min="104" max="104" width="17.6640625" customWidth="1"/>
    <col min="105" max="105" width="18.77734375" customWidth="1"/>
    <col min="106" max="107" width="16.109375" bestFit="1" customWidth="1"/>
    <col min="108" max="108" width="25.21875" bestFit="1" customWidth="1"/>
  </cols>
  <sheetData>
    <row r="1" spans="1:108" x14ac:dyDescent="0.3">
      <c r="A1" t="s">
        <v>0</v>
      </c>
      <c r="B1" s="2"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row>
    <row r="2" spans="1:108" x14ac:dyDescent="0.3">
      <c r="A2" t="s">
        <v>108</v>
      </c>
      <c r="B2" s="2">
        <v>4</v>
      </c>
      <c r="C2">
        <v>141541.17189999999</v>
      </c>
      <c r="D2">
        <v>113605.77340000001</v>
      </c>
      <c r="E2">
        <v>3542.1064449999999</v>
      </c>
      <c r="F2">
        <v>4416</v>
      </c>
      <c r="G2">
        <v>116870.2188</v>
      </c>
      <c r="H2">
        <v>315248.28129999997</v>
      </c>
      <c r="I2">
        <v>1.2458976509999999</v>
      </c>
      <c r="J2">
        <v>0.25933068999999997</v>
      </c>
      <c r="K2">
        <v>3.7785503999999998E-2</v>
      </c>
      <c r="L2" s="1">
        <v>5.1E-10</v>
      </c>
      <c r="M2">
        <v>0.44788446999999998</v>
      </c>
      <c r="N2">
        <v>3.856080532</v>
      </c>
      <c r="O2">
        <v>1.6177699999999999E-4</v>
      </c>
      <c r="P2">
        <v>1.9218699999999999E-4</v>
      </c>
      <c r="Q2">
        <v>1.5048497919999999</v>
      </c>
      <c r="R2">
        <v>1.211097002</v>
      </c>
      <c r="S2">
        <v>0.44898316300000002</v>
      </c>
      <c r="T2">
        <v>36</v>
      </c>
      <c r="U2" s="1">
        <v>1.44E-8</v>
      </c>
      <c r="V2" s="1">
        <v>7.4900000000000005E-5</v>
      </c>
      <c r="W2" s="1">
        <v>2.7700000000000001E-12</v>
      </c>
      <c r="X2">
        <v>0.84869950999999999</v>
      </c>
      <c r="Y2">
        <v>36</v>
      </c>
      <c r="Z2">
        <v>10</v>
      </c>
      <c r="AA2">
        <v>4</v>
      </c>
      <c r="AB2">
        <v>1</v>
      </c>
      <c r="AG2">
        <v>341966.15629999997</v>
      </c>
      <c r="AH2">
        <v>145076.8438</v>
      </c>
      <c r="AI2">
        <v>156550.6563</v>
      </c>
      <c r="AJ2">
        <v>37154.519529999998</v>
      </c>
      <c r="AO2">
        <v>9499.0595699999994</v>
      </c>
      <c r="AP2">
        <v>14507.684569999999</v>
      </c>
      <c r="AQ2">
        <v>39137.664060000003</v>
      </c>
      <c r="AR2">
        <v>37154.519529999998</v>
      </c>
      <c r="AW2">
        <v>0.42424327099999998</v>
      </c>
      <c r="AX2">
        <v>1.0790878530000001</v>
      </c>
      <c r="AY2">
        <v>0.23733225499999999</v>
      </c>
      <c r="BD2">
        <v>3.5999999049999998</v>
      </c>
      <c r="BE2">
        <v>2.5</v>
      </c>
      <c r="BF2">
        <v>4</v>
      </c>
      <c r="BK2">
        <v>22.249034999999999</v>
      </c>
      <c r="BL2">
        <v>8.8676849999999998</v>
      </c>
      <c r="BM2">
        <v>45.535290000000003</v>
      </c>
      <c r="BN2">
        <v>385.87811399999998</v>
      </c>
      <c r="BO2">
        <v>29.519832999999998</v>
      </c>
      <c r="BP2">
        <v>10.060377000000001</v>
      </c>
      <c r="BQ2">
        <v>19.459455999999999</v>
      </c>
      <c r="BR2">
        <v>26.000927000000001</v>
      </c>
      <c r="BS2">
        <v>17.627987999999998</v>
      </c>
      <c r="BT2">
        <v>26.001194000000002</v>
      </c>
      <c r="BU2">
        <v>16.724931999999999</v>
      </c>
      <c r="BV2">
        <v>3464.7937529999999</v>
      </c>
      <c r="BW2">
        <v>841.05519900000002</v>
      </c>
      <c r="BX2">
        <v>6.7986740000000001</v>
      </c>
      <c r="BY2">
        <v>105.068004</v>
      </c>
      <c r="BZ2">
        <v>2202.791185</v>
      </c>
      <c r="CA2">
        <v>38.208387000000002</v>
      </c>
      <c r="CB2">
        <v>2198.8483099999999</v>
      </c>
      <c r="CC2">
        <v>51.489089</v>
      </c>
      <c r="CD2" t="s">
        <v>109</v>
      </c>
      <c r="CE2">
        <v>200538660.09999999</v>
      </c>
      <c r="CF2">
        <v>146530759.40000001</v>
      </c>
      <c r="CG2">
        <v>103152813.2</v>
      </c>
      <c r="CH2">
        <v>83021509.120000005</v>
      </c>
      <c r="CI2">
        <v>56862700.899999999</v>
      </c>
      <c r="CJ2">
        <v>46763628.170000002</v>
      </c>
      <c r="CK2">
        <v>4724.2936</v>
      </c>
      <c r="CL2">
        <v>5922.347933</v>
      </c>
      <c r="CM2">
        <v>3428.8618329999999</v>
      </c>
      <c r="CN2">
        <v>2855.56936</v>
      </c>
      <c r="CO2">
        <v>2196.0378999999998</v>
      </c>
      <c r="CP2">
        <v>1912.6486930000001</v>
      </c>
      <c r="CQ2">
        <v>1.7731539999999999</v>
      </c>
      <c r="CR2">
        <v>197.11111099999999</v>
      </c>
      <c r="CS2">
        <v>36.63181479</v>
      </c>
      <c r="CT2">
        <v>0.605699722</v>
      </c>
      <c r="CU2">
        <v>0.64862640400000005</v>
      </c>
      <c r="CV2">
        <v>0.56789016400000003</v>
      </c>
      <c r="CW2">
        <v>0.53152943100000005</v>
      </c>
      <c r="CX2">
        <v>0.50072861300000004</v>
      </c>
      <c r="CY2">
        <v>0.47224803100000001</v>
      </c>
      <c r="CZ2">
        <v>1656813</v>
      </c>
      <c r="DA2">
        <v>465.07459599999999</v>
      </c>
      <c r="DB2" t="s">
        <v>110</v>
      </c>
      <c r="DC2" t="s">
        <v>111</v>
      </c>
      <c r="DD2" t="s">
        <v>112</v>
      </c>
    </row>
    <row r="3" spans="1:108" x14ac:dyDescent="0.3">
      <c r="A3" t="s">
        <v>113</v>
      </c>
      <c r="B3" s="2">
        <v>5</v>
      </c>
      <c r="C3">
        <v>277715.59379999997</v>
      </c>
      <c r="D3">
        <v>183743.9063</v>
      </c>
      <c r="E3">
        <v>9908.0341800000006</v>
      </c>
      <c r="F3">
        <v>7735</v>
      </c>
      <c r="G3">
        <v>201079.8125</v>
      </c>
      <c r="H3">
        <v>607907.0625</v>
      </c>
      <c r="I3">
        <v>1.511427522</v>
      </c>
      <c r="J3">
        <v>0.245047659</v>
      </c>
      <c r="K3">
        <v>3.8467314000000002E-2</v>
      </c>
      <c r="L3" s="1">
        <v>1.7700000000000001E-10</v>
      </c>
      <c r="M3">
        <v>0.33691704300000003</v>
      </c>
      <c r="N3">
        <v>4.0808386800000003</v>
      </c>
      <c r="O3">
        <v>2.9116299999999999E-4</v>
      </c>
      <c r="P3">
        <v>1.57491E-4</v>
      </c>
      <c r="Q3">
        <v>1.735060692</v>
      </c>
      <c r="R3">
        <v>1.3811211590000001</v>
      </c>
      <c r="S3">
        <v>0.45683890599999999</v>
      </c>
      <c r="T3">
        <v>136</v>
      </c>
      <c r="U3" s="1">
        <v>1.7900000000000001E-8</v>
      </c>
      <c r="V3">
        <v>1.1343100000000001E-4</v>
      </c>
      <c r="W3" s="1">
        <v>2.8099999999999999E-12</v>
      </c>
      <c r="X3">
        <v>1.2181925769999999</v>
      </c>
      <c r="Y3">
        <v>136</v>
      </c>
      <c r="Z3">
        <v>29</v>
      </c>
      <c r="AA3">
        <v>9</v>
      </c>
      <c r="AB3">
        <v>2</v>
      </c>
      <c r="AC3">
        <v>1</v>
      </c>
      <c r="AG3">
        <v>794714.75</v>
      </c>
      <c r="AH3">
        <v>330012.46879999997</v>
      </c>
      <c r="AI3">
        <v>179696.25</v>
      </c>
      <c r="AJ3">
        <v>147985.10939999999</v>
      </c>
      <c r="AK3">
        <v>108017.25</v>
      </c>
      <c r="AO3">
        <v>5843.4907229999999</v>
      </c>
      <c r="AP3">
        <v>11379.740229999999</v>
      </c>
      <c r="AQ3">
        <v>19966.25</v>
      </c>
      <c r="AR3">
        <v>73992.554690000004</v>
      </c>
      <c r="AS3">
        <v>108017.25</v>
      </c>
      <c r="AW3">
        <v>0.415259033</v>
      </c>
      <c r="AX3">
        <v>0.54451352399999997</v>
      </c>
      <c r="AY3">
        <v>0.82352918399999997</v>
      </c>
      <c r="AZ3">
        <v>0.72991973200000004</v>
      </c>
      <c r="BD3">
        <v>4.6896553040000004</v>
      </c>
      <c r="BE3">
        <v>3.222222328</v>
      </c>
      <c r="BF3">
        <v>4.5</v>
      </c>
      <c r="BG3">
        <v>2</v>
      </c>
      <c r="BK3">
        <v>10.737140999999999</v>
      </c>
      <c r="BL3">
        <v>9.8448349999999998</v>
      </c>
      <c r="BM3">
        <v>44.156807999999998</v>
      </c>
      <c r="BN3">
        <v>475.23673600000001</v>
      </c>
      <c r="BO3">
        <v>19.904983999999999</v>
      </c>
      <c r="BP3">
        <v>-2.4976409999999998</v>
      </c>
      <c r="BQ3">
        <v>22.402625</v>
      </c>
      <c r="BR3">
        <v>15.902504</v>
      </c>
      <c r="BS3">
        <v>5.5595600000000003</v>
      </c>
      <c r="BT3">
        <v>15.960725999999999</v>
      </c>
      <c r="BU3">
        <v>4.4123659999999996</v>
      </c>
      <c r="BV3">
        <v>1899.769728</v>
      </c>
      <c r="BW3">
        <v>463.423179</v>
      </c>
      <c r="BX3">
        <v>5.4138950000000001</v>
      </c>
      <c r="BY3">
        <v>99.253407999999993</v>
      </c>
      <c r="BZ3">
        <v>1191.1660449999999</v>
      </c>
      <c r="CA3">
        <v>32.199604000000001</v>
      </c>
      <c r="CB3">
        <v>1190.2072900000001</v>
      </c>
      <c r="CC3">
        <v>44.422266</v>
      </c>
      <c r="CD3" t="s">
        <v>109</v>
      </c>
      <c r="CE3">
        <v>104349547.40000001</v>
      </c>
      <c r="CF3">
        <v>75502738.159999996</v>
      </c>
      <c r="CG3">
        <v>46688869.579999998</v>
      </c>
      <c r="CH3">
        <v>35194905.030000001</v>
      </c>
      <c r="CI3">
        <v>24357986.949999999</v>
      </c>
      <c r="CJ3">
        <v>19339256.239999998</v>
      </c>
      <c r="CK3">
        <v>6188.0299260000002</v>
      </c>
      <c r="CL3">
        <v>8053.3672580000002</v>
      </c>
      <c r="CM3">
        <v>3598.2386499999998</v>
      </c>
      <c r="CN3">
        <v>2681.1897009999998</v>
      </c>
      <c r="CO3">
        <v>2176.462759</v>
      </c>
      <c r="CP3">
        <v>1906.9627149999999</v>
      </c>
      <c r="CQ3">
        <v>1.4579500000000001</v>
      </c>
      <c r="CR3">
        <v>180.664062</v>
      </c>
      <c r="CS3">
        <v>15.25513585</v>
      </c>
      <c r="CT3">
        <v>0.59369088400000003</v>
      </c>
      <c r="CU3">
        <v>0.63833134999999996</v>
      </c>
      <c r="CV3">
        <v>0.54880910500000002</v>
      </c>
      <c r="CW3">
        <v>0.50590747599999997</v>
      </c>
      <c r="CX3">
        <v>0.47111964899999997</v>
      </c>
      <c r="CY3">
        <v>0.43826483799999999</v>
      </c>
      <c r="CZ3">
        <v>2462084</v>
      </c>
      <c r="DA3">
        <v>247.25476900000001</v>
      </c>
      <c r="DB3" t="s">
        <v>110</v>
      </c>
      <c r="DC3" t="s">
        <v>110</v>
      </c>
      <c r="DD3" t="s">
        <v>114</v>
      </c>
    </row>
    <row r="4" spans="1:108" x14ac:dyDescent="0.3">
      <c r="A4" t="s">
        <v>115</v>
      </c>
      <c r="B4" s="2">
        <v>5</v>
      </c>
      <c r="C4">
        <v>463678.71879999997</v>
      </c>
      <c r="D4">
        <v>330162.8125</v>
      </c>
      <c r="E4">
        <v>21904.48242</v>
      </c>
      <c r="F4">
        <v>1204</v>
      </c>
      <c r="G4">
        <v>341410.34379999997</v>
      </c>
      <c r="H4">
        <v>1098149.25</v>
      </c>
      <c r="I4">
        <v>1.4043941499999999</v>
      </c>
      <c r="J4">
        <v>0.18792287999999999</v>
      </c>
      <c r="K4">
        <v>3.526548E-3</v>
      </c>
      <c r="L4" s="1">
        <v>7.0200000000000001E-11</v>
      </c>
      <c r="M4">
        <v>0.22825489900000001</v>
      </c>
      <c r="N4">
        <v>5.3213319779999999</v>
      </c>
      <c r="O4">
        <v>3.6333900000000001E-4</v>
      </c>
      <c r="P4">
        <v>1.6182600000000001E-4</v>
      </c>
      <c r="Q4">
        <v>2.107978106</v>
      </c>
      <c r="R4">
        <v>1.358127356</v>
      </c>
      <c r="S4">
        <v>0.422236532</v>
      </c>
      <c r="T4">
        <v>315</v>
      </c>
      <c r="U4" s="1">
        <v>1.8200000000000001E-8</v>
      </c>
      <c r="V4">
        <v>1.12562E-4</v>
      </c>
      <c r="W4" s="1">
        <v>2.9500000000000002E-12</v>
      </c>
      <c r="X4">
        <v>0.19483829999999999</v>
      </c>
      <c r="Y4">
        <v>315</v>
      </c>
      <c r="Z4">
        <v>67</v>
      </c>
      <c r="AA4">
        <v>13</v>
      </c>
      <c r="AB4">
        <v>3</v>
      </c>
      <c r="AC4">
        <v>1</v>
      </c>
      <c r="AG4">
        <v>1756620.375</v>
      </c>
      <c r="AH4">
        <v>817386.5</v>
      </c>
      <c r="AI4">
        <v>396399.9375</v>
      </c>
      <c r="AJ4">
        <v>274903.03129999997</v>
      </c>
      <c r="AK4">
        <v>299401.1875</v>
      </c>
      <c r="AO4">
        <v>5576.5727539999998</v>
      </c>
      <c r="AP4">
        <v>12199.79883</v>
      </c>
      <c r="AQ4">
        <v>30492.302729999999</v>
      </c>
      <c r="AR4">
        <v>91634.34375</v>
      </c>
      <c r="AS4">
        <v>299401.1875</v>
      </c>
      <c r="AW4">
        <v>0.46531766699999999</v>
      </c>
      <c r="AX4">
        <v>0.48496022799999999</v>
      </c>
      <c r="AY4">
        <v>0.69349920700000001</v>
      </c>
      <c r="AZ4">
        <v>1.0891156200000001</v>
      </c>
      <c r="BD4">
        <v>4.7014923099999999</v>
      </c>
      <c r="BE4">
        <v>5.1538462640000002</v>
      </c>
      <c r="BF4">
        <v>4.3333334920000004</v>
      </c>
      <c r="BG4">
        <v>3</v>
      </c>
      <c r="BK4">
        <v>25.324363999999999</v>
      </c>
      <c r="BL4">
        <v>11.317985999999999</v>
      </c>
      <c r="BM4">
        <v>40.461182000000001</v>
      </c>
      <c r="BN4">
        <v>493.63209499999999</v>
      </c>
      <c r="BO4">
        <v>38.792318999999999</v>
      </c>
      <c r="BP4">
        <v>10.797642</v>
      </c>
      <c r="BQ4">
        <v>27.994676999999999</v>
      </c>
      <c r="BR4">
        <v>27.586144999999998</v>
      </c>
      <c r="BS4">
        <v>18.959130999999999</v>
      </c>
      <c r="BT4">
        <v>31.029907000000001</v>
      </c>
      <c r="BU4">
        <v>18.706263</v>
      </c>
      <c r="BV4">
        <v>1213.5546099999999</v>
      </c>
      <c r="BW4">
        <v>306.45187900000002</v>
      </c>
      <c r="BX4">
        <v>3.0376240000000001</v>
      </c>
      <c r="BY4">
        <v>115.792655</v>
      </c>
      <c r="BZ4">
        <v>829.95457399999998</v>
      </c>
      <c r="CA4">
        <v>26.053864999999998</v>
      </c>
      <c r="CB4">
        <v>236.93510599999999</v>
      </c>
      <c r="CC4">
        <v>34.614645000000003</v>
      </c>
      <c r="CD4" t="s">
        <v>116</v>
      </c>
      <c r="CE4">
        <v>193803869.69999999</v>
      </c>
      <c r="CF4">
        <v>139464558.5</v>
      </c>
      <c r="CG4">
        <v>95072538.819999993</v>
      </c>
      <c r="CH4">
        <v>76975155.099999994</v>
      </c>
      <c r="CI4">
        <v>55169759.770000003</v>
      </c>
      <c r="CJ4">
        <v>46898096.509999998</v>
      </c>
      <c r="CK4">
        <v>2346.5167339999998</v>
      </c>
      <c r="CL4">
        <v>3052.0952179999999</v>
      </c>
      <c r="CM4">
        <v>1713.2543700000001</v>
      </c>
      <c r="CN4">
        <v>1511.417903</v>
      </c>
      <c r="CO4">
        <v>1239.6996019999999</v>
      </c>
      <c r="CP4">
        <v>1215.136213</v>
      </c>
      <c r="CQ4">
        <v>7.7627629999999996</v>
      </c>
      <c r="CR4">
        <v>433.03225800000001</v>
      </c>
      <c r="CS4">
        <v>42.26073014</v>
      </c>
      <c r="CT4">
        <v>0.50855869399999998</v>
      </c>
      <c r="CU4">
        <v>0.54713902800000003</v>
      </c>
      <c r="CV4">
        <v>0.46997840600000002</v>
      </c>
      <c r="CW4">
        <v>0.43315171400000002</v>
      </c>
      <c r="CX4">
        <v>0.40333967599999998</v>
      </c>
      <c r="CY4">
        <v>0.37528125800000001</v>
      </c>
      <c r="CZ4">
        <v>15777280</v>
      </c>
      <c r="DA4">
        <v>722.63753999999994</v>
      </c>
      <c r="DB4" t="s">
        <v>117</v>
      </c>
      <c r="DC4" t="s">
        <v>118</v>
      </c>
      <c r="DD4" t="s">
        <v>114</v>
      </c>
    </row>
    <row r="5" spans="1:108" x14ac:dyDescent="0.3">
      <c r="A5" t="s">
        <v>119</v>
      </c>
      <c r="B5" s="2">
        <v>4</v>
      </c>
      <c r="C5">
        <v>141541.17189999999</v>
      </c>
      <c r="D5">
        <v>113605.77340000001</v>
      </c>
      <c r="E5">
        <v>3542.1064449999999</v>
      </c>
      <c r="F5">
        <v>4416</v>
      </c>
      <c r="G5">
        <v>116870.2188</v>
      </c>
      <c r="H5">
        <v>315248.28129999997</v>
      </c>
      <c r="I5">
        <v>1.2458976509999999</v>
      </c>
      <c r="J5">
        <v>0.25933068999999997</v>
      </c>
      <c r="K5">
        <v>3.7785503999999998E-2</v>
      </c>
      <c r="L5" s="1">
        <v>5.1E-10</v>
      </c>
      <c r="M5">
        <v>0.44788446999999998</v>
      </c>
      <c r="N5">
        <v>3.856080532</v>
      </c>
      <c r="O5">
        <v>1.6177699999999999E-4</v>
      </c>
      <c r="P5">
        <v>1.9218699999999999E-4</v>
      </c>
      <c r="Q5">
        <v>1.5048497919999999</v>
      </c>
      <c r="R5">
        <v>1.211097002</v>
      </c>
      <c r="S5">
        <v>0.44898316300000002</v>
      </c>
      <c r="T5">
        <v>36</v>
      </c>
      <c r="U5" s="1">
        <v>1.44E-8</v>
      </c>
      <c r="V5" s="1">
        <v>7.4900000000000005E-5</v>
      </c>
      <c r="W5" s="1">
        <v>2.7700000000000001E-12</v>
      </c>
      <c r="X5">
        <v>0.84869950999999999</v>
      </c>
      <c r="Y5">
        <v>36</v>
      </c>
      <c r="Z5">
        <v>10</v>
      </c>
      <c r="AA5">
        <v>4</v>
      </c>
      <c r="AB5">
        <v>1</v>
      </c>
      <c r="AG5">
        <v>341966.15629999997</v>
      </c>
      <c r="AH5">
        <v>145076.8438</v>
      </c>
      <c r="AI5">
        <v>156550.6563</v>
      </c>
      <c r="AJ5">
        <v>37154.519529999998</v>
      </c>
      <c r="AO5">
        <v>9499.0595699999994</v>
      </c>
      <c r="AP5">
        <v>14507.684569999999</v>
      </c>
      <c r="AQ5">
        <v>39137.664060000003</v>
      </c>
      <c r="AR5">
        <v>37154.519529999998</v>
      </c>
      <c r="AW5">
        <v>0.42424327099999998</v>
      </c>
      <c r="AX5">
        <v>1.0790878530000001</v>
      </c>
      <c r="AY5">
        <v>0.23733225499999999</v>
      </c>
      <c r="BD5">
        <v>3.5999999049999998</v>
      </c>
      <c r="BE5">
        <v>2.5</v>
      </c>
      <c r="BF5">
        <v>4</v>
      </c>
      <c r="BK5">
        <v>22.249034999999999</v>
      </c>
      <c r="BL5">
        <v>8.8676849999999998</v>
      </c>
      <c r="BM5">
        <v>45.535290000000003</v>
      </c>
      <c r="BN5">
        <v>385.87811399999998</v>
      </c>
      <c r="BO5">
        <v>29.519832999999998</v>
      </c>
      <c r="BP5">
        <v>10.060377000000001</v>
      </c>
      <c r="BQ5">
        <v>19.459455999999999</v>
      </c>
      <c r="BR5">
        <v>26.000927000000001</v>
      </c>
      <c r="BS5">
        <v>17.627987999999998</v>
      </c>
      <c r="BT5">
        <v>26.001194000000002</v>
      </c>
      <c r="BU5">
        <v>16.724931999999999</v>
      </c>
      <c r="BV5">
        <v>3464.7937529999999</v>
      </c>
      <c r="BW5">
        <v>841.05519900000002</v>
      </c>
      <c r="BX5">
        <v>6.7986740000000001</v>
      </c>
      <c r="BY5">
        <v>105.068004</v>
      </c>
      <c r="BZ5">
        <v>2202.791185</v>
      </c>
      <c r="CA5">
        <v>38.208387000000002</v>
      </c>
      <c r="CB5">
        <v>2198.8483099999999</v>
      </c>
      <c r="CC5">
        <v>51.489089</v>
      </c>
      <c r="CD5" t="s">
        <v>109</v>
      </c>
      <c r="CE5">
        <v>200538660.09999999</v>
      </c>
      <c r="CF5">
        <v>146530759.40000001</v>
      </c>
      <c r="CG5">
        <v>103152813.2</v>
      </c>
      <c r="CH5">
        <v>83021509.120000005</v>
      </c>
      <c r="CI5">
        <v>56862700.899999999</v>
      </c>
      <c r="CJ5">
        <v>46763628.170000002</v>
      </c>
      <c r="CK5">
        <v>4724.2936</v>
      </c>
      <c r="CL5">
        <v>5922.347933</v>
      </c>
      <c r="CM5">
        <v>3428.8618329999999</v>
      </c>
      <c r="CN5">
        <v>2855.56936</v>
      </c>
      <c r="CO5">
        <v>2196.0378999999998</v>
      </c>
      <c r="CP5">
        <v>1912.6486930000001</v>
      </c>
      <c r="CQ5">
        <v>1.7731539999999999</v>
      </c>
      <c r="CR5">
        <v>197.11111099999999</v>
      </c>
      <c r="CS5">
        <v>36.63181479</v>
      </c>
      <c r="CT5">
        <v>0.605699722</v>
      </c>
      <c r="CU5">
        <v>0.64862640400000005</v>
      </c>
      <c r="CV5">
        <v>0.56789016400000003</v>
      </c>
      <c r="CW5">
        <v>0.53152943100000005</v>
      </c>
      <c r="CX5">
        <v>0.50072861300000004</v>
      </c>
      <c r="CY5">
        <v>0.47224803100000001</v>
      </c>
      <c r="CZ5">
        <v>1656813</v>
      </c>
      <c r="DA5">
        <v>465.07459599999999</v>
      </c>
      <c r="DB5" t="s">
        <v>110</v>
      </c>
      <c r="DC5" t="s">
        <v>111</v>
      </c>
      <c r="DD5" t="s">
        <v>112</v>
      </c>
    </row>
    <row r="6" spans="1:108" x14ac:dyDescent="0.3">
      <c r="A6" t="s">
        <v>120</v>
      </c>
      <c r="B6" s="2">
        <v>4</v>
      </c>
      <c r="C6">
        <v>218563.5625</v>
      </c>
      <c r="D6">
        <v>170715.4063</v>
      </c>
      <c r="E6">
        <v>4924.3461909999996</v>
      </c>
      <c r="F6">
        <v>6466</v>
      </c>
      <c r="G6">
        <v>175772.32810000001</v>
      </c>
      <c r="H6">
        <v>503064.0625</v>
      </c>
      <c r="I6">
        <v>1.280280232</v>
      </c>
      <c r="J6">
        <v>0.15938504000000001</v>
      </c>
      <c r="K6">
        <v>3.6786221000000001E-2</v>
      </c>
      <c r="L6" s="1">
        <v>2.8699999999999999E-10</v>
      </c>
      <c r="M6">
        <v>0.24451857799999999</v>
      </c>
      <c r="N6">
        <v>6.2741146089999997</v>
      </c>
      <c r="O6">
        <v>1.4511099999999999E-4</v>
      </c>
      <c r="P6">
        <v>1.4670800000000001E-4</v>
      </c>
      <c r="Q6">
        <v>2.0366680619999999</v>
      </c>
      <c r="R6">
        <v>1.2434469459999999</v>
      </c>
      <c r="S6">
        <v>0.43446466299999997</v>
      </c>
      <c r="T6">
        <v>62</v>
      </c>
      <c r="U6" s="1">
        <v>1.48E-8</v>
      </c>
      <c r="V6">
        <v>1.01047E-4</v>
      </c>
      <c r="W6" s="1">
        <v>2.1699999999999998E-12</v>
      </c>
      <c r="X6">
        <v>0.94861185599999998</v>
      </c>
      <c r="Y6">
        <v>62</v>
      </c>
      <c r="Z6">
        <v>8</v>
      </c>
      <c r="AA6">
        <v>2</v>
      </c>
      <c r="AB6">
        <v>1</v>
      </c>
      <c r="AG6">
        <v>331988.28129999997</v>
      </c>
      <c r="AH6">
        <v>167766.2813</v>
      </c>
      <c r="AI6">
        <v>81704.40625</v>
      </c>
      <c r="AJ6">
        <v>140980.45310000001</v>
      </c>
      <c r="AO6">
        <v>5354.6499020000001</v>
      </c>
      <c r="AP6">
        <v>20970.785159999999</v>
      </c>
      <c r="AQ6">
        <v>40852.203130000002</v>
      </c>
      <c r="AR6">
        <v>140980.45310000001</v>
      </c>
      <c r="AW6">
        <v>0.50533795400000003</v>
      </c>
      <c r="AX6">
        <v>0.48701327999999999</v>
      </c>
      <c r="AY6">
        <v>1.725493908</v>
      </c>
      <c r="BD6">
        <v>7.75</v>
      </c>
      <c r="BE6">
        <v>4</v>
      </c>
      <c r="BF6">
        <v>2</v>
      </c>
      <c r="BK6">
        <v>8.8057289999999995</v>
      </c>
      <c r="BL6">
        <v>10.331284</v>
      </c>
      <c r="BM6">
        <v>44.223072999999999</v>
      </c>
      <c r="BN6">
        <v>490.447112</v>
      </c>
      <c r="BO6">
        <v>18.490131999999999</v>
      </c>
      <c r="BP6">
        <v>-4.8509349999999998</v>
      </c>
      <c r="BQ6">
        <v>23.341066000000001</v>
      </c>
      <c r="BR6">
        <v>14.340247</v>
      </c>
      <c r="BS6">
        <v>3.4725410000000001</v>
      </c>
      <c r="BT6">
        <v>14.346389</v>
      </c>
      <c r="BU6">
        <v>2.3944169999999998</v>
      </c>
      <c r="BV6">
        <v>1375.6616610000001</v>
      </c>
      <c r="BW6">
        <v>340.65614499999998</v>
      </c>
      <c r="BX6">
        <v>6.5272759999999996</v>
      </c>
      <c r="BY6">
        <v>97.177864</v>
      </c>
      <c r="BZ6">
        <v>830.03325199999995</v>
      </c>
      <c r="CA6">
        <v>25.630860999999999</v>
      </c>
      <c r="CB6">
        <v>803.64265999999998</v>
      </c>
      <c r="CC6">
        <v>37.097610000000003</v>
      </c>
      <c r="CD6" t="s">
        <v>110</v>
      </c>
      <c r="CE6">
        <v>35755989.219999999</v>
      </c>
      <c r="CF6">
        <v>26566602.640000001</v>
      </c>
      <c r="CG6">
        <v>18452608.93</v>
      </c>
      <c r="CH6">
        <v>14567951.210000001</v>
      </c>
      <c r="CI6">
        <v>10209156.539999999</v>
      </c>
      <c r="CJ6">
        <v>8090743.1270000003</v>
      </c>
      <c r="CK6">
        <v>6271.5331889999998</v>
      </c>
      <c r="CL6">
        <v>7394.4676570000001</v>
      </c>
      <c r="CM6">
        <v>4425.5427970000001</v>
      </c>
      <c r="CN6">
        <v>3509.6539769999999</v>
      </c>
      <c r="CO6">
        <v>2844.0992799999999</v>
      </c>
      <c r="CP6">
        <v>2283.2299170000001</v>
      </c>
      <c r="CQ6">
        <v>1.0249379999999999</v>
      </c>
      <c r="CR6">
        <v>130.81428600000001</v>
      </c>
      <c r="CS6">
        <v>3.852327448</v>
      </c>
      <c r="CT6">
        <v>0.57613075999999996</v>
      </c>
      <c r="CU6">
        <v>0.61216354299999998</v>
      </c>
      <c r="CV6">
        <v>0.55308733700000001</v>
      </c>
      <c r="CW6">
        <v>0.53040663399999999</v>
      </c>
      <c r="CX6">
        <v>0.50857867999999995</v>
      </c>
      <c r="CY6">
        <v>0.48932529400000002</v>
      </c>
      <c r="CZ6">
        <v>365795.3664</v>
      </c>
      <c r="DA6">
        <v>73.032149000000004</v>
      </c>
      <c r="DB6" t="s">
        <v>121</v>
      </c>
      <c r="DC6" t="s">
        <v>118</v>
      </c>
      <c r="DD6" t="s">
        <v>114</v>
      </c>
    </row>
    <row r="7" spans="1:108" x14ac:dyDescent="0.3">
      <c r="A7" t="s">
        <v>122</v>
      </c>
      <c r="B7" s="2">
        <v>5</v>
      </c>
      <c r="C7">
        <v>291041.09379999997</v>
      </c>
      <c r="D7">
        <v>205205.5625</v>
      </c>
      <c r="E7">
        <v>19162.853520000001</v>
      </c>
      <c r="F7">
        <v>557</v>
      </c>
      <c r="G7">
        <v>209606.89060000001</v>
      </c>
      <c r="H7">
        <v>710930.25</v>
      </c>
      <c r="I7">
        <v>1.418290496</v>
      </c>
      <c r="J7">
        <v>0.43616324699999998</v>
      </c>
      <c r="K7">
        <v>2.6573550000000001E-3</v>
      </c>
      <c r="L7" s="1">
        <v>1.2199999999999999E-10</v>
      </c>
      <c r="M7">
        <v>0.476448596</v>
      </c>
      <c r="N7">
        <v>2.2927196030000001</v>
      </c>
      <c r="O7">
        <v>3.9385000000000001E-4</v>
      </c>
      <c r="P7">
        <v>1.6395E-4</v>
      </c>
      <c r="Q7">
        <v>1.4590431450000001</v>
      </c>
      <c r="R7">
        <v>1.3885091540000001</v>
      </c>
      <c r="S7">
        <v>0.40938064499999999</v>
      </c>
      <c r="T7">
        <v>220</v>
      </c>
      <c r="U7" s="1">
        <v>1.46E-8</v>
      </c>
      <c r="V7" s="1">
        <v>8.9099999999999997E-5</v>
      </c>
      <c r="W7" s="1">
        <v>2.3999999999999999E-12</v>
      </c>
      <c r="X7">
        <v>9.1319873999999995E-2</v>
      </c>
      <c r="Y7">
        <v>220</v>
      </c>
      <c r="Z7">
        <v>43</v>
      </c>
      <c r="AA7">
        <v>12</v>
      </c>
      <c r="AB7">
        <v>4</v>
      </c>
      <c r="AC7">
        <v>1</v>
      </c>
      <c r="AG7">
        <v>1420586.25</v>
      </c>
      <c r="AH7">
        <v>756499.5625</v>
      </c>
      <c r="AI7">
        <v>426683.96879999997</v>
      </c>
      <c r="AJ7">
        <v>486951.25</v>
      </c>
      <c r="AK7">
        <v>51019.363279999998</v>
      </c>
      <c r="AO7">
        <v>6457.2104490000002</v>
      </c>
      <c r="AP7">
        <v>17593.01367</v>
      </c>
      <c r="AQ7">
        <v>35556.996090000001</v>
      </c>
      <c r="AR7">
        <v>121737.8125</v>
      </c>
      <c r="AS7">
        <v>51019.363279999998</v>
      </c>
      <c r="AW7">
        <v>0.53252631399999995</v>
      </c>
      <c r="AX7">
        <v>0.56402409099999995</v>
      </c>
      <c r="AY7">
        <v>1.1412457229999999</v>
      </c>
      <c r="AZ7">
        <v>0.104773045</v>
      </c>
      <c r="BD7">
        <v>5.1162791250000001</v>
      </c>
      <c r="BE7">
        <v>3.5833332539999998</v>
      </c>
      <c r="BF7">
        <v>3</v>
      </c>
      <c r="BG7">
        <v>4</v>
      </c>
      <c r="BK7">
        <v>25.907135</v>
      </c>
      <c r="BL7">
        <v>11.496072</v>
      </c>
      <c r="BM7">
        <v>42.739645000000003</v>
      </c>
      <c r="BN7">
        <v>462.22922499999999</v>
      </c>
      <c r="BO7">
        <v>37.809083000000001</v>
      </c>
      <c r="BP7">
        <v>10.905593</v>
      </c>
      <c r="BQ7">
        <v>26.903490000000001</v>
      </c>
      <c r="BR7">
        <v>28.756363</v>
      </c>
      <c r="BS7">
        <v>19.729201</v>
      </c>
      <c r="BT7">
        <v>30.640982999999999</v>
      </c>
      <c r="BU7">
        <v>19.380220000000001</v>
      </c>
      <c r="BV7">
        <v>1326.954101</v>
      </c>
      <c r="BW7">
        <v>334.07412599999998</v>
      </c>
      <c r="BX7">
        <v>2.542017</v>
      </c>
      <c r="BY7">
        <v>110.52819599999999</v>
      </c>
      <c r="BZ7">
        <v>860.79234099999996</v>
      </c>
      <c r="CA7">
        <v>29.414266999999999</v>
      </c>
      <c r="CB7">
        <v>306.61258500000002</v>
      </c>
      <c r="CC7">
        <v>32.019329999999997</v>
      </c>
      <c r="CD7" t="s">
        <v>116</v>
      </c>
      <c r="CE7">
        <v>277972901.69999999</v>
      </c>
      <c r="CF7">
        <v>201022334.90000001</v>
      </c>
      <c r="CG7">
        <v>139999525.19999999</v>
      </c>
      <c r="CH7">
        <v>112995292.40000001</v>
      </c>
      <c r="CI7">
        <v>78236432.590000004</v>
      </c>
      <c r="CJ7">
        <v>65502953.689999998</v>
      </c>
      <c r="CK7">
        <v>2899.980282</v>
      </c>
      <c r="CL7">
        <v>3771.9806779999999</v>
      </c>
      <c r="CM7">
        <v>2144.0654979999999</v>
      </c>
      <c r="CN7">
        <v>1872.185794</v>
      </c>
      <c r="CO7">
        <v>1468.111476</v>
      </c>
      <c r="CP7">
        <v>1396.4218209999999</v>
      </c>
      <c r="CQ7">
        <v>3.4220809999999999</v>
      </c>
      <c r="CR7">
        <v>304.81376499999999</v>
      </c>
      <c r="CS7">
        <v>42.012835879999997</v>
      </c>
      <c r="CT7">
        <v>0.54591652700000004</v>
      </c>
      <c r="CU7">
        <v>0.58733091999999998</v>
      </c>
      <c r="CV7">
        <v>0.50450220899999998</v>
      </c>
      <c r="CW7">
        <v>0.46497029400000001</v>
      </c>
      <c r="CX7">
        <v>0.43296830400000003</v>
      </c>
      <c r="CY7">
        <v>0.402848767</v>
      </c>
      <c r="CZ7">
        <v>13108320</v>
      </c>
      <c r="DA7">
        <v>683.97096499999998</v>
      </c>
      <c r="DB7" t="s">
        <v>117</v>
      </c>
      <c r="DC7" t="s">
        <v>118</v>
      </c>
      <c r="DD7" t="s">
        <v>112</v>
      </c>
    </row>
    <row r="8" spans="1:108" x14ac:dyDescent="0.3">
      <c r="A8" t="s">
        <v>123</v>
      </c>
      <c r="B8" s="2">
        <v>5</v>
      </c>
      <c r="C8">
        <v>243178.9688</v>
      </c>
      <c r="D8">
        <v>156023.82810000001</v>
      </c>
      <c r="E8">
        <v>9526.4550780000009</v>
      </c>
      <c r="F8">
        <v>7717</v>
      </c>
      <c r="G8">
        <v>172123.10939999999</v>
      </c>
      <c r="H8">
        <v>535352.3125</v>
      </c>
      <c r="I8">
        <v>1.5586014989999999</v>
      </c>
      <c r="J8">
        <v>0.32155328999999999</v>
      </c>
      <c r="K8">
        <v>4.4834189000000003E-2</v>
      </c>
      <c r="L8" s="1">
        <v>2.11E-10</v>
      </c>
      <c r="M8">
        <v>0.41769745899999999</v>
      </c>
      <c r="N8">
        <v>3.1099045279999999</v>
      </c>
      <c r="O8">
        <v>3.2501999999999997E-4</v>
      </c>
      <c r="P8">
        <v>1.56544E-4</v>
      </c>
      <c r="Q8">
        <v>1.5582791570000001</v>
      </c>
      <c r="R8">
        <v>1.412819982</v>
      </c>
      <c r="S8">
        <v>0.454241008</v>
      </c>
      <c r="T8">
        <v>133</v>
      </c>
      <c r="U8" s="1">
        <v>1.8299999999999998E-8</v>
      </c>
      <c r="V8">
        <v>1.1667600000000001E-4</v>
      </c>
      <c r="W8" s="1">
        <v>2.8599999999999999E-12</v>
      </c>
      <c r="X8">
        <v>1.2080489400000001</v>
      </c>
      <c r="Y8">
        <v>133</v>
      </c>
      <c r="Z8">
        <v>29</v>
      </c>
      <c r="AA8">
        <v>9</v>
      </c>
      <c r="AB8">
        <v>2</v>
      </c>
      <c r="AC8">
        <v>1</v>
      </c>
      <c r="AG8">
        <v>760133.625</v>
      </c>
      <c r="AH8">
        <v>330012.46879999997</v>
      </c>
      <c r="AI8">
        <v>179696.25</v>
      </c>
      <c r="AJ8">
        <v>147985.10939999999</v>
      </c>
      <c r="AK8">
        <v>73480.617190000004</v>
      </c>
      <c r="AO8">
        <v>5715.2905270000001</v>
      </c>
      <c r="AP8">
        <v>11379.740229999999</v>
      </c>
      <c r="AQ8">
        <v>19966.25</v>
      </c>
      <c r="AR8">
        <v>73992.554690000004</v>
      </c>
      <c r="AS8">
        <v>73480.617190000004</v>
      </c>
      <c r="AW8">
        <v>0.43415060599999999</v>
      </c>
      <c r="AX8">
        <v>0.54451352399999997</v>
      </c>
      <c r="AY8">
        <v>0.82352918399999997</v>
      </c>
      <c r="AZ8">
        <v>0.496540606</v>
      </c>
      <c r="BD8">
        <v>4.5862069129999998</v>
      </c>
      <c r="BE8">
        <v>3.222222328</v>
      </c>
      <c r="BF8">
        <v>4.5</v>
      </c>
      <c r="BG8">
        <v>2</v>
      </c>
      <c r="BK8">
        <v>10.186455</v>
      </c>
      <c r="BL8">
        <v>9.852786</v>
      </c>
      <c r="BM8">
        <v>44.096173</v>
      </c>
      <c r="BN8">
        <v>478.20074699999998</v>
      </c>
      <c r="BO8">
        <v>19.419089</v>
      </c>
      <c r="BP8">
        <v>-3.0346060000000001</v>
      </c>
      <c r="BQ8">
        <v>22.453695</v>
      </c>
      <c r="BR8">
        <v>15.414579</v>
      </c>
      <c r="BS8">
        <v>5.0013779999999999</v>
      </c>
      <c r="BT8">
        <v>15.475056</v>
      </c>
      <c r="BU8">
        <v>3.843966</v>
      </c>
      <c r="BV8">
        <v>1852.812347</v>
      </c>
      <c r="BW8">
        <v>452.24922900000001</v>
      </c>
      <c r="BX8">
        <v>5.5070750000000004</v>
      </c>
      <c r="BY8">
        <v>98.816055000000006</v>
      </c>
      <c r="BZ8">
        <v>1159.178721</v>
      </c>
      <c r="CA8">
        <v>32.481385000000003</v>
      </c>
      <c r="CB8">
        <v>1158.1828310000001</v>
      </c>
      <c r="CC8">
        <v>45.076990000000002</v>
      </c>
      <c r="CD8" t="s">
        <v>109</v>
      </c>
      <c r="CE8">
        <v>82649816.390000001</v>
      </c>
      <c r="CF8">
        <v>59812906.509999998</v>
      </c>
      <c r="CG8">
        <v>35377707.509999998</v>
      </c>
      <c r="CH8">
        <v>26007275.52</v>
      </c>
      <c r="CI8">
        <v>18185478.280000001</v>
      </c>
      <c r="CJ8">
        <v>14226821.380000001</v>
      </c>
      <c r="CK8">
        <v>6296.2144660000004</v>
      </c>
      <c r="CL8">
        <v>8194.3105660000001</v>
      </c>
      <c r="CM8">
        <v>3628.0936740000002</v>
      </c>
      <c r="CN8">
        <v>2686.0886369999998</v>
      </c>
      <c r="CO8">
        <v>2189.211084</v>
      </c>
      <c r="CP8">
        <v>1914.540017</v>
      </c>
      <c r="CQ8">
        <v>1.3452360000000001</v>
      </c>
      <c r="CR8">
        <v>168.95901599999999</v>
      </c>
      <c r="CS8">
        <v>13.78028634</v>
      </c>
      <c r="CT8">
        <v>0.59238754000000005</v>
      </c>
      <c r="CU8">
        <v>0.63690954799999999</v>
      </c>
      <c r="CV8">
        <v>0.54761234599999997</v>
      </c>
      <c r="CW8">
        <v>0.50480951399999996</v>
      </c>
      <c r="CX8">
        <v>0.470098815</v>
      </c>
      <c r="CY8">
        <v>0.43731102199999999</v>
      </c>
      <c r="CZ8">
        <v>2075920</v>
      </c>
      <c r="DA8">
        <v>216.21841699999999</v>
      </c>
      <c r="DB8" t="s">
        <v>110</v>
      </c>
      <c r="DC8" t="s">
        <v>110</v>
      </c>
      <c r="DD8" t="s">
        <v>114</v>
      </c>
    </row>
    <row r="9" spans="1:108" x14ac:dyDescent="0.3">
      <c r="A9" t="s">
        <v>124</v>
      </c>
      <c r="B9" s="2">
        <v>4</v>
      </c>
      <c r="C9">
        <v>128750.32030000001</v>
      </c>
      <c r="D9">
        <v>93831.171879999994</v>
      </c>
      <c r="E9">
        <v>3812.4304200000001</v>
      </c>
      <c r="F9">
        <v>388</v>
      </c>
      <c r="G9">
        <v>97127.25</v>
      </c>
      <c r="H9">
        <v>292216.09379999997</v>
      </c>
      <c r="I9">
        <v>1.372148752</v>
      </c>
      <c r="J9">
        <v>0.40412872999999999</v>
      </c>
      <c r="K9">
        <v>3.99476E-3</v>
      </c>
      <c r="L9" s="1">
        <v>5.9100000000000003E-10</v>
      </c>
      <c r="M9">
        <v>0.56105256100000001</v>
      </c>
      <c r="N9">
        <v>2.4744589330000002</v>
      </c>
      <c r="O9">
        <v>2.0875000000000001E-4</v>
      </c>
      <c r="P9">
        <v>1.7634399999999999E-4</v>
      </c>
      <c r="Q9">
        <v>1.344542146</v>
      </c>
      <c r="R9">
        <v>1.325583935</v>
      </c>
      <c r="S9">
        <v>0.44059967999999999</v>
      </c>
      <c r="T9">
        <v>46</v>
      </c>
      <c r="U9" s="1">
        <v>1.6000000000000001E-8</v>
      </c>
      <c r="V9" s="1">
        <v>9.0699999999999996E-5</v>
      </c>
      <c r="W9" s="1">
        <v>2.8200000000000001E-12</v>
      </c>
      <c r="X9">
        <v>6.8421356000000003E-2</v>
      </c>
      <c r="Y9">
        <v>46</v>
      </c>
      <c r="Z9">
        <v>10</v>
      </c>
      <c r="AA9">
        <v>4</v>
      </c>
      <c r="AB9">
        <v>1</v>
      </c>
      <c r="AG9">
        <v>365325.46879999997</v>
      </c>
      <c r="AH9">
        <v>146833.8438</v>
      </c>
      <c r="AI9">
        <v>95021.867190000004</v>
      </c>
      <c r="AJ9">
        <v>65116.894529999998</v>
      </c>
      <c r="AO9">
        <v>7941.8579099999997</v>
      </c>
      <c r="AP9">
        <v>14683.384770000001</v>
      </c>
      <c r="AQ9">
        <v>23755.466799999998</v>
      </c>
      <c r="AR9">
        <v>65116.894529999998</v>
      </c>
      <c r="AW9">
        <v>0.40192610000000001</v>
      </c>
      <c r="AX9">
        <v>0.64713871499999998</v>
      </c>
      <c r="AY9">
        <v>0.68528324399999996</v>
      </c>
      <c r="BD9">
        <v>4.5999999049999998</v>
      </c>
      <c r="BE9">
        <v>2.5</v>
      </c>
      <c r="BF9">
        <v>4</v>
      </c>
      <c r="BK9">
        <v>25.974986000000001</v>
      </c>
      <c r="BL9">
        <v>11.415789999999999</v>
      </c>
      <c r="BM9">
        <v>43.078848000000001</v>
      </c>
      <c r="BN9">
        <v>452.340845</v>
      </c>
      <c r="BO9">
        <v>37.497745000000002</v>
      </c>
      <c r="BP9">
        <v>10.998354000000001</v>
      </c>
      <c r="BQ9">
        <v>26.499389999999998</v>
      </c>
      <c r="BR9">
        <v>28.994852999999999</v>
      </c>
      <c r="BS9">
        <v>19.703153</v>
      </c>
      <c r="BT9">
        <v>30.430377</v>
      </c>
      <c r="BU9">
        <v>19.501567999999999</v>
      </c>
      <c r="BV9">
        <v>1384.2864689999999</v>
      </c>
      <c r="BW9">
        <v>367.110321</v>
      </c>
      <c r="BX9">
        <v>1.949614</v>
      </c>
      <c r="BY9">
        <v>112.672819</v>
      </c>
      <c r="BZ9">
        <v>907.669037</v>
      </c>
      <c r="CA9">
        <v>30.629622000000001</v>
      </c>
      <c r="CB9">
        <v>312.20743599999997</v>
      </c>
      <c r="CC9">
        <v>30.761884999999999</v>
      </c>
      <c r="CD9" t="s">
        <v>116</v>
      </c>
      <c r="CE9">
        <v>337789597.30000001</v>
      </c>
      <c r="CF9">
        <v>244304648.30000001</v>
      </c>
      <c r="CG9">
        <v>170886770.5</v>
      </c>
      <c r="CH9">
        <v>137467243</v>
      </c>
      <c r="CI9">
        <v>93754148.620000005</v>
      </c>
      <c r="CJ9">
        <v>77687018.030000001</v>
      </c>
      <c r="CK9">
        <v>3256.2008340000002</v>
      </c>
      <c r="CL9">
        <v>4235.3138040000003</v>
      </c>
      <c r="CM9">
        <v>2421.344423</v>
      </c>
      <c r="CN9">
        <v>2104.3834470000002</v>
      </c>
      <c r="CO9">
        <v>1615.1220679999999</v>
      </c>
      <c r="CP9">
        <v>1513.1009770000001</v>
      </c>
      <c r="CQ9">
        <v>2.2736390000000002</v>
      </c>
      <c r="CR9">
        <v>262.80851100000001</v>
      </c>
      <c r="CS9">
        <v>42.146134840000002</v>
      </c>
      <c r="CT9">
        <v>0.57041375900000002</v>
      </c>
      <c r="CU9">
        <v>0.61368657299999996</v>
      </c>
      <c r="CV9">
        <v>0.52714103800000001</v>
      </c>
      <c r="CW9">
        <v>0.485835185</v>
      </c>
      <c r="CX9">
        <v>0.452397145</v>
      </c>
      <c r="CY9">
        <v>0.420926038</v>
      </c>
      <c r="CZ9">
        <v>2508787</v>
      </c>
      <c r="DA9">
        <v>650.12739899999997</v>
      </c>
      <c r="DB9" t="s">
        <v>117</v>
      </c>
      <c r="DC9" t="s">
        <v>118</v>
      </c>
      <c r="DD9" t="s">
        <v>112</v>
      </c>
    </row>
    <row r="10" spans="1:108" x14ac:dyDescent="0.3">
      <c r="A10" t="s">
        <v>125</v>
      </c>
      <c r="B10" s="2">
        <v>4</v>
      </c>
      <c r="C10">
        <v>188742.0625</v>
      </c>
      <c r="D10">
        <v>98491.140629999994</v>
      </c>
      <c r="E10">
        <v>3404.2827149999998</v>
      </c>
      <c r="F10">
        <v>517</v>
      </c>
      <c r="G10">
        <v>116773.44530000001</v>
      </c>
      <c r="H10">
        <v>398135.21879999997</v>
      </c>
      <c r="I10">
        <v>1.9163354640000001</v>
      </c>
      <c r="J10">
        <v>0.24965336900000001</v>
      </c>
      <c r="K10">
        <v>4.4273760000000002E-3</v>
      </c>
      <c r="L10" s="1">
        <v>5.1999999999999996E-10</v>
      </c>
      <c r="M10">
        <v>0.269882232</v>
      </c>
      <c r="N10">
        <v>4.0055537220000001</v>
      </c>
      <c r="O10">
        <v>1.3563200000000001E-4</v>
      </c>
      <c r="P10">
        <v>1.6188500000000001E-4</v>
      </c>
      <c r="Q10">
        <v>1.93860364</v>
      </c>
      <c r="R10">
        <v>1.616309762</v>
      </c>
      <c r="S10">
        <v>0.47406521400000001</v>
      </c>
      <c r="T10">
        <v>41</v>
      </c>
      <c r="U10" s="1">
        <v>1.59E-8</v>
      </c>
      <c r="V10" s="1">
        <v>9.7999999999999997E-5</v>
      </c>
      <c r="W10" s="1">
        <v>2.5700000000000002E-12</v>
      </c>
      <c r="X10">
        <v>8.3694353999999999E-2</v>
      </c>
      <c r="Y10">
        <v>41</v>
      </c>
      <c r="Z10">
        <v>10</v>
      </c>
      <c r="AA10">
        <v>2</v>
      </c>
      <c r="AB10">
        <v>1</v>
      </c>
      <c r="AG10">
        <v>231431.5313</v>
      </c>
      <c r="AH10">
        <v>110543.6563</v>
      </c>
      <c r="AI10">
        <v>122220.7031</v>
      </c>
      <c r="AJ10">
        <v>86905.15625</v>
      </c>
      <c r="AO10">
        <v>5644.6713870000003</v>
      </c>
      <c r="AP10">
        <v>11054.365229999999</v>
      </c>
      <c r="AQ10">
        <v>61110.351560000003</v>
      </c>
      <c r="AR10">
        <v>86905.15625</v>
      </c>
      <c r="AW10">
        <v>0.47765165599999998</v>
      </c>
      <c r="AX10">
        <v>1.1056329009999999</v>
      </c>
      <c r="AY10">
        <v>0.71105104699999999</v>
      </c>
      <c r="BD10">
        <v>4.0999999049999998</v>
      </c>
      <c r="BE10">
        <v>5</v>
      </c>
      <c r="BF10">
        <v>2</v>
      </c>
      <c r="BK10">
        <v>25.768391000000001</v>
      </c>
      <c r="BL10">
        <v>11.402926000000001</v>
      </c>
      <c r="BM10">
        <v>42.526651999999999</v>
      </c>
      <c r="BN10">
        <v>463.10589299999998</v>
      </c>
      <c r="BO10">
        <v>37.382781000000001</v>
      </c>
      <c r="BP10">
        <v>10.572754</v>
      </c>
      <c r="BQ10">
        <v>26.810027000000002</v>
      </c>
      <c r="BR10">
        <v>28.882100999999999</v>
      </c>
      <c r="BS10">
        <v>19.506430999999999</v>
      </c>
      <c r="BT10">
        <v>30.185677999999999</v>
      </c>
      <c r="BU10">
        <v>19.089281</v>
      </c>
      <c r="BV10">
        <v>1365.5621599999999</v>
      </c>
      <c r="BW10">
        <v>328.66311300000001</v>
      </c>
      <c r="BX10">
        <v>1.603448</v>
      </c>
      <c r="BY10">
        <v>107.542174</v>
      </c>
      <c r="BZ10">
        <v>859.18489099999999</v>
      </c>
      <c r="CA10">
        <v>30.516787999999998</v>
      </c>
      <c r="CB10">
        <v>336.35821199999998</v>
      </c>
      <c r="CC10">
        <v>30.833485</v>
      </c>
      <c r="CD10" t="s">
        <v>116</v>
      </c>
      <c r="CE10">
        <v>294243783.80000001</v>
      </c>
      <c r="CF10">
        <v>212817658</v>
      </c>
      <c r="CG10">
        <v>148136687.5</v>
      </c>
      <c r="CH10">
        <v>119661541.5</v>
      </c>
      <c r="CI10">
        <v>83093655.299999997</v>
      </c>
      <c r="CJ10">
        <v>69724755.489999995</v>
      </c>
      <c r="CK10">
        <v>2788.012205</v>
      </c>
      <c r="CL10">
        <v>3626.3447259999998</v>
      </c>
      <c r="CM10">
        <v>2056.9105370000002</v>
      </c>
      <c r="CN10">
        <v>1799.2008840000001</v>
      </c>
      <c r="CO10">
        <v>1421.902763</v>
      </c>
      <c r="CP10">
        <v>1359.746956</v>
      </c>
      <c r="CQ10">
        <v>4.106789</v>
      </c>
      <c r="CR10">
        <v>335.58139499999999</v>
      </c>
      <c r="CS10">
        <v>44.661354580000001</v>
      </c>
      <c r="CT10">
        <v>0.53857871000000002</v>
      </c>
      <c r="CU10">
        <v>0.57943643700000003</v>
      </c>
      <c r="CV10">
        <v>0.49772105100000003</v>
      </c>
      <c r="CW10">
        <v>0.45872049500000001</v>
      </c>
      <c r="CX10">
        <v>0.42714865600000002</v>
      </c>
      <c r="CY10">
        <v>0.397433963</v>
      </c>
      <c r="CZ10">
        <v>3094205</v>
      </c>
      <c r="DA10">
        <v>921.51914799999997</v>
      </c>
      <c r="DB10" t="s">
        <v>117</v>
      </c>
      <c r="DC10" t="s">
        <v>110</v>
      </c>
      <c r="DD10" t="s">
        <v>112</v>
      </c>
    </row>
    <row r="11" spans="1:108" x14ac:dyDescent="0.3">
      <c r="A11" t="s">
        <v>126</v>
      </c>
      <c r="B11" s="2">
        <v>2</v>
      </c>
      <c r="C11">
        <v>12694.66699</v>
      </c>
      <c r="D11">
        <v>9315.6220699999994</v>
      </c>
      <c r="E11">
        <v>146.5135803</v>
      </c>
      <c r="F11">
        <v>4</v>
      </c>
      <c r="G11">
        <v>13451.95508</v>
      </c>
      <c r="H11">
        <v>52609.972659999999</v>
      </c>
      <c r="I11">
        <v>1.3627288339999999</v>
      </c>
      <c r="J11">
        <v>0.80966818299999999</v>
      </c>
      <c r="K11">
        <v>2.9735500000000002E-4</v>
      </c>
      <c r="L11" s="1">
        <v>2.18E-8</v>
      </c>
      <c r="M11">
        <v>0.66519898200000005</v>
      </c>
      <c r="N11">
        <v>1.2350739239999999</v>
      </c>
      <c r="O11" s="1">
        <v>7.6000000000000004E-5</v>
      </c>
      <c r="P11">
        <v>1.3534800000000001E-4</v>
      </c>
      <c r="Q11">
        <v>1.2348107100000001</v>
      </c>
      <c r="R11">
        <v>0.943704247</v>
      </c>
      <c r="S11">
        <v>0.24129773700000001</v>
      </c>
      <c r="T11">
        <v>3</v>
      </c>
      <c r="U11" s="1">
        <v>2.73E-8</v>
      </c>
      <c r="V11">
        <v>2.0171100000000001E-4</v>
      </c>
      <c r="W11" s="1">
        <v>3.7E-12</v>
      </c>
      <c r="X11">
        <v>5.4139300000000004E-4</v>
      </c>
      <c r="Y11">
        <v>3</v>
      </c>
      <c r="Z11">
        <v>1</v>
      </c>
      <c r="AG11">
        <v>13576.106449999999</v>
      </c>
      <c r="AH11">
        <v>6254.2470700000003</v>
      </c>
      <c r="AO11">
        <v>4525.3686520000001</v>
      </c>
      <c r="AP11">
        <v>6254.2470700000003</v>
      </c>
      <c r="AW11">
        <v>0.46068045499999999</v>
      </c>
      <c r="BD11">
        <v>3</v>
      </c>
      <c r="BK11">
        <v>26.192595000000001</v>
      </c>
      <c r="BL11">
        <v>11.126295000000001</v>
      </c>
      <c r="BM11">
        <v>43.037711999999999</v>
      </c>
      <c r="BN11">
        <v>435.74757399999999</v>
      </c>
      <c r="BO11">
        <v>36.939379000000002</v>
      </c>
      <c r="BP11">
        <v>11.087047</v>
      </c>
      <c r="BQ11">
        <v>25.852332000000001</v>
      </c>
      <c r="BR11">
        <v>29.356649000000001</v>
      </c>
      <c r="BS11">
        <v>19.879792999999999</v>
      </c>
      <c r="BT11">
        <v>30.278756000000001</v>
      </c>
      <c r="BU11">
        <v>19.879792999999999</v>
      </c>
      <c r="BV11">
        <v>1445</v>
      </c>
      <c r="BW11">
        <v>307.72020700000002</v>
      </c>
      <c r="BX11">
        <v>2.19171</v>
      </c>
      <c r="BY11">
        <v>97.947513999999998</v>
      </c>
      <c r="BZ11">
        <v>838.233161</v>
      </c>
      <c r="CA11">
        <v>29.533678999999999</v>
      </c>
      <c r="CB11">
        <v>449.81347199999999</v>
      </c>
      <c r="CC11">
        <v>29.533678999999999</v>
      </c>
      <c r="CD11" t="s">
        <v>116</v>
      </c>
      <c r="CE11">
        <v>370258070</v>
      </c>
      <c r="CF11">
        <v>267685325</v>
      </c>
      <c r="CG11">
        <v>187642190</v>
      </c>
      <c r="CH11">
        <v>150485080</v>
      </c>
      <c r="CI11">
        <v>101525480</v>
      </c>
      <c r="CJ11">
        <v>83465095</v>
      </c>
      <c r="CK11">
        <v>3988.2775999999999</v>
      </c>
      <c r="CL11">
        <v>5187.5200000000004</v>
      </c>
      <c r="CM11">
        <v>2991.1864999999998</v>
      </c>
      <c r="CN11">
        <v>2581.578</v>
      </c>
      <c r="CO11">
        <v>1917.2467999999999</v>
      </c>
      <c r="CP11">
        <v>1752.8909000000001</v>
      </c>
      <c r="CQ11">
        <v>4.6008370000000003</v>
      </c>
      <c r="CR11">
        <v>339.5</v>
      </c>
      <c r="CS11">
        <v>63.392857139999997</v>
      </c>
      <c r="CT11">
        <v>0.62019219999999997</v>
      </c>
      <c r="CU11">
        <v>0.66724132999999997</v>
      </c>
      <c r="CV11">
        <v>0.57314319999999996</v>
      </c>
      <c r="CW11">
        <v>0.5282327</v>
      </c>
      <c r="CX11">
        <v>0.4918766</v>
      </c>
      <c r="CY11">
        <v>0.45765909999999999</v>
      </c>
      <c r="CZ11">
        <v>268150.97159999999</v>
      </c>
      <c r="DA11">
        <v>1772.7339030000001</v>
      </c>
      <c r="DB11" t="s">
        <v>117</v>
      </c>
      <c r="DC11" t="s">
        <v>127</v>
      </c>
      <c r="DD11" t="s">
        <v>110</v>
      </c>
    </row>
    <row r="12" spans="1:108" x14ac:dyDescent="0.3">
      <c r="A12" t="s">
        <v>128</v>
      </c>
      <c r="B12" s="2">
        <v>5</v>
      </c>
      <c r="C12">
        <v>463678.71879999997</v>
      </c>
      <c r="D12">
        <v>330162.8125</v>
      </c>
      <c r="E12">
        <v>21904.48242</v>
      </c>
      <c r="F12">
        <v>1204</v>
      </c>
      <c r="G12">
        <v>341410.34379999997</v>
      </c>
      <c r="H12">
        <v>1098149.25</v>
      </c>
      <c r="I12">
        <v>1.4043941499999999</v>
      </c>
      <c r="J12">
        <v>0.18792287999999999</v>
      </c>
      <c r="K12">
        <v>3.526548E-3</v>
      </c>
      <c r="L12" s="1">
        <v>7.0200000000000001E-11</v>
      </c>
      <c r="M12">
        <v>0.22825489900000001</v>
      </c>
      <c r="N12">
        <v>5.3213319779999999</v>
      </c>
      <c r="O12">
        <v>3.6333900000000001E-4</v>
      </c>
      <c r="P12">
        <v>1.6182600000000001E-4</v>
      </c>
      <c r="Q12">
        <v>2.107978106</v>
      </c>
      <c r="R12">
        <v>1.358127356</v>
      </c>
      <c r="S12">
        <v>0.422236532</v>
      </c>
      <c r="T12">
        <v>315</v>
      </c>
      <c r="U12" s="1">
        <v>1.8200000000000001E-8</v>
      </c>
      <c r="V12">
        <v>1.12562E-4</v>
      </c>
      <c r="W12" s="1">
        <v>2.9500000000000002E-12</v>
      </c>
      <c r="X12">
        <v>0.19483829999999999</v>
      </c>
      <c r="Y12">
        <v>315</v>
      </c>
      <c r="Z12">
        <v>67</v>
      </c>
      <c r="AA12">
        <v>13</v>
      </c>
      <c r="AB12">
        <v>3</v>
      </c>
      <c r="AC12">
        <v>1</v>
      </c>
      <c r="AG12">
        <v>1756620.375</v>
      </c>
      <c r="AH12">
        <v>817386.5</v>
      </c>
      <c r="AI12">
        <v>396399.9375</v>
      </c>
      <c r="AJ12">
        <v>274903.03129999997</v>
      </c>
      <c r="AK12">
        <v>299401.1875</v>
      </c>
      <c r="AO12">
        <v>5576.5727539999998</v>
      </c>
      <c r="AP12">
        <v>12199.79883</v>
      </c>
      <c r="AQ12">
        <v>30492.302729999999</v>
      </c>
      <c r="AR12">
        <v>91634.34375</v>
      </c>
      <c r="AS12">
        <v>299401.1875</v>
      </c>
      <c r="AW12">
        <v>0.46531766699999999</v>
      </c>
      <c r="AX12">
        <v>0.48496022799999999</v>
      </c>
      <c r="AY12">
        <v>0.69349920700000001</v>
      </c>
      <c r="AZ12">
        <v>1.0891156200000001</v>
      </c>
      <c r="BD12">
        <v>4.7014923099999999</v>
      </c>
      <c r="BE12">
        <v>5.1538462640000002</v>
      </c>
      <c r="BF12">
        <v>4.3333334920000004</v>
      </c>
      <c r="BG12">
        <v>3</v>
      </c>
      <c r="BK12">
        <v>25.324363999999999</v>
      </c>
      <c r="BL12">
        <v>11.317985999999999</v>
      </c>
      <c r="BM12">
        <v>40.461182000000001</v>
      </c>
      <c r="BN12">
        <v>493.63209499999999</v>
      </c>
      <c r="BO12">
        <v>38.792318999999999</v>
      </c>
      <c r="BP12">
        <v>10.797642</v>
      </c>
      <c r="BQ12">
        <v>27.994676999999999</v>
      </c>
      <c r="BR12">
        <v>27.586144999999998</v>
      </c>
      <c r="BS12">
        <v>18.959130999999999</v>
      </c>
      <c r="BT12">
        <v>31.029907000000001</v>
      </c>
      <c r="BU12">
        <v>18.706263</v>
      </c>
      <c r="BV12">
        <v>1213.5546099999999</v>
      </c>
      <c r="BW12">
        <v>306.45187900000002</v>
      </c>
      <c r="BX12">
        <v>3.0376240000000001</v>
      </c>
      <c r="BY12">
        <v>115.792655</v>
      </c>
      <c r="BZ12">
        <v>829.95457399999998</v>
      </c>
      <c r="CA12">
        <v>26.053864999999998</v>
      </c>
      <c r="CB12">
        <v>236.93510599999999</v>
      </c>
      <c r="CC12">
        <v>34.614645000000003</v>
      </c>
      <c r="CD12" t="s">
        <v>116</v>
      </c>
      <c r="CE12">
        <v>193803869.69999999</v>
      </c>
      <c r="CF12">
        <v>139464558.5</v>
      </c>
      <c r="CG12">
        <v>95072538.819999993</v>
      </c>
      <c r="CH12">
        <v>76975155.099999994</v>
      </c>
      <c r="CI12">
        <v>55169759.770000003</v>
      </c>
      <c r="CJ12">
        <v>46898096.509999998</v>
      </c>
      <c r="CK12">
        <v>2346.5167339999998</v>
      </c>
      <c r="CL12">
        <v>3052.0952179999999</v>
      </c>
      <c r="CM12">
        <v>1713.2543700000001</v>
      </c>
      <c r="CN12">
        <v>1511.417903</v>
      </c>
      <c r="CO12">
        <v>1239.6996019999999</v>
      </c>
      <c r="CP12">
        <v>1215.136213</v>
      </c>
      <c r="CQ12">
        <v>7.7627629999999996</v>
      </c>
      <c r="CR12">
        <v>433.03225800000001</v>
      </c>
      <c r="CS12">
        <v>42.26073014</v>
      </c>
      <c r="CT12">
        <v>0.50855869399999998</v>
      </c>
      <c r="CU12">
        <v>0.54713902800000003</v>
      </c>
      <c r="CV12">
        <v>0.46997840600000002</v>
      </c>
      <c r="CW12">
        <v>0.43315171400000002</v>
      </c>
      <c r="CX12">
        <v>0.40333967599999998</v>
      </c>
      <c r="CY12">
        <v>0.37528125800000001</v>
      </c>
      <c r="CZ12">
        <v>15777280</v>
      </c>
      <c r="DA12">
        <v>722.63753999999994</v>
      </c>
      <c r="DB12" t="s">
        <v>117</v>
      </c>
      <c r="DC12" t="s">
        <v>118</v>
      </c>
      <c r="DD12" t="s">
        <v>114</v>
      </c>
    </row>
    <row r="13" spans="1:108" x14ac:dyDescent="0.3">
      <c r="A13" t="s">
        <v>129</v>
      </c>
      <c r="B13" s="2">
        <v>4</v>
      </c>
      <c r="C13">
        <v>177011.01560000001</v>
      </c>
      <c r="D13">
        <v>141331.07810000001</v>
      </c>
      <c r="E13">
        <v>3892.9738769999999</v>
      </c>
      <c r="F13">
        <v>6211</v>
      </c>
      <c r="G13">
        <v>143702.125</v>
      </c>
      <c r="H13">
        <v>410573.625</v>
      </c>
      <c r="I13">
        <v>1.252456427</v>
      </c>
      <c r="J13">
        <v>0.188518986</v>
      </c>
      <c r="K13">
        <v>4.3221350999999998E-2</v>
      </c>
      <c r="L13" s="1">
        <v>3.9499999999999998E-10</v>
      </c>
      <c r="M13">
        <v>0.29020792200000001</v>
      </c>
      <c r="N13">
        <v>5.3045053480000002</v>
      </c>
      <c r="O13">
        <v>1.8997799999999999E-4</v>
      </c>
      <c r="P13">
        <v>1.5824200000000001E-4</v>
      </c>
      <c r="Q13">
        <v>1.869483113</v>
      </c>
      <c r="R13">
        <v>1.2317912579999999</v>
      </c>
      <c r="S13">
        <v>0.43113100500000001</v>
      </c>
      <c r="T13">
        <v>62</v>
      </c>
      <c r="U13" s="1">
        <v>2E-8</v>
      </c>
      <c r="V13">
        <v>1.2661700000000001E-4</v>
      </c>
      <c r="W13" s="1">
        <v>3.17E-12</v>
      </c>
      <c r="X13">
        <v>0.98283958400000004</v>
      </c>
      <c r="Y13">
        <v>62</v>
      </c>
      <c r="Z13">
        <v>12</v>
      </c>
      <c r="AA13">
        <v>3</v>
      </c>
      <c r="AB13">
        <v>1</v>
      </c>
      <c r="AG13">
        <v>316629</v>
      </c>
      <c r="AH13">
        <v>122135.1719</v>
      </c>
      <c r="AI13">
        <v>60169.476560000003</v>
      </c>
      <c r="AJ13">
        <v>117097.4063</v>
      </c>
      <c r="AO13">
        <v>5106.9194340000004</v>
      </c>
      <c r="AP13">
        <v>10177.93066</v>
      </c>
      <c r="AQ13">
        <v>20056.492190000001</v>
      </c>
      <c r="AR13">
        <v>117097.4063</v>
      </c>
      <c r="AW13">
        <v>0.38573589899999999</v>
      </c>
      <c r="AX13">
        <v>0.49264660500000002</v>
      </c>
      <c r="AY13">
        <v>1.9461263419999999</v>
      </c>
      <c r="BD13">
        <v>5.1666665079999996</v>
      </c>
      <c r="BE13">
        <v>4</v>
      </c>
      <c r="BF13">
        <v>3</v>
      </c>
      <c r="BK13">
        <v>7.8065369999999996</v>
      </c>
      <c r="BL13">
        <v>10.379593</v>
      </c>
      <c r="BM13">
        <v>44.003822999999997</v>
      </c>
      <c r="BN13">
        <v>497.94121100000001</v>
      </c>
      <c r="BO13">
        <v>17.580836000000001</v>
      </c>
      <c r="BP13">
        <v>-5.958672</v>
      </c>
      <c r="BQ13">
        <v>23.539508000000001</v>
      </c>
      <c r="BR13">
        <v>13.472270999999999</v>
      </c>
      <c r="BS13">
        <v>2.4953609999999999</v>
      </c>
      <c r="BT13">
        <v>13.476865</v>
      </c>
      <c r="BU13">
        <v>1.3485480000000001</v>
      </c>
      <c r="BV13">
        <v>1497.193573</v>
      </c>
      <c r="BW13">
        <v>375.04723200000001</v>
      </c>
      <c r="BX13">
        <v>6.686992</v>
      </c>
      <c r="BY13">
        <v>97.257993999999997</v>
      </c>
      <c r="BZ13">
        <v>892.31378199999995</v>
      </c>
      <c r="CA13">
        <v>29.107433</v>
      </c>
      <c r="CB13">
        <v>891.66550500000005</v>
      </c>
      <c r="CC13">
        <v>45.269067</v>
      </c>
      <c r="CD13" t="s">
        <v>110</v>
      </c>
      <c r="CE13">
        <v>12537914.91</v>
      </c>
      <c r="CF13">
        <v>9467456.1089999992</v>
      </c>
      <c r="CG13">
        <v>6429036.7209999999</v>
      </c>
      <c r="CH13">
        <v>4858194.2010000004</v>
      </c>
      <c r="CI13">
        <v>3456601.4270000001</v>
      </c>
      <c r="CJ13">
        <v>2624828.3319999999</v>
      </c>
      <c r="CK13">
        <v>5724.8691820000004</v>
      </c>
      <c r="CL13">
        <v>7286.0431600000002</v>
      </c>
      <c r="CM13">
        <v>3954.367452</v>
      </c>
      <c r="CN13">
        <v>2890.3009940000002</v>
      </c>
      <c r="CO13">
        <v>2122.7807320000002</v>
      </c>
      <c r="CP13">
        <v>1775.52864</v>
      </c>
      <c r="CQ13">
        <v>0.44534099999999999</v>
      </c>
      <c r="CR13">
        <v>133.94</v>
      </c>
      <c r="CS13">
        <v>0.70826306900000002</v>
      </c>
      <c r="CT13">
        <v>0.56719537799999997</v>
      </c>
      <c r="CU13">
        <v>0.60050084500000001</v>
      </c>
      <c r="CV13">
        <v>0.53673550000000003</v>
      </c>
      <c r="CW13">
        <v>0.50643006300000004</v>
      </c>
      <c r="CX13">
        <v>0.47931762100000003</v>
      </c>
      <c r="CY13">
        <v>0.452753984</v>
      </c>
      <c r="CZ13">
        <v>156647.7072</v>
      </c>
      <c r="DA13">
        <v>39.516921000000004</v>
      </c>
      <c r="DB13" t="s">
        <v>121</v>
      </c>
      <c r="DC13" t="s">
        <v>118</v>
      </c>
      <c r="DD13" t="s">
        <v>114</v>
      </c>
    </row>
    <row r="14" spans="1:108" x14ac:dyDescent="0.3">
      <c r="A14" t="s">
        <v>130</v>
      </c>
      <c r="B14" s="2">
        <v>4</v>
      </c>
      <c r="C14">
        <v>232643.07810000001</v>
      </c>
      <c r="D14">
        <v>171425.67189999999</v>
      </c>
      <c r="E14">
        <v>4486.435547</v>
      </c>
      <c r="F14">
        <v>449</v>
      </c>
      <c r="G14">
        <v>174895.9063</v>
      </c>
      <c r="H14">
        <v>494078.96879999997</v>
      </c>
      <c r="I14">
        <v>1.35710752</v>
      </c>
      <c r="J14">
        <v>0.14667028200000001</v>
      </c>
      <c r="K14">
        <v>2.5672410000000001E-3</v>
      </c>
      <c r="L14" s="1">
        <v>3.0299999999999999E-10</v>
      </c>
      <c r="M14">
        <v>0.23095031099999999</v>
      </c>
      <c r="N14">
        <v>6.8180136679999999</v>
      </c>
      <c r="O14">
        <v>1.4167800000000001E-4</v>
      </c>
      <c r="P14">
        <v>1.5603700000000001E-4</v>
      </c>
      <c r="Q14">
        <v>2.0956408980000001</v>
      </c>
      <c r="R14">
        <v>1.3301802869999999</v>
      </c>
      <c r="S14">
        <v>0.47086212</v>
      </c>
      <c r="T14">
        <v>58</v>
      </c>
      <c r="U14" s="1">
        <v>1.5600000000000001E-8</v>
      </c>
      <c r="V14">
        <v>1E-4</v>
      </c>
      <c r="W14" s="1">
        <v>2.4299999999999999E-12</v>
      </c>
      <c r="X14">
        <v>7.0060782000000002E-2</v>
      </c>
      <c r="Y14">
        <v>58</v>
      </c>
      <c r="Z14">
        <v>9</v>
      </c>
      <c r="AA14">
        <v>2</v>
      </c>
      <c r="AB14">
        <v>1</v>
      </c>
      <c r="AG14">
        <v>300637.28129999997</v>
      </c>
      <c r="AH14">
        <v>173040.2813</v>
      </c>
      <c r="AI14">
        <v>73708.875</v>
      </c>
      <c r="AJ14">
        <v>152665.17189999999</v>
      </c>
      <c r="AO14">
        <v>5183.4013670000004</v>
      </c>
      <c r="AP14">
        <v>19226.697270000001</v>
      </c>
      <c r="AQ14">
        <v>36854.4375</v>
      </c>
      <c r="AR14">
        <v>152665.17189999999</v>
      </c>
      <c r="AW14">
        <v>0.575578272</v>
      </c>
      <c r="AX14">
        <v>0.42596367000000002</v>
      </c>
      <c r="AY14">
        <v>2.071191072</v>
      </c>
      <c r="BD14">
        <v>6.4444446559999999</v>
      </c>
      <c r="BE14">
        <v>4.5</v>
      </c>
      <c r="BF14">
        <v>2</v>
      </c>
      <c r="BK14">
        <v>25.778604000000001</v>
      </c>
      <c r="BL14">
        <v>11.710461</v>
      </c>
      <c r="BM14">
        <v>42.215595</v>
      </c>
      <c r="BN14">
        <v>480.92538200000001</v>
      </c>
      <c r="BO14">
        <v>38.529983000000001</v>
      </c>
      <c r="BP14">
        <v>10.78304</v>
      </c>
      <c r="BQ14">
        <v>27.746943000000002</v>
      </c>
      <c r="BR14">
        <v>28.274173999999999</v>
      </c>
      <c r="BS14">
        <v>19.542199</v>
      </c>
      <c r="BT14">
        <v>31.084188000000001</v>
      </c>
      <c r="BU14">
        <v>19.173552000000001</v>
      </c>
      <c r="BV14">
        <v>1247.2797929999999</v>
      </c>
      <c r="BW14">
        <v>307.89050099999997</v>
      </c>
      <c r="BX14">
        <v>2.9554399999999998</v>
      </c>
      <c r="BY14">
        <v>112.059601</v>
      </c>
      <c r="BZ14">
        <v>822.94939599999998</v>
      </c>
      <c r="CA14">
        <v>27.228325000000002</v>
      </c>
      <c r="CB14">
        <v>268.38842799999998</v>
      </c>
      <c r="CC14">
        <v>33.344040999999997</v>
      </c>
      <c r="CD14" t="s">
        <v>116</v>
      </c>
      <c r="CE14">
        <v>152519289.19999999</v>
      </c>
      <c r="CF14">
        <v>110181495.90000001</v>
      </c>
      <c r="CG14">
        <v>75273854.159999996</v>
      </c>
      <c r="CH14">
        <v>61545553.899999999</v>
      </c>
      <c r="CI14">
        <v>45303601.18</v>
      </c>
      <c r="CJ14">
        <v>39482880.159999996</v>
      </c>
      <c r="CK14">
        <v>2260.8464610000001</v>
      </c>
      <c r="CL14">
        <v>2940.6646019999998</v>
      </c>
      <c r="CM14">
        <v>1646.569387</v>
      </c>
      <c r="CN14">
        <v>1455.574869</v>
      </c>
      <c r="CO14">
        <v>1204.3438719999999</v>
      </c>
      <c r="CP14">
        <v>1187.0751279999999</v>
      </c>
      <c r="CQ14">
        <v>4.304996</v>
      </c>
      <c r="CR14">
        <v>328.622951</v>
      </c>
      <c r="CS14">
        <v>41.601208460000002</v>
      </c>
      <c r="CT14">
        <v>0.50161753899999995</v>
      </c>
      <c r="CU14">
        <v>0.53967130200000002</v>
      </c>
      <c r="CV14">
        <v>0.46356382099999999</v>
      </c>
      <c r="CW14">
        <v>0.42723976400000002</v>
      </c>
      <c r="CX14">
        <v>0.397834623</v>
      </c>
      <c r="CY14">
        <v>0.37015916399999998</v>
      </c>
      <c r="CZ14">
        <v>2402524</v>
      </c>
      <c r="DA14">
        <v>528.75417100000004</v>
      </c>
      <c r="DB14" t="s">
        <v>117</v>
      </c>
      <c r="DC14" t="s">
        <v>118</v>
      </c>
      <c r="DD14" t="s">
        <v>110</v>
      </c>
    </row>
    <row r="15" spans="1:108" x14ac:dyDescent="0.3">
      <c r="A15" t="s">
        <v>131</v>
      </c>
      <c r="B15" s="2">
        <v>5</v>
      </c>
      <c r="C15">
        <v>291041.09379999997</v>
      </c>
      <c r="D15">
        <v>205205.5625</v>
      </c>
      <c r="E15">
        <v>19162.853520000001</v>
      </c>
      <c r="F15">
        <v>557</v>
      </c>
      <c r="G15">
        <v>209606.89060000001</v>
      </c>
      <c r="H15">
        <v>710930.25</v>
      </c>
      <c r="I15">
        <v>1.418290496</v>
      </c>
      <c r="J15">
        <v>0.43616324699999998</v>
      </c>
      <c r="K15">
        <v>2.6573550000000001E-3</v>
      </c>
      <c r="L15" s="1">
        <v>1.2199999999999999E-10</v>
      </c>
      <c r="M15">
        <v>0.476448596</v>
      </c>
      <c r="N15">
        <v>2.2927196030000001</v>
      </c>
      <c r="O15">
        <v>3.9385000000000001E-4</v>
      </c>
      <c r="P15">
        <v>1.6395E-4</v>
      </c>
      <c r="Q15">
        <v>1.4590431450000001</v>
      </c>
      <c r="R15">
        <v>1.3885091540000001</v>
      </c>
      <c r="S15">
        <v>0.40938064499999999</v>
      </c>
      <c r="T15">
        <v>220</v>
      </c>
      <c r="U15" s="1">
        <v>1.46E-8</v>
      </c>
      <c r="V15" s="1">
        <v>8.9099999999999997E-5</v>
      </c>
      <c r="W15" s="1">
        <v>2.3999999999999999E-12</v>
      </c>
      <c r="X15">
        <v>9.1319873999999995E-2</v>
      </c>
      <c r="Y15">
        <v>220</v>
      </c>
      <c r="Z15">
        <v>43</v>
      </c>
      <c r="AA15">
        <v>12</v>
      </c>
      <c r="AB15">
        <v>4</v>
      </c>
      <c r="AC15">
        <v>1</v>
      </c>
      <c r="AG15">
        <v>1420586.25</v>
      </c>
      <c r="AH15">
        <v>756499.5625</v>
      </c>
      <c r="AI15">
        <v>426683.96879999997</v>
      </c>
      <c r="AJ15">
        <v>486951.25</v>
      </c>
      <c r="AK15">
        <v>51019.363279999998</v>
      </c>
      <c r="AO15">
        <v>6457.2104490000002</v>
      </c>
      <c r="AP15">
        <v>17593.01367</v>
      </c>
      <c r="AQ15">
        <v>35556.996090000001</v>
      </c>
      <c r="AR15">
        <v>121737.8125</v>
      </c>
      <c r="AS15">
        <v>51019.363279999998</v>
      </c>
      <c r="AW15">
        <v>0.53252631399999995</v>
      </c>
      <c r="AX15">
        <v>0.56402409099999995</v>
      </c>
      <c r="AY15">
        <v>1.1412457229999999</v>
      </c>
      <c r="AZ15">
        <v>0.104773045</v>
      </c>
      <c r="BD15">
        <v>5.1162791250000001</v>
      </c>
      <c r="BE15">
        <v>3.5833332539999998</v>
      </c>
      <c r="BF15">
        <v>3</v>
      </c>
      <c r="BG15">
        <v>4</v>
      </c>
      <c r="BK15">
        <v>25.907135</v>
      </c>
      <c r="BL15">
        <v>11.496072</v>
      </c>
      <c r="BM15">
        <v>42.739645000000003</v>
      </c>
      <c r="BN15">
        <v>462.22922499999999</v>
      </c>
      <c r="BO15">
        <v>37.809083000000001</v>
      </c>
      <c r="BP15">
        <v>10.905593</v>
      </c>
      <c r="BQ15">
        <v>26.903490000000001</v>
      </c>
      <c r="BR15">
        <v>28.756363</v>
      </c>
      <c r="BS15">
        <v>19.729201</v>
      </c>
      <c r="BT15">
        <v>30.640982999999999</v>
      </c>
      <c r="BU15">
        <v>19.380220000000001</v>
      </c>
      <c r="BV15">
        <v>1326.954101</v>
      </c>
      <c r="BW15">
        <v>334.07412599999998</v>
      </c>
      <c r="BX15">
        <v>2.542017</v>
      </c>
      <c r="BY15">
        <v>110.52819599999999</v>
      </c>
      <c r="BZ15">
        <v>860.79234099999996</v>
      </c>
      <c r="CA15">
        <v>29.414266999999999</v>
      </c>
      <c r="CB15">
        <v>306.61258500000002</v>
      </c>
      <c r="CC15">
        <v>32.019329999999997</v>
      </c>
      <c r="CD15" t="s">
        <v>116</v>
      </c>
      <c r="CE15">
        <v>277972901.69999999</v>
      </c>
      <c r="CF15">
        <v>201022334.90000001</v>
      </c>
      <c r="CG15">
        <v>139999525.19999999</v>
      </c>
      <c r="CH15">
        <v>112995292.40000001</v>
      </c>
      <c r="CI15">
        <v>78236432.590000004</v>
      </c>
      <c r="CJ15">
        <v>65502953.689999998</v>
      </c>
      <c r="CK15">
        <v>2899.980282</v>
      </c>
      <c r="CL15">
        <v>3771.9806779999999</v>
      </c>
      <c r="CM15">
        <v>2144.0654979999999</v>
      </c>
      <c r="CN15">
        <v>1872.185794</v>
      </c>
      <c r="CO15">
        <v>1468.111476</v>
      </c>
      <c r="CP15">
        <v>1396.4218209999999</v>
      </c>
      <c r="CQ15">
        <v>3.4220809999999999</v>
      </c>
      <c r="CR15">
        <v>304.81376499999999</v>
      </c>
      <c r="CS15">
        <v>42.012835879999997</v>
      </c>
      <c r="CT15">
        <v>0.54591652700000004</v>
      </c>
      <c r="CU15">
        <v>0.58733091999999998</v>
      </c>
      <c r="CV15">
        <v>0.50450220899999998</v>
      </c>
      <c r="CW15">
        <v>0.46497029400000001</v>
      </c>
      <c r="CX15">
        <v>0.43296830400000003</v>
      </c>
      <c r="CY15">
        <v>0.402848767</v>
      </c>
      <c r="CZ15">
        <v>13108320</v>
      </c>
      <c r="DA15">
        <v>683.97096499999998</v>
      </c>
      <c r="DB15" t="s">
        <v>117</v>
      </c>
      <c r="DC15" t="s">
        <v>118</v>
      </c>
      <c r="DD15" t="s">
        <v>112</v>
      </c>
    </row>
    <row r="16" spans="1:108" x14ac:dyDescent="0.3">
      <c r="A16" t="s">
        <v>132</v>
      </c>
      <c r="B16" s="2">
        <v>4</v>
      </c>
      <c r="C16">
        <v>92433.679690000004</v>
      </c>
      <c r="D16">
        <v>63537.039060000003</v>
      </c>
      <c r="E16">
        <v>2188.4196780000002</v>
      </c>
      <c r="F16">
        <v>926</v>
      </c>
      <c r="G16">
        <v>69395.03125</v>
      </c>
      <c r="H16">
        <v>240174.5313</v>
      </c>
      <c r="I16">
        <v>1.454799891</v>
      </c>
      <c r="J16">
        <v>0.45443719599999999</v>
      </c>
      <c r="K16">
        <v>1.3343895E-2</v>
      </c>
      <c r="L16" s="1">
        <v>1.09E-9</v>
      </c>
      <c r="M16">
        <v>0.47674545600000001</v>
      </c>
      <c r="N16">
        <v>2.2005240920000002</v>
      </c>
      <c r="O16">
        <v>1.66546E-4</v>
      </c>
      <c r="P16">
        <v>1.6614000000000001E-4</v>
      </c>
      <c r="Q16">
        <v>1.4585888389999999</v>
      </c>
      <c r="R16">
        <v>1.331992745</v>
      </c>
      <c r="S16">
        <v>0.38486045600000002</v>
      </c>
      <c r="T16">
        <v>32</v>
      </c>
      <c r="U16" s="1">
        <v>1.8299999999999998E-8</v>
      </c>
      <c r="V16">
        <v>1.10016E-4</v>
      </c>
      <c r="W16" s="1">
        <v>3.04E-12</v>
      </c>
      <c r="X16">
        <v>0.153845653</v>
      </c>
      <c r="Y16">
        <v>32</v>
      </c>
      <c r="Z16">
        <v>5</v>
      </c>
      <c r="AA16">
        <v>2</v>
      </c>
      <c r="AB16">
        <v>1</v>
      </c>
      <c r="AG16">
        <v>226778.6563</v>
      </c>
      <c r="AH16">
        <v>57366.324220000002</v>
      </c>
      <c r="AI16">
        <v>43368.855470000002</v>
      </c>
      <c r="AJ16">
        <v>36070.234380000002</v>
      </c>
      <c r="AO16">
        <v>7086.8330079999996</v>
      </c>
      <c r="AP16">
        <v>11473.264649999999</v>
      </c>
      <c r="AQ16">
        <v>21684.427729999999</v>
      </c>
      <c r="AR16">
        <v>36070.234380000002</v>
      </c>
      <c r="AW16">
        <v>0.25296175500000001</v>
      </c>
      <c r="AX16">
        <v>0.75599849200000002</v>
      </c>
      <c r="AY16">
        <v>0.83170825199999998</v>
      </c>
      <c r="BD16">
        <v>6.4000000950000002</v>
      </c>
      <c r="BE16">
        <v>2.5</v>
      </c>
      <c r="BF16">
        <v>2</v>
      </c>
      <c r="BK16">
        <v>25.838336999999999</v>
      </c>
      <c r="BL16">
        <v>12.291600000000001</v>
      </c>
      <c r="BM16">
        <v>51.657487000000003</v>
      </c>
      <c r="BN16">
        <v>275.45300200000003</v>
      </c>
      <c r="BO16">
        <v>36.964184000000003</v>
      </c>
      <c r="BP16">
        <v>13.17375</v>
      </c>
      <c r="BQ16">
        <v>23.790434000000001</v>
      </c>
      <c r="BR16">
        <v>25.77392</v>
      </c>
      <c r="BS16">
        <v>23.957059000000001</v>
      </c>
      <c r="BT16">
        <v>29.450858</v>
      </c>
      <c r="BU16">
        <v>22.379123</v>
      </c>
      <c r="BV16">
        <v>2726.1902150000001</v>
      </c>
      <c r="BW16">
        <v>1093.751004</v>
      </c>
      <c r="BX16">
        <v>0.54947100000000004</v>
      </c>
      <c r="BY16">
        <v>160.062285</v>
      </c>
      <c r="BZ16">
        <v>2287.3935740000002</v>
      </c>
      <c r="CA16">
        <v>2.9817450000000001</v>
      </c>
      <c r="CB16">
        <v>336.17378600000001</v>
      </c>
      <c r="CC16">
        <v>4.7535600000000002</v>
      </c>
      <c r="CD16" t="s">
        <v>116</v>
      </c>
      <c r="CE16">
        <v>116926354.3</v>
      </c>
      <c r="CF16">
        <v>85148156.5</v>
      </c>
      <c r="CG16">
        <v>58972067.789999999</v>
      </c>
      <c r="CH16">
        <v>40660399.140000001</v>
      </c>
      <c r="CI16">
        <v>32546801.98</v>
      </c>
      <c r="CJ16">
        <v>22735384.629999999</v>
      </c>
      <c r="CK16">
        <v>6587.9273110000004</v>
      </c>
      <c r="CL16">
        <v>8569.0333859999992</v>
      </c>
      <c r="CM16">
        <v>4838.0194860000001</v>
      </c>
      <c r="CN16">
        <v>3467.4277539999998</v>
      </c>
      <c r="CO16">
        <v>3202.5255040000002</v>
      </c>
      <c r="CP16">
        <v>2568.0943820000002</v>
      </c>
      <c r="CQ16">
        <v>2.3017979999999998</v>
      </c>
      <c r="CR16">
        <v>273.67857099999998</v>
      </c>
      <c r="CS16">
        <v>14.64354528</v>
      </c>
      <c r="CT16">
        <v>0.69075893499999996</v>
      </c>
      <c r="CU16">
        <v>0.74316138200000004</v>
      </c>
      <c r="CV16">
        <v>0.63835659300000003</v>
      </c>
      <c r="CW16">
        <v>0.58833611100000005</v>
      </c>
      <c r="CX16">
        <v>0.54784331600000002</v>
      </c>
      <c r="CY16">
        <v>0.50973246699999997</v>
      </c>
      <c r="CZ16">
        <v>616329.63890000002</v>
      </c>
      <c r="DA16">
        <v>285.05939899999998</v>
      </c>
      <c r="DB16" t="s">
        <v>133</v>
      </c>
      <c r="DC16" t="s">
        <v>134</v>
      </c>
      <c r="DD16" t="s">
        <v>135</v>
      </c>
    </row>
    <row r="17" spans="1:108" x14ac:dyDescent="0.3">
      <c r="A17" t="s">
        <v>136</v>
      </c>
      <c r="B17" s="2">
        <v>4</v>
      </c>
      <c r="C17">
        <v>102817.55469999999</v>
      </c>
      <c r="D17">
        <v>77464.820309999996</v>
      </c>
      <c r="E17">
        <v>2308.2470699999999</v>
      </c>
      <c r="F17">
        <v>517</v>
      </c>
      <c r="G17">
        <v>79989.875</v>
      </c>
      <c r="H17">
        <v>251064.4688</v>
      </c>
      <c r="I17">
        <v>1.327280641</v>
      </c>
      <c r="J17">
        <v>0.36075490700000001</v>
      </c>
      <c r="K17">
        <v>6.463318E-3</v>
      </c>
      <c r="L17" s="1">
        <v>9.2200000000000002E-10</v>
      </c>
      <c r="M17">
        <v>0.46017354700000002</v>
      </c>
      <c r="N17">
        <v>2.7719650269999998</v>
      </c>
      <c r="O17">
        <v>1.7525400000000001E-4</v>
      </c>
      <c r="P17">
        <v>1.71614E-4</v>
      </c>
      <c r="Q17">
        <v>1.4846200940000001</v>
      </c>
      <c r="R17">
        <v>1.2853821519999999</v>
      </c>
      <c r="S17">
        <v>0.40952649699999999</v>
      </c>
      <c r="T17">
        <v>33</v>
      </c>
      <c r="U17" s="1">
        <v>1.9099999999999999E-8</v>
      </c>
      <c r="V17">
        <v>1.11075E-4</v>
      </c>
      <c r="W17" s="1">
        <v>3.27E-12</v>
      </c>
      <c r="X17">
        <v>8.8724673000000004E-2</v>
      </c>
      <c r="Y17">
        <v>33</v>
      </c>
      <c r="Z17">
        <v>8</v>
      </c>
      <c r="AA17">
        <v>2</v>
      </c>
      <c r="AB17">
        <v>1</v>
      </c>
      <c r="AG17">
        <v>206872.75</v>
      </c>
      <c r="AH17">
        <v>81737.953129999994</v>
      </c>
      <c r="AI17">
        <v>89281.515629999994</v>
      </c>
      <c r="AJ17">
        <v>18236.332030000001</v>
      </c>
      <c r="AO17">
        <v>6268.8710940000001</v>
      </c>
      <c r="AP17">
        <v>10217.244140000001</v>
      </c>
      <c r="AQ17">
        <v>44640.757810000003</v>
      </c>
      <c r="AR17">
        <v>18236.332030000001</v>
      </c>
      <c r="AW17">
        <v>0.39511221600000002</v>
      </c>
      <c r="AX17">
        <v>1.0922895669999999</v>
      </c>
      <c r="AY17">
        <v>0.20425652</v>
      </c>
      <c r="BD17">
        <v>4.125</v>
      </c>
      <c r="BE17">
        <v>4</v>
      </c>
      <c r="BF17">
        <v>2</v>
      </c>
      <c r="BK17">
        <v>26.544540000000001</v>
      </c>
      <c r="BL17">
        <v>13.190410999999999</v>
      </c>
      <c r="BM17">
        <v>46.159654000000003</v>
      </c>
      <c r="BN17">
        <v>417.18604900000003</v>
      </c>
      <c r="BO17">
        <v>40.391984999999998</v>
      </c>
      <c r="BP17">
        <v>11.818472999999999</v>
      </c>
      <c r="BQ17">
        <v>28.573512000000001</v>
      </c>
      <c r="BR17">
        <v>27.181916999999999</v>
      </c>
      <c r="BS17">
        <v>26.324292</v>
      </c>
      <c r="BT17">
        <v>31.930385999999999</v>
      </c>
      <c r="BU17">
        <v>21.154993999999999</v>
      </c>
      <c r="BV17">
        <v>902.15204700000004</v>
      </c>
      <c r="BW17">
        <v>303.567251</v>
      </c>
      <c r="BX17">
        <v>0.35947699999999999</v>
      </c>
      <c r="BY17">
        <v>148.939301</v>
      </c>
      <c r="BZ17">
        <v>754.12555899999995</v>
      </c>
      <c r="CA17">
        <v>3.5889229999999999</v>
      </c>
      <c r="CB17">
        <v>114.381837</v>
      </c>
      <c r="CC17">
        <v>5.0811830000000002</v>
      </c>
      <c r="CD17" t="s">
        <v>116</v>
      </c>
      <c r="CE17">
        <v>257966171.90000001</v>
      </c>
      <c r="CF17">
        <v>187405717.59999999</v>
      </c>
      <c r="CG17">
        <v>132375921.90000001</v>
      </c>
      <c r="CH17">
        <v>79648902.569999993</v>
      </c>
      <c r="CI17">
        <v>61798164.460000001</v>
      </c>
      <c r="CJ17">
        <v>46441520.93</v>
      </c>
      <c r="CK17">
        <v>6431.7010140000002</v>
      </c>
      <c r="CL17">
        <v>8365.6604640000005</v>
      </c>
      <c r="CM17">
        <v>4836.3385289999997</v>
      </c>
      <c r="CN17">
        <v>3127.7160210000002</v>
      </c>
      <c r="CO17">
        <v>2704.8798459999998</v>
      </c>
      <c r="CP17">
        <v>2292.262725</v>
      </c>
      <c r="CQ17">
        <v>0.39686399999999999</v>
      </c>
      <c r="CR17">
        <v>319.64285699999999</v>
      </c>
      <c r="CS17">
        <v>56.093189959999997</v>
      </c>
      <c r="CT17">
        <v>0.65746859599999996</v>
      </c>
      <c r="CU17">
        <v>0.70734557099999995</v>
      </c>
      <c r="CV17">
        <v>0.60759168100000005</v>
      </c>
      <c r="CW17">
        <v>0.55998190699999995</v>
      </c>
      <c r="CX17">
        <v>0.52144065799999995</v>
      </c>
      <c r="CY17">
        <v>0.48516650500000003</v>
      </c>
      <c r="CZ17">
        <v>1072623</v>
      </c>
      <c r="DA17">
        <v>469.067879</v>
      </c>
      <c r="DB17" t="s">
        <v>117</v>
      </c>
      <c r="DC17" t="s">
        <v>137</v>
      </c>
      <c r="DD17" t="s">
        <v>110</v>
      </c>
    </row>
    <row r="18" spans="1:108" x14ac:dyDescent="0.3">
      <c r="A18" t="s">
        <v>138</v>
      </c>
      <c r="B18" s="2">
        <v>5</v>
      </c>
      <c r="C18">
        <v>750349.125</v>
      </c>
      <c r="D18">
        <v>566346.3125</v>
      </c>
      <c r="E18">
        <v>63694.527340000001</v>
      </c>
      <c r="F18">
        <v>1256</v>
      </c>
      <c r="G18">
        <v>570237.4375</v>
      </c>
      <c r="H18">
        <v>1835279</v>
      </c>
      <c r="I18">
        <v>1.324894547</v>
      </c>
      <c r="J18">
        <v>0.195880264</v>
      </c>
      <c r="K18">
        <v>2.2025909999999998E-3</v>
      </c>
      <c r="L18" s="1">
        <v>2.4600000000000001E-11</v>
      </c>
      <c r="M18">
        <v>0.23763357099999999</v>
      </c>
      <c r="N18">
        <v>5.1051597600000003</v>
      </c>
      <c r="O18">
        <v>5.8955599999999998E-4</v>
      </c>
      <c r="P18">
        <v>1.74341E-4</v>
      </c>
      <c r="Q18">
        <v>2.065961599</v>
      </c>
      <c r="R18">
        <v>1.3158538339999999</v>
      </c>
      <c r="S18">
        <v>0.40884745099999997</v>
      </c>
      <c r="T18">
        <v>828</v>
      </c>
      <c r="U18" s="1">
        <v>1.7E-8</v>
      </c>
      <c r="V18" s="1">
        <v>9.7399999999999996E-5</v>
      </c>
      <c r="W18" s="1">
        <v>2.9599999999999999E-12</v>
      </c>
      <c r="X18">
        <v>0.218971848</v>
      </c>
      <c r="Y18">
        <v>828</v>
      </c>
      <c r="Z18">
        <v>207</v>
      </c>
      <c r="AA18">
        <v>39</v>
      </c>
      <c r="AB18">
        <v>7</v>
      </c>
      <c r="AC18">
        <v>1</v>
      </c>
      <c r="AG18">
        <v>5933836</v>
      </c>
      <c r="AH18">
        <v>2776032.75</v>
      </c>
      <c r="AI18">
        <v>1316217.625</v>
      </c>
      <c r="AJ18">
        <v>497981.1875</v>
      </c>
      <c r="AK18">
        <v>580477.3125</v>
      </c>
      <c r="AO18">
        <v>7166.46875</v>
      </c>
      <c r="AP18">
        <v>13410.78613</v>
      </c>
      <c r="AQ18">
        <v>33749.167970000002</v>
      </c>
      <c r="AR18">
        <v>71140.171879999994</v>
      </c>
      <c r="AS18">
        <v>580477.3125</v>
      </c>
      <c r="AW18">
        <v>0.467831045</v>
      </c>
      <c r="AX18">
        <v>0.47413620400000001</v>
      </c>
      <c r="AY18">
        <v>0.378342599</v>
      </c>
      <c r="AZ18">
        <v>1.1656610970000001</v>
      </c>
      <c r="BD18">
        <v>4</v>
      </c>
      <c r="BE18">
        <v>5.3076925279999996</v>
      </c>
      <c r="BF18">
        <v>5.5714287760000003</v>
      </c>
      <c r="BG18">
        <v>7</v>
      </c>
      <c r="BK18">
        <v>26.644081</v>
      </c>
      <c r="BL18">
        <v>13.454998</v>
      </c>
      <c r="BM18">
        <v>47.622782000000001</v>
      </c>
      <c r="BN18">
        <v>395.53719799999999</v>
      </c>
      <c r="BO18">
        <v>41.079144999999997</v>
      </c>
      <c r="BP18">
        <v>12.812237</v>
      </c>
      <c r="BQ18">
        <v>28.266908000000001</v>
      </c>
      <c r="BR18">
        <v>26.601946999999999</v>
      </c>
      <c r="BS18">
        <v>26.830200000000001</v>
      </c>
      <c r="BT18">
        <v>32.059280999999999</v>
      </c>
      <c r="BU18">
        <v>21.931086000000001</v>
      </c>
      <c r="BV18">
        <v>838.95258000000001</v>
      </c>
      <c r="BW18">
        <v>248.13808</v>
      </c>
      <c r="BX18">
        <v>2.162785</v>
      </c>
      <c r="BY18">
        <v>127.46221300000001</v>
      </c>
      <c r="BZ18">
        <v>618.81683799999996</v>
      </c>
      <c r="CA18">
        <v>10.939145</v>
      </c>
      <c r="CB18">
        <v>142.65997400000001</v>
      </c>
      <c r="CC18">
        <v>23.160409999999999</v>
      </c>
      <c r="CD18" t="s">
        <v>139</v>
      </c>
      <c r="CE18">
        <v>223100910.19999999</v>
      </c>
      <c r="CF18">
        <v>161785150.5</v>
      </c>
      <c r="CG18">
        <v>111455085.7</v>
      </c>
      <c r="CH18">
        <v>74877175.420000002</v>
      </c>
      <c r="CI18">
        <v>63905979.75</v>
      </c>
      <c r="CJ18">
        <v>45529916.380000003</v>
      </c>
      <c r="CK18">
        <v>6438.9219640000001</v>
      </c>
      <c r="CL18">
        <v>8375.05314</v>
      </c>
      <c r="CM18">
        <v>4718.8219259999996</v>
      </c>
      <c r="CN18">
        <v>3442.6318489999999</v>
      </c>
      <c r="CO18">
        <v>3265.356644</v>
      </c>
      <c r="CP18">
        <v>2597.5900059999999</v>
      </c>
      <c r="CQ18">
        <v>1.705076</v>
      </c>
      <c r="CR18">
        <v>380.47401000000002</v>
      </c>
      <c r="CS18">
        <v>7.9899584490000004</v>
      </c>
      <c r="CT18">
        <v>0.68191872600000003</v>
      </c>
      <c r="CU18">
        <v>0.73365054600000001</v>
      </c>
      <c r="CV18">
        <v>0.63018703399999998</v>
      </c>
      <c r="CW18">
        <v>0.58080669699999998</v>
      </c>
      <c r="CX18">
        <v>0.54083211399999997</v>
      </c>
      <c r="CY18">
        <v>0.50320900499999999</v>
      </c>
      <c r="CZ18">
        <v>18379050</v>
      </c>
      <c r="DA18">
        <v>286.74662999999998</v>
      </c>
      <c r="DB18" t="s">
        <v>117</v>
      </c>
      <c r="DC18" t="s">
        <v>137</v>
      </c>
      <c r="DD18" t="s">
        <v>135</v>
      </c>
    </row>
    <row r="19" spans="1:108" x14ac:dyDescent="0.3">
      <c r="A19" t="s">
        <v>140</v>
      </c>
      <c r="B19" s="2">
        <v>7</v>
      </c>
      <c r="C19">
        <v>1393229.75</v>
      </c>
      <c r="D19">
        <v>915337.375</v>
      </c>
      <c r="E19">
        <v>305683.8125</v>
      </c>
      <c r="F19">
        <v>1514</v>
      </c>
      <c r="G19">
        <v>938523.5625</v>
      </c>
      <c r="H19">
        <v>4014486</v>
      </c>
      <c r="I19">
        <v>1.5220942500000001</v>
      </c>
      <c r="J19">
        <v>0.347042024</v>
      </c>
      <c r="K19">
        <v>1.613172E-3</v>
      </c>
      <c r="L19" s="1">
        <v>6.8299999999999998E-12</v>
      </c>
      <c r="M19">
        <v>0.23835398299999999</v>
      </c>
      <c r="N19">
        <v>2.8814952370000002</v>
      </c>
      <c r="O19">
        <v>1.294562E-3</v>
      </c>
      <c r="P19">
        <v>1.6252199999999999E-4</v>
      </c>
      <c r="Q19">
        <v>2.0628371240000001</v>
      </c>
      <c r="R19">
        <v>1.4844909909999999</v>
      </c>
      <c r="S19">
        <v>0.34705060700000001</v>
      </c>
      <c r="T19">
        <v>4101</v>
      </c>
      <c r="U19" s="1">
        <v>1.7E-8</v>
      </c>
      <c r="V19">
        <v>1.04609E-4</v>
      </c>
      <c r="W19" s="1">
        <v>2.76E-12</v>
      </c>
      <c r="X19">
        <v>0.24605891099999999</v>
      </c>
      <c r="Y19">
        <v>4101</v>
      </c>
      <c r="Z19">
        <v>860</v>
      </c>
      <c r="AA19">
        <v>180</v>
      </c>
      <c r="AB19">
        <v>40</v>
      </c>
      <c r="AC19">
        <v>11</v>
      </c>
      <c r="AD19">
        <v>4</v>
      </c>
      <c r="AE19">
        <v>1</v>
      </c>
      <c r="AG19">
        <v>26209998</v>
      </c>
      <c r="AH19">
        <v>11301700</v>
      </c>
      <c r="AI19">
        <v>5876153</v>
      </c>
      <c r="AJ19">
        <v>3152302.25</v>
      </c>
      <c r="AK19">
        <v>1722194.375</v>
      </c>
      <c r="AL19">
        <v>920850.8125</v>
      </c>
      <c r="AM19">
        <v>497267.9375</v>
      </c>
      <c r="AO19">
        <v>6391.1235349999997</v>
      </c>
      <c r="AP19">
        <v>13141.51172</v>
      </c>
      <c r="AQ19">
        <v>32645.29492</v>
      </c>
      <c r="AR19">
        <v>78807.554690000004</v>
      </c>
      <c r="AS19">
        <v>156563.125</v>
      </c>
      <c r="AT19">
        <v>230212.70310000001</v>
      </c>
      <c r="AU19">
        <v>497267.9375</v>
      </c>
      <c r="AW19">
        <v>0.43119806100000002</v>
      </c>
      <c r="AX19">
        <v>0.51993531000000004</v>
      </c>
      <c r="AY19">
        <v>0.53645682299999997</v>
      </c>
      <c r="AZ19">
        <v>0.54632908099999999</v>
      </c>
      <c r="BA19">
        <v>0.53469622100000003</v>
      </c>
      <c r="BB19">
        <v>0.54000920100000005</v>
      </c>
      <c r="BD19">
        <v>4.7686047550000001</v>
      </c>
      <c r="BE19">
        <v>4.777777672</v>
      </c>
      <c r="BF19">
        <v>4.5</v>
      </c>
      <c r="BG19">
        <v>3.6363637450000001</v>
      </c>
      <c r="BH19">
        <v>2.75</v>
      </c>
      <c r="BI19">
        <v>4</v>
      </c>
      <c r="BK19">
        <v>26.285972999999998</v>
      </c>
      <c r="BL19">
        <v>12.167401999999999</v>
      </c>
      <c r="BM19">
        <v>44.599955999999999</v>
      </c>
      <c r="BN19">
        <v>401.84304400000002</v>
      </c>
      <c r="BO19">
        <v>40.446505000000002</v>
      </c>
      <c r="BP19">
        <v>13.11111</v>
      </c>
      <c r="BQ19">
        <v>27.335394999999998</v>
      </c>
      <c r="BR19">
        <v>26.329810999999999</v>
      </c>
      <c r="BS19">
        <v>22.541779999999999</v>
      </c>
      <c r="BT19">
        <v>31.705598999999999</v>
      </c>
      <c r="BU19">
        <v>21.407260000000001</v>
      </c>
      <c r="BV19">
        <v>1129.1448150000001</v>
      </c>
      <c r="BW19">
        <v>318.49142499999999</v>
      </c>
      <c r="BX19">
        <v>3.9406720000000002</v>
      </c>
      <c r="BY19">
        <v>123.51285</v>
      </c>
      <c r="BZ19">
        <v>813.07887400000004</v>
      </c>
      <c r="CA19">
        <v>16.861177999999999</v>
      </c>
      <c r="CB19">
        <v>195.872196</v>
      </c>
      <c r="CC19">
        <v>26.747164999999999</v>
      </c>
      <c r="CD19" t="s">
        <v>116</v>
      </c>
      <c r="CE19">
        <v>160155032.19999999</v>
      </c>
      <c r="CF19">
        <v>116174215.5</v>
      </c>
      <c r="CG19">
        <v>77950675.620000005</v>
      </c>
      <c r="CH19">
        <v>54006858.990000002</v>
      </c>
      <c r="CI19">
        <v>44524635.049999997</v>
      </c>
      <c r="CJ19">
        <v>31976059.329999998</v>
      </c>
      <c r="CK19">
        <v>5592.303011</v>
      </c>
      <c r="CL19">
        <v>7273.8627800000004</v>
      </c>
      <c r="CM19">
        <v>4001.9925079999998</v>
      </c>
      <c r="CN19">
        <v>2998.0887699999998</v>
      </c>
      <c r="CO19">
        <v>2728.5670060000002</v>
      </c>
      <c r="CP19">
        <v>2193.1310229999999</v>
      </c>
      <c r="CQ19">
        <v>2.6620900000000001</v>
      </c>
      <c r="CR19">
        <v>336.436601</v>
      </c>
      <c r="CS19">
        <v>6.4202582870000002</v>
      </c>
      <c r="CT19">
        <v>0.63860536000000001</v>
      </c>
      <c r="CU19">
        <v>0.68705133200000001</v>
      </c>
      <c r="CV19">
        <v>0.59015948900000004</v>
      </c>
      <c r="CW19">
        <v>0.543915645</v>
      </c>
      <c r="CX19">
        <v>0.506480131</v>
      </c>
      <c r="CY19">
        <v>0.471246728</v>
      </c>
      <c r="CZ19">
        <v>69173810</v>
      </c>
      <c r="DA19">
        <v>225.97926200000001</v>
      </c>
      <c r="DB19" t="s">
        <v>117</v>
      </c>
      <c r="DC19" t="s">
        <v>137</v>
      </c>
      <c r="DD19" t="s">
        <v>110</v>
      </c>
    </row>
    <row r="20" spans="1:108" x14ac:dyDescent="0.3">
      <c r="A20" t="s">
        <v>141</v>
      </c>
      <c r="B20" s="2">
        <v>6</v>
      </c>
      <c r="C20">
        <v>335415.4375</v>
      </c>
      <c r="D20">
        <v>148760.8125</v>
      </c>
      <c r="E20">
        <v>25780.101559999999</v>
      </c>
      <c r="F20">
        <v>776</v>
      </c>
      <c r="G20">
        <v>153332.3438</v>
      </c>
      <c r="H20">
        <v>883523.625</v>
      </c>
      <c r="I20">
        <v>2.2547297479999999</v>
      </c>
      <c r="J20">
        <v>1.0965212580000001</v>
      </c>
      <c r="K20">
        <v>5.0609019999999999E-3</v>
      </c>
      <c r="L20" s="1">
        <v>1.4399999999999999E-10</v>
      </c>
      <c r="M20">
        <v>0.41500961800000002</v>
      </c>
      <c r="N20">
        <v>0.91197496700000003</v>
      </c>
      <c r="O20">
        <v>5.4327900000000003E-4</v>
      </c>
      <c r="P20">
        <v>1.6658499999999999E-4</v>
      </c>
      <c r="Q20">
        <v>1.5633171800000001</v>
      </c>
      <c r="R20">
        <v>2.187506199</v>
      </c>
      <c r="S20">
        <v>0.37963381400000001</v>
      </c>
      <c r="T20">
        <v>362</v>
      </c>
      <c r="U20" s="1">
        <v>1.8600000000000001E-8</v>
      </c>
      <c r="V20">
        <v>1.1176899999999999E-4</v>
      </c>
      <c r="W20" s="1">
        <v>3.1000000000000001E-12</v>
      </c>
      <c r="X20">
        <v>0.12927018100000001</v>
      </c>
      <c r="Y20">
        <v>362</v>
      </c>
      <c r="Z20">
        <v>87</v>
      </c>
      <c r="AA20">
        <v>21</v>
      </c>
      <c r="AB20">
        <v>7</v>
      </c>
      <c r="AC20">
        <v>2</v>
      </c>
      <c r="AD20">
        <v>1</v>
      </c>
      <c r="AG20">
        <v>2182030</v>
      </c>
      <c r="AH20">
        <v>1074673.375</v>
      </c>
      <c r="AI20">
        <v>446856.53129999997</v>
      </c>
      <c r="AJ20">
        <v>370497.28129999997</v>
      </c>
      <c r="AK20">
        <v>140171.67189999999</v>
      </c>
      <c r="AL20">
        <v>80356.351559999996</v>
      </c>
      <c r="AO20">
        <v>6027.7070309999999</v>
      </c>
      <c r="AP20">
        <v>12352.56738</v>
      </c>
      <c r="AQ20">
        <v>21278.882809999999</v>
      </c>
      <c r="AR20">
        <v>52928.183590000001</v>
      </c>
      <c r="AS20">
        <v>70085.835940000004</v>
      </c>
      <c r="AT20">
        <v>80356.351559999996</v>
      </c>
      <c r="AW20">
        <v>0.49251082499999999</v>
      </c>
      <c r="AX20">
        <v>0.41580683000000002</v>
      </c>
      <c r="AY20">
        <v>0.82911908599999995</v>
      </c>
      <c r="AZ20">
        <v>0.37833386699999999</v>
      </c>
      <c r="BA20">
        <v>0.57327097699999996</v>
      </c>
      <c r="BD20">
        <v>4.1609196659999999</v>
      </c>
      <c r="BE20">
        <v>4.1428570750000002</v>
      </c>
      <c r="BF20">
        <v>3</v>
      </c>
      <c r="BG20">
        <v>3.5</v>
      </c>
      <c r="BH20">
        <v>2</v>
      </c>
      <c r="BK20">
        <v>26.244050000000001</v>
      </c>
      <c r="BL20">
        <v>13.592345</v>
      </c>
      <c r="BM20">
        <v>45.210734000000002</v>
      </c>
      <c r="BN20">
        <v>454.46650799999998</v>
      </c>
      <c r="BO20">
        <v>40.823898</v>
      </c>
      <c r="BP20">
        <v>10.75849</v>
      </c>
      <c r="BQ20">
        <v>30.065408000000001</v>
      </c>
      <c r="BR20">
        <v>27.101032</v>
      </c>
      <c r="BS20">
        <v>25.401185000000002</v>
      </c>
      <c r="BT20">
        <v>32.047410999999997</v>
      </c>
      <c r="BU20">
        <v>20.319393999999999</v>
      </c>
      <c r="BV20">
        <v>801.55441900000005</v>
      </c>
      <c r="BW20">
        <v>269.926536</v>
      </c>
      <c r="BX20">
        <v>0.56688400000000005</v>
      </c>
      <c r="BY20">
        <v>147.83602500000001</v>
      </c>
      <c r="BZ20">
        <v>676.19410200000004</v>
      </c>
      <c r="CA20">
        <v>4.5988769999999999</v>
      </c>
      <c r="CB20">
        <v>88.411716999999996</v>
      </c>
      <c r="CC20">
        <v>5.9906740000000003</v>
      </c>
      <c r="CD20" t="s">
        <v>116</v>
      </c>
      <c r="CE20">
        <v>123643514.90000001</v>
      </c>
      <c r="CF20">
        <v>89684939.359999999</v>
      </c>
      <c r="CG20">
        <v>60931428.020000003</v>
      </c>
      <c r="CH20">
        <v>44414082.950000003</v>
      </c>
      <c r="CI20">
        <v>34206777.009999998</v>
      </c>
      <c r="CJ20">
        <v>28540916.870000001</v>
      </c>
      <c r="CK20">
        <v>3742.723943</v>
      </c>
      <c r="CL20">
        <v>4868.1301890000004</v>
      </c>
      <c r="CM20">
        <v>2688.0869950000001</v>
      </c>
      <c r="CN20">
        <v>2154.2033219999998</v>
      </c>
      <c r="CO20">
        <v>1795.1899169999999</v>
      </c>
      <c r="CP20">
        <v>1674.7211480000001</v>
      </c>
      <c r="CQ20">
        <v>1.173502</v>
      </c>
      <c r="CR20">
        <v>259.15963900000003</v>
      </c>
      <c r="CS20">
        <v>23.875105130000001</v>
      </c>
      <c r="CT20">
        <v>0.53760331699999997</v>
      </c>
      <c r="CU20">
        <v>0.57838704900000004</v>
      </c>
      <c r="CV20">
        <v>0.49681964299999998</v>
      </c>
      <c r="CW20">
        <v>0.45788973599999999</v>
      </c>
      <c r="CX20">
        <v>0.42637507400000002</v>
      </c>
      <c r="CY20">
        <v>0.39671418899999999</v>
      </c>
      <c r="CZ20">
        <v>8593699</v>
      </c>
      <c r="DA20">
        <v>330.369641</v>
      </c>
      <c r="DB20" t="s">
        <v>117</v>
      </c>
      <c r="DC20" t="s">
        <v>137</v>
      </c>
      <c r="DD20" t="s">
        <v>110</v>
      </c>
    </row>
    <row r="21" spans="1:108" x14ac:dyDescent="0.3">
      <c r="A21" t="s">
        <v>142</v>
      </c>
      <c r="B21" s="2">
        <v>3</v>
      </c>
      <c r="C21">
        <v>44865.855470000002</v>
      </c>
      <c r="D21">
        <v>33050.316409999999</v>
      </c>
      <c r="E21">
        <v>757.82421880000004</v>
      </c>
      <c r="F21">
        <v>596</v>
      </c>
      <c r="G21">
        <v>37953.113279999998</v>
      </c>
      <c r="H21">
        <v>128600.3281</v>
      </c>
      <c r="I21">
        <v>1.3575015070000001</v>
      </c>
      <c r="J21">
        <v>0.52610647700000002</v>
      </c>
      <c r="K21">
        <v>1.5703587000000001E-2</v>
      </c>
      <c r="L21" s="1">
        <v>3.3900000000000001E-9</v>
      </c>
      <c r="M21">
        <v>0.57582986400000002</v>
      </c>
      <c r="N21">
        <v>1.9007558819999999</v>
      </c>
      <c r="O21">
        <v>1.24416E-4</v>
      </c>
      <c r="P21">
        <v>1.6071E-4</v>
      </c>
      <c r="Q21">
        <v>1.327177644</v>
      </c>
      <c r="R21">
        <v>1.1821390389999999</v>
      </c>
      <c r="S21">
        <v>0.34887823499999998</v>
      </c>
      <c r="T21">
        <v>13</v>
      </c>
      <c r="U21" s="1">
        <v>2.11E-8</v>
      </c>
      <c r="V21">
        <v>1.3137399999999999E-4</v>
      </c>
      <c r="W21" s="1">
        <v>3.3899999999999999E-12</v>
      </c>
      <c r="X21">
        <v>9.5782935999999999E-2</v>
      </c>
      <c r="Y21">
        <v>13</v>
      </c>
      <c r="Z21">
        <v>2</v>
      </c>
      <c r="AA21">
        <v>1</v>
      </c>
      <c r="AG21">
        <v>78528.164059999996</v>
      </c>
      <c r="AH21">
        <v>26233.964840000001</v>
      </c>
      <c r="AI21">
        <v>17027.51758</v>
      </c>
      <c r="AO21">
        <v>6040.6279299999997</v>
      </c>
      <c r="AP21">
        <v>13116.98242</v>
      </c>
      <c r="AQ21">
        <v>17027.51758</v>
      </c>
      <c r="AW21">
        <v>0.33407077200000002</v>
      </c>
      <c r="AX21">
        <v>0.64906382600000001</v>
      </c>
      <c r="BD21">
        <v>6.5</v>
      </c>
      <c r="BE21">
        <v>2</v>
      </c>
      <c r="BK21">
        <v>25.424382000000001</v>
      </c>
      <c r="BL21">
        <v>12.700868</v>
      </c>
      <c r="BM21">
        <v>51.794705</v>
      </c>
      <c r="BN21">
        <v>284.73894200000001</v>
      </c>
      <c r="BO21">
        <v>37.038276000000003</v>
      </c>
      <c r="BP21">
        <v>12.518086</v>
      </c>
      <c r="BQ21">
        <v>24.520188999999998</v>
      </c>
      <c r="BR21">
        <v>25.302015000000001</v>
      </c>
      <c r="BS21">
        <v>23.574553000000002</v>
      </c>
      <c r="BT21">
        <v>29.181948999999999</v>
      </c>
      <c r="BU21">
        <v>21.902383</v>
      </c>
      <c r="BV21">
        <v>2358.3922189999998</v>
      </c>
      <c r="BW21">
        <v>915.41219799999999</v>
      </c>
      <c r="BX21">
        <v>0.53732899999999995</v>
      </c>
      <c r="BY21">
        <v>156.476237</v>
      </c>
      <c r="BZ21">
        <v>1970.7402729999999</v>
      </c>
      <c r="CA21">
        <v>3.3301789999999998</v>
      </c>
      <c r="CB21">
        <v>282.34279700000002</v>
      </c>
      <c r="CC21">
        <v>5.5604630000000004</v>
      </c>
      <c r="CD21" t="s">
        <v>116</v>
      </c>
      <c r="CE21">
        <v>87513390.200000003</v>
      </c>
      <c r="CF21">
        <v>64171053</v>
      </c>
      <c r="CG21">
        <v>45026656.600000001</v>
      </c>
      <c r="CH21">
        <v>30523954.600000001</v>
      </c>
      <c r="CI21">
        <v>26145880.75</v>
      </c>
      <c r="CJ21">
        <v>18724337.449999999</v>
      </c>
      <c r="CK21">
        <v>6955.9588800000001</v>
      </c>
      <c r="CL21">
        <v>9047.5588000000007</v>
      </c>
      <c r="CM21">
        <v>5110.6971999999996</v>
      </c>
      <c r="CN21">
        <v>3629.8588199999999</v>
      </c>
      <c r="CO21">
        <v>3400.1328600000002</v>
      </c>
      <c r="CP21">
        <v>2704.6105600000001</v>
      </c>
      <c r="CQ21">
        <v>0.15004899999999999</v>
      </c>
      <c r="CR21">
        <v>249.4</v>
      </c>
      <c r="CS21">
        <v>7.4681238619999997</v>
      </c>
      <c r="CT21">
        <v>0.70969146400000005</v>
      </c>
      <c r="CU21">
        <v>0.76353017999999995</v>
      </c>
      <c r="CV21">
        <v>0.65585287199999998</v>
      </c>
      <c r="CW21">
        <v>0.60446141200000003</v>
      </c>
      <c r="CX21">
        <v>0.56285877399999995</v>
      </c>
      <c r="CY21">
        <v>0.52370337</v>
      </c>
      <c r="CZ21">
        <v>150872.75080000001</v>
      </c>
      <c r="DA21">
        <v>196.80316999999999</v>
      </c>
      <c r="DB21" t="s">
        <v>133</v>
      </c>
      <c r="DC21" t="s">
        <v>134</v>
      </c>
      <c r="DD21" t="s">
        <v>110</v>
      </c>
    </row>
    <row r="22" spans="1:108" x14ac:dyDescent="0.3">
      <c r="A22" t="s">
        <v>143</v>
      </c>
      <c r="B22" s="2">
        <v>7</v>
      </c>
      <c r="C22">
        <v>1281775.25</v>
      </c>
      <c r="D22">
        <v>840818.4375</v>
      </c>
      <c r="E22">
        <v>279467.96879999997</v>
      </c>
      <c r="F22">
        <v>1334</v>
      </c>
      <c r="G22">
        <v>861739.125</v>
      </c>
      <c r="H22">
        <v>3990670.5</v>
      </c>
      <c r="I22">
        <v>1.5244376660000001</v>
      </c>
      <c r="J22">
        <v>0.37634003199999999</v>
      </c>
      <c r="K22">
        <v>1.548032E-3</v>
      </c>
      <c r="L22" s="1">
        <v>7.7799999999999996E-12</v>
      </c>
      <c r="M22">
        <v>0.22052110699999999</v>
      </c>
      <c r="N22">
        <v>2.6571714879999999</v>
      </c>
      <c r="O22">
        <v>1.1955379999999999E-3</v>
      </c>
      <c r="P22">
        <v>1.62588E-4</v>
      </c>
      <c r="Q22">
        <v>2.144623518</v>
      </c>
      <c r="R22">
        <v>1.487428427</v>
      </c>
      <c r="S22">
        <v>0.32119294999999998</v>
      </c>
      <c r="T22">
        <v>3760</v>
      </c>
      <c r="U22" s="1">
        <v>1.7100000000000001E-8</v>
      </c>
      <c r="V22">
        <v>1.05E-4</v>
      </c>
      <c r="W22" s="1">
        <v>2.7799999999999999E-12</v>
      </c>
      <c r="X22">
        <v>0.21689245099999999</v>
      </c>
      <c r="Y22">
        <v>3760</v>
      </c>
      <c r="Z22">
        <v>791</v>
      </c>
      <c r="AA22">
        <v>167</v>
      </c>
      <c r="AB22">
        <v>38</v>
      </c>
      <c r="AC22">
        <v>10</v>
      </c>
      <c r="AD22">
        <v>4</v>
      </c>
      <c r="AE22">
        <v>1</v>
      </c>
      <c r="AG22">
        <v>24024444</v>
      </c>
      <c r="AH22">
        <v>10302391</v>
      </c>
      <c r="AI22">
        <v>5381754.5</v>
      </c>
      <c r="AJ22">
        <v>2736072.5</v>
      </c>
      <c r="AK22">
        <v>1686823.875</v>
      </c>
      <c r="AL22">
        <v>920850.8125</v>
      </c>
      <c r="AM22">
        <v>385813.53129999997</v>
      </c>
      <c r="AO22">
        <v>6389.4799800000001</v>
      </c>
      <c r="AP22">
        <v>13024.514649999999</v>
      </c>
      <c r="AQ22">
        <v>32226.074219999999</v>
      </c>
      <c r="AR22">
        <v>72001.90625</v>
      </c>
      <c r="AS22">
        <v>168682.39060000001</v>
      </c>
      <c r="AT22">
        <v>230212.70310000001</v>
      </c>
      <c r="AU22">
        <v>385813.53129999997</v>
      </c>
      <c r="AW22">
        <v>0.42882952099999999</v>
      </c>
      <c r="AX22">
        <v>0.52237915999999995</v>
      </c>
      <c r="AY22">
        <v>0.50839787700000005</v>
      </c>
      <c r="AZ22">
        <v>0.61651283499999998</v>
      </c>
      <c r="BA22">
        <v>0.54590809299999998</v>
      </c>
      <c r="BB22">
        <v>0.41897505499999999</v>
      </c>
      <c r="BD22">
        <v>4.7534766199999998</v>
      </c>
      <c r="BE22">
        <v>4.7365269659999996</v>
      </c>
      <c r="BF22">
        <v>4.3947367670000004</v>
      </c>
      <c r="BG22">
        <v>3.7999999519999998</v>
      </c>
      <c r="BH22">
        <v>2.5</v>
      </c>
      <c r="BI22">
        <v>4</v>
      </c>
      <c r="BK22">
        <v>26.366710999999999</v>
      </c>
      <c r="BL22">
        <v>12.367141999999999</v>
      </c>
      <c r="BM22">
        <v>44.538575000000002</v>
      </c>
      <c r="BN22">
        <v>408.62028500000002</v>
      </c>
      <c r="BO22">
        <v>40.821959999999997</v>
      </c>
      <c r="BP22">
        <v>13.005924</v>
      </c>
      <c r="BQ22">
        <v>27.816036</v>
      </c>
      <c r="BR22">
        <v>26.383147000000001</v>
      </c>
      <c r="BS22">
        <v>22.635556000000001</v>
      </c>
      <c r="BT22">
        <v>31.896471999999999</v>
      </c>
      <c r="BU22">
        <v>21.429901999999998</v>
      </c>
      <c r="BV22">
        <v>1103.9679530000001</v>
      </c>
      <c r="BW22">
        <v>314.85798399999999</v>
      </c>
      <c r="BX22">
        <v>3.9188079999999998</v>
      </c>
      <c r="BY22">
        <v>124.710613</v>
      </c>
      <c r="BZ22">
        <v>803.65178100000003</v>
      </c>
      <c r="CA22">
        <v>16.926534</v>
      </c>
      <c r="CB22">
        <v>187.51739900000001</v>
      </c>
      <c r="CC22">
        <v>25.587444999999999</v>
      </c>
      <c r="CD22" t="s">
        <v>116</v>
      </c>
      <c r="CE22">
        <v>167448738.5</v>
      </c>
      <c r="CF22">
        <v>121475610.90000001</v>
      </c>
      <c r="CG22">
        <v>81750134.629999995</v>
      </c>
      <c r="CH22">
        <v>56587769.789999999</v>
      </c>
      <c r="CI22">
        <v>46857863.460000001</v>
      </c>
      <c r="CJ22">
        <v>33601058.68</v>
      </c>
      <c r="CK22">
        <v>5726.1997430000001</v>
      </c>
      <c r="CL22">
        <v>7448.0211769999996</v>
      </c>
      <c r="CM22">
        <v>4111.8584929999997</v>
      </c>
      <c r="CN22">
        <v>3076.580207</v>
      </c>
      <c r="CO22">
        <v>2815.73027</v>
      </c>
      <c r="CP22">
        <v>2259.4168460000001</v>
      </c>
      <c r="CQ22">
        <v>2.7241420000000001</v>
      </c>
      <c r="CR22">
        <v>338.663431</v>
      </c>
      <c r="CS22">
        <v>6.6547783899999997</v>
      </c>
      <c r="CT22">
        <v>0.64788902900000001</v>
      </c>
      <c r="CU22">
        <v>0.69703928100000001</v>
      </c>
      <c r="CV22">
        <v>0.59873888200000003</v>
      </c>
      <c r="CW22">
        <v>0.55182277300000004</v>
      </c>
      <c r="CX22">
        <v>0.51384304199999997</v>
      </c>
      <c r="CY22">
        <v>0.47809743500000002</v>
      </c>
      <c r="CZ22">
        <v>65533550</v>
      </c>
      <c r="DA22">
        <v>233.51607100000001</v>
      </c>
      <c r="DB22" t="s">
        <v>117</v>
      </c>
      <c r="DC22" t="s">
        <v>137</v>
      </c>
      <c r="DD22" t="s">
        <v>110</v>
      </c>
    </row>
    <row r="23" spans="1:108" x14ac:dyDescent="0.3">
      <c r="A23" t="s">
        <v>144</v>
      </c>
      <c r="B23" s="2">
        <v>6</v>
      </c>
      <c r="C23">
        <v>578873.0625</v>
      </c>
      <c r="D23">
        <v>347800.3125</v>
      </c>
      <c r="E23">
        <v>52106.023439999997</v>
      </c>
      <c r="F23">
        <v>939</v>
      </c>
      <c r="G23">
        <v>365715.65629999997</v>
      </c>
      <c r="H23">
        <v>1187652.125</v>
      </c>
      <c r="I23">
        <v>1.664383411</v>
      </c>
      <c r="J23">
        <v>0.38958373699999999</v>
      </c>
      <c r="K23">
        <v>2.567569E-3</v>
      </c>
      <c r="L23" s="1">
        <v>4.2500000000000002E-11</v>
      </c>
      <c r="M23">
        <v>0.46421512999999998</v>
      </c>
      <c r="N23">
        <v>2.566842318</v>
      </c>
      <c r="O23">
        <v>7.10646E-4</v>
      </c>
      <c r="P23">
        <v>1.6281100000000001E-4</v>
      </c>
      <c r="Q23">
        <v>1.478143215</v>
      </c>
      <c r="R23">
        <v>1.5828500990000001</v>
      </c>
      <c r="S23">
        <v>0.48740962100000002</v>
      </c>
      <c r="T23">
        <v>666</v>
      </c>
      <c r="U23" s="1">
        <v>1.6199999999999999E-8</v>
      </c>
      <c r="V23" s="1">
        <v>9.9500000000000006E-5</v>
      </c>
      <c r="W23" s="1">
        <v>2.6400000000000001E-12</v>
      </c>
      <c r="X23">
        <v>0.15287920799999999</v>
      </c>
      <c r="Y23">
        <v>666</v>
      </c>
      <c r="Z23">
        <v>141</v>
      </c>
      <c r="AA23">
        <v>26</v>
      </c>
      <c r="AB23">
        <v>8</v>
      </c>
      <c r="AC23">
        <v>2</v>
      </c>
      <c r="AD23">
        <v>1</v>
      </c>
      <c r="AG23">
        <v>4449868</v>
      </c>
      <c r="AH23">
        <v>2181722.5</v>
      </c>
      <c r="AI23">
        <v>835648.25</v>
      </c>
      <c r="AJ23">
        <v>474784.9375</v>
      </c>
      <c r="AK23">
        <v>473541.5625</v>
      </c>
      <c r="AL23">
        <v>67850.851559999996</v>
      </c>
      <c r="AO23">
        <v>6681.4833980000003</v>
      </c>
      <c r="AP23">
        <v>15473.208979999999</v>
      </c>
      <c r="AQ23">
        <v>32140.316409999999</v>
      </c>
      <c r="AR23">
        <v>59348.117189999997</v>
      </c>
      <c r="AS23">
        <v>236770.7813</v>
      </c>
      <c r="AT23">
        <v>67850.851559999996</v>
      </c>
      <c r="AW23">
        <v>0.49028927100000003</v>
      </c>
      <c r="AX23">
        <v>0.38302224899999998</v>
      </c>
      <c r="AY23">
        <v>0.56816363299999995</v>
      </c>
      <c r="AZ23">
        <v>0.99738121000000002</v>
      </c>
      <c r="BA23">
        <v>0.143283829</v>
      </c>
      <c r="BD23">
        <v>4.7234044080000004</v>
      </c>
      <c r="BE23">
        <v>5.423077106</v>
      </c>
      <c r="BF23">
        <v>3.25</v>
      </c>
      <c r="BG23">
        <v>4</v>
      </c>
      <c r="BH23">
        <v>2</v>
      </c>
      <c r="BK23">
        <v>25.794087999999999</v>
      </c>
      <c r="BL23">
        <v>13.091634000000001</v>
      </c>
      <c r="BM23">
        <v>52.913086</v>
      </c>
      <c r="BN23">
        <v>296.89366699999999</v>
      </c>
      <c r="BO23">
        <v>38.515087000000001</v>
      </c>
      <c r="BP23">
        <v>13.767531</v>
      </c>
      <c r="BQ23">
        <v>24.747555999999999</v>
      </c>
      <c r="BR23">
        <v>25.245915</v>
      </c>
      <c r="BS23">
        <v>24.749146</v>
      </c>
      <c r="BT23">
        <v>29.854102999999999</v>
      </c>
      <c r="BU23">
        <v>22.403974000000002</v>
      </c>
      <c r="BV23">
        <v>784.14090999999996</v>
      </c>
      <c r="BW23">
        <v>223.90251799999999</v>
      </c>
      <c r="BX23">
        <v>0.876189</v>
      </c>
      <c r="BY23">
        <v>104.824303</v>
      </c>
      <c r="BZ23">
        <v>494.167441</v>
      </c>
      <c r="CA23">
        <v>6.4352600000000004</v>
      </c>
      <c r="CB23">
        <v>96.141234999999995</v>
      </c>
      <c r="CC23">
        <v>29.608339000000001</v>
      </c>
      <c r="CD23" t="s">
        <v>139</v>
      </c>
      <c r="CE23">
        <v>271887554</v>
      </c>
      <c r="CF23">
        <v>196045209.09999999</v>
      </c>
      <c r="CG23">
        <v>133424824.59999999</v>
      </c>
      <c r="CH23">
        <v>89697442.180000007</v>
      </c>
      <c r="CI23">
        <v>75664151.650000006</v>
      </c>
      <c r="CJ23">
        <v>52222585.369999997</v>
      </c>
      <c r="CK23">
        <v>6873.7181639999999</v>
      </c>
      <c r="CL23">
        <v>8940.5890959999997</v>
      </c>
      <c r="CM23">
        <v>5032.5845890000001</v>
      </c>
      <c r="CN23">
        <v>3657.0061799999999</v>
      </c>
      <c r="CO23">
        <v>3437.4496559999998</v>
      </c>
      <c r="CP23">
        <v>2705.5538449999999</v>
      </c>
      <c r="CQ23">
        <v>4.9082410000000003</v>
      </c>
      <c r="CR23">
        <v>389.42260099999999</v>
      </c>
      <c r="CS23">
        <v>9.3372519409999999</v>
      </c>
      <c r="CT23">
        <v>0.71483123299999995</v>
      </c>
      <c r="CU23">
        <v>0.76905986199999998</v>
      </c>
      <c r="CV23">
        <v>0.66060273599999997</v>
      </c>
      <c r="CW23">
        <v>0.60883907900000001</v>
      </c>
      <c r="CX23">
        <v>0.56693513500000003</v>
      </c>
      <c r="CY23">
        <v>0.52749616300000002</v>
      </c>
      <c r="CZ23">
        <v>17910630</v>
      </c>
      <c r="DA23">
        <v>342.16163999999998</v>
      </c>
      <c r="DB23" t="s">
        <v>117</v>
      </c>
      <c r="DC23" t="s">
        <v>137</v>
      </c>
      <c r="DD23" t="s">
        <v>135</v>
      </c>
    </row>
    <row r="24" spans="1:108" x14ac:dyDescent="0.3">
      <c r="A24" t="s">
        <v>145</v>
      </c>
      <c r="B24" s="2">
        <v>5</v>
      </c>
      <c r="C24">
        <v>554425.4375</v>
      </c>
      <c r="D24">
        <v>336555.03129999997</v>
      </c>
      <c r="E24">
        <v>45441.382810000003</v>
      </c>
      <c r="F24">
        <v>908</v>
      </c>
      <c r="G24">
        <v>339304.40629999997</v>
      </c>
      <c r="H24">
        <v>1316438.875</v>
      </c>
      <c r="I24">
        <v>1.6473544840000001</v>
      </c>
      <c r="J24">
        <v>0.39470490800000002</v>
      </c>
      <c r="K24">
        <v>2.6760629999999998E-3</v>
      </c>
      <c r="L24" s="1">
        <v>4.8999999999999999E-11</v>
      </c>
      <c r="M24">
        <v>0.32950347699999999</v>
      </c>
      <c r="N24">
        <v>2.5335381030000002</v>
      </c>
      <c r="O24">
        <v>5.3781499999999997E-4</v>
      </c>
      <c r="P24">
        <v>1.5455699999999999E-4</v>
      </c>
      <c r="Q24">
        <v>1.7544708250000001</v>
      </c>
      <c r="R24">
        <v>1.634006023</v>
      </c>
      <c r="S24">
        <v>0.421155483</v>
      </c>
      <c r="T24">
        <v>569</v>
      </c>
      <c r="U24" s="1">
        <v>1.5600000000000001E-8</v>
      </c>
      <c r="V24">
        <v>1.00808E-4</v>
      </c>
      <c r="W24" s="1">
        <v>2.41E-12</v>
      </c>
      <c r="X24">
        <v>0.140337721</v>
      </c>
      <c r="Y24">
        <v>569</v>
      </c>
      <c r="Z24">
        <v>114</v>
      </c>
      <c r="AA24">
        <v>20</v>
      </c>
      <c r="AB24">
        <v>4</v>
      </c>
      <c r="AC24">
        <v>1</v>
      </c>
      <c r="AG24">
        <v>3593499</v>
      </c>
      <c r="AH24">
        <v>1802097.5</v>
      </c>
      <c r="AI24">
        <v>783081.9375</v>
      </c>
      <c r="AJ24">
        <v>519657.15629999997</v>
      </c>
      <c r="AK24">
        <v>324947</v>
      </c>
      <c r="AO24">
        <v>6315.4638670000004</v>
      </c>
      <c r="AP24">
        <v>15807.87305</v>
      </c>
      <c r="AQ24">
        <v>39154.097659999999</v>
      </c>
      <c r="AR24">
        <v>129914.28909999999</v>
      </c>
      <c r="AS24">
        <v>324947</v>
      </c>
      <c r="AW24">
        <v>0.50148826800000001</v>
      </c>
      <c r="AX24">
        <v>0.434539169</v>
      </c>
      <c r="AY24">
        <v>0.66360509400000001</v>
      </c>
      <c r="AZ24">
        <v>0.62531036100000004</v>
      </c>
      <c r="BD24">
        <v>4.9912281040000002</v>
      </c>
      <c r="BE24">
        <v>5.6999998090000004</v>
      </c>
      <c r="BF24">
        <v>5</v>
      </c>
      <c r="BG24">
        <v>4</v>
      </c>
      <c r="BK24">
        <v>24.642748000000001</v>
      </c>
      <c r="BL24">
        <v>11.464428</v>
      </c>
      <c r="BM24">
        <v>55.117930000000001</v>
      </c>
      <c r="BN24">
        <v>219.771345</v>
      </c>
      <c r="BO24">
        <v>35.644050999999997</v>
      </c>
      <c r="BP24">
        <v>14.844764</v>
      </c>
      <c r="BQ24">
        <v>20.799287</v>
      </c>
      <c r="BR24">
        <v>23.816800000000001</v>
      </c>
      <c r="BS24">
        <v>24.312166000000001</v>
      </c>
      <c r="BT24">
        <v>27.888127000000001</v>
      </c>
      <c r="BU24">
        <v>22.442625</v>
      </c>
      <c r="BV24">
        <v>1145.3600570000001</v>
      </c>
      <c r="BW24">
        <v>372.63283100000001</v>
      </c>
      <c r="BX24">
        <v>0.56744099999999997</v>
      </c>
      <c r="BY24">
        <v>106.493421</v>
      </c>
      <c r="BZ24">
        <v>757.03339400000004</v>
      </c>
      <c r="CA24">
        <v>8.6244650000000007</v>
      </c>
      <c r="CB24">
        <v>111.422222</v>
      </c>
      <c r="CC24">
        <v>45.46228</v>
      </c>
      <c r="CD24" t="s">
        <v>139</v>
      </c>
      <c r="CE24">
        <v>261689741.40000001</v>
      </c>
      <c r="CF24">
        <v>189453608.30000001</v>
      </c>
      <c r="CG24">
        <v>131278060.59999999</v>
      </c>
      <c r="CH24">
        <v>89073465.870000005</v>
      </c>
      <c r="CI24">
        <v>70308445.980000004</v>
      </c>
      <c r="CJ24">
        <v>49886195.82</v>
      </c>
      <c r="CK24">
        <v>5957.8434139999999</v>
      </c>
      <c r="CL24">
        <v>7749.3183790000003</v>
      </c>
      <c r="CM24">
        <v>4413.9949640000004</v>
      </c>
      <c r="CN24">
        <v>3218.5460739999999</v>
      </c>
      <c r="CO24">
        <v>2790.2614239999998</v>
      </c>
      <c r="CP24">
        <v>2223.1865819999998</v>
      </c>
      <c r="CQ24">
        <v>4.6076790000000001</v>
      </c>
      <c r="CR24">
        <v>430.535842</v>
      </c>
      <c r="CS24">
        <v>16.082693150000001</v>
      </c>
      <c r="CT24">
        <v>0.68350849300000005</v>
      </c>
      <c r="CU24">
        <v>0.73536090499999995</v>
      </c>
      <c r="CV24">
        <v>0.63165617500000004</v>
      </c>
      <c r="CW24">
        <v>0.58216071899999999</v>
      </c>
      <c r="CX24">
        <v>0.54209295099999999</v>
      </c>
      <c r="CY24">
        <v>0.504382145</v>
      </c>
      <c r="CZ24">
        <v>16673440</v>
      </c>
      <c r="DA24">
        <v>364.247612</v>
      </c>
      <c r="DB24" t="s">
        <v>117</v>
      </c>
      <c r="DC24" t="s">
        <v>137</v>
      </c>
      <c r="DD24" t="s">
        <v>135</v>
      </c>
    </row>
    <row r="25" spans="1:108" x14ac:dyDescent="0.3">
      <c r="A25" t="s">
        <v>146</v>
      </c>
      <c r="B25" s="2">
        <v>1</v>
      </c>
      <c r="C25">
        <v>11873.22754</v>
      </c>
      <c r="D25">
        <v>10385.424800000001</v>
      </c>
      <c r="E25">
        <v>75.754791260000005</v>
      </c>
      <c r="F25">
        <v>1574</v>
      </c>
      <c r="G25">
        <v>13669.13867</v>
      </c>
      <c r="H25">
        <v>40088.484380000002</v>
      </c>
      <c r="I25">
        <v>1.143258691</v>
      </c>
      <c r="J25">
        <v>0.40544113500000001</v>
      </c>
      <c r="K25">
        <v>0.1151499</v>
      </c>
      <c r="L25" s="1">
        <v>2.9799999999999999E-8</v>
      </c>
      <c r="M25">
        <v>0.59235316500000001</v>
      </c>
      <c r="N25">
        <v>2.4664492610000002</v>
      </c>
      <c r="O25" s="1">
        <v>2.4899999999999999E-5</v>
      </c>
      <c r="P25">
        <v>1.3969699999999999E-4</v>
      </c>
      <c r="Q25">
        <v>1.3085364100000001</v>
      </c>
      <c r="R25">
        <v>0.86861562699999995</v>
      </c>
      <c r="S25">
        <v>0.29617550999999998</v>
      </c>
      <c r="T25">
        <v>1</v>
      </c>
      <c r="U25" s="1">
        <v>1.3200000000000001E-8</v>
      </c>
      <c r="V25" s="1">
        <v>9.4500000000000007E-5</v>
      </c>
      <c r="W25" s="1">
        <v>1.8399999999999998E-12</v>
      </c>
      <c r="X25">
        <v>0.21988379999999999</v>
      </c>
      <c r="Y25">
        <v>1</v>
      </c>
      <c r="AG25">
        <v>10582.75195</v>
      </c>
      <c r="AO25">
        <v>10582.75195</v>
      </c>
      <c r="BK25">
        <v>23.635805999999999</v>
      </c>
      <c r="BL25">
        <v>7.9025639999999999</v>
      </c>
      <c r="BM25">
        <v>61.487434999999998</v>
      </c>
      <c r="BN25">
        <v>129.56127900000001</v>
      </c>
      <c r="BO25">
        <v>30.514285999999998</v>
      </c>
      <c r="BP25">
        <v>17.661538</v>
      </c>
      <c r="BQ25">
        <v>12.852747000000001</v>
      </c>
      <c r="BR25">
        <v>22.600183000000001</v>
      </c>
      <c r="BS25">
        <v>23.983516999999999</v>
      </c>
      <c r="BT25">
        <v>25.633333</v>
      </c>
      <c r="BU25">
        <v>22.577106000000001</v>
      </c>
      <c r="BV25">
        <v>3709.6153850000001</v>
      </c>
      <c r="BW25">
        <v>1214.978022</v>
      </c>
      <c r="BX25">
        <v>4.406593</v>
      </c>
      <c r="BY25">
        <v>123.10668200000001</v>
      </c>
      <c r="BZ25">
        <v>2648.7142859999999</v>
      </c>
      <c r="CA25">
        <v>32.659340999999998</v>
      </c>
      <c r="CB25">
        <v>290.23076900000001</v>
      </c>
      <c r="CC25">
        <v>2079.087912</v>
      </c>
      <c r="CD25" t="s">
        <v>116</v>
      </c>
      <c r="CE25">
        <v>33765930</v>
      </c>
      <c r="CF25">
        <v>25255564</v>
      </c>
      <c r="CG25">
        <v>17979854</v>
      </c>
      <c r="CH25">
        <v>12166219</v>
      </c>
      <c r="CI25">
        <v>8042533</v>
      </c>
      <c r="CJ25">
        <v>5886955</v>
      </c>
      <c r="CK25">
        <v>6329.4633999999996</v>
      </c>
      <c r="CL25">
        <v>8232.6820000000007</v>
      </c>
      <c r="CM25">
        <v>4635.8389999999999</v>
      </c>
      <c r="CN25">
        <v>3245.9465</v>
      </c>
      <c r="CO25">
        <v>2198.1104</v>
      </c>
      <c r="CP25">
        <v>1649.2139999999999</v>
      </c>
      <c r="CQ25">
        <v>0.47291699999999998</v>
      </c>
      <c r="CR25">
        <v>167</v>
      </c>
      <c r="CS25">
        <v>7.407407407</v>
      </c>
      <c r="CT25">
        <v>0.99583710000000003</v>
      </c>
      <c r="CU25">
        <v>1</v>
      </c>
      <c r="CV25">
        <v>0.92029090000000002</v>
      </c>
      <c r="CW25">
        <v>0.84817849999999995</v>
      </c>
      <c r="CX25">
        <v>0.78980189999999995</v>
      </c>
      <c r="CY25">
        <v>0.73485909999999999</v>
      </c>
      <c r="CZ25">
        <v>37489.702420000001</v>
      </c>
      <c r="DA25">
        <v>488.27426300000002</v>
      </c>
      <c r="DB25" t="s">
        <v>133</v>
      </c>
      <c r="DC25" t="s">
        <v>111</v>
      </c>
      <c r="DD25" t="s">
        <v>110</v>
      </c>
    </row>
    <row r="26" spans="1:108" x14ac:dyDescent="0.3">
      <c r="A26" t="s">
        <v>147</v>
      </c>
      <c r="B26" s="2">
        <v>2</v>
      </c>
      <c r="C26">
        <v>22479.570309999999</v>
      </c>
      <c r="D26">
        <v>18572.007809999999</v>
      </c>
      <c r="E26">
        <v>225.71475219999999</v>
      </c>
      <c r="F26">
        <v>2295</v>
      </c>
      <c r="G26">
        <v>23418.63867</v>
      </c>
      <c r="H26">
        <v>66813.976559999996</v>
      </c>
      <c r="I26">
        <v>1.210400701</v>
      </c>
      <c r="J26">
        <v>0.41156330699999999</v>
      </c>
      <c r="K26">
        <v>9.7998865000000004E-2</v>
      </c>
      <c r="L26" s="1">
        <v>1.0099999999999999E-8</v>
      </c>
      <c r="M26">
        <v>0.63538235399999998</v>
      </c>
      <c r="N26">
        <v>2.4297597409999998</v>
      </c>
      <c r="O26" s="1">
        <v>5.9899999999999999E-5</v>
      </c>
      <c r="P26">
        <v>1.68469E-4</v>
      </c>
      <c r="Q26">
        <v>1.263451576</v>
      </c>
      <c r="R26">
        <v>0.959900796</v>
      </c>
      <c r="S26">
        <v>0.33645013000000001</v>
      </c>
      <c r="T26">
        <v>3</v>
      </c>
      <c r="U26" s="1">
        <v>1.77E-8</v>
      </c>
      <c r="V26">
        <v>1.05191E-4</v>
      </c>
      <c r="W26" s="1">
        <v>2.99E-12</v>
      </c>
      <c r="X26">
        <v>0.386636376</v>
      </c>
      <c r="Y26">
        <v>3</v>
      </c>
      <c r="Z26">
        <v>1</v>
      </c>
      <c r="AG26">
        <v>27422.613280000001</v>
      </c>
      <c r="AH26">
        <v>10603.32617</v>
      </c>
      <c r="AO26">
        <v>9140.8710940000001</v>
      </c>
      <c r="AP26">
        <v>10603.32617</v>
      </c>
      <c r="AW26">
        <v>0.386663586</v>
      </c>
      <c r="BD26">
        <v>3</v>
      </c>
      <c r="BK26">
        <v>24.655904</v>
      </c>
      <c r="BL26">
        <v>8.2872079999999997</v>
      </c>
      <c r="BM26">
        <v>63.034078000000001</v>
      </c>
      <c r="BN26">
        <v>132.96116499999999</v>
      </c>
      <c r="BO26">
        <v>31.715498</v>
      </c>
      <c r="BP26">
        <v>18.561623999999998</v>
      </c>
      <c r="BQ26">
        <v>13.153874999999999</v>
      </c>
      <c r="BR26">
        <v>23.656334999999999</v>
      </c>
      <c r="BS26">
        <v>25.036593</v>
      </c>
      <c r="BT26">
        <v>26.690097999999999</v>
      </c>
      <c r="BU26">
        <v>23.524046999999999</v>
      </c>
      <c r="BV26">
        <v>2808.162362</v>
      </c>
      <c r="BW26">
        <v>835.72693700000002</v>
      </c>
      <c r="BX26">
        <v>4.2509230000000002</v>
      </c>
      <c r="BY26">
        <v>110.24473999999999</v>
      </c>
      <c r="BZ26">
        <v>1828.3874539999999</v>
      </c>
      <c r="CA26">
        <v>29.616236000000001</v>
      </c>
      <c r="CB26">
        <v>288.58302600000002</v>
      </c>
      <c r="CC26">
        <v>1246.439114</v>
      </c>
      <c r="CD26" t="s">
        <v>116</v>
      </c>
      <c r="CE26">
        <v>226554368</v>
      </c>
      <c r="CF26">
        <v>166673287.30000001</v>
      </c>
      <c r="CG26">
        <v>115455061.7</v>
      </c>
      <c r="CH26">
        <v>76494211</v>
      </c>
      <c r="CI26">
        <v>49522496.329999998</v>
      </c>
      <c r="CJ26">
        <v>35302388</v>
      </c>
      <c r="CK26">
        <v>6154.9832669999996</v>
      </c>
      <c r="CL26">
        <v>8005.7366670000001</v>
      </c>
      <c r="CM26">
        <v>4512.1093330000003</v>
      </c>
      <c r="CN26">
        <v>3289.9160000000002</v>
      </c>
      <c r="CO26">
        <v>2297.1090669999999</v>
      </c>
      <c r="CP26">
        <v>1736.6027329999999</v>
      </c>
      <c r="CQ26">
        <v>0.59412900000000002</v>
      </c>
      <c r="CR26">
        <v>369.66666700000002</v>
      </c>
      <c r="CS26">
        <v>28.84615385</v>
      </c>
      <c r="CT26">
        <v>0.90339651300000001</v>
      </c>
      <c r="CU26">
        <v>0.92434113299999998</v>
      </c>
      <c r="CV26">
        <v>0.83486303299999998</v>
      </c>
      <c r="CW26">
        <v>0.76944462000000002</v>
      </c>
      <c r="CX26">
        <v>0.71648693299999999</v>
      </c>
      <c r="CY26">
        <v>0.66664433300000003</v>
      </c>
      <c r="CZ26">
        <v>89446.794479999997</v>
      </c>
      <c r="DA26">
        <v>390.99243999999999</v>
      </c>
      <c r="DB26" t="s">
        <v>110</v>
      </c>
      <c r="DC26" t="s">
        <v>111</v>
      </c>
      <c r="DD26" t="s">
        <v>110</v>
      </c>
    </row>
    <row r="27" spans="1:108" x14ac:dyDescent="0.3">
      <c r="A27" t="s">
        <v>148</v>
      </c>
      <c r="B27" s="2">
        <v>2</v>
      </c>
      <c r="C27">
        <v>17330.730469999999</v>
      </c>
      <c r="D27">
        <v>15091.81934</v>
      </c>
      <c r="E27">
        <v>175.83975219999999</v>
      </c>
      <c r="F27">
        <v>1402</v>
      </c>
      <c r="G27">
        <v>20428.875</v>
      </c>
      <c r="H27">
        <v>57955.191409999999</v>
      </c>
      <c r="I27">
        <v>1.1483526230000001</v>
      </c>
      <c r="J27">
        <v>0.42133560799999997</v>
      </c>
      <c r="K27">
        <v>6.8628348000000006E-2</v>
      </c>
      <c r="L27" s="1">
        <v>1.31E-8</v>
      </c>
      <c r="M27">
        <v>0.65787327299999998</v>
      </c>
      <c r="N27">
        <v>2.3734049800000001</v>
      </c>
      <c r="O27" s="1">
        <v>8.6299999999999997E-5</v>
      </c>
      <c r="P27">
        <v>1.11884E-4</v>
      </c>
      <c r="Q27">
        <v>1.2416667939999999</v>
      </c>
      <c r="R27">
        <v>0.84834480300000004</v>
      </c>
      <c r="S27">
        <v>0.29903671100000001</v>
      </c>
      <c r="T27">
        <v>4</v>
      </c>
      <c r="U27" s="1">
        <v>2.84E-8</v>
      </c>
      <c r="V27">
        <v>2.5414699999999998E-4</v>
      </c>
      <c r="W27" s="1">
        <v>3.1800000000000002E-12</v>
      </c>
      <c r="X27">
        <v>0.156861484</v>
      </c>
      <c r="Y27">
        <v>4</v>
      </c>
      <c r="Z27">
        <v>1</v>
      </c>
      <c r="AG27">
        <v>9902.2558590000008</v>
      </c>
      <c r="AH27">
        <v>9771.4130860000005</v>
      </c>
      <c r="AO27">
        <v>2475.5639649999998</v>
      </c>
      <c r="AP27">
        <v>9771.4130860000005</v>
      </c>
      <c r="AW27">
        <v>0.98678654399999999</v>
      </c>
      <c r="BD27">
        <v>4</v>
      </c>
      <c r="BK27">
        <v>22.144569000000001</v>
      </c>
      <c r="BL27">
        <v>8.5618090000000002</v>
      </c>
      <c r="BM27">
        <v>59.732267999999998</v>
      </c>
      <c r="BN27">
        <v>136.94506999999999</v>
      </c>
      <c r="BO27">
        <v>29.648340999999999</v>
      </c>
      <c r="BP27">
        <v>15.316587999999999</v>
      </c>
      <c r="BQ27">
        <v>14.331754</v>
      </c>
      <c r="BR27">
        <v>21.585229000000002</v>
      </c>
      <c r="BS27">
        <v>22.173223</v>
      </c>
      <c r="BT27">
        <v>24.202054</v>
      </c>
      <c r="BU27">
        <v>20.784123000000001</v>
      </c>
      <c r="BV27">
        <v>2101.0236970000001</v>
      </c>
      <c r="BW27">
        <v>534.98578199999997</v>
      </c>
      <c r="BX27">
        <v>7.7630330000000001</v>
      </c>
      <c r="BY27">
        <v>94.356594000000001</v>
      </c>
      <c r="BZ27">
        <v>1227.1800949999999</v>
      </c>
      <c r="CA27">
        <v>34.383885999999997</v>
      </c>
      <c r="CB27">
        <v>229.19431299999999</v>
      </c>
      <c r="CC27">
        <v>184.68720400000001</v>
      </c>
      <c r="CD27" t="s">
        <v>116</v>
      </c>
      <c r="CE27">
        <v>22534137.399999999</v>
      </c>
      <c r="CF27">
        <v>16886003.93</v>
      </c>
      <c r="CG27">
        <v>12059562.5</v>
      </c>
      <c r="CH27">
        <v>8186809.4670000002</v>
      </c>
      <c r="CI27">
        <v>5429898.8669999996</v>
      </c>
      <c r="CJ27">
        <v>3988378.8130000001</v>
      </c>
      <c r="CK27">
        <v>6329.4633999999996</v>
      </c>
      <c r="CL27">
        <v>8232.6820000000007</v>
      </c>
      <c r="CM27">
        <v>4635.8389999999999</v>
      </c>
      <c r="CN27">
        <v>3245.9465</v>
      </c>
      <c r="CO27">
        <v>2198.1104</v>
      </c>
      <c r="CP27">
        <v>1649.2139999999999</v>
      </c>
      <c r="CQ27">
        <v>0.43756800000000001</v>
      </c>
      <c r="CR27">
        <v>139</v>
      </c>
      <c r="CS27">
        <v>4.0983606559999997</v>
      </c>
      <c r="CT27">
        <v>0.99583710000000003</v>
      </c>
      <c r="CU27">
        <v>1</v>
      </c>
      <c r="CV27">
        <v>0.92029090000000002</v>
      </c>
      <c r="CW27">
        <v>0.84817849999999995</v>
      </c>
      <c r="CX27">
        <v>0.78980189999999995</v>
      </c>
      <c r="CY27">
        <v>0.73485909999999999</v>
      </c>
      <c r="CZ27">
        <v>57832.009310000001</v>
      </c>
      <c r="DA27">
        <v>326.58498200000002</v>
      </c>
      <c r="DB27" t="s">
        <v>121</v>
      </c>
      <c r="DC27" t="s">
        <v>111</v>
      </c>
      <c r="DD27" t="s">
        <v>110</v>
      </c>
    </row>
    <row r="28" spans="1:108" x14ac:dyDescent="0.3">
      <c r="A28" t="s">
        <v>149</v>
      </c>
      <c r="B28" s="2">
        <v>3</v>
      </c>
      <c r="C28">
        <v>84947.53125</v>
      </c>
      <c r="D28">
        <v>65477.910159999999</v>
      </c>
      <c r="E28">
        <v>1797.1866460000001</v>
      </c>
      <c r="F28">
        <v>175</v>
      </c>
      <c r="G28">
        <v>71596.648440000004</v>
      </c>
      <c r="H28">
        <v>238354.125</v>
      </c>
      <c r="I28">
        <v>1.2973463540000001</v>
      </c>
      <c r="J28">
        <v>0.350596666</v>
      </c>
      <c r="K28">
        <v>2.444248E-3</v>
      </c>
      <c r="L28" s="1">
        <v>1.1700000000000001E-9</v>
      </c>
      <c r="M28">
        <v>0.397518814</v>
      </c>
      <c r="N28">
        <v>2.8522803780000001</v>
      </c>
      <c r="O28">
        <v>1.3425399999999999E-4</v>
      </c>
      <c r="P28">
        <v>1.7389099999999999E-4</v>
      </c>
      <c r="Q28">
        <v>1.5973397490000001</v>
      </c>
      <c r="R28">
        <v>1.186473608</v>
      </c>
      <c r="S28">
        <v>0.35639211500000001</v>
      </c>
      <c r="T28">
        <v>24</v>
      </c>
      <c r="U28" s="1">
        <v>1.7800000000000001E-8</v>
      </c>
      <c r="V28">
        <v>1.02395E-4</v>
      </c>
      <c r="W28" s="1">
        <v>3.1000000000000001E-12</v>
      </c>
      <c r="X28">
        <v>3.0430993E-2</v>
      </c>
      <c r="Y28">
        <v>24</v>
      </c>
      <c r="Z28">
        <v>7</v>
      </c>
      <c r="AA28">
        <v>1</v>
      </c>
      <c r="AG28">
        <v>177182.0625</v>
      </c>
      <c r="AH28">
        <v>65233.910159999999</v>
      </c>
      <c r="AI28">
        <v>70099.296879999994</v>
      </c>
      <c r="AO28">
        <v>7382.5859380000002</v>
      </c>
      <c r="AP28">
        <v>9319.1298829999996</v>
      </c>
      <c r="AQ28">
        <v>70099.296879999994</v>
      </c>
      <c r="AW28">
        <v>0.36817446399999998</v>
      </c>
      <c r="AX28">
        <v>1.0745836499999999</v>
      </c>
      <c r="BD28">
        <v>3.4285714629999999</v>
      </c>
      <c r="BE28">
        <v>7</v>
      </c>
      <c r="BK28">
        <v>25.523059</v>
      </c>
      <c r="BL28">
        <v>13.905651000000001</v>
      </c>
      <c r="BM28">
        <v>41.738433999999998</v>
      </c>
      <c r="BN28">
        <v>569.908997</v>
      </c>
      <c r="BO28">
        <v>42.338783999999997</v>
      </c>
      <c r="BP28">
        <v>9.0250859999999999</v>
      </c>
      <c r="BQ28">
        <v>33.313698000000002</v>
      </c>
      <c r="BR28">
        <v>27.174970999999999</v>
      </c>
      <c r="BS28">
        <v>28.860595</v>
      </c>
      <c r="BT28">
        <v>32.684803000000002</v>
      </c>
      <c r="BU28">
        <v>18.125556</v>
      </c>
      <c r="BV28">
        <v>946.76498300000003</v>
      </c>
      <c r="BW28">
        <v>319.08561600000002</v>
      </c>
      <c r="BX28">
        <v>1.985017</v>
      </c>
      <c r="BY28">
        <v>149.918091</v>
      </c>
      <c r="BZ28">
        <v>792.11729500000001</v>
      </c>
      <c r="CA28">
        <v>13.293664</v>
      </c>
      <c r="CB28">
        <v>83.794949000000003</v>
      </c>
      <c r="CC28">
        <v>31.576198999999999</v>
      </c>
      <c r="CD28" t="s">
        <v>109</v>
      </c>
      <c r="CE28">
        <v>57790123.640000001</v>
      </c>
      <c r="CF28">
        <v>41823864.640000001</v>
      </c>
      <c r="CG28">
        <v>29180557.140000001</v>
      </c>
      <c r="CH28">
        <v>22968309.140000001</v>
      </c>
      <c r="CI28">
        <v>22435722.640000001</v>
      </c>
      <c r="CJ28">
        <v>19907767.84</v>
      </c>
      <c r="CK28">
        <v>2990.2112000000002</v>
      </c>
      <c r="CL28">
        <v>3889.3429999999998</v>
      </c>
      <c r="CM28">
        <v>2227.44</v>
      </c>
      <c r="CN28">
        <v>1882.7871</v>
      </c>
      <c r="CO28">
        <v>1810.0876000000001</v>
      </c>
      <c r="CP28">
        <v>1581.1670999999999</v>
      </c>
      <c r="CQ28">
        <v>1.0791869999999999</v>
      </c>
      <c r="CR28">
        <v>343.652174</v>
      </c>
      <c r="CS28">
        <v>9.4423791819999998</v>
      </c>
      <c r="CT28">
        <v>0.47270748000000001</v>
      </c>
      <c r="CU28">
        <v>0.50856809999999997</v>
      </c>
      <c r="CV28">
        <v>0.43684694000000002</v>
      </c>
      <c r="CW28">
        <v>0.40261638</v>
      </c>
      <c r="CX28">
        <v>0.37490593999999999</v>
      </c>
      <c r="CY28">
        <v>0.34882553999999999</v>
      </c>
      <c r="CZ28">
        <v>310768.01400000002</v>
      </c>
      <c r="DA28">
        <v>170.53016099999999</v>
      </c>
      <c r="DB28" t="s">
        <v>117</v>
      </c>
      <c r="DC28" t="s">
        <v>137</v>
      </c>
      <c r="DD28" t="s">
        <v>110</v>
      </c>
    </row>
    <row r="29" spans="1:108" x14ac:dyDescent="0.3">
      <c r="A29" t="s">
        <v>150</v>
      </c>
      <c r="B29" s="2">
        <v>5</v>
      </c>
      <c r="C29">
        <v>255893.875</v>
      </c>
      <c r="D29">
        <v>111168.3438</v>
      </c>
      <c r="E29">
        <v>12778.33301</v>
      </c>
      <c r="F29">
        <v>678</v>
      </c>
      <c r="G29">
        <v>144975.75</v>
      </c>
      <c r="H29">
        <v>670464.1875</v>
      </c>
      <c r="I29">
        <v>2.3018591399999999</v>
      </c>
      <c r="J29">
        <v>0.60797184699999995</v>
      </c>
      <c r="K29">
        <v>4.6766439999999998E-3</v>
      </c>
      <c r="L29" s="1">
        <v>2.16E-10</v>
      </c>
      <c r="M29">
        <v>0.35721764</v>
      </c>
      <c r="N29">
        <v>1.6448129419999999</v>
      </c>
      <c r="O29">
        <v>3.1023299999999998E-4</v>
      </c>
      <c r="P29">
        <v>1.5722500000000001E-4</v>
      </c>
      <c r="Q29">
        <v>1.6850380899999999</v>
      </c>
      <c r="R29">
        <v>1.7650805709999999</v>
      </c>
      <c r="S29">
        <v>0.38166672000000001</v>
      </c>
      <c r="T29">
        <v>168</v>
      </c>
      <c r="U29" s="1">
        <v>1.63E-8</v>
      </c>
      <c r="V29">
        <v>1.0353000000000001E-4</v>
      </c>
      <c r="W29" s="1">
        <v>2.56E-12</v>
      </c>
      <c r="X29">
        <v>0.106598444</v>
      </c>
      <c r="Y29">
        <v>168</v>
      </c>
      <c r="Z29">
        <v>30</v>
      </c>
      <c r="AA29">
        <v>7</v>
      </c>
      <c r="AB29">
        <v>2</v>
      </c>
      <c r="AC29">
        <v>1</v>
      </c>
      <c r="AG29">
        <v>921294.5625</v>
      </c>
      <c r="AH29">
        <v>522215.3125</v>
      </c>
      <c r="AI29">
        <v>338070.8125</v>
      </c>
      <c r="AJ29">
        <v>189111.7813</v>
      </c>
      <c r="AK29">
        <v>38379.019529999998</v>
      </c>
      <c r="AO29">
        <v>5483.8959960000002</v>
      </c>
      <c r="AP29">
        <v>17407.177729999999</v>
      </c>
      <c r="AQ29">
        <v>48295.832029999998</v>
      </c>
      <c r="AR29">
        <v>94555.890629999994</v>
      </c>
      <c r="AS29">
        <v>38379.019529999998</v>
      </c>
      <c r="AW29">
        <v>0.56682771399999998</v>
      </c>
      <c r="AX29">
        <v>0.64737820599999996</v>
      </c>
      <c r="AY29">
        <v>0.55938512100000004</v>
      </c>
      <c r="AZ29">
        <v>0.20294356299999999</v>
      </c>
      <c r="BD29">
        <v>5.5999999049999998</v>
      </c>
      <c r="BE29">
        <v>4.2857141490000004</v>
      </c>
      <c r="BF29">
        <v>3.5</v>
      </c>
      <c r="BG29">
        <v>2</v>
      </c>
      <c r="BK29">
        <v>23.972845</v>
      </c>
      <c r="BL29">
        <v>12.825984999999999</v>
      </c>
      <c r="BM29">
        <v>41.374457</v>
      </c>
      <c r="BN29">
        <v>496.70565299999998</v>
      </c>
      <c r="BO29">
        <v>39.901865000000001</v>
      </c>
      <c r="BP29">
        <v>8.9183459999999997</v>
      </c>
      <c r="BQ29">
        <v>30.983519000000001</v>
      </c>
      <c r="BR29">
        <v>25.163598</v>
      </c>
      <c r="BS29">
        <v>17.901007</v>
      </c>
      <c r="BT29">
        <v>30.413294</v>
      </c>
      <c r="BU29">
        <v>17.802703000000001</v>
      </c>
      <c r="BV29">
        <v>1367.9040990000001</v>
      </c>
      <c r="BW29">
        <v>439.20112899999998</v>
      </c>
      <c r="BX29">
        <v>4.2016200000000001</v>
      </c>
      <c r="BY29">
        <v>140.706323</v>
      </c>
      <c r="BZ29">
        <v>1085.633452</v>
      </c>
      <c r="CA29">
        <v>32.570805999999997</v>
      </c>
      <c r="CB29">
        <v>160.48901699999999</v>
      </c>
      <c r="CC29">
        <v>32.778377999999996</v>
      </c>
      <c r="CD29" t="s">
        <v>109</v>
      </c>
      <c r="CE29">
        <v>39041302.969999999</v>
      </c>
      <c r="CF29">
        <v>28292435.52</v>
      </c>
      <c r="CG29">
        <v>19782958.52</v>
      </c>
      <c r="CH29">
        <v>15605188.52</v>
      </c>
      <c r="CI29">
        <v>15274735.42</v>
      </c>
      <c r="CJ29">
        <v>13580642.27</v>
      </c>
      <c r="CK29">
        <v>2990.2112000000002</v>
      </c>
      <c r="CL29">
        <v>3889.3429999999998</v>
      </c>
      <c r="CM29">
        <v>2227.44</v>
      </c>
      <c r="CN29">
        <v>1882.7871</v>
      </c>
      <c r="CO29">
        <v>1810.0876000000001</v>
      </c>
      <c r="CP29">
        <v>1581.1670999999999</v>
      </c>
      <c r="CQ29">
        <v>0.73328599999999999</v>
      </c>
      <c r="CR29">
        <v>303.09146299999998</v>
      </c>
      <c r="CS29">
        <v>4.0983606559999997</v>
      </c>
      <c r="CT29">
        <v>0.47990392999999998</v>
      </c>
      <c r="CU29">
        <v>0.51631048400000001</v>
      </c>
      <c r="CV29">
        <v>0.44349745000000002</v>
      </c>
      <c r="CW29">
        <v>0.40874576899999998</v>
      </c>
      <c r="CX29">
        <v>0.38061346800000001</v>
      </c>
      <c r="CY29">
        <v>0.35413602199999999</v>
      </c>
      <c r="CZ29">
        <v>1359701</v>
      </c>
      <c r="DA29">
        <v>105.248743</v>
      </c>
      <c r="DB29" t="s">
        <v>110</v>
      </c>
      <c r="DC29" t="s">
        <v>137</v>
      </c>
      <c r="DD29" t="s">
        <v>135</v>
      </c>
    </row>
    <row r="30" spans="1:108" x14ac:dyDescent="0.3">
      <c r="A30" t="s">
        <v>151</v>
      </c>
      <c r="B30" s="2">
        <v>3</v>
      </c>
      <c r="C30">
        <v>32559.689450000002</v>
      </c>
      <c r="D30">
        <v>24827.613280000001</v>
      </c>
      <c r="E30">
        <v>637.48352050000005</v>
      </c>
      <c r="F30">
        <v>865</v>
      </c>
      <c r="G30">
        <v>28620.439450000002</v>
      </c>
      <c r="H30">
        <v>107773.33590000001</v>
      </c>
      <c r="I30">
        <v>1.3114304539999999</v>
      </c>
      <c r="J30">
        <v>0.77824503199999995</v>
      </c>
      <c r="K30">
        <v>3.0223155000000002E-2</v>
      </c>
      <c r="L30" s="1">
        <v>4.9099999999999998E-9</v>
      </c>
      <c r="M30">
        <v>0.68969356999999998</v>
      </c>
      <c r="N30">
        <v>1.2849422690000001</v>
      </c>
      <c r="O30">
        <v>1.0206599999999999E-4</v>
      </c>
      <c r="P30">
        <v>1.5475299999999999E-4</v>
      </c>
      <c r="Q30">
        <v>1.2126852269999999</v>
      </c>
      <c r="R30">
        <v>1.137637615</v>
      </c>
      <c r="S30">
        <v>0.302112669</v>
      </c>
      <c r="T30">
        <v>8</v>
      </c>
      <c r="U30" s="1">
        <v>1.7299999999999999E-8</v>
      </c>
      <c r="V30">
        <v>1.1150300000000001E-4</v>
      </c>
      <c r="W30" s="1">
        <v>2.6700000000000001E-12</v>
      </c>
      <c r="X30">
        <v>0.13386119899999999</v>
      </c>
      <c r="Y30">
        <v>8</v>
      </c>
      <c r="Z30">
        <v>2</v>
      </c>
      <c r="AA30">
        <v>1</v>
      </c>
      <c r="AG30">
        <v>64648.808590000001</v>
      </c>
      <c r="AH30">
        <v>28368.009770000001</v>
      </c>
      <c r="AI30">
        <v>5635.5551759999998</v>
      </c>
      <c r="AO30">
        <v>8081.1010740000002</v>
      </c>
      <c r="AP30">
        <v>14184.00488</v>
      </c>
      <c r="AQ30">
        <v>5635.5551759999998</v>
      </c>
      <c r="AW30">
        <v>0.438801736</v>
      </c>
      <c r="AX30">
        <v>0.19865880899999999</v>
      </c>
      <c r="BD30">
        <v>4</v>
      </c>
      <c r="BE30">
        <v>2</v>
      </c>
      <c r="BK30">
        <v>25.505469999999999</v>
      </c>
      <c r="BL30">
        <v>12.361440999999999</v>
      </c>
      <c r="BM30">
        <v>51.864275999999997</v>
      </c>
      <c r="BN30">
        <v>271.00740300000001</v>
      </c>
      <c r="BO30">
        <v>36.735795000000003</v>
      </c>
      <c r="BP30">
        <v>12.903129</v>
      </c>
      <c r="BQ30">
        <v>23.832666</v>
      </c>
      <c r="BR30">
        <v>25.337337999999999</v>
      </c>
      <c r="BS30">
        <v>23.737213000000001</v>
      </c>
      <c r="BT30">
        <v>29.083708999999999</v>
      </c>
      <c r="BU30">
        <v>22.156758</v>
      </c>
      <c r="BV30">
        <v>3025.1426780000002</v>
      </c>
      <c r="BW30">
        <v>1228.79224</v>
      </c>
      <c r="BX30">
        <v>0.86107599999999995</v>
      </c>
      <c r="BY30">
        <v>162.405361</v>
      </c>
      <c r="BZ30">
        <v>2550.2903630000001</v>
      </c>
      <c r="CA30">
        <v>3.2190240000000001</v>
      </c>
      <c r="CB30">
        <v>361.259074</v>
      </c>
      <c r="CC30">
        <v>5.6633290000000001</v>
      </c>
      <c r="CD30" t="s">
        <v>116</v>
      </c>
      <c r="CE30">
        <v>149816107.30000001</v>
      </c>
      <c r="CF30">
        <v>109000848.8</v>
      </c>
      <c r="CG30">
        <v>75196686.25</v>
      </c>
      <c r="CH30">
        <v>51240738.5</v>
      </c>
      <c r="CI30">
        <v>43968599.380000003</v>
      </c>
      <c r="CJ30">
        <v>30744078.940000001</v>
      </c>
      <c r="CK30">
        <v>7055.1576999999997</v>
      </c>
      <c r="CL30">
        <v>9176.5859999999993</v>
      </c>
      <c r="CM30">
        <v>5155.1304</v>
      </c>
      <c r="CN30">
        <v>3743.8674000000001</v>
      </c>
      <c r="CO30">
        <v>3565.6610000000001</v>
      </c>
      <c r="CP30">
        <v>2801.1133</v>
      </c>
      <c r="CQ30">
        <v>0.13204299999999999</v>
      </c>
      <c r="CR30">
        <v>503.875</v>
      </c>
      <c r="CS30">
        <v>7.3732718889999997</v>
      </c>
      <c r="CT30">
        <v>0.72103642999999995</v>
      </c>
      <c r="CU30">
        <v>0.77573579999999998</v>
      </c>
      <c r="CV30">
        <v>0.66633719999999996</v>
      </c>
      <c r="CW30">
        <v>0.61412420000000001</v>
      </c>
      <c r="CX30">
        <v>0.57185649999999999</v>
      </c>
      <c r="CY30">
        <v>0.53207517000000004</v>
      </c>
      <c r="CZ30">
        <v>119919.48510000001</v>
      </c>
      <c r="DA30">
        <v>185.75658100000001</v>
      </c>
      <c r="DB30" t="s">
        <v>133</v>
      </c>
      <c r="DC30" t="s">
        <v>134</v>
      </c>
      <c r="DD30" t="s">
        <v>110</v>
      </c>
    </row>
    <row r="31" spans="1:108" x14ac:dyDescent="0.3">
      <c r="A31" t="s">
        <v>152</v>
      </c>
      <c r="B31" s="2">
        <v>2</v>
      </c>
      <c r="C31">
        <v>42638.53125</v>
      </c>
      <c r="D31">
        <v>34697.445310000003</v>
      </c>
      <c r="E31">
        <v>408.33078</v>
      </c>
      <c r="F31">
        <v>944</v>
      </c>
      <c r="G31">
        <v>40600.339840000001</v>
      </c>
      <c r="H31">
        <v>124521.17969999999</v>
      </c>
      <c r="I31">
        <v>1.228866577</v>
      </c>
      <c r="J31">
        <v>0.24771526499999999</v>
      </c>
      <c r="K31">
        <v>2.3251035999999999E-2</v>
      </c>
      <c r="L31" s="1">
        <v>4.32E-9</v>
      </c>
      <c r="M31">
        <v>0.33092954800000002</v>
      </c>
      <c r="N31">
        <v>4.0368928909999999</v>
      </c>
      <c r="O31" s="1">
        <v>5.6199999999999997E-5</v>
      </c>
      <c r="P31">
        <v>1.5103100000000001E-4</v>
      </c>
      <c r="Q31">
        <v>1.750686526</v>
      </c>
      <c r="R31">
        <v>1.0502012970000001</v>
      </c>
      <c r="S31">
        <v>0.34241992199999999</v>
      </c>
      <c r="T31">
        <v>6</v>
      </c>
      <c r="U31" s="1">
        <v>1.7100000000000001E-8</v>
      </c>
      <c r="V31">
        <v>1.1350599999999999E-4</v>
      </c>
      <c r="W31" s="1">
        <v>2.5900000000000001E-12</v>
      </c>
      <c r="X31">
        <v>0.14257307399999999</v>
      </c>
      <c r="Y31">
        <v>6</v>
      </c>
      <c r="Z31">
        <v>1</v>
      </c>
      <c r="AG31">
        <v>23818.089840000001</v>
      </c>
      <c r="AH31">
        <v>37852.433590000001</v>
      </c>
      <c r="AO31">
        <v>3969.6816410000001</v>
      </c>
      <c r="AP31">
        <v>37852.433590000001</v>
      </c>
      <c r="AW31">
        <v>1.5892304180000001</v>
      </c>
      <c r="BD31">
        <v>6</v>
      </c>
      <c r="BK31">
        <v>25.404311</v>
      </c>
      <c r="BL31">
        <v>9.2378900000000002</v>
      </c>
      <c r="BM31">
        <v>55.297387999999998</v>
      </c>
      <c r="BN31">
        <v>172.180126</v>
      </c>
      <c r="BO31">
        <v>33.565244</v>
      </c>
      <c r="BP31">
        <v>16.854472000000001</v>
      </c>
      <c r="BQ31">
        <v>16.710771999999999</v>
      </c>
      <c r="BR31">
        <v>25.061212999999999</v>
      </c>
      <c r="BS31">
        <v>24.714431000000001</v>
      </c>
      <c r="BT31">
        <v>27.815075</v>
      </c>
      <c r="BU31">
        <v>23.700339</v>
      </c>
      <c r="BV31">
        <v>3486.9898370000001</v>
      </c>
      <c r="BW31">
        <v>1356.119919</v>
      </c>
      <c r="BX31">
        <v>0.15243899999999999</v>
      </c>
      <c r="BY31">
        <v>151.71034800000001</v>
      </c>
      <c r="BZ31">
        <v>2848.8556910000002</v>
      </c>
      <c r="CA31">
        <v>3.3231709999999999</v>
      </c>
      <c r="CB31">
        <v>112.5</v>
      </c>
      <c r="CC31">
        <v>17.638210999999998</v>
      </c>
      <c r="CD31" t="s">
        <v>116</v>
      </c>
      <c r="CE31">
        <v>38300255</v>
      </c>
      <c r="CF31">
        <v>28228859.25</v>
      </c>
      <c r="CG31">
        <v>19898248</v>
      </c>
      <c r="CH31">
        <v>13853691.630000001</v>
      </c>
      <c r="CI31">
        <v>12119178.130000001</v>
      </c>
      <c r="CJ31">
        <v>8676023.625</v>
      </c>
      <c r="CK31">
        <v>7055.1576999999997</v>
      </c>
      <c r="CL31">
        <v>9176.5859999999993</v>
      </c>
      <c r="CM31">
        <v>5155.1304</v>
      </c>
      <c r="CN31">
        <v>3743.8674000000001</v>
      </c>
      <c r="CO31">
        <v>3565.6610000000001</v>
      </c>
      <c r="CP31">
        <v>2801.1133</v>
      </c>
      <c r="CQ31">
        <v>0.21535399999999999</v>
      </c>
      <c r="CR31">
        <v>284.5</v>
      </c>
      <c r="CS31">
        <v>0</v>
      </c>
      <c r="CT31">
        <v>0.72103642999999995</v>
      </c>
      <c r="CU31">
        <v>0.77573579999999998</v>
      </c>
      <c r="CV31">
        <v>0.66633719999999996</v>
      </c>
      <c r="CW31">
        <v>0.61412420000000001</v>
      </c>
      <c r="CX31">
        <v>0.57185649999999999</v>
      </c>
      <c r="CY31">
        <v>0.53207517000000004</v>
      </c>
      <c r="CZ31">
        <v>59797.195630000002</v>
      </c>
      <c r="DA31">
        <v>147.77692300000001</v>
      </c>
      <c r="DB31" t="s">
        <v>133</v>
      </c>
      <c r="DC31" t="s">
        <v>134</v>
      </c>
      <c r="DD31" t="s">
        <v>110</v>
      </c>
    </row>
    <row r="32" spans="1:108" x14ac:dyDescent="0.3">
      <c r="A32" t="s">
        <v>153</v>
      </c>
      <c r="B32" s="2">
        <v>3</v>
      </c>
      <c r="C32">
        <v>34361.136720000002</v>
      </c>
      <c r="D32">
        <v>23634.494139999999</v>
      </c>
      <c r="E32">
        <v>861.9865112</v>
      </c>
      <c r="F32">
        <v>1350</v>
      </c>
      <c r="G32">
        <v>27032.134770000001</v>
      </c>
      <c r="H32">
        <v>165521.9375</v>
      </c>
      <c r="I32">
        <v>1.4538553949999999</v>
      </c>
      <c r="J32">
        <v>1.17961359</v>
      </c>
      <c r="K32">
        <v>4.9940564E-2</v>
      </c>
      <c r="L32" s="1">
        <v>4.4699999999999997E-9</v>
      </c>
      <c r="M32">
        <v>0.395365894</v>
      </c>
      <c r="N32">
        <v>0.84773522599999995</v>
      </c>
      <c r="O32" s="1">
        <v>9.6700000000000006E-5</v>
      </c>
      <c r="P32">
        <v>1.46162E-4</v>
      </c>
      <c r="Q32">
        <v>1.6016830209999999</v>
      </c>
      <c r="R32">
        <v>1.27112186</v>
      </c>
      <c r="S32">
        <v>0.20759265099999999</v>
      </c>
      <c r="T32">
        <v>12</v>
      </c>
      <c r="U32" s="1">
        <v>1.8600000000000001E-8</v>
      </c>
      <c r="V32">
        <v>1.26995E-4</v>
      </c>
      <c r="W32" s="1">
        <v>2.71E-12</v>
      </c>
      <c r="X32">
        <v>0.19731855400000001</v>
      </c>
      <c r="Y32">
        <v>12</v>
      </c>
      <c r="Z32">
        <v>3</v>
      </c>
      <c r="AA32">
        <v>1</v>
      </c>
      <c r="AG32">
        <v>68648.023440000004</v>
      </c>
      <c r="AH32">
        <v>47259.957029999998</v>
      </c>
      <c r="AI32">
        <v>10081.596680000001</v>
      </c>
      <c r="AO32">
        <v>5720.6684569999998</v>
      </c>
      <c r="AP32">
        <v>15753.31934</v>
      </c>
      <c r="AQ32">
        <v>10081.596680000001</v>
      </c>
      <c r="AW32">
        <v>0.68843871400000001</v>
      </c>
      <c r="AX32">
        <v>0.213322178</v>
      </c>
      <c r="BD32">
        <v>4</v>
      </c>
      <c r="BE32">
        <v>3</v>
      </c>
      <c r="BK32">
        <v>25.624694999999999</v>
      </c>
      <c r="BL32">
        <v>9.4351120000000002</v>
      </c>
      <c r="BM32">
        <v>53.038277000000001</v>
      </c>
      <c r="BN32">
        <v>198.41793100000001</v>
      </c>
      <c r="BO32">
        <v>34.457312000000002</v>
      </c>
      <c r="BP32">
        <v>16.663933</v>
      </c>
      <c r="BQ32">
        <v>17.793379000000002</v>
      </c>
      <c r="BR32">
        <v>25.642638000000002</v>
      </c>
      <c r="BS32">
        <v>24.617885000000001</v>
      </c>
      <c r="BT32">
        <v>28.337828999999999</v>
      </c>
      <c r="BU32">
        <v>23.436084000000001</v>
      </c>
      <c r="BV32">
        <v>3413.1857709999999</v>
      </c>
      <c r="BW32">
        <v>1408.132411</v>
      </c>
      <c r="BX32">
        <v>6.7194000000000004E-2</v>
      </c>
      <c r="BY32">
        <v>158.365285</v>
      </c>
      <c r="BZ32">
        <v>2826.36166</v>
      </c>
      <c r="CA32">
        <v>1.579051</v>
      </c>
      <c r="CB32">
        <v>466.51087000000001</v>
      </c>
      <c r="CC32">
        <v>7.8557309999999996</v>
      </c>
      <c r="CD32" t="s">
        <v>116</v>
      </c>
      <c r="CE32">
        <v>81009398.920000002</v>
      </c>
      <c r="CF32">
        <v>59168221.380000003</v>
      </c>
      <c r="CG32">
        <v>41085975.079999998</v>
      </c>
      <c r="CH32">
        <v>28183087.079999998</v>
      </c>
      <c r="CI32">
        <v>24330122.579999998</v>
      </c>
      <c r="CJ32">
        <v>17140312.73</v>
      </c>
      <c r="CK32">
        <v>7055.1576999999997</v>
      </c>
      <c r="CL32">
        <v>9176.5859999999993</v>
      </c>
      <c r="CM32">
        <v>5155.1304</v>
      </c>
      <c r="CN32">
        <v>3743.8674000000001</v>
      </c>
      <c r="CO32">
        <v>3565.6610000000001</v>
      </c>
      <c r="CP32">
        <v>2801.1133</v>
      </c>
      <c r="CQ32">
        <v>1.9597359999999999</v>
      </c>
      <c r="CR32">
        <v>205.692308</v>
      </c>
      <c r="CS32">
        <v>4.8109965639999999</v>
      </c>
      <c r="CT32">
        <v>0.72103642999999995</v>
      </c>
      <c r="CU32">
        <v>0.77573579999999998</v>
      </c>
      <c r="CV32">
        <v>0.66633719999999996</v>
      </c>
      <c r="CW32">
        <v>0.61412420000000001</v>
      </c>
      <c r="CX32">
        <v>0.57185649999999999</v>
      </c>
      <c r="CY32">
        <v>0.53207517000000004</v>
      </c>
      <c r="CZ32">
        <v>136351.16639999999</v>
      </c>
      <c r="DA32">
        <v>164.482913</v>
      </c>
      <c r="DB32" t="s">
        <v>133</v>
      </c>
      <c r="DC32" t="s">
        <v>134</v>
      </c>
      <c r="DD32" t="s">
        <v>110</v>
      </c>
    </row>
    <row r="33" spans="1:108" x14ac:dyDescent="0.3">
      <c r="A33" t="s">
        <v>154</v>
      </c>
      <c r="B33" s="2">
        <v>5</v>
      </c>
      <c r="C33">
        <v>335709.40629999997</v>
      </c>
      <c r="D33">
        <v>245194.45310000001</v>
      </c>
      <c r="E33">
        <v>29500.498049999998</v>
      </c>
      <c r="F33">
        <v>913</v>
      </c>
      <c r="G33">
        <v>251836.51560000001</v>
      </c>
      <c r="H33">
        <v>956476.3125</v>
      </c>
      <c r="I33">
        <v>1.3691557649999999</v>
      </c>
      <c r="J33">
        <v>0.46514883600000001</v>
      </c>
      <c r="K33">
        <v>3.6253679999999999E-3</v>
      </c>
      <c r="L33" s="1">
        <v>8.2000000000000001E-11</v>
      </c>
      <c r="M33">
        <v>0.40521991299999999</v>
      </c>
      <c r="N33">
        <v>2.1498494149999998</v>
      </c>
      <c r="O33">
        <v>5.2275200000000003E-4</v>
      </c>
      <c r="P33">
        <v>1.7844700000000001E-4</v>
      </c>
      <c r="Q33">
        <v>1.58208847</v>
      </c>
      <c r="R33">
        <v>1.3330450060000001</v>
      </c>
      <c r="S33">
        <v>0.35098558699999999</v>
      </c>
      <c r="T33">
        <v>371</v>
      </c>
      <c r="U33" s="1">
        <v>1.6899999999999999E-8</v>
      </c>
      <c r="V33" s="1">
        <v>9.5000000000000005E-5</v>
      </c>
      <c r="W33" s="1">
        <v>3.0200000000000001E-12</v>
      </c>
      <c r="X33">
        <v>0.16292221800000001</v>
      </c>
      <c r="Y33">
        <v>371</v>
      </c>
      <c r="Z33">
        <v>104</v>
      </c>
      <c r="AA33">
        <v>19</v>
      </c>
      <c r="AB33">
        <v>5</v>
      </c>
      <c r="AC33">
        <v>1</v>
      </c>
      <c r="AG33">
        <v>2690832</v>
      </c>
      <c r="AH33">
        <v>1480556.25</v>
      </c>
      <c r="AI33">
        <v>657720.125</v>
      </c>
      <c r="AJ33">
        <v>269332.875</v>
      </c>
      <c r="AK33">
        <v>165837.57810000001</v>
      </c>
      <c r="AO33">
        <v>7252.9165039999998</v>
      </c>
      <c r="AP33">
        <v>14236.11816</v>
      </c>
      <c r="AQ33">
        <v>34616.847659999999</v>
      </c>
      <c r="AR33">
        <v>53866.574220000002</v>
      </c>
      <c r="AS33">
        <v>165837.57810000001</v>
      </c>
      <c r="AW33">
        <v>0.55022245599999997</v>
      </c>
      <c r="AX33">
        <v>0.44423851399999997</v>
      </c>
      <c r="AY33">
        <v>0.40949466800000001</v>
      </c>
      <c r="AZ33">
        <v>0.61573463699999997</v>
      </c>
      <c r="BD33">
        <v>3.5673077110000002</v>
      </c>
      <c r="BE33">
        <v>5.4736843110000004</v>
      </c>
      <c r="BF33">
        <v>3.7999999519999998</v>
      </c>
      <c r="BG33">
        <v>5</v>
      </c>
      <c r="BK33">
        <v>26.598434000000001</v>
      </c>
      <c r="BL33">
        <v>12.860685</v>
      </c>
      <c r="BM33">
        <v>45.153523</v>
      </c>
      <c r="BN33">
        <v>422.54136599999998</v>
      </c>
      <c r="BO33">
        <v>41.651190999999997</v>
      </c>
      <c r="BP33">
        <v>13.172561999999999</v>
      </c>
      <c r="BQ33">
        <v>28.478629000000002</v>
      </c>
      <c r="BR33">
        <v>26.337439</v>
      </c>
      <c r="BS33">
        <v>26.969245000000001</v>
      </c>
      <c r="BT33">
        <v>32.496023000000001</v>
      </c>
      <c r="BU33">
        <v>21.655901</v>
      </c>
      <c r="BV33">
        <v>913.51314200000002</v>
      </c>
      <c r="BW33">
        <v>261.08293300000003</v>
      </c>
      <c r="BX33">
        <v>4.0720859999999997</v>
      </c>
      <c r="BY33">
        <v>127.236558</v>
      </c>
      <c r="BZ33">
        <v>678.16084499999999</v>
      </c>
      <c r="CA33">
        <v>17.550889999999999</v>
      </c>
      <c r="CB33">
        <v>149.818321</v>
      </c>
      <c r="CC33">
        <v>29.331624000000001</v>
      </c>
      <c r="CD33" t="s">
        <v>116</v>
      </c>
      <c r="CE33">
        <v>171860898.19999999</v>
      </c>
      <c r="CF33">
        <v>124662578</v>
      </c>
      <c r="CG33">
        <v>85719099.700000003</v>
      </c>
      <c r="CH33">
        <v>58892660.280000001</v>
      </c>
      <c r="CI33">
        <v>51340228.240000002</v>
      </c>
      <c r="CJ33">
        <v>37027395.579999998</v>
      </c>
      <c r="CK33">
        <v>5976.9225539999998</v>
      </c>
      <c r="CL33">
        <v>7774.1342759999998</v>
      </c>
      <c r="CM33">
        <v>4378.5546969999996</v>
      </c>
      <c r="CN33">
        <v>3250.2121480000001</v>
      </c>
      <c r="CO33">
        <v>3099.9916629999998</v>
      </c>
      <c r="CP33">
        <v>2477.5201440000001</v>
      </c>
      <c r="CQ33">
        <v>1.3045979999999999</v>
      </c>
      <c r="CR33">
        <v>316.06366000000003</v>
      </c>
      <c r="CS33">
        <v>4.6182582300000004</v>
      </c>
      <c r="CT33">
        <v>0.65516668199999994</v>
      </c>
      <c r="CU33">
        <v>0.70486903599999995</v>
      </c>
      <c r="CV33">
        <v>0.60546445199999999</v>
      </c>
      <c r="CW33">
        <v>0.55802132999999998</v>
      </c>
      <c r="CX33">
        <v>0.51961497199999995</v>
      </c>
      <c r="CY33">
        <v>0.48346784100000001</v>
      </c>
      <c r="CZ33">
        <v>7348122</v>
      </c>
      <c r="DA33">
        <v>246.383354</v>
      </c>
      <c r="DB33" t="s">
        <v>117</v>
      </c>
      <c r="DC33" t="s">
        <v>137</v>
      </c>
      <c r="DD33" t="s">
        <v>135</v>
      </c>
    </row>
    <row r="34" spans="1:108" x14ac:dyDescent="0.3">
      <c r="A34" t="s">
        <v>155</v>
      </c>
      <c r="B34" s="2">
        <v>5</v>
      </c>
      <c r="C34">
        <v>146478.42189999999</v>
      </c>
      <c r="D34">
        <v>95281.046879999994</v>
      </c>
      <c r="E34">
        <v>6916.8486329999996</v>
      </c>
      <c r="F34">
        <v>871</v>
      </c>
      <c r="G34">
        <v>102859.78909999999</v>
      </c>
      <c r="H34">
        <v>413458.34379999997</v>
      </c>
      <c r="I34">
        <v>1.5373301509999999</v>
      </c>
      <c r="J34">
        <v>0.65375798900000004</v>
      </c>
      <c r="K34">
        <v>8.4678380000000001E-3</v>
      </c>
      <c r="L34" s="1">
        <v>4.1400000000000002E-10</v>
      </c>
      <c r="M34">
        <v>0.50845742199999999</v>
      </c>
      <c r="N34">
        <v>1.529618025</v>
      </c>
      <c r="O34">
        <v>2.9265299999999998E-4</v>
      </c>
      <c r="P34">
        <v>1.7156300000000001E-4</v>
      </c>
      <c r="Q34">
        <v>1.4123711590000001</v>
      </c>
      <c r="R34">
        <v>1.424059153</v>
      </c>
      <c r="S34">
        <v>0.354276121</v>
      </c>
      <c r="T34">
        <v>91</v>
      </c>
      <c r="U34" s="1">
        <v>1.7500000000000001E-8</v>
      </c>
      <c r="V34">
        <v>1.01965E-4</v>
      </c>
      <c r="W34" s="1">
        <v>3.0000000000000001E-12</v>
      </c>
      <c r="X34">
        <v>0.14943158600000001</v>
      </c>
      <c r="Y34">
        <v>91</v>
      </c>
      <c r="Z34">
        <v>21</v>
      </c>
      <c r="AA34">
        <v>6</v>
      </c>
      <c r="AB34">
        <v>2</v>
      </c>
      <c r="AC34">
        <v>1</v>
      </c>
      <c r="AG34">
        <v>667246.125</v>
      </c>
      <c r="AH34">
        <v>297716.4375</v>
      </c>
      <c r="AI34">
        <v>110971.1563</v>
      </c>
      <c r="AJ34">
        <v>64964.476560000003</v>
      </c>
      <c r="AK34">
        <v>45778.898439999997</v>
      </c>
      <c r="AO34">
        <v>7332.375</v>
      </c>
      <c r="AP34">
        <v>14176.97363</v>
      </c>
      <c r="AQ34">
        <v>18495.193360000001</v>
      </c>
      <c r="AR34">
        <v>32482.238280000001</v>
      </c>
      <c r="AS34">
        <v>45778.898439999997</v>
      </c>
      <c r="AW34">
        <v>0.446186841</v>
      </c>
      <c r="AX34">
        <v>0.37274110300000002</v>
      </c>
      <c r="AY34">
        <v>0.58541768800000005</v>
      </c>
      <c r="AZ34">
        <v>0.70467585300000002</v>
      </c>
      <c r="BD34">
        <v>4.3333334920000004</v>
      </c>
      <c r="BE34">
        <v>3.5</v>
      </c>
      <c r="BF34">
        <v>3</v>
      </c>
      <c r="BG34">
        <v>2</v>
      </c>
      <c r="BK34">
        <v>24.697116000000001</v>
      </c>
      <c r="BL34">
        <v>13.489069000000001</v>
      </c>
      <c r="BM34">
        <v>51.997748000000001</v>
      </c>
      <c r="BN34">
        <v>312.34301699999997</v>
      </c>
      <c r="BO34">
        <v>37.212629999999997</v>
      </c>
      <c r="BP34">
        <v>11.273021999999999</v>
      </c>
      <c r="BQ34">
        <v>25.939608</v>
      </c>
      <c r="BR34">
        <v>24.695489999999999</v>
      </c>
      <c r="BS34">
        <v>22.683453</v>
      </c>
      <c r="BT34">
        <v>28.783871999999999</v>
      </c>
      <c r="BU34">
        <v>20.832747000000001</v>
      </c>
      <c r="BV34">
        <v>977.22710500000005</v>
      </c>
      <c r="BW34">
        <v>310.87220300000001</v>
      </c>
      <c r="BX34">
        <v>0.28362199999999999</v>
      </c>
      <c r="BY34">
        <v>120.732693</v>
      </c>
      <c r="BZ34">
        <v>708.38050699999997</v>
      </c>
      <c r="CA34">
        <v>4.3096889999999997</v>
      </c>
      <c r="CB34">
        <v>163.99469400000001</v>
      </c>
      <c r="CC34">
        <v>10.433102999999999</v>
      </c>
      <c r="CD34" t="s">
        <v>139</v>
      </c>
      <c r="CE34">
        <v>492278343.5</v>
      </c>
      <c r="CF34">
        <v>355511052.10000002</v>
      </c>
      <c r="CG34">
        <v>242275839.30000001</v>
      </c>
      <c r="CH34">
        <v>163117788.59999999</v>
      </c>
      <c r="CI34">
        <v>138522526.59999999</v>
      </c>
      <c r="CJ34">
        <v>95598537.280000001</v>
      </c>
      <c r="CK34">
        <v>7055.1576999999997</v>
      </c>
      <c r="CL34">
        <v>9176.5859999999993</v>
      </c>
      <c r="CM34">
        <v>5155.1304</v>
      </c>
      <c r="CN34">
        <v>3743.8674000000001</v>
      </c>
      <c r="CO34">
        <v>3565.6610000000001</v>
      </c>
      <c r="CP34">
        <v>2801.1133</v>
      </c>
      <c r="CQ34">
        <v>5.4210739999999999</v>
      </c>
      <c r="CR34">
        <v>543.5</v>
      </c>
      <c r="CS34">
        <v>20.480710970000001</v>
      </c>
      <c r="CT34">
        <v>0.72103642999999995</v>
      </c>
      <c r="CU34">
        <v>0.77573579999999998</v>
      </c>
      <c r="CV34">
        <v>0.66633719999999996</v>
      </c>
      <c r="CW34">
        <v>0.61412420000000001</v>
      </c>
      <c r="CX34">
        <v>0.57185649999999999</v>
      </c>
      <c r="CY34">
        <v>0.53207517000000004</v>
      </c>
      <c r="CZ34">
        <v>3569752</v>
      </c>
      <c r="DA34">
        <v>515.95890999999995</v>
      </c>
      <c r="DB34" t="s">
        <v>117</v>
      </c>
      <c r="DC34" t="s">
        <v>137</v>
      </c>
      <c r="DD34" t="s">
        <v>135</v>
      </c>
    </row>
    <row r="35" spans="1:108" x14ac:dyDescent="0.3">
      <c r="A35" t="s">
        <v>156</v>
      </c>
      <c r="B35" s="2">
        <v>3</v>
      </c>
      <c r="C35">
        <v>40200.246090000001</v>
      </c>
      <c r="D35">
        <v>33245.453130000002</v>
      </c>
      <c r="E35">
        <v>693.20642090000001</v>
      </c>
      <c r="F35">
        <v>323</v>
      </c>
      <c r="G35">
        <v>35015.863279999998</v>
      </c>
      <c r="H35">
        <v>118647.38280000001</v>
      </c>
      <c r="I35">
        <v>1.2091952560000001</v>
      </c>
      <c r="J35">
        <v>0.56537020199999999</v>
      </c>
      <c r="K35">
        <v>9.2243910000000002E-3</v>
      </c>
      <c r="L35" s="1">
        <v>3.8499999999999997E-9</v>
      </c>
      <c r="M35">
        <v>0.61880827000000005</v>
      </c>
      <c r="N35">
        <v>1.7687525749999999</v>
      </c>
      <c r="O35">
        <v>1.17997E-4</v>
      </c>
      <c r="P35">
        <v>1.6207999999999999E-4</v>
      </c>
      <c r="Q35">
        <v>1.280259848</v>
      </c>
      <c r="R35">
        <v>1.1480581759999999</v>
      </c>
      <c r="S35">
        <v>0.33882117299999998</v>
      </c>
      <c r="T35">
        <v>10</v>
      </c>
      <c r="U35" s="1">
        <v>2.0199999999999999E-8</v>
      </c>
      <c r="V35">
        <v>1.2460499999999999E-4</v>
      </c>
      <c r="W35" s="1">
        <v>3.27E-12</v>
      </c>
      <c r="X35">
        <v>5.2351731999999998E-2</v>
      </c>
      <c r="Y35">
        <v>10</v>
      </c>
      <c r="Z35">
        <v>3</v>
      </c>
      <c r="AA35">
        <v>1</v>
      </c>
      <c r="AG35">
        <v>66162.226559999996</v>
      </c>
      <c r="AH35">
        <v>30347.523440000001</v>
      </c>
      <c r="AI35">
        <v>15844.920899999999</v>
      </c>
      <c r="AO35">
        <v>6616.2226559999999</v>
      </c>
      <c r="AP35">
        <v>10115.840819999999</v>
      </c>
      <c r="AQ35">
        <v>15844.920899999999</v>
      </c>
      <c r="AW35">
        <v>0.45868352099999998</v>
      </c>
      <c r="AX35">
        <v>0.52211576699999995</v>
      </c>
      <c r="BD35">
        <v>3.3333332539999998</v>
      </c>
      <c r="BE35">
        <v>3</v>
      </c>
      <c r="BK35">
        <v>24.188749999999999</v>
      </c>
      <c r="BL35">
        <v>12.896921000000001</v>
      </c>
      <c r="BM35">
        <v>51.864365999999997</v>
      </c>
      <c r="BN35">
        <v>291.23304999999999</v>
      </c>
      <c r="BO35">
        <v>36.030786999999997</v>
      </c>
      <c r="BP35">
        <v>11.164652</v>
      </c>
      <c r="BQ35">
        <v>24.866135</v>
      </c>
      <c r="BR35">
        <v>24.154921999999999</v>
      </c>
      <c r="BS35">
        <v>22.253440000000001</v>
      </c>
      <c r="BT35">
        <v>27.997623999999998</v>
      </c>
      <c r="BU35">
        <v>20.554466000000001</v>
      </c>
      <c r="BV35">
        <v>1637.0456099999999</v>
      </c>
      <c r="BW35">
        <v>590.95096899999999</v>
      </c>
      <c r="BX35">
        <v>0.67274800000000001</v>
      </c>
      <c r="BY35">
        <v>143.36171300000001</v>
      </c>
      <c r="BZ35">
        <v>1294.781072</v>
      </c>
      <c r="CA35">
        <v>3.9840360000000001</v>
      </c>
      <c r="CB35">
        <v>232.70695599999999</v>
      </c>
      <c r="CC35">
        <v>7.8745719999999997</v>
      </c>
      <c r="CD35" t="s">
        <v>116</v>
      </c>
      <c r="CE35">
        <v>1718174184</v>
      </c>
      <c r="CF35">
        <v>1227995574</v>
      </c>
      <c r="CG35">
        <v>822393725.79999995</v>
      </c>
      <c r="CH35">
        <v>544042533.60000002</v>
      </c>
      <c r="CI35">
        <v>454913635.60000002</v>
      </c>
      <c r="CJ35">
        <v>307696847.30000001</v>
      </c>
      <c r="CK35">
        <v>7055.1576999999997</v>
      </c>
      <c r="CL35">
        <v>9176.5859999999993</v>
      </c>
      <c r="CM35">
        <v>5155.1304</v>
      </c>
      <c r="CN35">
        <v>3743.8674000000001</v>
      </c>
      <c r="CO35">
        <v>3565.6610000000001</v>
      </c>
      <c r="CP35">
        <v>2801.1133</v>
      </c>
      <c r="CQ35">
        <v>15.219256</v>
      </c>
      <c r="CR35">
        <v>656.375</v>
      </c>
      <c r="CS35">
        <v>23.7804878</v>
      </c>
      <c r="CT35">
        <v>0.72103642999999995</v>
      </c>
      <c r="CU35">
        <v>0.77573579999999998</v>
      </c>
      <c r="CV35">
        <v>0.66633719999999996</v>
      </c>
      <c r="CW35">
        <v>0.61412420000000001</v>
      </c>
      <c r="CX35">
        <v>0.57185649999999999</v>
      </c>
      <c r="CY35">
        <v>0.53207517000000004</v>
      </c>
      <c r="CZ35">
        <v>755202.3811</v>
      </c>
      <c r="DA35">
        <v>1101.142409</v>
      </c>
      <c r="DB35" t="s">
        <v>117</v>
      </c>
      <c r="DC35" t="s">
        <v>137</v>
      </c>
      <c r="DD35" t="s">
        <v>110</v>
      </c>
    </row>
    <row r="36" spans="1:108" x14ac:dyDescent="0.3">
      <c r="A36" t="s">
        <v>157</v>
      </c>
      <c r="B36" s="2">
        <v>2</v>
      </c>
      <c r="C36">
        <v>33861.265630000002</v>
      </c>
      <c r="D36">
        <v>27096.791020000001</v>
      </c>
      <c r="E36">
        <v>436.12445070000001</v>
      </c>
      <c r="F36">
        <v>764</v>
      </c>
      <c r="G36">
        <v>32629.753909999999</v>
      </c>
      <c r="H36">
        <v>93451.835940000004</v>
      </c>
      <c r="I36">
        <v>1.24964118</v>
      </c>
      <c r="J36">
        <v>0.40962159599999998</v>
      </c>
      <c r="K36">
        <v>2.3414213E-2</v>
      </c>
      <c r="L36" s="1">
        <v>5.2000000000000002E-9</v>
      </c>
      <c r="M36">
        <v>0.62754464099999996</v>
      </c>
      <c r="N36">
        <v>2.4412775039999999</v>
      </c>
      <c r="O36" s="1">
        <v>8.5599999999999994E-5</v>
      </c>
      <c r="P36">
        <v>1.43051E-4</v>
      </c>
      <c r="Q36">
        <v>1.271317005</v>
      </c>
      <c r="R36">
        <v>1.037742019</v>
      </c>
      <c r="S36">
        <v>0.36233922800000001</v>
      </c>
      <c r="T36">
        <v>7</v>
      </c>
      <c r="U36" s="1">
        <v>1.8299999999999998E-8</v>
      </c>
      <c r="V36">
        <v>1.2823000000000001E-4</v>
      </c>
      <c r="W36" s="1">
        <v>2.6200000000000001E-12</v>
      </c>
      <c r="X36">
        <v>0.10929085299999999</v>
      </c>
      <c r="Y36">
        <v>7</v>
      </c>
      <c r="Z36">
        <v>1</v>
      </c>
      <c r="AG36">
        <v>32753.875</v>
      </c>
      <c r="AH36">
        <v>29634.103520000001</v>
      </c>
      <c r="AO36">
        <v>4679.125</v>
      </c>
      <c r="AP36">
        <v>29634.103520000001</v>
      </c>
      <c r="AW36">
        <v>0.90475106199999999</v>
      </c>
      <c r="BD36">
        <v>7</v>
      </c>
      <c r="BK36">
        <v>26.423103000000001</v>
      </c>
      <c r="BL36">
        <v>9.9357589999999991</v>
      </c>
      <c r="BM36">
        <v>53.047939</v>
      </c>
      <c r="BN36">
        <v>208.956301</v>
      </c>
      <c r="BO36">
        <v>35.222014999999999</v>
      </c>
      <c r="BP36">
        <v>16.490485</v>
      </c>
      <c r="BQ36">
        <v>18.731529999999999</v>
      </c>
      <c r="BR36">
        <v>26.808893000000001</v>
      </c>
      <c r="BS36">
        <v>24.973165000000002</v>
      </c>
      <c r="BT36">
        <v>29.232306999999999</v>
      </c>
      <c r="BU36">
        <v>23.862811000000001</v>
      </c>
      <c r="BV36">
        <v>4096.1436569999996</v>
      </c>
      <c r="BW36">
        <v>1671.061567</v>
      </c>
      <c r="BX36">
        <v>0.22947799999999999</v>
      </c>
      <c r="BY36">
        <v>160.370878</v>
      </c>
      <c r="BZ36">
        <v>3436.283582</v>
      </c>
      <c r="CA36">
        <v>1.0149250000000001</v>
      </c>
      <c r="CB36">
        <v>674.93283599999995</v>
      </c>
      <c r="CC36">
        <v>3.490672</v>
      </c>
      <c r="CD36" t="s">
        <v>116</v>
      </c>
      <c r="CE36">
        <v>126645542</v>
      </c>
      <c r="CF36">
        <v>92404187.709999993</v>
      </c>
      <c r="CG36">
        <v>64045622.289999999</v>
      </c>
      <c r="CH36">
        <v>43843719.859999999</v>
      </c>
      <c r="CI36">
        <v>37773057.289999999</v>
      </c>
      <c r="CJ36">
        <v>26544240</v>
      </c>
      <c r="CK36">
        <v>7055.1576999999997</v>
      </c>
      <c r="CL36">
        <v>9176.5859999999993</v>
      </c>
      <c r="CM36">
        <v>5155.1304</v>
      </c>
      <c r="CN36">
        <v>3743.8674000000001</v>
      </c>
      <c r="CO36">
        <v>3565.6610000000001</v>
      </c>
      <c r="CP36">
        <v>2801.1133</v>
      </c>
      <c r="CQ36">
        <v>4.9782989999999998</v>
      </c>
      <c r="CR36">
        <v>225</v>
      </c>
      <c r="CS36">
        <v>7.0512820510000003</v>
      </c>
      <c r="CT36">
        <v>0.72103642999999995</v>
      </c>
      <c r="CU36">
        <v>0.77573579999999998</v>
      </c>
      <c r="CV36">
        <v>0.66633719999999996</v>
      </c>
      <c r="CW36">
        <v>0.61412420000000001</v>
      </c>
      <c r="CX36">
        <v>0.57185649999999999</v>
      </c>
      <c r="CY36">
        <v>0.53207517000000004</v>
      </c>
      <c r="CZ36">
        <v>76796.291819999999</v>
      </c>
      <c r="DA36">
        <v>176.517191</v>
      </c>
      <c r="DB36" t="s">
        <v>110</v>
      </c>
      <c r="DC36" t="s">
        <v>134</v>
      </c>
      <c r="DD36" t="s">
        <v>110</v>
      </c>
    </row>
    <row r="37" spans="1:108" x14ac:dyDescent="0.3">
      <c r="A37" t="s">
        <v>158</v>
      </c>
      <c r="B37" s="2">
        <v>1</v>
      </c>
      <c r="C37">
        <v>17134.67383</v>
      </c>
      <c r="D37">
        <v>14538.82617</v>
      </c>
      <c r="E37">
        <v>123.8492584</v>
      </c>
      <c r="F37">
        <v>506</v>
      </c>
      <c r="G37">
        <v>17959.183590000001</v>
      </c>
      <c r="H37">
        <v>51612.714840000001</v>
      </c>
      <c r="I37">
        <v>1.178545833</v>
      </c>
      <c r="J37">
        <v>0.38399028800000001</v>
      </c>
      <c r="K37">
        <v>2.8174999999999999E-2</v>
      </c>
      <c r="L37" s="1">
        <v>1.77E-8</v>
      </c>
      <c r="M37">
        <v>0.58423811199999998</v>
      </c>
      <c r="N37">
        <v>2.6042325499999999</v>
      </c>
      <c r="O37" s="1">
        <v>1.9400000000000001E-5</v>
      </c>
      <c r="P37">
        <v>1.2810299999999999E-4</v>
      </c>
      <c r="Q37">
        <v>1.3175928589999999</v>
      </c>
      <c r="R37">
        <v>0.95408981999999998</v>
      </c>
      <c r="S37">
        <v>0.33198550300000002</v>
      </c>
      <c r="T37">
        <v>1</v>
      </c>
      <c r="U37" s="1">
        <v>8.0700000000000005E-9</v>
      </c>
      <c r="V37" s="1">
        <v>6.3E-5</v>
      </c>
      <c r="W37" s="1">
        <v>1.0300000000000001E-12</v>
      </c>
      <c r="X37">
        <v>6.4820244999999999E-2</v>
      </c>
      <c r="Y37">
        <v>1</v>
      </c>
      <c r="AG37">
        <v>15865.492190000001</v>
      </c>
      <c r="AO37">
        <v>15865.492190000001</v>
      </c>
      <c r="BK37">
        <v>26.520562999999999</v>
      </c>
      <c r="BL37">
        <v>9.7851730000000003</v>
      </c>
      <c r="BM37">
        <v>53.303916000000001</v>
      </c>
      <c r="BN37">
        <v>202.43388100000001</v>
      </c>
      <c r="BO37">
        <v>34.992857000000001</v>
      </c>
      <c r="BP37">
        <v>16.633766000000001</v>
      </c>
      <c r="BQ37">
        <v>18.359090999999999</v>
      </c>
      <c r="BR37">
        <v>26.978355000000001</v>
      </c>
      <c r="BS37">
        <v>24.976731999999998</v>
      </c>
      <c r="BT37">
        <v>29.232792</v>
      </c>
      <c r="BU37">
        <v>23.982900000000001</v>
      </c>
      <c r="BV37">
        <v>4234.2207790000002</v>
      </c>
      <c r="BW37">
        <v>1710.350649</v>
      </c>
      <c r="BX37">
        <v>0.37013000000000001</v>
      </c>
      <c r="BY37">
        <v>159.53623200000001</v>
      </c>
      <c r="BZ37">
        <v>3545.4220780000001</v>
      </c>
      <c r="CA37">
        <v>1.9025970000000001</v>
      </c>
      <c r="CB37">
        <v>707.37013000000002</v>
      </c>
      <c r="CC37">
        <v>4.2662339999999999</v>
      </c>
      <c r="CD37" t="s">
        <v>116</v>
      </c>
      <c r="CE37">
        <v>275886355</v>
      </c>
      <c r="CF37">
        <v>199986010</v>
      </c>
      <c r="CG37">
        <v>137111795</v>
      </c>
      <c r="CH37">
        <v>92846955</v>
      </c>
      <c r="CI37">
        <v>79220517</v>
      </c>
      <c r="CJ37">
        <v>55001278</v>
      </c>
      <c r="CK37">
        <v>7055.1576999999997</v>
      </c>
      <c r="CL37">
        <v>9176.5859999999993</v>
      </c>
      <c r="CM37">
        <v>5155.1304</v>
      </c>
      <c r="CN37">
        <v>3743.8674000000001</v>
      </c>
      <c r="CO37">
        <v>3565.6610000000001</v>
      </c>
      <c r="CP37">
        <v>2801.1133</v>
      </c>
      <c r="CQ37">
        <v>2.99146</v>
      </c>
      <c r="CR37">
        <v>158</v>
      </c>
      <c r="CS37">
        <v>5.7471264370000004</v>
      </c>
      <c r="CT37">
        <v>0.72103642999999995</v>
      </c>
      <c r="CU37">
        <v>0.77573579999999998</v>
      </c>
      <c r="CV37">
        <v>0.66633719999999996</v>
      </c>
      <c r="CW37">
        <v>0.61412420000000001</v>
      </c>
      <c r="CX37">
        <v>0.57185649999999999</v>
      </c>
      <c r="CY37">
        <v>0.53207517000000004</v>
      </c>
      <c r="CZ37">
        <v>40573.912519999998</v>
      </c>
      <c r="DA37">
        <v>333.23139300000003</v>
      </c>
      <c r="DB37" t="s">
        <v>110</v>
      </c>
      <c r="DC37" t="s">
        <v>134</v>
      </c>
      <c r="DD37" t="s">
        <v>110</v>
      </c>
    </row>
    <row r="38" spans="1:108" x14ac:dyDescent="0.3">
      <c r="A38" t="s">
        <v>159</v>
      </c>
      <c r="B38" s="2">
        <v>4</v>
      </c>
      <c r="C38">
        <v>126153.7969</v>
      </c>
      <c r="D38">
        <v>100087.42969999999</v>
      </c>
      <c r="E38">
        <v>2928.4804690000001</v>
      </c>
      <c r="F38">
        <v>508</v>
      </c>
      <c r="G38">
        <v>104108.9219</v>
      </c>
      <c r="H38">
        <v>289428.90629999997</v>
      </c>
      <c r="I38">
        <v>1.2604359389999999</v>
      </c>
      <c r="J38">
        <v>0.27018824200000002</v>
      </c>
      <c r="K38">
        <v>4.8795050000000001E-3</v>
      </c>
      <c r="L38" s="1">
        <v>6.29E-10</v>
      </c>
      <c r="M38">
        <v>0.43930727200000003</v>
      </c>
      <c r="N38">
        <v>3.7011234759999998</v>
      </c>
      <c r="O38">
        <v>1.8657400000000001E-4</v>
      </c>
      <c r="P38">
        <v>1.5818000000000001E-4</v>
      </c>
      <c r="Q38">
        <v>1.5194695</v>
      </c>
      <c r="R38">
        <v>1.211748123</v>
      </c>
      <c r="S38">
        <v>0.43587145199999999</v>
      </c>
      <c r="T38">
        <v>43</v>
      </c>
      <c r="U38" s="1">
        <v>1.8399999999999999E-8</v>
      </c>
      <c r="V38">
        <v>1.16573E-4</v>
      </c>
      <c r="W38" s="1">
        <v>2.9200000000000001E-12</v>
      </c>
      <c r="X38">
        <v>8.0355614000000006E-2</v>
      </c>
      <c r="Y38">
        <v>43</v>
      </c>
      <c r="Z38">
        <v>8</v>
      </c>
      <c r="AA38">
        <v>2</v>
      </c>
      <c r="AB38">
        <v>1</v>
      </c>
      <c r="AG38">
        <v>248569.82810000001</v>
      </c>
      <c r="AH38">
        <v>119084.49219999999</v>
      </c>
      <c r="AI38">
        <v>46935.675779999998</v>
      </c>
      <c r="AJ38">
        <v>48638.039060000003</v>
      </c>
      <c r="AO38">
        <v>5780.6938479999999</v>
      </c>
      <c r="AP38">
        <v>14885.561519999999</v>
      </c>
      <c r="AQ38">
        <v>23467.837889999999</v>
      </c>
      <c r="AR38">
        <v>48638.039060000003</v>
      </c>
      <c r="AW38">
        <v>0.47907862099999998</v>
      </c>
      <c r="AX38">
        <v>0.39413759100000001</v>
      </c>
      <c r="AY38">
        <v>1.036270142</v>
      </c>
      <c r="BD38">
        <v>5.375</v>
      </c>
      <c r="BE38">
        <v>4</v>
      </c>
      <c r="BF38">
        <v>2</v>
      </c>
      <c r="BK38">
        <v>24.894382</v>
      </c>
      <c r="BL38">
        <v>12.945855999999999</v>
      </c>
      <c r="BM38">
        <v>54.991056</v>
      </c>
      <c r="BN38">
        <v>252.321606</v>
      </c>
      <c r="BO38">
        <v>37.347565000000003</v>
      </c>
      <c r="BP38">
        <v>13.805645</v>
      </c>
      <c r="BQ38">
        <v>23.541920000000001</v>
      </c>
      <c r="BR38">
        <v>23.774055000000001</v>
      </c>
      <c r="BS38">
        <v>24.487165999999998</v>
      </c>
      <c r="BT38">
        <v>28.587392000000001</v>
      </c>
      <c r="BU38">
        <v>22.341246999999999</v>
      </c>
      <c r="BV38">
        <v>588.61732199999994</v>
      </c>
      <c r="BW38">
        <v>132.21887100000001</v>
      </c>
      <c r="BX38">
        <v>2.49E-3</v>
      </c>
      <c r="BY38">
        <v>90.001183999999995</v>
      </c>
      <c r="BZ38">
        <v>309.83065900000003</v>
      </c>
      <c r="CA38">
        <v>5.1004430000000003</v>
      </c>
      <c r="CB38">
        <v>80.157719999999998</v>
      </c>
      <c r="CC38">
        <v>36.404814999999999</v>
      </c>
      <c r="CD38" t="s">
        <v>139</v>
      </c>
      <c r="CE38">
        <v>216711813.59999999</v>
      </c>
      <c r="CF38">
        <v>157916156.5</v>
      </c>
      <c r="CG38">
        <v>109229343.2</v>
      </c>
      <c r="CH38">
        <v>74632482.079999998</v>
      </c>
      <c r="CI38">
        <v>64200106.649999999</v>
      </c>
      <c r="CJ38">
        <v>45029628.810000002</v>
      </c>
      <c r="CK38">
        <v>7055.1576999999997</v>
      </c>
      <c r="CL38">
        <v>9176.5859999999993</v>
      </c>
      <c r="CM38">
        <v>5155.1304</v>
      </c>
      <c r="CN38">
        <v>3743.8674000000001</v>
      </c>
      <c r="CO38">
        <v>3565.6610000000001</v>
      </c>
      <c r="CP38">
        <v>2801.1133</v>
      </c>
      <c r="CQ38">
        <v>1.8577859999999999</v>
      </c>
      <c r="CR38">
        <v>484.83783799999998</v>
      </c>
      <c r="CS38">
        <v>8.2811747709999999</v>
      </c>
      <c r="CT38">
        <v>0.72103642999999995</v>
      </c>
      <c r="CU38">
        <v>0.77573579999999998</v>
      </c>
      <c r="CV38">
        <v>0.66633719999999996</v>
      </c>
      <c r="CW38">
        <v>0.61412420000000001</v>
      </c>
      <c r="CX38">
        <v>0.57185649999999999</v>
      </c>
      <c r="CY38">
        <v>0.53207517000000004</v>
      </c>
      <c r="CZ38">
        <v>759946.20819999999</v>
      </c>
      <c r="DA38">
        <v>257.21051699999998</v>
      </c>
      <c r="DB38" t="s">
        <v>117</v>
      </c>
      <c r="DC38" t="s">
        <v>137</v>
      </c>
      <c r="DD38" t="s">
        <v>110</v>
      </c>
    </row>
    <row r="39" spans="1:108" x14ac:dyDescent="0.3">
      <c r="A39" t="s">
        <v>160</v>
      </c>
      <c r="B39" s="2">
        <v>3</v>
      </c>
      <c r="C39">
        <v>58008.335939999997</v>
      </c>
      <c r="D39">
        <v>45804.375</v>
      </c>
      <c r="E39">
        <v>961.73870850000003</v>
      </c>
      <c r="F39">
        <v>1028</v>
      </c>
      <c r="G39">
        <v>49877.601560000003</v>
      </c>
      <c r="H39">
        <v>169448.2813</v>
      </c>
      <c r="I39">
        <v>1.2664365769999999</v>
      </c>
      <c r="J39">
        <v>0.38658586099999998</v>
      </c>
      <c r="K39">
        <v>2.0610454E-2</v>
      </c>
      <c r="L39" s="1">
        <v>2.2900000000000002E-9</v>
      </c>
      <c r="M39">
        <v>0.42091327899999997</v>
      </c>
      <c r="N39">
        <v>2.5867474079999999</v>
      </c>
      <c r="O39" s="1">
        <v>9.4400000000000004E-5</v>
      </c>
      <c r="P39">
        <v>1.5066799999999999E-4</v>
      </c>
      <c r="Q39">
        <v>1.5523149970000001</v>
      </c>
      <c r="R39">
        <v>1.163013697</v>
      </c>
      <c r="S39">
        <v>0.342336535</v>
      </c>
      <c r="T39">
        <v>12</v>
      </c>
      <c r="U39" s="1">
        <v>1.66E-8</v>
      </c>
      <c r="V39">
        <v>1.10418E-4</v>
      </c>
      <c r="W39" s="1">
        <v>2.51E-12</v>
      </c>
      <c r="X39">
        <v>0.15488702100000001</v>
      </c>
      <c r="Y39">
        <v>12</v>
      </c>
      <c r="Z39">
        <v>3</v>
      </c>
      <c r="AA39">
        <v>1</v>
      </c>
      <c r="AG39">
        <v>71356.578129999994</v>
      </c>
      <c r="AH39">
        <v>51806.179689999997</v>
      </c>
      <c r="AI39">
        <v>21740.787110000001</v>
      </c>
      <c r="AO39">
        <v>5946.3813479999999</v>
      </c>
      <c r="AP39">
        <v>17268.726559999999</v>
      </c>
      <c r="AQ39">
        <v>21740.787110000001</v>
      </c>
      <c r="AW39">
        <v>0.72601824999999998</v>
      </c>
      <c r="AX39">
        <v>0.41965624699999998</v>
      </c>
      <c r="BD39">
        <v>4</v>
      </c>
      <c r="BE39">
        <v>3</v>
      </c>
      <c r="BK39">
        <v>26.264399999999998</v>
      </c>
      <c r="BL39">
        <v>11.008383</v>
      </c>
      <c r="BM39">
        <v>52.312192000000003</v>
      </c>
      <c r="BN39">
        <v>238.09361999999999</v>
      </c>
      <c r="BO39">
        <v>36.123773</v>
      </c>
      <c r="BP39">
        <v>15.072589000000001</v>
      </c>
      <c r="BQ39">
        <v>21.051183999999999</v>
      </c>
      <c r="BR39">
        <v>26.825859999999999</v>
      </c>
      <c r="BS39">
        <v>24.634772000000002</v>
      </c>
      <c r="BT39">
        <v>29.431809999999999</v>
      </c>
      <c r="BU39">
        <v>23.309842</v>
      </c>
      <c r="BV39">
        <v>3608.4720809999999</v>
      </c>
      <c r="BW39">
        <v>1465.8747880000001</v>
      </c>
      <c r="BX39">
        <v>0.88747900000000002</v>
      </c>
      <c r="BY39">
        <v>158.98676599999999</v>
      </c>
      <c r="BZ39">
        <v>2981.358714</v>
      </c>
      <c r="CA39">
        <v>3.441624</v>
      </c>
      <c r="CB39">
        <v>560.47377300000005</v>
      </c>
      <c r="CC39">
        <v>4.8959390000000003</v>
      </c>
      <c r="CD39" t="s">
        <v>116</v>
      </c>
      <c r="CE39">
        <v>197976974.69999999</v>
      </c>
      <c r="CF39">
        <v>143606923.30000001</v>
      </c>
      <c r="CG39">
        <v>98580928.930000007</v>
      </c>
      <c r="CH39">
        <v>66849795.530000001</v>
      </c>
      <c r="CI39">
        <v>57123006.630000003</v>
      </c>
      <c r="CJ39">
        <v>39733275.329999998</v>
      </c>
      <c r="CK39">
        <v>7055.1576999999997</v>
      </c>
      <c r="CL39">
        <v>9176.5859999999993</v>
      </c>
      <c r="CM39">
        <v>5155.1304</v>
      </c>
      <c r="CN39">
        <v>3743.8674000000001</v>
      </c>
      <c r="CO39">
        <v>3565.6610000000001</v>
      </c>
      <c r="CP39">
        <v>2801.1133</v>
      </c>
      <c r="CQ39">
        <v>5.0164419999999996</v>
      </c>
      <c r="CR39">
        <v>315</v>
      </c>
      <c r="CS39">
        <v>20.148148150000001</v>
      </c>
      <c r="CT39">
        <v>0.72103642999999995</v>
      </c>
      <c r="CU39">
        <v>0.77573579999999998</v>
      </c>
      <c r="CV39">
        <v>0.66633719999999996</v>
      </c>
      <c r="CW39">
        <v>0.61412420000000001</v>
      </c>
      <c r="CX39">
        <v>0.57185649999999999</v>
      </c>
      <c r="CY39">
        <v>0.53207517000000004</v>
      </c>
      <c r="CZ39">
        <v>516651.33470000001</v>
      </c>
      <c r="DA39">
        <v>538.62059499999998</v>
      </c>
      <c r="DB39" t="s">
        <v>110</v>
      </c>
      <c r="DC39" t="s">
        <v>110</v>
      </c>
      <c r="DD39" t="s">
        <v>110</v>
      </c>
    </row>
    <row r="40" spans="1:108" x14ac:dyDescent="0.3">
      <c r="A40" t="s">
        <v>161</v>
      </c>
      <c r="B40" s="2">
        <v>4</v>
      </c>
      <c r="C40">
        <v>281256.09379999997</v>
      </c>
      <c r="D40">
        <v>104630.21090000001</v>
      </c>
      <c r="E40">
        <v>10024.22949</v>
      </c>
      <c r="F40">
        <v>1073</v>
      </c>
      <c r="G40">
        <v>159817.375</v>
      </c>
      <c r="H40">
        <v>602523.6875</v>
      </c>
      <c r="I40">
        <v>2.6880962849999999</v>
      </c>
      <c r="J40">
        <v>0.39246687299999999</v>
      </c>
      <c r="K40">
        <v>6.7139130000000002E-3</v>
      </c>
      <c r="L40" s="1">
        <v>2.2200000000000001E-10</v>
      </c>
      <c r="M40">
        <v>0.34698653200000001</v>
      </c>
      <c r="N40">
        <v>2.547985792</v>
      </c>
      <c r="O40">
        <v>2.6389000000000002E-4</v>
      </c>
      <c r="P40">
        <v>1.6167500000000001E-4</v>
      </c>
      <c r="Q40">
        <v>1.70969975</v>
      </c>
      <c r="R40">
        <v>1.759859324</v>
      </c>
      <c r="S40">
        <v>0.46679675599999998</v>
      </c>
      <c r="T40">
        <v>125</v>
      </c>
      <c r="U40" s="1">
        <v>1.59E-8</v>
      </c>
      <c r="V40" s="1">
        <v>9.8099999999999999E-5</v>
      </c>
      <c r="W40" s="1">
        <v>2.56E-12</v>
      </c>
      <c r="X40">
        <v>0.17347688999999999</v>
      </c>
      <c r="Y40">
        <v>125</v>
      </c>
      <c r="Z40">
        <v>26</v>
      </c>
      <c r="AA40">
        <v>7</v>
      </c>
      <c r="AB40">
        <v>1</v>
      </c>
      <c r="AG40">
        <v>804413</v>
      </c>
      <c r="AH40">
        <v>446730.75</v>
      </c>
      <c r="AI40">
        <v>126500.35159999999</v>
      </c>
      <c r="AJ40">
        <v>243019.64060000001</v>
      </c>
      <c r="AO40">
        <v>6435.3041990000002</v>
      </c>
      <c r="AP40">
        <v>17181.95117</v>
      </c>
      <c r="AQ40">
        <v>18071.478520000001</v>
      </c>
      <c r="AR40">
        <v>243019.64060000001</v>
      </c>
      <c r="AW40">
        <v>0.55535000599999995</v>
      </c>
      <c r="AX40">
        <v>0.28316912100000002</v>
      </c>
      <c r="AY40">
        <v>1.9210985899999999</v>
      </c>
      <c r="BD40">
        <v>4.8076925279999996</v>
      </c>
      <c r="BE40">
        <v>3.7142856119999998</v>
      </c>
      <c r="BF40">
        <v>7</v>
      </c>
      <c r="BK40">
        <v>24.97776</v>
      </c>
      <c r="BL40">
        <v>10.545790999999999</v>
      </c>
      <c r="BM40">
        <v>42.966683000000003</v>
      </c>
      <c r="BN40">
        <v>403.820404</v>
      </c>
      <c r="BO40">
        <v>36.429712000000002</v>
      </c>
      <c r="BP40">
        <v>11.882994999999999</v>
      </c>
      <c r="BQ40">
        <v>24.546717000000001</v>
      </c>
      <c r="BR40">
        <v>26.636676999999999</v>
      </c>
      <c r="BS40">
        <v>19.558966000000002</v>
      </c>
      <c r="BT40">
        <v>29.572573999999999</v>
      </c>
      <c r="BU40">
        <v>19.545566000000001</v>
      </c>
      <c r="BV40">
        <v>1542.4879550000001</v>
      </c>
      <c r="BW40">
        <v>379.912848</v>
      </c>
      <c r="BX40">
        <v>4.5057470000000004</v>
      </c>
      <c r="BY40">
        <v>107.648757</v>
      </c>
      <c r="BZ40">
        <v>997.11258099999998</v>
      </c>
      <c r="CA40">
        <v>38.971814999999999</v>
      </c>
      <c r="CB40">
        <v>336.647221</v>
      </c>
      <c r="CC40">
        <v>43.105809999999998</v>
      </c>
      <c r="CD40" t="s">
        <v>116</v>
      </c>
      <c r="CE40">
        <v>105421996.5</v>
      </c>
      <c r="CF40">
        <v>76007016.280000001</v>
      </c>
      <c r="CG40">
        <v>47738822.600000001</v>
      </c>
      <c r="CH40">
        <v>31568390.890000001</v>
      </c>
      <c r="CI40">
        <v>24462077.309999999</v>
      </c>
      <c r="CJ40">
        <v>18195558.690000001</v>
      </c>
      <c r="CK40">
        <v>3465.9220690000002</v>
      </c>
      <c r="CL40">
        <v>4508.0962060000002</v>
      </c>
      <c r="CM40">
        <v>2339.7320249999998</v>
      </c>
      <c r="CN40">
        <v>1669.5273749999999</v>
      </c>
      <c r="CO40">
        <v>1420.5385879999999</v>
      </c>
      <c r="CP40">
        <v>1169.323625</v>
      </c>
      <c r="CQ40">
        <v>2.292084</v>
      </c>
      <c r="CR40">
        <v>216.195312</v>
      </c>
      <c r="CS40">
        <v>18.998083770000001</v>
      </c>
      <c r="CT40">
        <v>0.45742328300000001</v>
      </c>
      <c r="CU40">
        <v>0.49212435799999998</v>
      </c>
      <c r="CV40">
        <v>0.42272222799999998</v>
      </c>
      <c r="CW40">
        <v>0.38959843700000002</v>
      </c>
      <c r="CX40">
        <v>0.36278398099999998</v>
      </c>
      <c r="CY40">
        <v>0.33754684600000001</v>
      </c>
      <c r="CZ40">
        <v>2211327</v>
      </c>
      <c r="DA40">
        <v>218.59253000000001</v>
      </c>
      <c r="DB40" t="s">
        <v>117</v>
      </c>
      <c r="DC40" t="s">
        <v>118</v>
      </c>
      <c r="DD40" t="s">
        <v>110</v>
      </c>
    </row>
    <row r="41" spans="1:108" x14ac:dyDescent="0.3">
      <c r="A41" t="s">
        <v>162</v>
      </c>
      <c r="B41" s="2">
        <v>5</v>
      </c>
      <c r="C41">
        <v>299233.96879999997</v>
      </c>
      <c r="D41">
        <v>197610.79689999999</v>
      </c>
      <c r="E41">
        <v>15817.27246</v>
      </c>
      <c r="F41">
        <v>855</v>
      </c>
      <c r="G41">
        <v>214999.8438</v>
      </c>
      <c r="H41">
        <v>791043.3125</v>
      </c>
      <c r="I41">
        <v>1.5142592189999999</v>
      </c>
      <c r="J41">
        <v>0.34218055000000003</v>
      </c>
      <c r="K41">
        <v>3.9767470000000001E-3</v>
      </c>
      <c r="L41" s="1">
        <v>1.3100000000000001E-10</v>
      </c>
      <c r="M41">
        <v>0.31764420900000001</v>
      </c>
      <c r="N41">
        <v>2.9224338529999998</v>
      </c>
      <c r="O41">
        <v>3.6028399999999999E-4</v>
      </c>
      <c r="P41">
        <v>1.6110500000000001E-4</v>
      </c>
      <c r="Q41">
        <v>1.786922455</v>
      </c>
      <c r="R41">
        <v>1.3917869329999999</v>
      </c>
      <c r="S41">
        <v>0.37827759999999999</v>
      </c>
      <c r="T41">
        <v>221</v>
      </c>
      <c r="U41" s="1">
        <v>1.7999999999999999E-8</v>
      </c>
      <c r="V41">
        <v>1.11842E-4</v>
      </c>
      <c r="W41" s="1">
        <v>2.9000000000000002E-12</v>
      </c>
      <c r="X41">
        <v>0.13774497799999999</v>
      </c>
      <c r="Y41">
        <v>221</v>
      </c>
      <c r="Z41">
        <v>49</v>
      </c>
      <c r="AA41">
        <v>11</v>
      </c>
      <c r="AB41">
        <v>3</v>
      </c>
      <c r="AC41">
        <v>1</v>
      </c>
      <c r="AG41">
        <v>1242388</v>
      </c>
      <c r="AH41">
        <v>627367.75</v>
      </c>
      <c r="AI41">
        <v>320452.1875</v>
      </c>
      <c r="AJ41">
        <v>220217.875</v>
      </c>
      <c r="AK41">
        <v>137819.73439999999</v>
      </c>
      <c r="AO41">
        <v>5621.6650390000004</v>
      </c>
      <c r="AP41">
        <v>12803.42383</v>
      </c>
      <c r="AQ41">
        <v>29132.01758</v>
      </c>
      <c r="AR41">
        <v>73405.960940000004</v>
      </c>
      <c r="AS41">
        <v>137819.73439999999</v>
      </c>
      <c r="AW41">
        <v>0.50496923900000001</v>
      </c>
      <c r="AX41">
        <v>0.51078844099999998</v>
      </c>
      <c r="AY41">
        <v>0.68720978499999996</v>
      </c>
      <c r="AZ41">
        <v>0.62583357100000003</v>
      </c>
      <c r="BD41">
        <v>4.5102043150000002</v>
      </c>
      <c r="BE41">
        <v>4.4545454979999999</v>
      </c>
      <c r="BF41">
        <v>3.6666667460000002</v>
      </c>
      <c r="BG41">
        <v>3</v>
      </c>
      <c r="BK41">
        <v>25.485866999999999</v>
      </c>
      <c r="BL41">
        <v>10.932116000000001</v>
      </c>
      <c r="BM41">
        <v>41.317706000000001</v>
      </c>
      <c r="BN41">
        <v>452.78894100000002</v>
      </c>
      <c r="BO41">
        <v>38.112799000000003</v>
      </c>
      <c r="BP41">
        <v>11.646606999999999</v>
      </c>
      <c r="BQ41">
        <v>26.466191999999999</v>
      </c>
      <c r="BR41">
        <v>27.292397999999999</v>
      </c>
      <c r="BS41">
        <v>19.496046</v>
      </c>
      <c r="BT41">
        <v>30.716512000000002</v>
      </c>
      <c r="BU41">
        <v>19.417195</v>
      </c>
      <c r="BV41">
        <v>1325.6286070000001</v>
      </c>
      <c r="BW41">
        <v>327.99633799999998</v>
      </c>
      <c r="BX41">
        <v>2.5419450000000001</v>
      </c>
      <c r="BY41">
        <v>113.68352299999999</v>
      </c>
      <c r="BZ41">
        <v>892.82702300000005</v>
      </c>
      <c r="CA41">
        <v>25.938827</v>
      </c>
      <c r="CB41">
        <v>277.60826500000002</v>
      </c>
      <c r="CC41">
        <v>35.533085999999997</v>
      </c>
      <c r="CD41" t="s">
        <v>116</v>
      </c>
      <c r="CE41">
        <v>101800486.90000001</v>
      </c>
      <c r="CF41">
        <v>73265401.700000003</v>
      </c>
      <c r="CG41">
        <v>48370070.600000001</v>
      </c>
      <c r="CH41">
        <v>38351752.520000003</v>
      </c>
      <c r="CI41">
        <v>29301454.23</v>
      </c>
      <c r="CJ41">
        <v>25161597.27</v>
      </c>
      <c r="CK41">
        <v>2234.1190329999999</v>
      </c>
      <c r="CL41">
        <v>2905.9004140000002</v>
      </c>
      <c r="CM41">
        <v>1586.9756789999999</v>
      </c>
      <c r="CN41">
        <v>1347.6087769999999</v>
      </c>
      <c r="CO41">
        <v>1148.777431</v>
      </c>
      <c r="CP41">
        <v>1112.9786819999999</v>
      </c>
      <c r="CQ41">
        <v>4.4467489999999996</v>
      </c>
      <c r="CR41">
        <v>247.128713</v>
      </c>
      <c r="CS41">
        <v>26.289905090000001</v>
      </c>
      <c r="CT41">
        <v>0.48084491099999999</v>
      </c>
      <c r="CU41">
        <v>0.51732280900000005</v>
      </c>
      <c r="CV41">
        <v>0.44436704100000002</v>
      </c>
      <c r="CW41">
        <v>0.409547208</v>
      </c>
      <c r="CX41">
        <v>0.38135977500000001</v>
      </c>
      <c r="CY41">
        <v>0.35483039500000002</v>
      </c>
      <c r="CZ41">
        <v>6980017</v>
      </c>
      <c r="DA41">
        <v>439.19586199999998</v>
      </c>
      <c r="DB41" t="s">
        <v>117</v>
      </c>
      <c r="DC41" t="s">
        <v>118</v>
      </c>
      <c r="DD41" t="s">
        <v>114</v>
      </c>
    </row>
    <row r="42" spans="1:108" x14ac:dyDescent="0.3">
      <c r="A42" t="s">
        <v>163</v>
      </c>
      <c r="B42" s="2">
        <v>5</v>
      </c>
      <c r="C42">
        <v>407427.5625</v>
      </c>
      <c r="D42">
        <v>262161.5</v>
      </c>
      <c r="E42">
        <v>18438.296880000002</v>
      </c>
      <c r="F42">
        <v>902</v>
      </c>
      <c r="G42">
        <v>279967.375</v>
      </c>
      <c r="H42">
        <v>970256.5</v>
      </c>
      <c r="I42">
        <v>1.554109097</v>
      </c>
      <c r="J42">
        <v>0.235237166</v>
      </c>
      <c r="K42">
        <v>3.221804E-3</v>
      </c>
      <c r="L42" s="1">
        <v>9.3199999999999999E-11</v>
      </c>
      <c r="M42">
        <v>0.246126026</v>
      </c>
      <c r="N42">
        <v>4.2510290150000003</v>
      </c>
      <c r="O42">
        <v>3.2774799999999999E-4</v>
      </c>
      <c r="P42">
        <v>1.6226200000000001E-4</v>
      </c>
      <c r="Q42">
        <v>2.0300064089999998</v>
      </c>
      <c r="R42">
        <v>1.4552680250000001</v>
      </c>
      <c r="S42">
        <v>0.41991737499999998</v>
      </c>
      <c r="T42">
        <v>251</v>
      </c>
      <c r="U42" s="1">
        <v>1.7199999999999999E-8</v>
      </c>
      <c r="V42">
        <v>1.06289E-4</v>
      </c>
      <c r="W42" s="1">
        <v>2.8000000000000002E-12</v>
      </c>
      <c r="X42">
        <v>0.146360248</v>
      </c>
      <c r="Y42">
        <v>251</v>
      </c>
      <c r="Z42">
        <v>51</v>
      </c>
      <c r="AA42">
        <v>12</v>
      </c>
      <c r="AB42">
        <v>3</v>
      </c>
      <c r="AC42">
        <v>1</v>
      </c>
      <c r="AG42">
        <v>1497652</v>
      </c>
      <c r="AH42">
        <v>647265.4375</v>
      </c>
      <c r="AI42">
        <v>380684.875</v>
      </c>
      <c r="AJ42">
        <v>220217.875</v>
      </c>
      <c r="AK42">
        <v>246013.32810000001</v>
      </c>
      <c r="AO42">
        <v>5966.7412109999996</v>
      </c>
      <c r="AP42">
        <v>12691.47949</v>
      </c>
      <c r="AQ42">
        <v>31723.740229999999</v>
      </c>
      <c r="AR42">
        <v>73405.960940000004</v>
      </c>
      <c r="AS42">
        <v>246013.32810000001</v>
      </c>
      <c r="AW42">
        <v>0.43218681199999998</v>
      </c>
      <c r="AX42">
        <v>0.58814334899999998</v>
      </c>
      <c r="AY42">
        <v>0.57847815800000002</v>
      </c>
      <c r="AZ42">
        <v>1.1171360020000001</v>
      </c>
      <c r="BD42">
        <v>4.9215683940000003</v>
      </c>
      <c r="BE42">
        <v>4.25</v>
      </c>
      <c r="BF42">
        <v>4</v>
      </c>
      <c r="BG42">
        <v>3</v>
      </c>
      <c r="BK42">
        <v>25.652744999999999</v>
      </c>
      <c r="BL42">
        <v>10.869161999999999</v>
      </c>
      <c r="BM42">
        <v>41.584249</v>
      </c>
      <c r="BN42">
        <v>446.83110299999998</v>
      </c>
      <c r="BO42">
        <v>38.009656</v>
      </c>
      <c r="BP42">
        <v>11.853216</v>
      </c>
      <c r="BQ42">
        <v>26.15644</v>
      </c>
      <c r="BR42">
        <v>27.478311999999999</v>
      </c>
      <c r="BS42">
        <v>19.714434000000001</v>
      </c>
      <c r="BT42">
        <v>30.761735000000002</v>
      </c>
      <c r="BU42">
        <v>19.639182000000002</v>
      </c>
      <c r="BV42">
        <v>1336.2888700000001</v>
      </c>
      <c r="BW42">
        <v>325.35943099999997</v>
      </c>
      <c r="BX42">
        <v>2.6295670000000002</v>
      </c>
      <c r="BY42">
        <v>112.191925</v>
      </c>
      <c r="BZ42">
        <v>891.099108</v>
      </c>
      <c r="CA42">
        <v>26.954799999999999</v>
      </c>
      <c r="CB42">
        <v>285.31146999999999</v>
      </c>
      <c r="CC42">
        <v>35.360875</v>
      </c>
      <c r="CD42" t="s">
        <v>116</v>
      </c>
      <c r="CE42">
        <v>123525785</v>
      </c>
      <c r="CF42">
        <v>89157871.480000004</v>
      </c>
      <c r="CG42">
        <v>59899653.700000003</v>
      </c>
      <c r="CH42">
        <v>47625879.280000001</v>
      </c>
      <c r="CI42">
        <v>35329230.93</v>
      </c>
      <c r="CJ42">
        <v>30036859.699999999</v>
      </c>
      <c r="CK42">
        <v>2427.0348490000001</v>
      </c>
      <c r="CL42">
        <v>3156.8244239999999</v>
      </c>
      <c r="CM42">
        <v>1740.0585530000001</v>
      </c>
      <c r="CN42">
        <v>1480.171881</v>
      </c>
      <c r="CO42">
        <v>1231.744267</v>
      </c>
      <c r="CP42">
        <v>1181.0847819999999</v>
      </c>
      <c r="CQ42">
        <v>4.0090539999999999</v>
      </c>
      <c r="CR42">
        <v>244.99570800000001</v>
      </c>
      <c r="CS42">
        <v>28.36905733</v>
      </c>
      <c r="CT42">
        <v>0.495467767</v>
      </c>
      <c r="CU42">
        <v>0.53305499099999998</v>
      </c>
      <c r="CV42">
        <v>0.45788058199999998</v>
      </c>
      <c r="CW42">
        <v>0.42200185200000001</v>
      </c>
      <c r="CX42">
        <v>0.392957214</v>
      </c>
      <c r="CY42">
        <v>0.365621056</v>
      </c>
      <c r="CZ42">
        <v>8057006</v>
      </c>
      <c r="DA42">
        <v>435.48799400000001</v>
      </c>
      <c r="DB42" t="s">
        <v>117</v>
      </c>
      <c r="DC42" t="s">
        <v>118</v>
      </c>
      <c r="DD42" t="s">
        <v>114</v>
      </c>
    </row>
    <row r="43" spans="1:108" x14ac:dyDescent="0.3">
      <c r="A43" t="s">
        <v>164</v>
      </c>
      <c r="B43" s="2">
        <v>6</v>
      </c>
      <c r="C43">
        <v>882755.8125</v>
      </c>
      <c r="D43">
        <v>542999.375</v>
      </c>
      <c r="E43">
        <v>132534.9063</v>
      </c>
      <c r="F43">
        <v>1230</v>
      </c>
      <c r="G43">
        <v>555607.625</v>
      </c>
      <c r="H43">
        <v>2587483.75</v>
      </c>
      <c r="I43">
        <v>1.625703216</v>
      </c>
      <c r="J43">
        <v>0.429332614</v>
      </c>
      <c r="K43">
        <v>2.213792E-3</v>
      </c>
      <c r="L43" s="1">
        <v>1.7500000000000001E-11</v>
      </c>
      <c r="M43">
        <v>0.24876247300000001</v>
      </c>
      <c r="N43">
        <v>2.3291964529999998</v>
      </c>
      <c r="O43">
        <v>8.6029499999999996E-4</v>
      </c>
      <c r="P43">
        <v>1.6296299999999999E-4</v>
      </c>
      <c r="Q43">
        <v>2.0192203520000001</v>
      </c>
      <c r="R43">
        <v>1.5888115169999999</v>
      </c>
      <c r="S43">
        <v>0.34116381400000001</v>
      </c>
      <c r="T43">
        <v>1749</v>
      </c>
      <c r="U43" s="1">
        <v>1.6800000000000002E-8</v>
      </c>
      <c r="V43">
        <v>1.03064E-4</v>
      </c>
      <c r="W43" s="1">
        <v>2.74E-12</v>
      </c>
      <c r="X43">
        <v>0.20044437100000001</v>
      </c>
      <c r="Y43">
        <v>1749</v>
      </c>
      <c r="Z43">
        <v>368</v>
      </c>
      <c r="AA43">
        <v>83</v>
      </c>
      <c r="AB43">
        <v>20</v>
      </c>
      <c r="AC43">
        <v>5</v>
      </c>
      <c r="AD43">
        <v>1</v>
      </c>
      <c r="AG43">
        <v>10887221</v>
      </c>
      <c r="AH43">
        <v>5421133.5</v>
      </c>
      <c r="AI43">
        <v>3050756</v>
      </c>
      <c r="AJ43">
        <v>1071324.125</v>
      </c>
      <c r="AK43">
        <v>649998.375</v>
      </c>
      <c r="AL43">
        <v>517839.34379999997</v>
      </c>
      <c r="AO43">
        <v>6224.826172</v>
      </c>
      <c r="AP43">
        <v>14731.340819999999</v>
      </c>
      <c r="AQ43">
        <v>36756.097659999999</v>
      </c>
      <c r="AR43">
        <v>53566.207029999998</v>
      </c>
      <c r="AS43">
        <v>129999.6719</v>
      </c>
      <c r="AT43">
        <v>517839.34379999997</v>
      </c>
      <c r="AW43">
        <v>0.49793547399999999</v>
      </c>
      <c r="AX43">
        <v>0.56275242599999997</v>
      </c>
      <c r="AY43">
        <v>0.351166755</v>
      </c>
      <c r="AZ43">
        <v>0.60672432200000004</v>
      </c>
      <c r="BA43">
        <v>0.79667788699999997</v>
      </c>
      <c r="BD43">
        <v>4.7527174949999997</v>
      </c>
      <c r="BE43">
        <v>4.4337348939999996</v>
      </c>
      <c r="BF43">
        <v>4.1500000950000002</v>
      </c>
      <c r="BG43">
        <v>4</v>
      </c>
      <c r="BH43">
        <v>5</v>
      </c>
      <c r="BK43">
        <v>26.145872000000001</v>
      </c>
      <c r="BL43">
        <v>11.376118999999999</v>
      </c>
      <c r="BM43">
        <v>40.463540999999999</v>
      </c>
      <c r="BN43">
        <v>454.46266700000001</v>
      </c>
      <c r="BO43">
        <v>40.557574000000002</v>
      </c>
      <c r="BP43">
        <v>12.417182</v>
      </c>
      <c r="BQ43">
        <v>28.140391999999999</v>
      </c>
      <c r="BR43">
        <v>26.907810000000001</v>
      </c>
      <c r="BS43">
        <v>20.477024</v>
      </c>
      <c r="BT43">
        <v>32.080815999999999</v>
      </c>
      <c r="BU43">
        <v>20.447758</v>
      </c>
      <c r="BV43">
        <v>1358.444814</v>
      </c>
      <c r="BW43">
        <v>393.26742899999999</v>
      </c>
      <c r="BX43">
        <v>3.7556370000000001</v>
      </c>
      <c r="BY43">
        <v>128.775723</v>
      </c>
      <c r="BZ43">
        <v>995.93586900000003</v>
      </c>
      <c r="CA43">
        <v>22.307628999999999</v>
      </c>
      <c r="CB43">
        <v>237.29173700000001</v>
      </c>
      <c r="CC43">
        <v>23.291367000000001</v>
      </c>
      <c r="CD43" t="s">
        <v>116</v>
      </c>
      <c r="CE43">
        <v>81405505.349999994</v>
      </c>
      <c r="CF43">
        <v>58769046.880000003</v>
      </c>
      <c r="CG43">
        <v>39006248.049999997</v>
      </c>
      <c r="CH43">
        <v>28335939.539999999</v>
      </c>
      <c r="CI43">
        <v>23639351.780000001</v>
      </c>
      <c r="CJ43">
        <v>18121897.649999999</v>
      </c>
      <c r="CK43">
        <v>3246.5967869999999</v>
      </c>
      <c r="CL43">
        <v>4222.8216130000001</v>
      </c>
      <c r="CM43">
        <v>2309.625873</v>
      </c>
      <c r="CN43">
        <v>1809.070995</v>
      </c>
      <c r="CO43">
        <v>1658.116569</v>
      </c>
      <c r="CP43">
        <v>1411.2066890000001</v>
      </c>
      <c r="CQ43">
        <v>2.967476</v>
      </c>
      <c r="CR43">
        <v>307.06559299999998</v>
      </c>
      <c r="CS43">
        <v>13.28852227</v>
      </c>
      <c r="CT43">
        <v>0.52765585999999998</v>
      </c>
      <c r="CU43">
        <v>0.56768492500000001</v>
      </c>
      <c r="CV43">
        <v>0.487626805</v>
      </c>
      <c r="CW43">
        <v>0.44941722699999997</v>
      </c>
      <c r="CX43">
        <v>0.418485681</v>
      </c>
      <c r="CY43">
        <v>0.38937363899999999</v>
      </c>
      <c r="CZ43">
        <v>31222400</v>
      </c>
      <c r="DA43">
        <v>234.53869299999999</v>
      </c>
      <c r="DB43" t="s">
        <v>117</v>
      </c>
      <c r="DC43" t="s">
        <v>110</v>
      </c>
      <c r="DD43" t="s">
        <v>110</v>
      </c>
    </row>
    <row r="44" spans="1:108" x14ac:dyDescent="0.3">
      <c r="A44" t="s">
        <v>165</v>
      </c>
      <c r="B44" s="2">
        <v>4</v>
      </c>
      <c r="C44">
        <v>155460.42189999999</v>
      </c>
      <c r="D44">
        <v>106181.6875</v>
      </c>
      <c r="E44">
        <v>7841.71875</v>
      </c>
      <c r="F44">
        <v>1328</v>
      </c>
      <c r="G44">
        <v>121583.8594</v>
      </c>
      <c r="H44">
        <v>516709.21879999997</v>
      </c>
      <c r="I44">
        <v>1.4640982149999999</v>
      </c>
      <c r="J44">
        <v>0.53046828499999998</v>
      </c>
      <c r="K44">
        <v>1.0922503E-2</v>
      </c>
      <c r="L44" s="1">
        <v>3.29E-10</v>
      </c>
      <c r="M44">
        <v>0.369086951</v>
      </c>
      <c r="N44">
        <v>1.8851268290000001</v>
      </c>
      <c r="O44">
        <v>2.6707499999999997E-4</v>
      </c>
      <c r="P44">
        <v>1.57565E-4</v>
      </c>
      <c r="Q44">
        <v>1.657722473</v>
      </c>
      <c r="R44">
        <v>1.2786271570000001</v>
      </c>
      <c r="S44">
        <v>0.30086636500000002</v>
      </c>
      <c r="T44">
        <v>107</v>
      </c>
      <c r="U44" s="1">
        <v>1.7599999999999999E-8</v>
      </c>
      <c r="V44">
        <v>1.1168899999999999E-4</v>
      </c>
      <c r="W44" s="1">
        <v>2.7700000000000001E-12</v>
      </c>
      <c r="X44">
        <v>0.20924592</v>
      </c>
      <c r="Y44">
        <v>107</v>
      </c>
      <c r="Z44">
        <v>25</v>
      </c>
      <c r="AA44">
        <v>5</v>
      </c>
      <c r="AB44">
        <v>1</v>
      </c>
      <c r="AG44">
        <v>590895.1875</v>
      </c>
      <c r="AH44">
        <v>378853.4375</v>
      </c>
      <c r="AI44">
        <v>183346.39060000001</v>
      </c>
      <c r="AJ44">
        <v>82483.09375</v>
      </c>
      <c r="AO44">
        <v>5522.3847660000001</v>
      </c>
      <c r="AP44">
        <v>15154.137699999999</v>
      </c>
      <c r="AQ44">
        <v>36669.277340000001</v>
      </c>
      <c r="AR44">
        <v>82483.09375</v>
      </c>
      <c r="AW44">
        <v>0.64115166700000004</v>
      </c>
      <c r="AX44">
        <v>0.48395070400000001</v>
      </c>
      <c r="AY44">
        <v>0.44987574200000002</v>
      </c>
      <c r="BD44">
        <v>4.2800002099999999</v>
      </c>
      <c r="BE44">
        <v>5</v>
      </c>
      <c r="BF44">
        <v>5</v>
      </c>
      <c r="BK44">
        <v>24.918082999999999</v>
      </c>
      <c r="BL44">
        <v>9.0351119999999998</v>
      </c>
      <c r="BM44">
        <v>42.998508000000001</v>
      </c>
      <c r="BN44">
        <v>343.47380600000002</v>
      </c>
      <c r="BO44">
        <v>34.653457000000003</v>
      </c>
      <c r="BP44">
        <v>13.616267000000001</v>
      </c>
      <c r="BQ44">
        <v>21.037189999999999</v>
      </c>
      <c r="BR44">
        <v>25.950887000000002</v>
      </c>
      <c r="BS44">
        <v>20.571708999999998</v>
      </c>
      <c r="BT44">
        <v>29.025138999999999</v>
      </c>
      <c r="BU44">
        <v>20.276700999999999</v>
      </c>
      <c r="BV44">
        <v>1469.042684</v>
      </c>
      <c r="BW44">
        <v>328.39323999999999</v>
      </c>
      <c r="BX44">
        <v>8.7323599999999999</v>
      </c>
      <c r="BY44">
        <v>98.851290000000006</v>
      </c>
      <c r="BZ44">
        <v>885.78208900000004</v>
      </c>
      <c r="CA44">
        <v>39.629429000000002</v>
      </c>
      <c r="CB44">
        <v>337.85418199999998</v>
      </c>
      <c r="CC44">
        <v>55.936996000000001</v>
      </c>
      <c r="CD44" t="s">
        <v>116</v>
      </c>
      <c r="CE44">
        <v>45659509.149999999</v>
      </c>
      <c r="CF44">
        <v>33250112.710000001</v>
      </c>
      <c r="CG44">
        <v>21118813.239999998</v>
      </c>
      <c r="CH44">
        <v>14216488.01</v>
      </c>
      <c r="CI44">
        <v>11028354.99</v>
      </c>
      <c r="CJ44">
        <v>8256442.1229999997</v>
      </c>
      <c r="CK44">
        <v>3666.201223</v>
      </c>
      <c r="CL44">
        <v>4768.5976559999999</v>
      </c>
      <c r="CM44">
        <v>2466.6554980000001</v>
      </c>
      <c r="CN44">
        <v>1756.167886</v>
      </c>
      <c r="CO44">
        <v>1481.261857</v>
      </c>
      <c r="CP44">
        <v>1205.5527030000001</v>
      </c>
      <c r="CQ44">
        <v>1.169675</v>
      </c>
      <c r="CR44">
        <v>198.92708300000001</v>
      </c>
      <c r="CS44">
        <v>2.8116710880000002</v>
      </c>
      <c r="CT44">
        <v>0.463607873</v>
      </c>
      <c r="CU44">
        <v>0.49877812700000002</v>
      </c>
      <c r="CV44">
        <v>0.42843764299999998</v>
      </c>
      <c r="CW44">
        <v>0.39486600500000002</v>
      </c>
      <c r="CX44">
        <v>0.36768900100000002</v>
      </c>
      <c r="CY44">
        <v>0.34211064699999999</v>
      </c>
      <c r="CZ44">
        <v>853063.48419999995</v>
      </c>
      <c r="DA44">
        <v>107.789046</v>
      </c>
      <c r="DB44" t="s">
        <v>110</v>
      </c>
      <c r="DC44" t="s">
        <v>110</v>
      </c>
      <c r="DD44" t="s">
        <v>114</v>
      </c>
    </row>
    <row r="45" spans="1:108" x14ac:dyDescent="0.3">
      <c r="A45" t="s">
        <v>166</v>
      </c>
      <c r="B45" s="2">
        <v>5</v>
      </c>
      <c r="C45">
        <v>173615.8125</v>
      </c>
      <c r="D45">
        <v>123726.3594</v>
      </c>
      <c r="E45">
        <v>6153.2666019999997</v>
      </c>
      <c r="F45">
        <v>322</v>
      </c>
      <c r="G45">
        <v>127104.9375</v>
      </c>
      <c r="H45">
        <v>486106.34379999997</v>
      </c>
      <c r="I45">
        <v>1.4032241110000001</v>
      </c>
      <c r="J45">
        <v>0.380873621</v>
      </c>
      <c r="K45">
        <v>2.5333399999999998E-3</v>
      </c>
      <c r="L45" s="1">
        <v>3.5600000000000001E-10</v>
      </c>
      <c r="M45">
        <v>0.32722991699999998</v>
      </c>
      <c r="N45">
        <v>2.6255428790000002</v>
      </c>
      <c r="O45">
        <v>2.36574E-4</v>
      </c>
      <c r="P45">
        <v>1.6778799999999999E-4</v>
      </c>
      <c r="Q45">
        <v>1.760555267</v>
      </c>
      <c r="R45">
        <v>1.365924954</v>
      </c>
      <c r="S45">
        <v>0.35715603800000001</v>
      </c>
      <c r="T45">
        <v>86</v>
      </c>
      <c r="U45" s="1">
        <v>1.8699999999999999E-8</v>
      </c>
      <c r="V45">
        <v>1.1138599999999999E-4</v>
      </c>
      <c r="W45" s="1">
        <v>3.1399999999999999E-12</v>
      </c>
      <c r="X45">
        <v>5.4027881E-2</v>
      </c>
      <c r="Y45">
        <v>86</v>
      </c>
      <c r="Z45">
        <v>21</v>
      </c>
      <c r="AA45">
        <v>5</v>
      </c>
      <c r="AB45">
        <v>2</v>
      </c>
      <c r="AC45">
        <v>1</v>
      </c>
      <c r="AG45">
        <v>522116.75</v>
      </c>
      <c r="AH45">
        <v>277291.21879999997</v>
      </c>
      <c r="AI45">
        <v>110623.2344</v>
      </c>
      <c r="AJ45">
        <v>122415.875</v>
      </c>
      <c r="AO45">
        <v>6071.125</v>
      </c>
      <c r="AP45">
        <v>13204.34375</v>
      </c>
      <c r="AQ45">
        <v>22124.646479999999</v>
      </c>
      <c r="AR45">
        <v>61207.9375</v>
      </c>
      <c r="AW45">
        <v>0.531090438</v>
      </c>
      <c r="AX45">
        <v>0.39894244099999998</v>
      </c>
      <c r="AY45">
        <v>1.1066018339999999</v>
      </c>
      <c r="BD45">
        <v>4.0952382089999997</v>
      </c>
      <c r="BE45">
        <v>4.1999998090000004</v>
      </c>
      <c r="BF45">
        <v>2.5</v>
      </c>
      <c r="BG45">
        <v>2</v>
      </c>
      <c r="BK45">
        <v>25.955615999999999</v>
      </c>
      <c r="BL45">
        <v>14.510443</v>
      </c>
      <c r="BM45">
        <v>47.281793</v>
      </c>
      <c r="BN45">
        <v>432.85451699999999</v>
      </c>
      <c r="BO45">
        <v>40.918537000000001</v>
      </c>
      <c r="BP45">
        <v>10.234132000000001</v>
      </c>
      <c r="BQ45">
        <v>30.684405000000002</v>
      </c>
      <c r="BR45">
        <v>26.470399</v>
      </c>
      <c r="BS45">
        <v>26.453697999999999</v>
      </c>
      <c r="BT45">
        <v>31.644936999999999</v>
      </c>
      <c r="BU45">
        <v>20.475228999999999</v>
      </c>
      <c r="BV45">
        <v>938.87295500000005</v>
      </c>
      <c r="BW45">
        <v>304.35007000000002</v>
      </c>
      <c r="BX45">
        <v>0.75795599999999996</v>
      </c>
      <c r="BY45">
        <v>145.00646499999999</v>
      </c>
      <c r="BZ45">
        <v>783.11106900000004</v>
      </c>
      <c r="CA45">
        <v>4.7607460000000001</v>
      </c>
      <c r="CB45">
        <v>106.07556700000001</v>
      </c>
      <c r="CC45">
        <v>6.7026750000000002</v>
      </c>
      <c r="CD45" t="s">
        <v>116</v>
      </c>
      <c r="CE45">
        <v>104027015.8</v>
      </c>
      <c r="CF45">
        <v>75310752.859999999</v>
      </c>
      <c r="CG45">
        <v>51608332.979999997</v>
      </c>
      <c r="CH45">
        <v>40443429.420000002</v>
      </c>
      <c r="CI45">
        <v>35826912.57</v>
      </c>
      <c r="CJ45">
        <v>31269387.149999999</v>
      </c>
      <c r="CK45">
        <v>3176.5219050000001</v>
      </c>
      <c r="CL45">
        <v>4131.675827</v>
      </c>
      <c r="CM45">
        <v>2318.8467139999998</v>
      </c>
      <c r="CN45">
        <v>1949.8209409999999</v>
      </c>
      <c r="CO45">
        <v>1762.9848489999999</v>
      </c>
      <c r="CP45">
        <v>1591.5594369999999</v>
      </c>
      <c r="CQ45">
        <v>0.92872500000000002</v>
      </c>
      <c r="CR45">
        <v>288.77499999999998</v>
      </c>
      <c r="CS45">
        <v>10.86572438</v>
      </c>
      <c r="CT45">
        <v>0.49382563099999999</v>
      </c>
      <c r="CU45">
        <v>0.53128830900000001</v>
      </c>
      <c r="CV45">
        <v>0.45636302499999998</v>
      </c>
      <c r="CW45">
        <v>0.42060322</v>
      </c>
      <c r="CX45">
        <v>0.39165482699999998</v>
      </c>
      <c r="CY45">
        <v>0.364409278</v>
      </c>
      <c r="CZ45">
        <v>1685811</v>
      </c>
      <c r="DA45">
        <v>272.00663400000002</v>
      </c>
      <c r="DB45" t="s">
        <v>117</v>
      </c>
      <c r="DC45" t="s">
        <v>137</v>
      </c>
      <c r="DD45" t="s">
        <v>135</v>
      </c>
    </row>
    <row r="46" spans="1:108" x14ac:dyDescent="0.3">
      <c r="A46" t="s">
        <v>167</v>
      </c>
      <c r="B46" s="2">
        <v>2</v>
      </c>
      <c r="C46">
        <v>10593.264649999999</v>
      </c>
      <c r="D46">
        <v>9107.5996090000008</v>
      </c>
      <c r="E46">
        <v>168.3835144</v>
      </c>
      <c r="F46">
        <v>1200</v>
      </c>
      <c r="G46">
        <v>12885.26953</v>
      </c>
      <c r="H46">
        <v>51532.121090000001</v>
      </c>
      <c r="I46">
        <v>1.163123608</v>
      </c>
      <c r="J46">
        <v>1.0141742229999999</v>
      </c>
      <c r="K46">
        <v>9.3129597999999994E-2</v>
      </c>
      <c r="L46" s="1">
        <v>2.1200000000000001E-8</v>
      </c>
      <c r="M46">
        <v>0.79680746800000002</v>
      </c>
      <c r="N46">
        <v>0.98602390299999998</v>
      </c>
      <c r="O46" s="1">
        <v>5.8199999999999998E-5</v>
      </c>
      <c r="P46" s="1">
        <v>9.4500000000000007E-5</v>
      </c>
      <c r="Q46">
        <v>1.128234744</v>
      </c>
      <c r="R46">
        <v>0.82212209700000005</v>
      </c>
      <c r="S46">
        <v>0.20556624200000001</v>
      </c>
      <c r="T46">
        <v>2</v>
      </c>
      <c r="U46" s="1">
        <v>1.7800000000000001E-8</v>
      </c>
      <c r="V46">
        <v>1.8860400000000001E-4</v>
      </c>
      <c r="W46" s="1">
        <v>1.6799999999999999E-12</v>
      </c>
      <c r="X46">
        <v>0.113357767</v>
      </c>
      <c r="Y46">
        <v>2</v>
      </c>
      <c r="Z46">
        <v>1</v>
      </c>
      <c r="AG46">
        <v>15906.316409999999</v>
      </c>
      <c r="AO46">
        <v>7953.158203</v>
      </c>
      <c r="BD46">
        <v>2</v>
      </c>
      <c r="BK46">
        <v>22.984200000000001</v>
      </c>
      <c r="BL46">
        <v>8.7548680000000001</v>
      </c>
      <c r="BM46">
        <v>59.490164</v>
      </c>
      <c r="BN46">
        <v>146.797223</v>
      </c>
      <c r="BO46">
        <v>30.7</v>
      </c>
      <c r="BP46">
        <v>15.991584</v>
      </c>
      <c r="BQ46">
        <v>14.708416</v>
      </c>
      <c r="BR46">
        <v>22.47203</v>
      </c>
      <c r="BS46">
        <v>22.967822000000002</v>
      </c>
      <c r="BT46">
        <v>25.179455000000001</v>
      </c>
      <c r="BU46">
        <v>21.462129000000001</v>
      </c>
      <c r="BV46">
        <v>1807.336634</v>
      </c>
      <c r="BW46">
        <v>427.94554499999998</v>
      </c>
      <c r="BX46">
        <v>7.8465350000000003</v>
      </c>
      <c r="BY46">
        <v>86.647732000000005</v>
      </c>
      <c r="BZ46">
        <v>984.98514899999998</v>
      </c>
      <c r="CA46">
        <v>36.277228000000001</v>
      </c>
      <c r="CB46">
        <v>223.43069299999999</v>
      </c>
      <c r="CC46">
        <v>190.50990100000001</v>
      </c>
      <c r="CD46" t="s">
        <v>116</v>
      </c>
      <c r="CE46">
        <v>21349694</v>
      </c>
      <c r="CF46">
        <v>15901323</v>
      </c>
      <c r="CG46">
        <v>11389212</v>
      </c>
      <c r="CH46">
        <v>8743391</v>
      </c>
      <c r="CI46">
        <v>6272931</v>
      </c>
      <c r="CJ46">
        <v>4663275.5</v>
      </c>
      <c r="CK46">
        <v>5806.0230000000001</v>
      </c>
      <c r="CL46">
        <v>7551.8459999999995</v>
      </c>
      <c r="CM46">
        <v>4264.6499999999996</v>
      </c>
      <c r="CN46">
        <v>3377.855</v>
      </c>
      <c r="CO46">
        <v>2495.1064000000001</v>
      </c>
      <c r="CP46">
        <v>1911.3802000000001</v>
      </c>
      <c r="CQ46">
        <v>4.6937249999999997</v>
      </c>
      <c r="CR46">
        <v>223</v>
      </c>
      <c r="CS46">
        <v>8.7719298250000008</v>
      </c>
      <c r="CT46">
        <v>0.71851533999999995</v>
      </c>
      <c r="CU46">
        <v>0.77302340000000003</v>
      </c>
      <c r="CV46">
        <v>0.66400729999999997</v>
      </c>
      <c r="CW46">
        <v>0.61197685999999996</v>
      </c>
      <c r="CX46">
        <v>0.56985699999999995</v>
      </c>
      <c r="CY46">
        <v>0.53021479999999999</v>
      </c>
      <c r="CZ46">
        <v>326630.35450000002</v>
      </c>
      <c r="DA46">
        <v>1913.8989140000001</v>
      </c>
      <c r="DB46" t="s">
        <v>110</v>
      </c>
      <c r="DC46" t="s">
        <v>110</v>
      </c>
      <c r="DD46" t="s">
        <v>110</v>
      </c>
    </row>
    <row r="47" spans="1:108" x14ac:dyDescent="0.3">
      <c r="A47" t="s">
        <v>168</v>
      </c>
      <c r="B47" s="2">
        <v>7</v>
      </c>
      <c r="C47">
        <v>1052660.125</v>
      </c>
      <c r="D47">
        <v>646376.875</v>
      </c>
      <c r="E47">
        <v>208408.92189999999</v>
      </c>
      <c r="F47">
        <v>1516</v>
      </c>
      <c r="G47">
        <v>659490.25</v>
      </c>
      <c r="H47">
        <v>2951072.5</v>
      </c>
      <c r="I47">
        <v>1.628554702</v>
      </c>
      <c r="J47">
        <v>0.47918096199999999</v>
      </c>
      <c r="K47">
        <v>2.298745E-3</v>
      </c>
      <c r="L47" s="1">
        <v>1.1800000000000001E-11</v>
      </c>
      <c r="M47">
        <v>0.30072283700000002</v>
      </c>
      <c r="N47">
        <v>2.086894274</v>
      </c>
      <c r="O47">
        <v>1.1639840000000001E-3</v>
      </c>
      <c r="P47">
        <v>1.6064399999999999E-4</v>
      </c>
      <c r="Q47">
        <v>1.836508512</v>
      </c>
      <c r="R47">
        <v>1.5961723329999999</v>
      </c>
      <c r="S47">
        <v>0.35670426500000002</v>
      </c>
      <c r="T47">
        <v>2695</v>
      </c>
      <c r="U47" s="1">
        <v>1.6499999999999999E-8</v>
      </c>
      <c r="V47">
        <v>1.026E-4</v>
      </c>
      <c r="W47" s="1">
        <v>2.6499999999999998E-12</v>
      </c>
      <c r="X47">
        <v>0.24353662100000001</v>
      </c>
      <c r="Y47">
        <v>2695</v>
      </c>
      <c r="Z47">
        <v>584</v>
      </c>
      <c r="AA47">
        <v>121</v>
      </c>
      <c r="AB47">
        <v>25</v>
      </c>
      <c r="AC47">
        <v>7</v>
      </c>
      <c r="AD47">
        <v>2</v>
      </c>
      <c r="AE47">
        <v>1</v>
      </c>
      <c r="AG47">
        <v>17377488</v>
      </c>
      <c r="AH47">
        <v>8529605</v>
      </c>
      <c r="AI47">
        <v>3633493</v>
      </c>
      <c r="AJ47">
        <v>1678860.5</v>
      </c>
      <c r="AK47">
        <v>1541143.5</v>
      </c>
      <c r="AL47">
        <v>624447.4375</v>
      </c>
      <c r="AM47">
        <v>94648.40625</v>
      </c>
      <c r="AO47">
        <v>6448.0473629999997</v>
      </c>
      <c r="AP47">
        <v>14605.48828</v>
      </c>
      <c r="AQ47">
        <v>30028.867190000001</v>
      </c>
      <c r="AR47">
        <v>67154.421879999994</v>
      </c>
      <c r="AS47">
        <v>220163.35939999999</v>
      </c>
      <c r="AT47">
        <v>312223.71879999997</v>
      </c>
      <c r="AU47">
        <v>94648.40625</v>
      </c>
      <c r="AW47">
        <v>0.49084222300000002</v>
      </c>
      <c r="AX47">
        <v>0.42598608100000002</v>
      </c>
      <c r="AY47">
        <v>0.46205139200000001</v>
      </c>
      <c r="AZ47">
        <v>0.91796994200000004</v>
      </c>
      <c r="BA47">
        <v>0.40518447800000001</v>
      </c>
      <c r="BB47">
        <v>0.15157145299999999</v>
      </c>
      <c r="BD47">
        <v>4.6147260670000003</v>
      </c>
      <c r="BE47">
        <v>4.826446056</v>
      </c>
      <c r="BF47">
        <v>4.8400001530000001</v>
      </c>
      <c r="BG47">
        <v>3.5714285370000001</v>
      </c>
      <c r="BH47">
        <v>3.5</v>
      </c>
      <c r="BI47">
        <v>2</v>
      </c>
      <c r="BK47">
        <v>25.699217000000001</v>
      </c>
      <c r="BL47">
        <v>11.765807000000001</v>
      </c>
      <c r="BM47">
        <v>53.991677000000003</v>
      </c>
      <c r="BN47">
        <v>255.588179</v>
      </c>
      <c r="BO47">
        <v>37.225394999999999</v>
      </c>
      <c r="BP47">
        <v>15.368391000000001</v>
      </c>
      <c r="BQ47">
        <v>21.857005000000001</v>
      </c>
      <c r="BR47">
        <v>25.040973000000001</v>
      </c>
      <c r="BS47">
        <v>24.899698999999998</v>
      </c>
      <c r="BT47">
        <v>29.309535</v>
      </c>
      <c r="BU47">
        <v>22.893985000000001</v>
      </c>
      <c r="BV47">
        <v>887.067588</v>
      </c>
      <c r="BW47">
        <v>256.09948100000003</v>
      </c>
      <c r="BX47">
        <v>0.83869899999999997</v>
      </c>
      <c r="BY47">
        <v>103.120752</v>
      </c>
      <c r="BZ47">
        <v>567.33396300000004</v>
      </c>
      <c r="CA47">
        <v>7.352576</v>
      </c>
      <c r="CB47">
        <v>100.493239</v>
      </c>
      <c r="CC47">
        <v>49.188172000000002</v>
      </c>
      <c r="CD47" t="s">
        <v>139</v>
      </c>
      <c r="CE47">
        <v>204979709.80000001</v>
      </c>
      <c r="CF47">
        <v>148373594.19999999</v>
      </c>
      <c r="CG47">
        <v>101667270.09999999</v>
      </c>
      <c r="CH47">
        <v>69391683.489999995</v>
      </c>
      <c r="CI47">
        <v>53971386.149999999</v>
      </c>
      <c r="CJ47">
        <v>38504155.549999997</v>
      </c>
      <c r="CK47">
        <v>5775.2123149999998</v>
      </c>
      <c r="CL47">
        <v>7511.7715989999997</v>
      </c>
      <c r="CM47">
        <v>4229.9505639999998</v>
      </c>
      <c r="CN47">
        <v>3106.9957760000002</v>
      </c>
      <c r="CO47">
        <v>2629.59501</v>
      </c>
      <c r="CP47">
        <v>2103.4994660000002</v>
      </c>
      <c r="CQ47">
        <v>3.3085170000000002</v>
      </c>
      <c r="CR47">
        <v>380.35001999999997</v>
      </c>
      <c r="CS47">
        <v>8.902170066</v>
      </c>
      <c r="CT47">
        <v>0.66853591400000001</v>
      </c>
      <c r="CU47">
        <v>0.71925247800000003</v>
      </c>
      <c r="CV47">
        <v>0.61781944099999997</v>
      </c>
      <c r="CW47">
        <v>0.56940821100000005</v>
      </c>
      <c r="CX47">
        <v>0.53021814899999997</v>
      </c>
      <c r="CY47">
        <v>0.49333341600000002</v>
      </c>
      <c r="CZ47">
        <v>61276120</v>
      </c>
      <c r="DA47">
        <v>292.480166</v>
      </c>
      <c r="DB47" t="s">
        <v>117</v>
      </c>
      <c r="DC47" t="s">
        <v>137</v>
      </c>
      <c r="DD47" t="s">
        <v>110</v>
      </c>
    </row>
    <row r="48" spans="1:108" x14ac:dyDescent="0.3">
      <c r="A48" t="s">
        <v>169</v>
      </c>
      <c r="B48" s="2">
        <v>5</v>
      </c>
      <c r="C48">
        <v>440759.9375</v>
      </c>
      <c r="D48">
        <v>295993.65629999997</v>
      </c>
      <c r="E48">
        <v>15865.900390000001</v>
      </c>
      <c r="F48">
        <v>320</v>
      </c>
      <c r="G48">
        <v>299575.09379999997</v>
      </c>
      <c r="H48">
        <v>784237.8125</v>
      </c>
      <c r="I48">
        <v>1.4890857930000001</v>
      </c>
      <c r="J48">
        <v>0.176788211</v>
      </c>
      <c r="K48">
        <v>1.06818E-3</v>
      </c>
      <c r="L48" s="1">
        <v>9.3899999999999994E-11</v>
      </c>
      <c r="M48">
        <v>0.32417464299999998</v>
      </c>
      <c r="N48">
        <v>5.656485558</v>
      </c>
      <c r="O48">
        <v>3.4173299999999999E-4</v>
      </c>
      <c r="P48">
        <v>1.5495400000000001E-4</v>
      </c>
      <c r="Q48">
        <v>1.768832207</v>
      </c>
      <c r="R48">
        <v>1.4712836739999999</v>
      </c>
      <c r="S48">
        <v>0.56202334200000004</v>
      </c>
      <c r="T48">
        <v>217</v>
      </c>
      <c r="U48" s="1">
        <v>1.6899999999999999E-8</v>
      </c>
      <c r="V48">
        <v>1.0901E-4</v>
      </c>
      <c r="W48" s="1">
        <v>2.6200000000000001E-12</v>
      </c>
      <c r="X48">
        <v>4.9585181999999998E-2</v>
      </c>
      <c r="Y48">
        <v>217</v>
      </c>
      <c r="Z48">
        <v>41</v>
      </c>
      <c r="AA48">
        <v>7</v>
      </c>
      <c r="AB48">
        <v>2</v>
      </c>
      <c r="AC48">
        <v>1</v>
      </c>
      <c r="AG48">
        <v>1286022.375</v>
      </c>
      <c r="AH48">
        <v>583582.5</v>
      </c>
      <c r="AI48">
        <v>190283.5313</v>
      </c>
      <c r="AJ48">
        <v>226422.0625</v>
      </c>
      <c r="AK48">
        <v>172169.54689999999</v>
      </c>
      <c r="AO48">
        <v>5926.3706050000001</v>
      </c>
      <c r="AP48">
        <v>14233.719730000001</v>
      </c>
      <c r="AQ48">
        <v>27183.36133</v>
      </c>
      <c r="AR48">
        <v>113211.0313</v>
      </c>
      <c r="AS48">
        <v>172169.54689999999</v>
      </c>
      <c r="AW48">
        <v>0.45378875699999999</v>
      </c>
      <c r="AX48">
        <v>0.32606107000000001</v>
      </c>
      <c r="AY48">
        <v>1.1899193530000001</v>
      </c>
      <c r="AZ48">
        <v>0.76039206999999998</v>
      </c>
      <c r="BD48">
        <v>5.2926831249999999</v>
      </c>
      <c r="BE48">
        <v>5.8571429249999998</v>
      </c>
      <c r="BF48">
        <v>3.5</v>
      </c>
      <c r="BG48">
        <v>2</v>
      </c>
      <c r="BK48">
        <v>25.966327</v>
      </c>
      <c r="BL48">
        <v>13.153504999999999</v>
      </c>
      <c r="BM48">
        <v>48.992119000000002</v>
      </c>
      <c r="BN48">
        <v>359.74109900000002</v>
      </c>
      <c r="BO48">
        <v>40.178140999999997</v>
      </c>
      <c r="BP48">
        <v>13.331078</v>
      </c>
      <c r="BQ48">
        <v>26.847062000000001</v>
      </c>
      <c r="BR48">
        <v>25.297771000000001</v>
      </c>
      <c r="BS48">
        <v>23.288938999999999</v>
      </c>
      <c r="BT48">
        <v>30.794101000000001</v>
      </c>
      <c r="BU48">
        <v>21.764934</v>
      </c>
      <c r="BV48">
        <v>889.66680199999996</v>
      </c>
      <c r="BW48">
        <v>205.514535</v>
      </c>
      <c r="BX48">
        <v>1.5765910000000001</v>
      </c>
      <c r="BY48">
        <v>112.431252</v>
      </c>
      <c r="BZ48">
        <v>587.13956099999996</v>
      </c>
      <c r="CA48">
        <v>9.7020230000000005</v>
      </c>
      <c r="CB48">
        <v>130.93626800000001</v>
      </c>
      <c r="CC48">
        <v>28.778206999999998</v>
      </c>
      <c r="CD48" t="s">
        <v>116</v>
      </c>
      <c r="CE48">
        <v>237867111.90000001</v>
      </c>
      <c r="CF48">
        <v>172546992.59999999</v>
      </c>
      <c r="CG48">
        <v>118073973.5</v>
      </c>
      <c r="CH48">
        <v>80655318.620000005</v>
      </c>
      <c r="CI48">
        <v>65324940.909999996</v>
      </c>
      <c r="CJ48">
        <v>46157455.549999997</v>
      </c>
      <c r="CK48">
        <v>6393.7308059999996</v>
      </c>
      <c r="CL48">
        <v>8316.2734899999996</v>
      </c>
      <c r="CM48">
        <v>4657.0113689999998</v>
      </c>
      <c r="CN48">
        <v>3406.8003079999999</v>
      </c>
      <c r="CO48">
        <v>3071.5094519999998</v>
      </c>
      <c r="CP48">
        <v>2432.8609959999999</v>
      </c>
      <c r="CQ48">
        <v>2.2528890000000001</v>
      </c>
      <c r="CR48">
        <v>328.82142900000002</v>
      </c>
      <c r="CS48">
        <v>5.6733828209999997</v>
      </c>
      <c r="CT48">
        <v>0.691304107</v>
      </c>
      <c r="CU48">
        <v>0.74374791900000004</v>
      </c>
      <c r="CV48">
        <v>0.63886041199999999</v>
      </c>
      <c r="CW48">
        <v>0.58880044799999998</v>
      </c>
      <c r="CX48">
        <v>0.54827568800000004</v>
      </c>
      <c r="CY48">
        <v>0.51013476999999996</v>
      </c>
      <c r="CZ48">
        <v>4659931</v>
      </c>
      <c r="DA48">
        <v>292.65267799999998</v>
      </c>
      <c r="DB48" t="s">
        <v>117</v>
      </c>
      <c r="DC48" t="s">
        <v>137</v>
      </c>
      <c r="DD48" t="s">
        <v>135</v>
      </c>
    </row>
    <row r="49" spans="1:108" x14ac:dyDescent="0.3">
      <c r="A49" t="s">
        <v>170</v>
      </c>
      <c r="B49" s="2">
        <v>7</v>
      </c>
      <c r="C49">
        <v>1208645.125</v>
      </c>
      <c r="D49">
        <v>795633.875</v>
      </c>
      <c r="E49">
        <v>273897.3125</v>
      </c>
      <c r="F49">
        <v>1321</v>
      </c>
      <c r="G49">
        <v>815825.8125</v>
      </c>
      <c r="H49">
        <v>3884693.75</v>
      </c>
      <c r="I49">
        <v>1.51909709</v>
      </c>
      <c r="J49">
        <v>0.41152185200000002</v>
      </c>
      <c r="K49">
        <v>1.619218E-3</v>
      </c>
      <c r="L49" s="1">
        <v>8.2999999999999998E-12</v>
      </c>
      <c r="M49">
        <v>0.22807835000000001</v>
      </c>
      <c r="N49">
        <v>2.4300045969999999</v>
      </c>
      <c r="O49">
        <v>1.204728E-3</v>
      </c>
      <c r="P49">
        <v>1.62616E-4</v>
      </c>
      <c r="Q49">
        <v>2.1087939740000001</v>
      </c>
      <c r="R49">
        <v>1.4814989569999999</v>
      </c>
      <c r="S49">
        <v>0.31113010600000002</v>
      </c>
      <c r="T49">
        <v>3689</v>
      </c>
      <c r="U49" s="1">
        <v>1.7100000000000001E-8</v>
      </c>
      <c r="V49">
        <v>1.05074E-4</v>
      </c>
      <c r="W49" s="1">
        <v>2.7799999999999999E-12</v>
      </c>
      <c r="X49">
        <v>0.21481607899999999</v>
      </c>
      <c r="Y49">
        <v>3689</v>
      </c>
      <c r="Z49">
        <v>776</v>
      </c>
      <c r="AA49">
        <v>163</v>
      </c>
      <c r="AB49">
        <v>37</v>
      </c>
      <c r="AC49">
        <v>10</v>
      </c>
      <c r="AD49">
        <v>4</v>
      </c>
      <c r="AE49">
        <v>1</v>
      </c>
      <c r="AG49">
        <v>23515590</v>
      </c>
      <c r="AH49">
        <v>10145404</v>
      </c>
      <c r="AI49">
        <v>5256495</v>
      </c>
      <c r="AJ49">
        <v>2702308.75</v>
      </c>
      <c r="AK49">
        <v>1686823.875</v>
      </c>
      <c r="AL49">
        <v>920850.8125</v>
      </c>
      <c r="AM49">
        <v>312683.375</v>
      </c>
      <c r="AO49">
        <v>6374.5161129999997</v>
      </c>
      <c r="AP49">
        <v>13073.974609999999</v>
      </c>
      <c r="AQ49">
        <v>32248.435549999998</v>
      </c>
      <c r="AR49">
        <v>73035.375</v>
      </c>
      <c r="AS49">
        <v>168682.39060000001</v>
      </c>
      <c r="AT49">
        <v>230212.70310000001</v>
      </c>
      <c r="AU49">
        <v>312683.375</v>
      </c>
      <c r="AW49">
        <v>0.43143311099999998</v>
      </c>
      <c r="AX49">
        <v>0.51811587800000003</v>
      </c>
      <c r="AY49">
        <v>0.51408946499999997</v>
      </c>
      <c r="AZ49">
        <v>0.62421584100000005</v>
      </c>
      <c r="BA49">
        <v>0.54590809299999998</v>
      </c>
      <c r="BB49">
        <v>0.33955919699999998</v>
      </c>
      <c r="BD49">
        <v>4.7538661959999997</v>
      </c>
      <c r="BE49">
        <v>4.7607359889999996</v>
      </c>
      <c r="BF49">
        <v>4.4054055209999996</v>
      </c>
      <c r="BG49">
        <v>3.7000000480000002</v>
      </c>
      <c r="BH49">
        <v>2.5</v>
      </c>
      <c r="BI49">
        <v>4</v>
      </c>
      <c r="BK49">
        <v>26.341066000000001</v>
      </c>
      <c r="BL49">
        <v>12.403392999999999</v>
      </c>
      <c r="BM49">
        <v>44.538156000000001</v>
      </c>
      <c r="BN49">
        <v>409.75566400000002</v>
      </c>
      <c r="BO49">
        <v>40.842927000000003</v>
      </c>
      <c r="BP49">
        <v>12.944288</v>
      </c>
      <c r="BQ49">
        <v>27.898638999999999</v>
      </c>
      <c r="BR49">
        <v>26.355813999999999</v>
      </c>
      <c r="BS49">
        <v>22.612597999999998</v>
      </c>
      <c r="BT49">
        <v>31.887945999999999</v>
      </c>
      <c r="BU49">
        <v>21.394549000000001</v>
      </c>
      <c r="BV49">
        <v>1103.5701650000001</v>
      </c>
      <c r="BW49">
        <v>314.84031599999997</v>
      </c>
      <c r="BX49">
        <v>3.9572579999999999</v>
      </c>
      <c r="BY49">
        <v>124.851266</v>
      </c>
      <c r="BZ49">
        <v>804.37747899999999</v>
      </c>
      <c r="CA49">
        <v>17.027832</v>
      </c>
      <c r="CB49">
        <v>186.86495600000001</v>
      </c>
      <c r="CC49">
        <v>25.595283999999999</v>
      </c>
      <c r="CD49" t="s">
        <v>116</v>
      </c>
      <c r="CE49">
        <v>168905757.09999999</v>
      </c>
      <c r="CF49">
        <v>122527407.5</v>
      </c>
      <c r="CG49">
        <v>82523473.549999997</v>
      </c>
      <c r="CH49">
        <v>57094641.880000003</v>
      </c>
      <c r="CI49">
        <v>47345664.18</v>
      </c>
      <c r="CJ49">
        <v>33935810.799999997</v>
      </c>
      <c r="CK49">
        <v>5734.6178049999999</v>
      </c>
      <c r="CL49">
        <v>7458.97048</v>
      </c>
      <c r="CM49">
        <v>4123.6479579999996</v>
      </c>
      <c r="CN49">
        <v>3083.52135</v>
      </c>
      <c r="CO49">
        <v>2829.7562419999999</v>
      </c>
      <c r="CP49">
        <v>2270.1776020000002</v>
      </c>
      <c r="CQ49">
        <v>2.7206459999999999</v>
      </c>
      <c r="CR49">
        <v>341.47089599999998</v>
      </c>
      <c r="CS49">
        <v>6.7072768009999999</v>
      </c>
      <c r="CT49">
        <v>0.64891707700000001</v>
      </c>
      <c r="CU49">
        <v>0.69814531800000001</v>
      </c>
      <c r="CV49">
        <v>0.59968894100000003</v>
      </c>
      <c r="CW49">
        <v>0.55269838599999999</v>
      </c>
      <c r="CX49">
        <v>0.51465839000000002</v>
      </c>
      <c r="CY49">
        <v>0.478856063</v>
      </c>
      <c r="CZ49">
        <v>64675330</v>
      </c>
      <c r="DA49">
        <v>235.11225999999999</v>
      </c>
      <c r="DB49" t="s">
        <v>117</v>
      </c>
      <c r="DC49" t="s">
        <v>137</v>
      </c>
      <c r="DD49" t="s">
        <v>110</v>
      </c>
    </row>
    <row r="50" spans="1:108" x14ac:dyDescent="0.3">
      <c r="A50" t="s">
        <v>171</v>
      </c>
      <c r="B50" s="2">
        <v>7</v>
      </c>
      <c r="C50">
        <v>1230233.375</v>
      </c>
      <c r="D50">
        <v>800062.625</v>
      </c>
      <c r="E50">
        <v>277813.90629999997</v>
      </c>
      <c r="F50">
        <v>1332</v>
      </c>
      <c r="G50">
        <v>821175.5625</v>
      </c>
      <c r="H50">
        <v>3961574.75</v>
      </c>
      <c r="I50">
        <v>1.5376713280000001</v>
      </c>
      <c r="J50">
        <v>0.41198551700000002</v>
      </c>
      <c r="K50">
        <v>1.622065E-3</v>
      </c>
      <c r="L50" s="1">
        <v>8.1899999999999996E-12</v>
      </c>
      <c r="M50">
        <v>0.22244781299999999</v>
      </c>
      <c r="N50">
        <v>2.4272696969999998</v>
      </c>
      <c r="O50">
        <v>1.1967460000000001E-3</v>
      </c>
      <c r="P50">
        <v>1.6259E-4</v>
      </c>
      <c r="Q50">
        <v>2.135315657</v>
      </c>
      <c r="R50">
        <v>1.4981368779999999</v>
      </c>
      <c r="S50">
        <v>0.31054151099999999</v>
      </c>
      <c r="T50">
        <v>3736</v>
      </c>
      <c r="U50" s="1">
        <v>1.7100000000000001E-8</v>
      </c>
      <c r="V50">
        <v>1.04959E-4</v>
      </c>
      <c r="W50" s="1">
        <v>2.7700000000000001E-12</v>
      </c>
      <c r="X50">
        <v>0.216570228</v>
      </c>
      <c r="Y50">
        <v>3736</v>
      </c>
      <c r="Z50">
        <v>786</v>
      </c>
      <c r="AA50">
        <v>166</v>
      </c>
      <c r="AB50">
        <v>38</v>
      </c>
      <c r="AC50">
        <v>10</v>
      </c>
      <c r="AD50">
        <v>4</v>
      </c>
      <c r="AE50">
        <v>1</v>
      </c>
      <c r="AG50">
        <v>23891160</v>
      </c>
      <c r="AH50">
        <v>10238744</v>
      </c>
      <c r="AI50">
        <v>5361914</v>
      </c>
      <c r="AJ50">
        <v>2736072.5</v>
      </c>
      <c r="AK50">
        <v>1686823.875</v>
      </c>
      <c r="AL50">
        <v>920850.8125</v>
      </c>
      <c r="AM50">
        <v>334271.625</v>
      </c>
      <c r="AO50">
        <v>6394.8500979999999</v>
      </c>
      <c r="AP50">
        <v>13026.391600000001</v>
      </c>
      <c r="AQ50">
        <v>32300.6875</v>
      </c>
      <c r="AR50">
        <v>72001.90625</v>
      </c>
      <c r="AS50">
        <v>168682.39060000001</v>
      </c>
      <c r="AT50">
        <v>230212.70310000001</v>
      </c>
      <c r="AU50">
        <v>334271.625</v>
      </c>
      <c r="AW50">
        <v>0.42855784299999999</v>
      </c>
      <c r="AX50">
        <v>0.52368867399999997</v>
      </c>
      <c r="AY50">
        <v>0.51027905900000003</v>
      </c>
      <c r="AZ50">
        <v>0.61651283499999998</v>
      </c>
      <c r="BA50">
        <v>0.54590809299999998</v>
      </c>
      <c r="BB50">
        <v>0.36300301600000001</v>
      </c>
      <c r="BD50">
        <v>4.7531805040000004</v>
      </c>
      <c r="BE50">
        <v>4.7349395750000003</v>
      </c>
      <c r="BF50">
        <v>4.3684210779999999</v>
      </c>
      <c r="BG50">
        <v>3.7999999519999998</v>
      </c>
      <c r="BH50">
        <v>2.5</v>
      </c>
      <c r="BI50">
        <v>4</v>
      </c>
      <c r="BK50">
        <v>26.358732</v>
      </c>
      <c r="BL50">
        <v>12.380064000000001</v>
      </c>
      <c r="BM50">
        <v>44.537484999999997</v>
      </c>
      <c r="BN50">
        <v>409.02387800000002</v>
      </c>
      <c r="BO50">
        <v>40.830551</v>
      </c>
      <c r="BP50">
        <v>12.984635000000001</v>
      </c>
      <c r="BQ50">
        <v>27.845915999999999</v>
      </c>
      <c r="BR50">
        <v>26.374054000000001</v>
      </c>
      <c r="BS50">
        <v>22.628333000000001</v>
      </c>
      <c r="BT50">
        <v>31.894659000000001</v>
      </c>
      <c r="BU50">
        <v>21.418395</v>
      </c>
      <c r="BV50">
        <v>1103.1822729999999</v>
      </c>
      <c r="BW50">
        <v>314.66348900000003</v>
      </c>
      <c r="BX50">
        <v>3.9300869999999999</v>
      </c>
      <c r="BY50">
        <v>124.74412100000001</v>
      </c>
      <c r="BZ50">
        <v>803.359645</v>
      </c>
      <c r="CA50">
        <v>16.951063999999999</v>
      </c>
      <c r="CB50">
        <v>187.238494</v>
      </c>
      <c r="CC50">
        <v>25.579733999999998</v>
      </c>
      <c r="CD50" t="s">
        <v>116</v>
      </c>
      <c r="CE50">
        <v>168475263.19999999</v>
      </c>
      <c r="CF50">
        <v>122215202.8</v>
      </c>
      <c r="CG50">
        <v>82263946.480000004</v>
      </c>
      <c r="CH50">
        <v>56933073.450000003</v>
      </c>
      <c r="CI50">
        <v>47162810.079999998</v>
      </c>
      <c r="CJ50">
        <v>33813221.329999998</v>
      </c>
      <c r="CK50">
        <v>5730.3770560000003</v>
      </c>
      <c r="CL50">
        <v>7453.454573</v>
      </c>
      <c r="CM50">
        <v>4117.0025519999999</v>
      </c>
      <c r="CN50">
        <v>3079.8353870000001</v>
      </c>
      <c r="CO50">
        <v>2821.525584</v>
      </c>
      <c r="CP50">
        <v>2263.8882060000001</v>
      </c>
      <c r="CQ50">
        <v>2.7325949999999999</v>
      </c>
      <c r="CR50">
        <v>339.13879300000002</v>
      </c>
      <c r="CS50">
        <v>6.6755828050000003</v>
      </c>
      <c r="CT50">
        <v>0.64835332499999998</v>
      </c>
      <c r="CU50">
        <v>0.69753879900000004</v>
      </c>
      <c r="CV50">
        <v>0.59916795599999995</v>
      </c>
      <c r="CW50">
        <v>0.55221822499999995</v>
      </c>
      <c r="CX50">
        <v>0.51421127600000005</v>
      </c>
      <c r="CY50">
        <v>0.478440054</v>
      </c>
      <c r="CZ50">
        <v>65331200</v>
      </c>
      <c r="DA50">
        <v>234.16617400000001</v>
      </c>
      <c r="DB50" t="s">
        <v>117</v>
      </c>
      <c r="DC50" t="s">
        <v>137</v>
      </c>
      <c r="DD50" t="s">
        <v>110</v>
      </c>
    </row>
    <row r="51" spans="1:108" x14ac:dyDescent="0.3">
      <c r="A51" t="s">
        <v>172</v>
      </c>
      <c r="B51" s="2">
        <v>5</v>
      </c>
      <c r="C51">
        <v>579353.625</v>
      </c>
      <c r="D51">
        <v>275662.1875</v>
      </c>
      <c r="E51">
        <v>22715.89258</v>
      </c>
      <c r="F51">
        <v>425</v>
      </c>
      <c r="G51">
        <v>279294.03129999997</v>
      </c>
      <c r="H51">
        <v>1049063.25</v>
      </c>
      <c r="I51">
        <v>2.101679802</v>
      </c>
      <c r="J51">
        <v>0.29121014499999998</v>
      </c>
      <c r="K51">
        <v>1.5216940000000001E-3</v>
      </c>
      <c r="L51" s="1">
        <v>8.4200000000000004E-11</v>
      </c>
      <c r="M51">
        <v>0.259379894</v>
      </c>
      <c r="N51">
        <v>3.4339463710000002</v>
      </c>
      <c r="O51">
        <v>3.7748000000000002E-4</v>
      </c>
      <c r="P51">
        <v>1.5803400000000001E-4</v>
      </c>
      <c r="Q51">
        <v>1.9774613379999999</v>
      </c>
      <c r="R51">
        <v>2.074350119</v>
      </c>
      <c r="S51">
        <v>0.55225807400000004</v>
      </c>
      <c r="T51">
        <v>317</v>
      </c>
      <c r="U51" s="1">
        <v>1.74E-8</v>
      </c>
      <c r="V51">
        <v>1.1031000000000001E-4</v>
      </c>
      <c r="W51" s="1">
        <v>2.7500000000000002E-12</v>
      </c>
      <c r="X51">
        <v>6.7164361000000006E-2</v>
      </c>
      <c r="Y51">
        <v>317</v>
      </c>
      <c r="Z51">
        <v>63</v>
      </c>
      <c r="AA51">
        <v>13</v>
      </c>
      <c r="AB51">
        <v>2</v>
      </c>
      <c r="AC51">
        <v>1</v>
      </c>
      <c r="AG51">
        <v>1916524.625</v>
      </c>
      <c r="AH51">
        <v>837417.5625</v>
      </c>
      <c r="AI51">
        <v>298751</v>
      </c>
      <c r="AJ51">
        <v>226422.0625</v>
      </c>
      <c r="AK51">
        <v>310763.25</v>
      </c>
      <c r="AO51">
        <v>6045.8188479999999</v>
      </c>
      <c r="AP51">
        <v>13292.3418</v>
      </c>
      <c r="AQ51">
        <v>22980.845700000002</v>
      </c>
      <c r="AR51">
        <v>113211.0313</v>
      </c>
      <c r="AS51">
        <v>310763.25</v>
      </c>
      <c r="AW51">
        <v>0.43694588499999998</v>
      </c>
      <c r="AX51">
        <v>0.35675272299999999</v>
      </c>
      <c r="AY51">
        <v>0.75789558899999998</v>
      </c>
      <c r="AZ51">
        <v>1.372495413</v>
      </c>
      <c r="BD51">
        <v>5.0317459109999998</v>
      </c>
      <c r="BE51">
        <v>4.8461537359999998</v>
      </c>
      <c r="BF51">
        <v>6.5</v>
      </c>
      <c r="BG51">
        <v>2</v>
      </c>
      <c r="BK51">
        <v>26.108499999999999</v>
      </c>
      <c r="BL51">
        <v>12.911023999999999</v>
      </c>
      <c r="BM51">
        <v>48.319526000000003</v>
      </c>
      <c r="BN51">
        <v>362.06387599999999</v>
      </c>
      <c r="BO51">
        <v>40.221955999999999</v>
      </c>
      <c r="BP51">
        <v>13.507607</v>
      </c>
      <c r="BQ51">
        <v>26.714348999999999</v>
      </c>
      <c r="BR51">
        <v>25.489794</v>
      </c>
      <c r="BS51">
        <v>23.168956999999999</v>
      </c>
      <c r="BT51">
        <v>30.975615999999999</v>
      </c>
      <c r="BU51">
        <v>21.863119999999999</v>
      </c>
      <c r="BV51">
        <v>917.57822799999997</v>
      </c>
      <c r="BW51">
        <v>219.275373</v>
      </c>
      <c r="BX51">
        <v>1.601842</v>
      </c>
      <c r="BY51">
        <v>114.619608</v>
      </c>
      <c r="BZ51">
        <v>619.95756100000006</v>
      </c>
      <c r="CA51">
        <v>9.2722789999999993</v>
      </c>
      <c r="CB51">
        <v>143.14021</v>
      </c>
      <c r="CC51">
        <v>26.294345</v>
      </c>
      <c r="CD51" t="s">
        <v>116</v>
      </c>
      <c r="CE51">
        <v>222101108.90000001</v>
      </c>
      <c r="CF51">
        <v>161180664.09999999</v>
      </c>
      <c r="CG51">
        <v>107941242.09999999</v>
      </c>
      <c r="CH51">
        <v>74660148.980000004</v>
      </c>
      <c r="CI51">
        <v>58827252.850000001</v>
      </c>
      <c r="CJ51">
        <v>42058115.530000001</v>
      </c>
      <c r="CK51">
        <v>6092.5764479999998</v>
      </c>
      <c r="CL51">
        <v>7924.5644670000001</v>
      </c>
      <c r="CM51">
        <v>4337.9146870000004</v>
      </c>
      <c r="CN51">
        <v>3216.652646</v>
      </c>
      <c r="CO51">
        <v>2798.4427390000001</v>
      </c>
      <c r="CP51">
        <v>2229.4550170000002</v>
      </c>
      <c r="CQ51">
        <v>4.2964019999999996</v>
      </c>
      <c r="CR51">
        <v>328.40510899999998</v>
      </c>
      <c r="CS51">
        <v>7.5319176240000001</v>
      </c>
      <c r="CT51">
        <v>0.66424254599999999</v>
      </c>
      <c r="CU51">
        <v>0.71463341700000005</v>
      </c>
      <c r="CV51">
        <v>0.61385178699999998</v>
      </c>
      <c r="CW51">
        <v>0.56575146300000001</v>
      </c>
      <c r="CX51">
        <v>0.52681307499999996</v>
      </c>
      <c r="CY51">
        <v>0.49016520699999999</v>
      </c>
      <c r="CZ51">
        <v>6794415</v>
      </c>
      <c r="DA51">
        <v>308.88168899999999</v>
      </c>
      <c r="DB51" t="s">
        <v>117</v>
      </c>
      <c r="DC51" t="s">
        <v>137</v>
      </c>
      <c r="DD51" t="s">
        <v>135</v>
      </c>
    </row>
    <row r="52" spans="1:108" x14ac:dyDescent="0.3">
      <c r="A52" t="s">
        <v>173</v>
      </c>
      <c r="B52" s="2">
        <v>5</v>
      </c>
      <c r="C52">
        <v>258846.25</v>
      </c>
      <c r="D52">
        <v>153669.2813</v>
      </c>
      <c r="E52">
        <v>12880.316409999999</v>
      </c>
      <c r="F52">
        <v>500</v>
      </c>
      <c r="G52">
        <v>171142.76560000001</v>
      </c>
      <c r="H52">
        <v>588089</v>
      </c>
      <c r="I52">
        <v>1.684437156</v>
      </c>
      <c r="J52">
        <v>0.43975365199999999</v>
      </c>
      <c r="K52">
        <v>2.9215370000000001E-3</v>
      </c>
      <c r="L52" s="1">
        <v>1.8299999999999999E-10</v>
      </c>
      <c r="M52">
        <v>0.46800476299999999</v>
      </c>
      <c r="N52">
        <v>2.2740004059999999</v>
      </c>
      <c r="O52">
        <v>3.57089E-4</v>
      </c>
      <c r="P52">
        <v>1.6369999999999999E-4</v>
      </c>
      <c r="Q52">
        <v>1.472146511</v>
      </c>
      <c r="R52">
        <v>1.5124580860000001</v>
      </c>
      <c r="S52">
        <v>0.44014808500000002</v>
      </c>
      <c r="T52">
        <v>166</v>
      </c>
      <c r="U52" s="1">
        <v>1.63E-8</v>
      </c>
      <c r="V52" s="1">
        <v>9.9599999999999995E-5</v>
      </c>
      <c r="W52" s="1">
        <v>2.6700000000000001E-12</v>
      </c>
      <c r="X52">
        <v>8.1849753999999997E-2</v>
      </c>
      <c r="Y52">
        <v>166</v>
      </c>
      <c r="Z52">
        <v>33</v>
      </c>
      <c r="AA52">
        <v>8</v>
      </c>
      <c r="AB52">
        <v>2</v>
      </c>
      <c r="AC52">
        <v>1</v>
      </c>
      <c r="AG52">
        <v>1147896.125</v>
      </c>
      <c r="AH52">
        <v>512583.21879999997</v>
      </c>
      <c r="AI52">
        <v>254142.35939999999</v>
      </c>
      <c r="AJ52">
        <v>149434.0625</v>
      </c>
      <c r="AK52">
        <v>44445.695310000003</v>
      </c>
      <c r="AO52">
        <v>6915.0371089999999</v>
      </c>
      <c r="AP52">
        <v>15532.825199999999</v>
      </c>
      <c r="AQ52">
        <v>31767.79492</v>
      </c>
      <c r="AR52">
        <v>74717.03125</v>
      </c>
      <c r="AS52">
        <v>44445.695310000003</v>
      </c>
      <c r="AW52">
        <v>0.446541458</v>
      </c>
      <c r="AX52">
        <v>0.49580702199999999</v>
      </c>
      <c r="AY52">
        <v>0.58799350299999997</v>
      </c>
      <c r="AZ52">
        <v>0.29742679</v>
      </c>
      <c r="BD52">
        <v>5.0303030010000001</v>
      </c>
      <c r="BE52">
        <v>4.125</v>
      </c>
      <c r="BF52">
        <v>4</v>
      </c>
      <c r="BG52">
        <v>2</v>
      </c>
      <c r="BK52">
        <v>27.234971999999999</v>
      </c>
      <c r="BL52">
        <v>12.049865</v>
      </c>
      <c r="BM52">
        <v>44.680895</v>
      </c>
      <c r="BN52">
        <v>383.79539599999998</v>
      </c>
      <c r="BO52">
        <v>41.219324999999998</v>
      </c>
      <c r="BP52">
        <v>14.253748</v>
      </c>
      <c r="BQ52">
        <v>26.965577</v>
      </c>
      <c r="BR52">
        <v>27.036453000000002</v>
      </c>
      <c r="BS52">
        <v>24.018108000000002</v>
      </c>
      <c r="BT52">
        <v>32.452250999999997</v>
      </c>
      <c r="BU52">
        <v>22.583245999999999</v>
      </c>
      <c r="BV52">
        <v>934.93963299999996</v>
      </c>
      <c r="BW52">
        <v>241.66535200000001</v>
      </c>
      <c r="BX52">
        <v>4.9123299999999999</v>
      </c>
      <c r="BY52">
        <v>114.797451</v>
      </c>
      <c r="BZ52">
        <v>638.49614899999995</v>
      </c>
      <c r="CA52">
        <v>17.479617000000001</v>
      </c>
      <c r="CB52">
        <v>173.1677</v>
      </c>
      <c r="CC52">
        <v>30.003568999999999</v>
      </c>
      <c r="CD52" t="s">
        <v>116</v>
      </c>
      <c r="CE52">
        <v>253412612.40000001</v>
      </c>
      <c r="CF52">
        <v>183375787.80000001</v>
      </c>
      <c r="CG52">
        <v>113239457.09999999</v>
      </c>
      <c r="CH52">
        <v>81248546.760000005</v>
      </c>
      <c r="CI52">
        <v>57576815.100000001</v>
      </c>
      <c r="CJ52">
        <v>42702524.43</v>
      </c>
      <c r="CK52">
        <v>5335.8296</v>
      </c>
      <c r="CL52">
        <v>6940.27</v>
      </c>
      <c r="CM52">
        <v>3536.0819999999999</v>
      </c>
      <c r="CN52">
        <v>2738.8456999999999</v>
      </c>
      <c r="CO52">
        <v>2112.2750999999998</v>
      </c>
      <c r="CP52">
        <v>1718.3323</v>
      </c>
      <c r="CQ52">
        <v>7.7937339999999997</v>
      </c>
      <c r="CR52">
        <v>369.59748400000001</v>
      </c>
      <c r="CS52">
        <v>12.31185707</v>
      </c>
      <c r="CT52">
        <v>0.59624169999999999</v>
      </c>
      <c r="CU52">
        <v>0.64147390000000004</v>
      </c>
      <c r="CV52">
        <v>0.55100959999999999</v>
      </c>
      <c r="CW52">
        <v>0.50783350000000005</v>
      </c>
      <c r="CX52">
        <v>0.47288138000000002</v>
      </c>
      <c r="CY52">
        <v>0.43998527999999998</v>
      </c>
      <c r="CZ52">
        <v>4707247</v>
      </c>
      <c r="DA52">
        <v>365.43126100000001</v>
      </c>
      <c r="DB52" t="s">
        <v>117</v>
      </c>
      <c r="DC52" t="s">
        <v>110</v>
      </c>
      <c r="DD52" t="s">
        <v>114</v>
      </c>
    </row>
    <row r="53" spans="1:108" x14ac:dyDescent="0.3">
      <c r="A53" t="s">
        <v>174</v>
      </c>
      <c r="B53" s="2">
        <v>3</v>
      </c>
      <c r="C53">
        <v>74233.515629999994</v>
      </c>
      <c r="D53">
        <v>51657.871090000001</v>
      </c>
      <c r="E53">
        <v>1246.7971190000001</v>
      </c>
      <c r="F53">
        <v>320</v>
      </c>
      <c r="G53">
        <v>56497.320310000003</v>
      </c>
      <c r="H53">
        <v>189178.1875</v>
      </c>
      <c r="I53">
        <v>1.4370223280000001</v>
      </c>
      <c r="J53">
        <v>0.39060705899999998</v>
      </c>
      <c r="K53">
        <v>5.6639849999999999E-3</v>
      </c>
      <c r="L53" s="1">
        <v>1.7800000000000001E-9</v>
      </c>
      <c r="M53">
        <v>0.43778768200000001</v>
      </c>
      <c r="N53">
        <v>2.560117483</v>
      </c>
      <c r="O53">
        <v>1.6386699999999999E-4</v>
      </c>
      <c r="P53">
        <v>1.6129499999999999E-4</v>
      </c>
      <c r="Q53">
        <v>1.5221042629999999</v>
      </c>
      <c r="R53">
        <v>1.313929796</v>
      </c>
      <c r="S53">
        <v>0.39239996700000002</v>
      </c>
      <c r="T53">
        <v>26</v>
      </c>
      <c r="U53" s="1">
        <v>2.4900000000000001E-8</v>
      </c>
      <c r="V53">
        <v>1.54151E-4</v>
      </c>
      <c r="W53" s="1">
        <v>4.0100000000000001E-12</v>
      </c>
      <c r="X53">
        <v>5.1614247000000002E-2</v>
      </c>
      <c r="Y53">
        <v>26</v>
      </c>
      <c r="Z53">
        <v>4</v>
      </c>
      <c r="AA53">
        <v>1</v>
      </c>
      <c r="AG53">
        <v>123321.2813</v>
      </c>
      <c r="AH53">
        <v>44967.648439999997</v>
      </c>
      <c r="AI53">
        <v>32812.617189999997</v>
      </c>
      <c r="AO53">
        <v>4743.1259769999997</v>
      </c>
      <c r="AP53">
        <v>11241.912109999999</v>
      </c>
      <c r="AQ53">
        <v>32812.617189999997</v>
      </c>
      <c r="AW53">
        <v>0.36463817999999998</v>
      </c>
      <c r="AX53">
        <v>0.72969388999999996</v>
      </c>
      <c r="BD53">
        <v>6.5</v>
      </c>
      <c r="BE53">
        <v>4</v>
      </c>
      <c r="BK53">
        <v>24.369713000000001</v>
      </c>
      <c r="BL53">
        <v>10.271347</v>
      </c>
      <c r="BM53">
        <v>46.011246999999997</v>
      </c>
      <c r="BN53">
        <v>381.05920700000001</v>
      </c>
      <c r="BO53">
        <v>32.347633999999999</v>
      </c>
      <c r="BP53">
        <v>10.024035</v>
      </c>
      <c r="BQ53">
        <v>22.323599000000002</v>
      </c>
      <c r="BR53">
        <v>27.394417000000001</v>
      </c>
      <c r="BS53">
        <v>18.601379999999999</v>
      </c>
      <c r="BT53">
        <v>27.412993</v>
      </c>
      <c r="BU53">
        <v>18.601379999999999</v>
      </c>
      <c r="BV53">
        <v>2194.1394770000002</v>
      </c>
      <c r="BW53">
        <v>458.12951399999997</v>
      </c>
      <c r="BX53">
        <v>5.2029889999999996</v>
      </c>
      <c r="BY53">
        <v>83.868397999999999</v>
      </c>
      <c r="BZ53">
        <v>1144.525529</v>
      </c>
      <c r="CA53">
        <v>41.776463</v>
      </c>
      <c r="CB53">
        <v>1139.770859</v>
      </c>
      <c r="CC53">
        <v>41.776463</v>
      </c>
      <c r="CD53" t="s">
        <v>116</v>
      </c>
      <c r="CE53">
        <v>160471366</v>
      </c>
      <c r="CF53">
        <v>115493434.90000001</v>
      </c>
      <c r="CG53">
        <v>93828384</v>
      </c>
      <c r="CH53">
        <v>67207706.590000004</v>
      </c>
      <c r="CI53">
        <v>35211597.460000001</v>
      </c>
      <c r="CJ53">
        <v>28517917.829999998</v>
      </c>
      <c r="CK53">
        <v>3643.4976000000001</v>
      </c>
      <c r="CL53">
        <v>4739.0673999999999</v>
      </c>
      <c r="CM53">
        <v>3189.4104000000002</v>
      </c>
      <c r="CN53">
        <v>2475.652</v>
      </c>
      <c r="CO53">
        <v>1429.769</v>
      </c>
      <c r="CP53">
        <v>1289.9675</v>
      </c>
      <c r="CQ53">
        <v>2.7587929999999998</v>
      </c>
      <c r="CR53">
        <v>285</v>
      </c>
      <c r="CS53">
        <v>22.76159655</v>
      </c>
      <c r="CT53">
        <v>0.57999999999999996</v>
      </c>
      <c r="CU53">
        <v>0.624</v>
      </c>
      <c r="CV53">
        <v>0.53600000000000003</v>
      </c>
      <c r="CW53">
        <v>0.49399999999999999</v>
      </c>
      <c r="CX53">
        <v>0.46</v>
      </c>
      <c r="CY53">
        <v>0.42799999999999999</v>
      </c>
      <c r="CZ53">
        <v>317448.16080000001</v>
      </c>
      <c r="DA53">
        <v>251.28017399999999</v>
      </c>
      <c r="DB53" t="s">
        <v>133</v>
      </c>
      <c r="DC53" t="s">
        <v>175</v>
      </c>
      <c r="DD53" t="s">
        <v>176</v>
      </c>
    </row>
    <row r="54" spans="1:108" x14ac:dyDescent="0.3">
      <c r="A54" t="s">
        <v>177</v>
      </c>
      <c r="B54" s="2">
        <v>3</v>
      </c>
      <c r="C54">
        <v>37359.734380000002</v>
      </c>
      <c r="D54">
        <v>29472.039059999999</v>
      </c>
      <c r="E54">
        <v>715.01397710000003</v>
      </c>
      <c r="F54">
        <v>640</v>
      </c>
      <c r="G54">
        <v>33009</v>
      </c>
      <c r="H54">
        <v>144497.75</v>
      </c>
      <c r="I54">
        <v>1.2676331999999999</v>
      </c>
      <c r="J54">
        <v>0.65622049599999999</v>
      </c>
      <c r="K54">
        <v>1.9388651E-2</v>
      </c>
      <c r="L54" s="1">
        <v>4.0199999999999998E-9</v>
      </c>
      <c r="M54">
        <v>0.43033060400000001</v>
      </c>
      <c r="N54">
        <v>1.523877978</v>
      </c>
      <c r="O54" s="1">
        <v>7.6100000000000007E-5</v>
      </c>
      <c r="P54">
        <v>1.48417E-4</v>
      </c>
      <c r="Q54">
        <v>1.535235643</v>
      </c>
      <c r="R54">
        <v>1.131804466</v>
      </c>
      <c r="S54">
        <v>0.25854888599999998</v>
      </c>
      <c r="T54">
        <v>8</v>
      </c>
      <c r="U54" s="1">
        <v>1.5399999999999999E-8</v>
      </c>
      <c r="V54">
        <v>1.03656E-4</v>
      </c>
      <c r="W54" s="1">
        <v>2.28E-12</v>
      </c>
      <c r="X54">
        <v>9.4986825999999996E-2</v>
      </c>
      <c r="Y54">
        <v>8</v>
      </c>
      <c r="Z54">
        <v>2</v>
      </c>
      <c r="AA54">
        <v>1</v>
      </c>
      <c r="AG54">
        <v>65963.390629999994</v>
      </c>
      <c r="AH54">
        <v>38885.820310000003</v>
      </c>
      <c r="AI54">
        <v>1270.963135</v>
      </c>
      <c r="AO54">
        <v>8245.4238280000009</v>
      </c>
      <c r="AP54">
        <v>19442.910159999999</v>
      </c>
      <c r="AQ54">
        <v>1270.963135</v>
      </c>
      <c r="AW54">
        <v>0.58950608999999998</v>
      </c>
      <c r="AX54">
        <v>3.2684485999999999E-2</v>
      </c>
      <c r="BD54">
        <v>4</v>
      </c>
      <c r="BE54">
        <v>2</v>
      </c>
      <c r="BK54">
        <v>21.921374</v>
      </c>
      <c r="BL54">
        <v>9.491225</v>
      </c>
      <c r="BM54">
        <v>47.023780000000002</v>
      </c>
      <c r="BN54">
        <v>290.19262900000001</v>
      </c>
      <c r="BO54">
        <v>31.656095000000001</v>
      </c>
      <c r="BP54">
        <v>11.472122000000001</v>
      </c>
      <c r="BQ54">
        <v>20.183973000000002</v>
      </c>
      <c r="BR54">
        <v>22.398720999999998</v>
      </c>
      <c r="BS54">
        <v>18.410948000000001</v>
      </c>
      <c r="BT54">
        <v>25.546934</v>
      </c>
      <c r="BU54">
        <v>18.062058</v>
      </c>
      <c r="BV54">
        <v>1371.6839729999999</v>
      </c>
      <c r="BW54">
        <v>273.02934499999998</v>
      </c>
      <c r="BX54">
        <v>5.7844239999999996</v>
      </c>
      <c r="BY54">
        <v>91.524675999999999</v>
      </c>
      <c r="BZ54">
        <v>750.30474000000004</v>
      </c>
      <c r="CA54">
        <v>22.230248</v>
      </c>
      <c r="CB54">
        <v>304.94356699999997</v>
      </c>
      <c r="CC54">
        <v>56.531602999999997</v>
      </c>
      <c r="CD54" t="s">
        <v>109</v>
      </c>
      <c r="CE54">
        <v>114051538</v>
      </c>
      <c r="CF54">
        <v>83130415.25</v>
      </c>
      <c r="CG54">
        <v>51951272.25</v>
      </c>
      <c r="CH54">
        <v>37715376</v>
      </c>
      <c r="CI54">
        <v>27010339</v>
      </c>
      <c r="CJ54">
        <v>20283372.25</v>
      </c>
      <c r="CK54">
        <v>5335.8296</v>
      </c>
      <c r="CL54">
        <v>6940.27</v>
      </c>
      <c r="CM54">
        <v>3536.0819999999999</v>
      </c>
      <c r="CN54">
        <v>2738.8456999999999</v>
      </c>
      <c r="CO54">
        <v>2112.2750999999998</v>
      </c>
      <c r="CP54">
        <v>1718.3323</v>
      </c>
      <c r="CQ54">
        <v>0.41343800000000003</v>
      </c>
      <c r="CR54">
        <v>129.88888900000001</v>
      </c>
      <c r="CS54">
        <v>6.9033530570000003</v>
      </c>
      <c r="CT54">
        <v>0.59624169999999999</v>
      </c>
      <c r="CU54">
        <v>0.64147390000000004</v>
      </c>
      <c r="CV54">
        <v>0.55100959999999999</v>
      </c>
      <c r="CW54">
        <v>0.50783350000000005</v>
      </c>
      <c r="CX54">
        <v>0.47288138000000002</v>
      </c>
      <c r="CY54">
        <v>0.43998527999999998</v>
      </c>
      <c r="CZ54">
        <v>91129.393549999993</v>
      </c>
      <c r="DA54">
        <v>125.753426</v>
      </c>
      <c r="DB54" t="s">
        <v>133</v>
      </c>
      <c r="DC54" t="s">
        <v>111</v>
      </c>
      <c r="DD54" t="s">
        <v>110</v>
      </c>
    </row>
    <row r="55" spans="1:108" x14ac:dyDescent="0.3">
      <c r="A55" t="s">
        <v>178</v>
      </c>
      <c r="B55" s="2">
        <v>4</v>
      </c>
      <c r="C55">
        <v>254902.57810000001</v>
      </c>
      <c r="D55">
        <v>186492.82810000001</v>
      </c>
      <c r="E55">
        <v>10008.26074</v>
      </c>
      <c r="F55">
        <v>6876</v>
      </c>
      <c r="G55">
        <v>200483.4688</v>
      </c>
      <c r="H55">
        <v>636124.9375</v>
      </c>
      <c r="I55">
        <v>1.366822362</v>
      </c>
      <c r="J55">
        <v>0.24900122</v>
      </c>
      <c r="K55">
        <v>3.4297094E-2</v>
      </c>
      <c r="L55" s="1">
        <v>1.7700000000000001E-10</v>
      </c>
      <c r="M55">
        <v>0.31080186399999998</v>
      </c>
      <c r="N55">
        <v>4.0160446170000004</v>
      </c>
      <c r="O55">
        <v>2.9396700000000001E-4</v>
      </c>
      <c r="P55">
        <v>1.5292300000000001E-4</v>
      </c>
      <c r="Q55">
        <v>1.8064849380000001</v>
      </c>
      <c r="R55">
        <v>1.2714394330000001</v>
      </c>
      <c r="S55">
        <v>0.40071150700000002</v>
      </c>
      <c r="T55">
        <v>152</v>
      </c>
      <c r="U55" s="1">
        <v>1.8699999999999999E-8</v>
      </c>
      <c r="V55">
        <v>1.2218299999999999E-4</v>
      </c>
      <c r="W55" s="1">
        <v>2.8599999999999999E-12</v>
      </c>
      <c r="X55">
        <v>1.0514974589999999</v>
      </c>
      <c r="Y55">
        <v>152</v>
      </c>
      <c r="Z55">
        <v>28</v>
      </c>
      <c r="AA55">
        <v>6</v>
      </c>
      <c r="AB55">
        <v>1</v>
      </c>
      <c r="AG55">
        <v>765858.0625</v>
      </c>
      <c r="AH55">
        <v>424673.71879999997</v>
      </c>
      <c r="AI55">
        <v>141773.3125</v>
      </c>
      <c r="AJ55">
        <v>198186.67189999999</v>
      </c>
      <c r="AO55">
        <v>5038.5400390000004</v>
      </c>
      <c r="AP55">
        <v>15166.918949999999</v>
      </c>
      <c r="AQ55">
        <v>23628.884770000001</v>
      </c>
      <c r="AR55">
        <v>198186.67189999999</v>
      </c>
      <c r="AW55">
        <v>0.55450707700000001</v>
      </c>
      <c r="AX55">
        <v>0.33384054899999999</v>
      </c>
      <c r="AY55">
        <v>1.397912383</v>
      </c>
      <c r="BD55">
        <v>5.4285712239999997</v>
      </c>
      <c r="BE55">
        <v>4.6666665079999996</v>
      </c>
      <c r="BF55">
        <v>6</v>
      </c>
      <c r="BK55">
        <v>8.3135949999999994</v>
      </c>
      <c r="BL55">
        <v>10.308287999999999</v>
      </c>
      <c r="BM55">
        <v>43.501854999999999</v>
      </c>
      <c r="BN55">
        <v>503.08067299999999</v>
      </c>
      <c r="BO55">
        <v>18.384285999999999</v>
      </c>
      <c r="BP55">
        <v>-5.3650520000000004</v>
      </c>
      <c r="BQ55">
        <v>23.749338000000002</v>
      </c>
      <c r="BR55">
        <v>14.007419000000001</v>
      </c>
      <c r="BS55">
        <v>2.7906559999999998</v>
      </c>
      <c r="BT55">
        <v>14.021087</v>
      </c>
      <c r="BU55">
        <v>1.762993</v>
      </c>
      <c r="BV55">
        <v>1134.186099</v>
      </c>
      <c r="BW55">
        <v>281.00564200000002</v>
      </c>
      <c r="BX55">
        <v>6.4488490000000001</v>
      </c>
      <c r="BY55">
        <v>102.074082</v>
      </c>
      <c r="BZ55">
        <v>698.91966300000001</v>
      </c>
      <c r="CA55">
        <v>25.061456</v>
      </c>
      <c r="CB55">
        <v>687.69226700000002</v>
      </c>
      <c r="CC55">
        <v>32.62547</v>
      </c>
      <c r="CD55" t="s">
        <v>110</v>
      </c>
      <c r="CE55">
        <v>11604603.960000001</v>
      </c>
      <c r="CF55">
        <v>8883316.5549999997</v>
      </c>
      <c r="CG55">
        <v>6276351.3509999998</v>
      </c>
      <c r="CH55">
        <v>4815859.9539999999</v>
      </c>
      <c r="CI55">
        <v>3575717.4610000001</v>
      </c>
      <c r="CJ55">
        <v>2734575.2250000001</v>
      </c>
      <c r="CK55">
        <v>6324.2535379999999</v>
      </c>
      <c r="CL55">
        <v>7434.9418139999998</v>
      </c>
      <c r="CM55">
        <v>4463.9395340000001</v>
      </c>
      <c r="CN55">
        <v>3524.002829</v>
      </c>
      <c r="CO55">
        <v>2867.7693859999999</v>
      </c>
      <c r="CP55">
        <v>2296.3905150000001</v>
      </c>
      <c r="CQ55">
        <v>0.187141</v>
      </c>
      <c r="CR55">
        <v>49.171875</v>
      </c>
      <c r="CS55">
        <v>0.66544885200000004</v>
      </c>
      <c r="CT55">
        <v>0.57071904600000001</v>
      </c>
      <c r="CU55">
        <v>0.60595897799999998</v>
      </c>
      <c r="CV55">
        <v>0.54911559300000001</v>
      </c>
      <c r="CW55">
        <v>0.52777529999999995</v>
      </c>
      <c r="CX55">
        <v>0.50685969600000003</v>
      </c>
      <c r="CY55">
        <v>0.48852928699999998</v>
      </c>
      <c r="CZ55">
        <v>209858.27729999999</v>
      </c>
      <c r="DA55">
        <v>20.618853999999999</v>
      </c>
      <c r="DB55" t="s">
        <v>121</v>
      </c>
      <c r="DC55" t="s">
        <v>118</v>
      </c>
      <c r="DD55" t="s">
        <v>110</v>
      </c>
    </row>
    <row r="56" spans="1:108" x14ac:dyDescent="0.3">
      <c r="A56" t="s">
        <v>179</v>
      </c>
      <c r="B56" s="2">
        <v>2</v>
      </c>
      <c r="C56">
        <v>28677.873049999998</v>
      </c>
      <c r="D56">
        <v>24133.48633</v>
      </c>
      <c r="E56">
        <v>148.7983093</v>
      </c>
      <c r="F56">
        <v>1182</v>
      </c>
      <c r="G56">
        <v>31551.425780000001</v>
      </c>
      <c r="H56">
        <v>74100.8125</v>
      </c>
      <c r="I56">
        <v>1.188302159</v>
      </c>
      <c r="J56">
        <v>0.14947205799999999</v>
      </c>
      <c r="K56">
        <v>3.7462648000000001E-2</v>
      </c>
      <c r="L56" s="1">
        <v>9.2099999999999994E-9</v>
      </c>
      <c r="M56">
        <v>0.34053513400000002</v>
      </c>
      <c r="N56">
        <v>6.6902136800000003</v>
      </c>
      <c r="O56" s="1">
        <v>4.0500000000000002E-5</v>
      </c>
      <c r="P56">
        <v>1.9061800000000001E-4</v>
      </c>
      <c r="Q56">
        <v>1.7258188720000001</v>
      </c>
      <c r="R56">
        <v>0.90892481800000002</v>
      </c>
      <c r="S56">
        <v>0.38701158800000002</v>
      </c>
      <c r="T56">
        <v>2</v>
      </c>
      <c r="U56" s="1">
        <v>2.0199999999999999E-8</v>
      </c>
      <c r="V56">
        <v>1.05769E-4</v>
      </c>
      <c r="W56" s="1">
        <v>3.8399999999999998E-12</v>
      </c>
      <c r="X56">
        <v>0.22531063900000001</v>
      </c>
      <c r="Y56">
        <v>2</v>
      </c>
      <c r="Z56">
        <v>1</v>
      </c>
      <c r="AG56">
        <v>8943.4853519999997</v>
      </c>
      <c r="AH56">
        <v>19420.171880000002</v>
      </c>
      <c r="AO56">
        <v>4471.7426759999998</v>
      </c>
      <c r="AP56">
        <v>19420.171880000002</v>
      </c>
      <c r="AW56">
        <v>2.1714322570000002</v>
      </c>
      <c r="BD56">
        <v>2</v>
      </c>
      <c r="BK56">
        <v>24.790434000000001</v>
      </c>
      <c r="BL56">
        <v>9.9868199999999998</v>
      </c>
      <c r="BM56">
        <v>48.849856000000003</v>
      </c>
      <c r="BN56">
        <v>371.20254199999999</v>
      </c>
      <c r="BO56">
        <v>32.286735</v>
      </c>
      <c r="BP56">
        <v>11.845917999999999</v>
      </c>
      <c r="BQ56">
        <v>20.440816000000002</v>
      </c>
      <c r="BR56">
        <v>28.280442000000001</v>
      </c>
      <c r="BS56">
        <v>20.179507000000001</v>
      </c>
      <c r="BT56">
        <v>28.301189999999998</v>
      </c>
      <c r="BU56">
        <v>19.417687000000001</v>
      </c>
      <c r="BV56">
        <v>3145.3265310000002</v>
      </c>
      <c r="BW56">
        <v>773.19387800000004</v>
      </c>
      <c r="BX56">
        <v>4.0306119999999996</v>
      </c>
      <c r="BY56">
        <v>108.335506</v>
      </c>
      <c r="BZ56">
        <v>2026.831633</v>
      </c>
      <c r="CA56">
        <v>26.076530999999999</v>
      </c>
      <c r="CB56">
        <v>1746.8826529999999</v>
      </c>
      <c r="CC56">
        <v>30.525510000000001</v>
      </c>
      <c r="CD56" t="s">
        <v>109</v>
      </c>
      <c r="CE56">
        <v>126392725</v>
      </c>
      <c r="CF56">
        <v>94336815</v>
      </c>
      <c r="CG56">
        <v>66063122</v>
      </c>
      <c r="CH56">
        <v>52610092</v>
      </c>
      <c r="CI56">
        <v>37085203</v>
      </c>
      <c r="CJ56">
        <v>29711411</v>
      </c>
      <c r="CK56">
        <v>5236.933</v>
      </c>
      <c r="CL56">
        <v>6394.4444999999996</v>
      </c>
      <c r="CM56">
        <v>3775.6001000000001</v>
      </c>
      <c r="CN56">
        <v>3089.1195499999999</v>
      </c>
      <c r="CO56">
        <v>2424.1192500000002</v>
      </c>
      <c r="CP56">
        <v>2042.9200499999999</v>
      </c>
      <c r="CQ56">
        <v>1.235995</v>
      </c>
      <c r="CR56">
        <v>139.5</v>
      </c>
      <c r="CS56">
        <v>26.262626260000001</v>
      </c>
      <c r="CT56">
        <v>0.59609610000000002</v>
      </c>
      <c r="CU56">
        <v>0.63712066499999997</v>
      </c>
      <c r="CV56">
        <v>0.56217514999999996</v>
      </c>
      <c r="CW56">
        <v>0.52942157000000001</v>
      </c>
      <c r="CX56">
        <v>0.50101055000000005</v>
      </c>
      <c r="CY56">
        <v>0.47497655</v>
      </c>
      <c r="CZ56">
        <v>43702.444130000003</v>
      </c>
      <c r="DA56">
        <v>289.76026400000001</v>
      </c>
      <c r="DB56" t="s">
        <v>110</v>
      </c>
      <c r="DC56" t="s">
        <v>111</v>
      </c>
      <c r="DD56" t="s">
        <v>110</v>
      </c>
    </row>
    <row r="57" spans="1:108" x14ac:dyDescent="0.3">
      <c r="A57" t="s">
        <v>180</v>
      </c>
      <c r="B57" s="2">
        <v>3</v>
      </c>
      <c r="C57">
        <v>110138.3594</v>
      </c>
      <c r="D57">
        <v>72794.03125</v>
      </c>
      <c r="E57">
        <v>2010.45813</v>
      </c>
      <c r="F57">
        <v>1073</v>
      </c>
      <c r="G57">
        <v>75755.351559999996</v>
      </c>
      <c r="H57">
        <v>265037.71879999997</v>
      </c>
      <c r="I57">
        <v>1.5130136009999999</v>
      </c>
      <c r="J57">
        <v>0.35032278300000003</v>
      </c>
      <c r="K57">
        <v>1.4164016E-2</v>
      </c>
      <c r="L57" s="1">
        <v>1.0399999999999999E-9</v>
      </c>
      <c r="M57">
        <v>0.35965782400000001</v>
      </c>
      <c r="N57">
        <v>2.854510307</v>
      </c>
      <c r="O57">
        <v>1.16964E-4</v>
      </c>
      <c r="P57">
        <v>1.4202099999999999E-4</v>
      </c>
      <c r="Q57">
        <v>1.6793119910000001</v>
      </c>
      <c r="R57">
        <v>1.4538689849999999</v>
      </c>
      <c r="S57">
        <v>0.41555729499999999</v>
      </c>
      <c r="T57">
        <v>25</v>
      </c>
      <c r="U57" s="1">
        <v>1.5399999999999999E-8</v>
      </c>
      <c r="V57">
        <v>1.08571E-4</v>
      </c>
      <c r="W57" s="1">
        <v>2.1900000000000002E-12</v>
      </c>
      <c r="X57">
        <v>0.15238826</v>
      </c>
      <c r="Y57">
        <v>25</v>
      </c>
      <c r="Z57">
        <v>5</v>
      </c>
      <c r="AA57">
        <v>1</v>
      </c>
      <c r="AG57">
        <v>134705.51560000001</v>
      </c>
      <c r="AH57">
        <v>83566.578129999994</v>
      </c>
      <c r="AI57">
        <v>67254.664059999996</v>
      </c>
      <c r="AO57">
        <v>5388.220703</v>
      </c>
      <c r="AP57">
        <v>16713.316409999999</v>
      </c>
      <c r="AQ57">
        <v>67254.664059999996</v>
      </c>
      <c r="AW57">
        <v>0.62036490399999999</v>
      </c>
      <c r="AX57">
        <v>0.80480337099999999</v>
      </c>
      <c r="BD57">
        <v>5</v>
      </c>
      <c r="BE57">
        <v>5</v>
      </c>
      <c r="BK57">
        <v>22.266736999999999</v>
      </c>
      <c r="BL57">
        <v>9.1587750000000003</v>
      </c>
      <c r="BM57">
        <v>55.494647999999998</v>
      </c>
      <c r="BN57">
        <v>168.88117600000001</v>
      </c>
      <c r="BO57">
        <v>31.318406</v>
      </c>
      <c r="BP57">
        <v>14.803081000000001</v>
      </c>
      <c r="BQ57">
        <v>16.515325000000001</v>
      </c>
      <c r="BR57">
        <v>21.280944000000002</v>
      </c>
      <c r="BS57">
        <v>21.553053999999999</v>
      </c>
      <c r="BT57">
        <v>24.861079</v>
      </c>
      <c r="BU57">
        <v>20.825116000000001</v>
      </c>
      <c r="BV57">
        <v>3009.2707479999999</v>
      </c>
      <c r="BW57">
        <v>1092.4650779999999</v>
      </c>
      <c r="BX57">
        <v>0.94248200000000004</v>
      </c>
      <c r="BY57">
        <v>133.450549</v>
      </c>
      <c r="BZ57">
        <v>2312.396467</v>
      </c>
      <c r="CA57">
        <v>11.032045999999999</v>
      </c>
      <c r="CB57">
        <v>216.75472500000001</v>
      </c>
      <c r="CC57">
        <v>784.66392800000006</v>
      </c>
      <c r="CD57" t="s">
        <v>116</v>
      </c>
      <c r="CE57">
        <v>37350580.229999997</v>
      </c>
      <c r="CF57">
        <v>27279411.140000001</v>
      </c>
      <c r="CG57">
        <v>19497366.68</v>
      </c>
      <c r="CH57">
        <v>13494037.279999999</v>
      </c>
      <c r="CI57">
        <v>9718482.0500000007</v>
      </c>
      <c r="CJ57">
        <v>7248834.4500000002</v>
      </c>
      <c r="CK57">
        <v>5101.6587</v>
      </c>
      <c r="CL57">
        <v>6635.6859999999997</v>
      </c>
      <c r="CM57">
        <v>3835.7204999999999</v>
      </c>
      <c r="CN57">
        <v>2808.6615999999999</v>
      </c>
      <c r="CO57">
        <v>2185.2521999999999</v>
      </c>
      <c r="CP57">
        <v>1772.2565</v>
      </c>
      <c r="CQ57">
        <v>0.43145800000000001</v>
      </c>
      <c r="CR57">
        <v>327.68</v>
      </c>
      <c r="CS57">
        <v>1.585014409</v>
      </c>
      <c r="CT57">
        <v>0.65422714000000004</v>
      </c>
      <c r="CU57">
        <v>0.70385819999999999</v>
      </c>
      <c r="CV57">
        <v>0.60459613999999995</v>
      </c>
      <c r="CW57">
        <v>0.55722106000000005</v>
      </c>
      <c r="CX57">
        <v>0.51886980000000005</v>
      </c>
      <c r="CY57">
        <v>0.48277452999999998</v>
      </c>
      <c r="CZ57">
        <v>294701.73460000003</v>
      </c>
      <c r="DA57">
        <v>149.971082</v>
      </c>
      <c r="DB57" t="s">
        <v>110</v>
      </c>
      <c r="DC57" t="s">
        <v>110</v>
      </c>
      <c r="DD57" t="s">
        <v>114</v>
      </c>
    </row>
    <row r="58" spans="1:108" x14ac:dyDescent="0.3">
      <c r="A58" t="s">
        <v>181</v>
      </c>
      <c r="B58" s="2">
        <v>1</v>
      </c>
      <c r="C58">
        <v>3461.5441890000002</v>
      </c>
      <c r="D58">
        <v>2699.78125</v>
      </c>
      <c r="E58">
        <v>24.711015700000001</v>
      </c>
      <c r="F58">
        <v>117</v>
      </c>
      <c r="G58">
        <v>5290.9306640000004</v>
      </c>
      <c r="H58">
        <v>16920.591799999998</v>
      </c>
      <c r="I58">
        <v>1.2821573020000001</v>
      </c>
      <c r="J58">
        <v>0.88272708700000002</v>
      </c>
      <c r="K58">
        <v>2.2113312E-2</v>
      </c>
      <c r="L58" s="1">
        <v>1.35E-7</v>
      </c>
      <c r="M58">
        <v>1.0845993759999999</v>
      </c>
      <c r="N58">
        <v>1.1328529119999999</v>
      </c>
      <c r="O58" s="1">
        <v>5.91E-5</v>
      </c>
      <c r="P58" s="1">
        <v>8.81E-5</v>
      </c>
      <c r="Q58">
        <v>0.96703344599999996</v>
      </c>
      <c r="R58">
        <v>0.654241085</v>
      </c>
      <c r="S58">
        <v>0.20457583700000001</v>
      </c>
      <c r="T58">
        <v>1</v>
      </c>
      <c r="U58" s="1">
        <v>4.0499999999999999E-8</v>
      </c>
      <c r="V58">
        <v>4.5919E-4</v>
      </c>
      <c r="W58" s="1">
        <v>3.5699999999999999E-12</v>
      </c>
      <c r="X58">
        <v>1.031106E-2</v>
      </c>
      <c r="Y58">
        <v>1</v>
      </c>
      <c r="AG58">
        <v>2177.75</v>
      </c>
      <c r="AO58">
        <v>2177.75</v>
      </c>
      <c r="BK58">
        <v>23.805996</v>
      </c>
      <c r="BL58">
        <v>10.071341</v>
      </c>
      <c r="BM58">
        <v>54.322037000000002</v>
      </c>
      <c r="BN58">
        <v>191.81020899999999</v>
      </c>
      <c r="BO58">
        <v>33.77561</v>
      </c>
      <c r="BP58">
        <v>15.236585</v>
      </c>
      <c r="BQ58">
        <v>18.539024999999999</v>
      </c>
      <c r="BR58">
        <v>22.898779999999999</v>
      </c>
      <c r="BS58">
        <v>22.559349000000001</v>
      </c>
      <c r="BT58">
        <v>26.776423000000001</v>
      </c>
      <c r="BU58">
        <v>22.09065</v>
      </c>
      <c r="BV58">
        <v>1713.3170729999999</v>
      </c>
      <c r="BW58">
        <v>646</v>
      </c>
      <c r="BX58">
        <v>0</v>
      </c>
      <c r="BY58">
        <v>135.414299</v>
      </c>
      <c r="BZ58">
        <v>1273.0487800000001</v>
      </c>
      <c r="CA58">
        <v>5.0243900000000004</v>
      </c>
      <c r="CB58">
        <v>135</v>
      </c>
      <c r="CC58">
        <v>39.951219999999999</v>
      </c>
      <c r="CD58" t="s">
        <v>116</v>
      </c>
      <c r="CE58">
        <v>56520908</v>
      </c>
      <c r="CF58">
        <v>41348280</v>
      </c>
      <c r="CG58">
        <v>29622982</v>
      </c>
      <c r="CH58">
        <v>20541534</v>
      </c>
      <c r="CI58">
        <v>14811412</v>
      </c>
      <c r="CJ58">
        <v>11062698</v>
      </c>
      <c r="CK58">
        <v>5101.6587</v>
      </c>
      <c r="CL58">
        <v>6635.6859999999997</v>
      </c>
      <c r="CM58">
        <v>3835.7204999999999</v>
      </c>
      <c r="CN58">
        <v>2808.6615999999999</v>
      </c>
      <c r="CO58">
        <v>2185.2521999999999</v>
      </c>
      <c r="CP58">
        <v>1772.2565</v>
      </c>
      <c r="CQ58">
        <v>3.0009000000000001E-2</v>
      </c>
      <c r="CR58">
        <v>408</v>
      </c>
      <c r="CS58">
        <v>0</v>
      </c>
      <c r="CT58">
        <v>0.65422714000000004</v>
      </c>
      <c r="CU58">
        <v>0.70385819999999999</v>
      </c>
      <c r="CV58">
        <v>0.60459613999999995</v>
      </c>
      <c r="CW58">
        <v>0.55722106000000005</v>
      </c>
      <c r="CX58">
        <v>0.51886980000000005</v>
      </c>
      <c r="CY58">
        <v>0.48277452999999998</v>
      </c>
      <c r="CZ58">
        <v>3697.6888119999999</v>
      </c>
      <c r="DA58">
        <v>108.03121</v>
      </c>
      <c r="DB58" t="s">
        <v>110</v>
      </c>
      <c r="DC58" t="s">
        <v>118</v>
      </c>
      <c r="DD58" t="s">
        <v>110</v>
      </c>
    </row>
    <row r="59" spans="1:108" x14ac:dyDescent="0.3">
      <c r="A59" t="s">
        <v>182</v>
      </c>
      <c r="B59" s="2">
        <v>3</v>
      </c>
      <c r="C59">
        <v>38851.53125</v>
      </c>
      <c r="D59">
        <v>31247.558590000001</v>
      </c>
      <c r="E59">
        <v>782.39941409999994</v>
      </c>
      <c r="F59">
        <v>938</v>
      </c>
      <c r="G59">
        <v>36598.949220000002</v>
      </c>
      <c r="H59">
        <v>132942.10939999999</v>
      </c>
      <c r="I59">
        <v>1.2433460949999999</v>
      </c>
      <c r="J59">
        <v>0.58410549199999995</v>
      </c>
      <c r="K59">
        <v>2.5629151999999999E-2</v>
      </c>
      <c r="L59" s="1">
        <v>3.46E-9</v>
      </c>
      <c r="M59">
        <v>0.55630534899999995</v>
      </c>
      <c r="N59">
        <v>1.7120195629999999</v>
      </c>
      <c r="O59" s="1">
        <v>8.2700000000000004E-5</v>
      </c>
      <c r="P59">
        <v>1.44368E-4</v>
      </c>
      <c r="Q59">
        <v>1.350266695</v>
      </c>
      <c r="R59">
        <v>1.061547756</v>
      </c>
      <c r="S59">
        <v>0.29224398699999998</v>
      </c>
      <c r="T59">
        <v>8</v>
      </c>
      <c r="U59" s="1">
        <v>1.4100000000000001E-8</v>
      </c>
      <c r="V59" s="1">
        <v>9.7399999999999996E-5</v>
      </c>
      <c r="W59" s="1">
        <v>2.03E-12</v>
      </c>
      <c r="X59">
        <v>0.135417551</v>
      </c>
      <c r="Y59">
        <v>8</v>
      </c>
      <c r="Z59">
        <v>2</v>
      </c>
      <c r="AA59">
        <v>1</v>
      </c>
      <c r="AG59">
        <v>49088.097659999999</v>
      </c>
      <c r="AH59">
        <v>62573.207029999998</v>
      </c>
      <c r="AI59">
        <v>1292.4417719999999</v>
      </c>
      <c r="AO59">
        <v>6136.0122069999998</v>
      </c>
      <c r="AP59">
        <v>31286.603520000001</v>
      </c>
      <c r="AQ59">
        <v>1292.4417719999999</v>
      </c>
      <c r="AW59">
        <v>1.2747124430000001</v>
      </c>
      <c r="AX59">
        <v>2.0654875999999999E-2</v>
      </c>
      <c r="BD59">
        <v>4</v>
      </c>
      <c r="BE59">
        <v>2</v>
      </c>
      <c r="BK59">
        <v>26.682238999999999</v>
      </c>
      <c r="BL59">
        <v>7.6926360000000003</v>
      </c>
      <c r="BM59">
        <v>64.563851999999997</v>
      </c>
      <c r="BN59">
        <v>130.66054299999999</v>
      </c>
      <c r="BO59">
        <v>33.313766999999999</v>
      </c>
      <c r="BP59">
        <v>21.396585000000002</v>
      </c>
      <c r="BQ59">
        <v>11.917183</v>
      </c>
      <c r="BR59">
        <v>25.426983</v>
      </c>
      <c r="BS59">
        <v>27.438473999999999</v>
      </c>
      <c r="BT59">
        <v>28.612380000000002</v>
      </c>
      <c r="BU59">
        <v>25.425649</v>
      </c>
      <c r="BV59">
        <v>3144.9252929999998</v>
      </c>
      <c r="BW59">
        <v>823.85699</v>
      </c>
      <c r="BX59">
        <v>4.399146</v>
      </c>
      <c r="BY59">
        <v>102.230445</v>
      </c>
      <c r="BZ59">
        <v>1969.289221</v>
      </c>
      <c r="CA59">
        <v>52.877268000000001</v>
      </c>
      <c r="CB59">
        <v>398.23906099999999</v>
      </c>
      <c r="CC59">
        <v>1943.0949840000001</v>
      </c>
      <c r="CD59" t="s">
        <v>116</v>
      </c>
      <c r="CE59">
        <v>415421693.60000002</v>
      </c>
      <c r="CF59">
        <v>304180596</v>
      </c>
      <c r="CG59">
        <v>209018937.09999999</v>
      </c>
      <c r="CH59">
        <v>136522341.30000001</v>
      </c>
      <c r="CI59">
        <v>87250790.099999994</v>
      </c>
      <c r="CJ59">
        <v>61561457.210000001</v>
      </c>
      <c r="CK59">
        <v>6329.4633999999996</v>
      </c>
      <c r="CL59">
        <v>8232.6820000000007</v>
      </c>
      <c r="CM59">
        <v>4635.8389999999999</v>
      </c>
      <c r="CN59">
        <v>3245.9465</v>
      </c>
      <c r="CO59">
        <v>2198.1104</v>
      </c>
      <c r="CP59">
        <v>1649.2139999999999</v>
      </c>
      <c r="CQ59">
        <v>7.4128699999999998</v>
      </c>
      <c r="CR59">
        <v>313.625</v>
      </c>
      <c r="CS59">
        <v>34.742647060000003</v>
      </c>
      <c r="CT59">
        <v>0.99583710000000003</v>
      </c>
      <c r="CU59">
        <v>1</v>
      </c>
      <c r="CV59">
        <v>0.92029090000000002</v>
      </c>
      <c r="CW59">
        <v>0.84817849999999995</v>
      </c>
      <c r="CX59">
        <v>0.78980189999999995</v>
      </c>
      <c r="CY59">
        <v>0.73485909999999999</v>
      </c>
      <c r="CZ59">
        <v>675679.09600000002</v>
      </c>
      <c r="DA59">
        <v>863.63575100000003</v>
      </c>
      <c r="DB59" t="s">
        <v>133</v>
      </c>
      <c r="DC59" t="s">
        <v>110</v>
      </c>
      <c r="DD59" t="s">
        <v>110</v>
      </c>
    </row>
    <row r="60" spans="1:108" x14ac:dyDescent="0.3">
      <c r="A60" t="s">
        <v>183</v>
      </c>
      <c r="B60" s="2">
        <v>3</v>
      </c>
      <c r="C60">
        <v>57049.730470000002</v>
      </c>
      <c r="D60">
        <v>39977.566409999999</v>
      </c>
      <c r="E60">
        <v>883.2365112</v>
      </c>
      <c r="F60">
        <v>1597</v>
      </c>
      <c r="G60">
        <v>45676.472659999999</v>
      </c>
      <c r="H60">
        <v>142747.0313</v>
      </c>
      <c r="I60">
        <v>1.427043557</v>
      </c>
      <c r="J60">
        <v>0.423342526</v>
      </c>
      <c r="K60">
        <v>3.4963294999999998E-2</v>
      </c>
      <c r="L60" s="1">
        <v>2.6099999999999999E-9</v>
      </c>
      <c r="M60">
        <v>0.544694126</v>
      </c>
      <c r="N60">
        <v>2.3621535300000001</v>
      </c>
      <c r="O60">
        <v>1.33103E-4</v>
      </c>
      <c r="P60">
        <v>1.57396E-4</v>
      </c>
      <c r="Q60">
        <v>1.3645825389999999</v>
      </c>
      <c r="R60">
        <v>1.248996019</v>
      </c>
      <c r="S60">
        <v>0.39965614700000002</v>
      </c>
      <c r="T60">
        <v>15</v>
      </c>
      <c r="U60" s="1">
        <v>2.1500000000000001E-8</v>
      </c>
      <c r="V60">
        <v>1.36673E-4</v>
      </c>
      <c r="W60" s="1">
        <v>3.3899999999999999E-12</v>
      </c>
      <c r="X60">
        <v>0.25136071399999999</v>
      </c>
      <c r="Y60">
        <v>15</v>
      </c>
      <c r="Z60">
        <v>3</v>
      </c>
      <c r="AA60">
        <v>1</v>
      </c>
      <c r="AG60">
        <v>71468.1875</v>
      </c>
      <c r="AH60">
        <v>43653.738279999998</v>
      </c>
      <c r="AI60">
        <v>23895.582030000001</v>
      </c>
      <c r="AO60">
        <v>4764.5458980000003</v>
      </c>
      <c r="AP60">
        <v>14551.246090000001</v>
      </c>
      <c r="AQ60">
        <v>23895.582030000001</v>
      </c>
      <c r="AW60">
        <v>0.61081355800000003</v>
      </c>
      <c r="AX60">
        <v>0.54738914999999999</v>
      </c>
      <c r="BD60">
        <v>5</v>
      </c>
      <c r="BE60">
        <v>3</v>
      </c>
      <c r="BK60">
        <v>25.578059</v>
      </c>
      <c r="BL60">
        <v>7.5305239999999998</v>
      </c>
      <c r="BM60">
        <v>66.125400999999997</v>
      </c>
      <c r="BN60">
        <v>99.792439999999999</v>
      </c>
      <c r="BO60">
        <v>31.397911000000001</v>
      </c>
      <c r="BP60">
        <v>20.005887999999999</v>
      </c>
      <c r="BQ60">
        <v>11.392023</v>
      </c>
      <c r="BR60">
        <v>25.321558</v>
      </c>
      <c r="BS60">
        <v>25.378679999999999</v>
      </c>
      <c r="BT60">
        <v>27.053165</v>
      </c>
      <c r="BU60">
        <v>24.499224000000002</v>
      </c>
      <c r="BV60">
        <v>1983.1994299999999</v>
      </c>
      <c r="BW60">
        <v>313.08641999999998</v>
      </c>
      <c r="BX60">
        <v>34.969611</v>
      </c>
      <c r="BY60">
        <v>57.573687</v>
      </c>
      <c r="BZ60">
        <v>794.21367499999997</v>
      </c>
      <c r="CA60">
        <v>151.07692299999999</v>
      </c>
      <c r="CB60">
        <v>365.72364700000003</v>
      </c>
      <c r="CC60">
        <v>357.50427400000001</v>
      </c>
      <c r="CD60" t="s">
        <v>116</v>
      </c>
      <c r="CE60">
        <v>212392720.40000001</v>
      </c>
      <c r="CF60">
        <v>155488236.09999999</v>
      </c>
      <c r="CG60">
        <v>106822377.7</v>
      </c>
      <c r="CH60">
        <v>69768025.849999994</v>
      </c>
      <c r="CI60">
        <v>44595932.479999997</v>
      </c>
      <c r="CJ60">
        <v>31471485.300000001</v>
      </c>
      <c r="CK60">
        <v>6329.4633999999996</v>
      </c>
      <c r="CL60">
        <v>8232.6820000000007</v>
      </c>
      <c r="CM60">
        <v>4635.8389999999999</v>
      </c>
      <c r="CN60">
        <v>3245.9465</v>
      </c>
      <c r="CO60">
        <v>2198.1104</v>
      </c>
      <c r="CP60">
        <v>1649.2139999999999</v>
      </c>
      <c r="CQ60">
        <v>1.863191</v>
      </c>
      <c r="CR60">
        <v>404.1</v>
      </c>
      <c r="CS60">
        <v>8.8285229199999993</v>
      </c>
      <c r="CT60">
        <v>0.99583710000000003</v>
      </c>
      <c r="CU60">
        <v>1</v>
      </c>
      <c r="CV60">
        <v>0.92029090000000002</v>
      </c>
      <c r="CW60">
        <v>0.84817849999999995</v>
      </c>
      <c r="CX60">
        <v>0.78980189999999995</v>
      </c>
      <c r="CY60">
        <v>0.73485909999999999</v>
      </c>
      <c r="CZ60">
        <v>328905.86820000003</v>
      </c>
      <c r="DA60">
        <v>373.13208800000001</v>
      </c>
      <c r="DB60" t="s">
        <v>110</v>
      </c>
      <c r="DC60" t="s">
        <v>175</v>
      </c>
      <c r="DD60" t="s">
        <v>110</v>
      </c>
    </row>
    <row r="61" spans="1:108" x14ac:dyDescent="0.3">
      <c r="A61" t="s">
        <v>184</v>
      </c>
      <c r="B61" s="2">
        <v>1</v>
      </c>
      <c r="C61">
        <v>4791.3540039999998</v>
      </c>
      <c r="D61">
        <v>4597.5600590000004</v>
      </c>
      <c r="E61">
        <v>47.730579380000002</v>
      </c>
      <c r="F61">
        <v>769</v>
      </c>
      <c r="G61">
        <v>7830.4008789999998</v>
      </c>
      <c r="H61">
        <v>23847.990229999999</v>
      </c>
      <c r="I61">
        <v>1.0421514510000001</v>
      </c>
      <c r="J61">
        <v>0.778446376</v>
      </c>
      <c r="K61">
        <v>9.8206975000000002E-2</v>
      </c>
      <c r="L61" s="1">
        <v>6.5499999999999998E-8</v>
      </c>
      <c r="M61">
        <v>1.0546369550000001</v>
      </c>
      <c r="N61">
        <v>1.284609914</v>
      </c>
      <c r="O61" s="1">
        <v>4.1900000000000002E-5</v>
      </c>
      <c r="P61" s="1">
        <v>7.3300000000000006E-5</v>
      </c>
      <c r="Q61">
        <v>0.98067402800000003</v>
      </c>
      <c r="R61">
        <v>0.61189126999999999</v>
      </c>
      <c r="S61">
        <v>0.200912282</v>
      </c>
      <c r="T61">
        <v>1</v>
      </c>
      <c r="U61" s="1">
        <v>2.0999999999999999E-8</v>
      </c>
      <c r="V61">
        <v>2.8594800000000001E-4</v>
      </c>
      <c r="W61" s="1">
        <v>1.5399999999999999E-12</v>
      </c>
      <c r="X61">
        <v>5.6343342999999997E-2</v>
      </c>
      <c r="Y61">
        <v>1</v>
      </c>
      <c r="AG61">
        <v>3497.1396479999999</v>
      </c>
      <c r="AO61">
        <v>3497.1396479999999</v>
      </c>
      <c r="BK61">
        <v>25.797294999999998</v>
      </c>
      <c r="BL61">
        <v>7.9179820000000003</v>
      </c>
      <c r="BM61">
        <v>67.135591000000005</v>
      </c>
      <c r="BN61">
        <v>102.0393</v>
      </c>
      <c r="BO61">
        <v>31.870175</v>
      </c>
      <c r="BP61">
        <v>20.075438999999999</v>
      </c>
      <c r="BQ61">
        <v>11.794737</v>
      </c>
      <c r="BR61">
        <v>25.372807000000002</v>
      </c>
      <c r="BS61">
        <v>25.521052999999998</v>
      </c>
      <c r="BT61">
        <v>27.371637</v>
      </c>
      <c r="BU61">
        <v>24.811111</v>
      </c>
      <c r="BV61">
        <v>2473.2456139999999</v>
      </c>
      <c r="BW61">
        <v>499.45614</v>
      </c>
      <c r="BX61">
        <v>26.719297999999998</v>
      </c>
      <c r="BY61">
        <v>71.303730000000002</v>
      </c>
      <c r="BZ61">
        <v>1213.736842</v>
      </c>
      <c r="CA61">
        <v>134.63157899999999</v>
      </c>
      <c r="CB61">
        <v>411.17543899999998</v>
      </c>
      <c r="CC61">
        <v>301.57894700000003</v>
      </c>
      <c r="CD61" t="s">
        <v>116</v>
      </c>
      <c r="CE61">
        <v>148267700</v>
      </c>
      <c r="CF61">
        <v>109497490</v>
      </c>
      <c r="CG61">
        <v>76318870</v>
      </c>
      <c r="CH61">
        <v>50559188</v>
      </c>
      <c r="CI61">
        <v>32745972</v>
      </c>
      <c r="CJ61">
        <v>23449444</v>
      </c>
      <c r="CK61">
        <v>6329.4633999999996</v>
      </c>
      <c r="CL61">
        <v>8232.6820000000007</v>
      </c>
      <c r="CM61">
        <v>4635.8389999999999</v>
      </c>
      <c r="CN61">
        <v>3245.9465</v>
      </c>
      <c r="CO61">
        <v>2198.1104</v>
      </c>
      <c r="CP61">
        <v>1649.2139999999999</v>
      </c>
      <c r="CQ61">
        <v>0.80943699999999996</v>
      </c>
      <c r="CR61">
        <v>282</v>
      </c>
      <c r="CS61">
        <v>3.225806452</v>
      </c>
      <c r="CT61">
        <v>0.99583710000000003</v>
      </c>
      <c r="CU61">
        <v>1</v>
      </c>
      <c r="CV61">
        <v>0.92029090000000002</v>
      </c>
      <c r="CW61">
        <v>0.84817849999999995</v>
      </c>
      <c r="CX61">
        <v>0.78980189999999995</v>
      </c>
      <c r="CY61">
        <v>0.73485909999999999</v>
      </c>
      <c r="CZ61">
        <v>16275.97752</v>
      </c>
      <c r="DA61">
        <v>336.43538999999998</v>
      </c>
      <c r="DB61" t="s">
        <v>110</v>
      </c>
      <c r="DC61" t="s">
        <v>175</v>
      </c>
      <c r="DD61" t="s">
        <v>110</v>
      </c>
    </row>
    <row r="62" spans="1:108" x14ac:dyDescent="0.3">
      <c r="A62" t="s">
        <v>185</v>
      </c>
      <c r="B62" s="2">
        <v>3</v>
      </c>
      <c r="C62">
        <v>64526.550779999998</v>
      </c>
      <c r="D62">
        <v>46699.664060000003</v>
      </c>
      <c r="E62">
        <v>1090.7113039999999</v>
      </c>
      <c r="F62">
        <v>1639</v>
      </c>
      <c r="G62">
        <v>50149.628909999999</v>
      </c>
      <c r="H62">
        <v>179677.1563</v>
      </c>
      <c r="I62">
        <v>1.381734848</v>
      </c>
      <c r="J62">
        <v>0.43368497499999997</v>
      </c>
      <c r="K62">
        <v>3.2682194999999997E-2</v>
      </c>
      <c r="L62" s="1">
        <v>2.1400000000000001E-9</v>
      </c>
      <c r="M62">
        <v>0.42455497399999997</v>
      </c>
      <c r="N62">
        <v>2.3058211800000001</v>
      </c>
      <c r="O62">
        <v>1.05745E-4</v>
      </c>
      <c r="P62">
        <v>1.5257399999999999E-4</v>
      </c>
      <c r="Q62">
        <v>1.545642972</v>
      </c>
      <c r="R62">
        <v>1.286680579</v>
      </c>
      <c r="S62">
        <v>0.35912495900000002</v>
      </c>
      <c r="T62">
        <v>14</v>
      </c>
      <c r="U62" s="1">
        <v>1.74E-8</v>
      </c>
      <c r="V62">
        <v>1.1417300000000001E-4</v>
      </c>
      <c r="W62" s="1">
        <v>2.66E-12</v>
      </c>
      <c r="X62">
        <v>0.25006854499999998</v>
      </c>
      <c r="Y62">
        <v>14</v>
      </c>
      <c r="Z62">
        <v>4</v>
      </c>
      <c r="AA62">
        <v>1</v>
      </c>
      <c r="AG62">
        <v>43739.683590000001</v>
      </c>
      <c r="AH62">
        <v>90008.257809999996</v>
      </c>
      <c r="AI62">
        <v>32666.078130000002</v>
      </c>
      <c r="AO62">
        <v>3124.2631839999999</v>
      </c>
      <c r="AP62">
        <v>22502.064450000002</v>
      </c>
      <c r="AQ62">
        <v>32666.078130000002</v>
      </c>
      <c r="AW62">
        <v>2.0578167440000001</v>
      </c>
      <c r="AX62">
        <v>0.36292311500000002</v>
      </c>
      <c r="BD62">
        <v>3.5</v>
      </c>
      <c r="BE62">
        <v>4</v>
      </c>
      <c r="BK62">
        <v>23.769145999999999</v>
      </c>
      <c r="BL62">
        <v>7.7926000000000002</v>
      </c>
      <c r="BM62">
        <v>65.070234999999997</v>
      </c>
      <c r="BN62">
        <v>105.366748</v>
      </c>
      <c r="BO62">
        <v>29.846088999999999</v>
      </c>
      <c r="BP62">
        <v>17.864877</v>
      </c>
      <c r="BQ62">
        <v>11.981211999999999</v>
      </c>
      <c r="BR62">
        <v>23.582426000000002</v>
      </c>
      <c r="BS62">
        <v>23.471511</v>
      </c>
      <c r="BT62">
        <v>25.300664999999999</v>
      </c>
      <c r="BU62">
        <v>22.614429999999999</v>
      </c>
      <c r="BV62">
        <v>2163.8029139999999</v>
      </c>
      <c r="BW62">
        <v>392.84432500000003</v>
      </c>
      <c r="BX62">
        <v>34.489263999999999</v>
      </c>
      <c r="BY62">
        <v>62.111837999999999</v>
      </c>
      <c r="BZ62">
        <v>953.26993900000002</v>
      </c>
      <c r="CA62">
        <v>149.58895699999999</v>
      </c>
      <c r="CB62">
        <v>361.20168699999999</v>
      </c>
      <c r="CC62">
        <v>356.062117</v>
      </c>
      <c r="CD62" t="s">
        <v>116</v>
      </c>
      <c r="CE62">
        <v>62586476.710000001</v>
      </c>
      <c r="CF62">
        <v>46564892.93</v>
      </c>
      <c r="CG62">
        <v>32861633.07</v>
      </c>
      <c r="CH62">
        <v>22044714.460000001</v>
      </c>
      <c r="CI62">
        <v>14453079.460000001</v>
      </c>
      <c r="CJ62">
        <v>10487350.01</v>
      </c>
      <c r="CK62">
        <v>6329.4633999999996</v>
      </c>
      <c r="CL62">
        <v>8232.6820000000007</v>
      </c>
      <c r="CM62">
        <v>4635.8389999999999</v>
      </c>
      <c r="CN62">
        <v>3245.9465</v>
      </c>
      <c r="CO62">
        <v>2198.1104</v>
      </c>
      <c r="CP62">
        <v>1649.2139999999999</v>
      </c>
      <c r="CQ62">
        <v>0.80624799999999996</v>
      </c>
      <c r="CR62">
        <v>203.42857100000001</v>
      </c>
      <c r="CS62">
        <v>14.060446779999999</v>
      </c>
      <c r="CT62">
        <v>0.99583710000000003</v>
      </c>
      <c r="CU62">
        <v>1</v>
      </c>
      <c r="CV62">
        <v>0.92029090000000002</v>
      </c>
      <c r="CW62">
        <v>0.84817849999999995</v>
      </c>
      <c r="CX62">
        <v>0.78980189999999995</v>
      </c>
      <c r="CY62">
        <v>0.73485909999999999</v>
      </c>
      <c r="CZ62">
        <v>242494.76259999999</v>
      </c>
      <c r="DA62">
        <v>220.22951699999999</v>
      </c>
      <c r="DB62" t="s">
        <v>121</v>
      </c>
      <c r="DC62" t="s">
        <v>111</v>
      </c>
      <c r="DD62" t="s">
        <v>186</v>
      </c>
    </row>
    <row r="63" spans="1:108" x14ac:dyDescent="0.3">
      <c r="A63" t="s">
        <v>187</v>
      </c>
      <c r="B63" s="2">
        <v>2</v>
      </c>
      <c r="C63">
        <v>25263.287110000001</v>
      </c>
      <c r="D63">
        <v>21335.88867</v>
      </c>
      <c r="E63">
        <v>183.92822269999999</v>
      </c>
      <c r="F63">
        <v>680</v>
      </c>
      <c r="G63">
        <v>28165.162110000001</v>
      </c>
      <c r="H63">
        <v>81032.679690000004</v>
      </c>
      <c r="I63">
        <v>1.184074759</v>
      </c>
      <c r="J63">
        <v>0.23185895400000001</v>
      </c>
      <c r="K63">
        <v>2.4143300999999999E-2</v>
      </c>
      <c r="L63" s="1">
        <v>9.2799999999999994E-9</v>
      </c>
      <c r="M63">
        <v>0.35199609399999998</v>
      </c>
      <c r="N63">
        <v>4.3129668240000001</v>
      </c>
      <c r="O63" s="1">
        <v>3.6999999999999998E-5</v>
      </c>
      <c r="P63">
        <v>1.7825100000000001E-4</v>
      </c>
      <c r="Q63">
        <v>1.6974900959999999</v>
      </c>
      <c r="R63">
        <v>0.89696937799999998</v>
      </c>
      <c r="S63">
        <v>0.31176665399999998</v>
      </c>
      <c r="T63">
        <v>2</v>
      </c>
      <c r="U63" s="1">
        <v>1.63E-8</v>
      </c>
      <c r="V63" s="1">
        <v>9.1500000000000001E-5</v>
      </c>
      <c r="W63" s="1">
        <v>2.9099999999999999E-12</v>
      </c>
      <c r="X63">
        <v>0.12121091000000001</v>
      </c>
      <c r="Y63">
        <v>2</v>
      </c>
      <c r="Z63">
        <v>1</v>
      </c>
      <c r="AG63">
        <v>30570.841799999998</v>
      </c>
      <c r="AH63">
        <v>2214.6098630000001</v>
      </c>
      <c r="AO63">
        <v>15285.420899999999</v>
      </c>
      <c r="AP63">
        <v>2214.6098630000001</v>
      </c>
      <c r="AW63">
        <v>7.2441898000000005E-2</v>
      </c>
      <c r="BD63">
        <v>2</v>
      </c>
      <c r="BK63">
        <v>27.102197</v>
      </c>
      <c r="BL63">
        <v>8.0427269999999993</v>
      </c>
      <c r="BM63">
        <v>67.375873999999996</v>
      </c>
      <c r="BN63">
        <v>112.00839999999999</v>
      </c>
      <c r="BO63">
        <v>33.441364</v>
      </c>
      <c r="BP63">
        <v>21.504090999999999</v>
      </c>
      <c r="BQ63">
        <v>11.937272999999999</v>
      </c>
      <c r="BR63">
        <v>26.243939000000001</v>
      </c>
      <c r="BS63">
        <v>26.869394</v>
      </c>
      <c r="BT63">
        <v>28.842803</v>
      </c>
      <c r="BU63">
        <v>26.224242</v>
      </c>
      <c r="BV63">
        <v>3131.7954549999999</v>
      </c>
      <c r="BW63">
        <v>741.25</v>
      </c>
      <c r="BX63">
        <v>12.486364</v>
      </c>
      <c r="BY63">
        <v>91.154544999999999</v>
      </c>
      <c r="BZ63">
        <v>1826.5136359999999</v>
      </c>
      <c r="CA63">
        <v>87.518181999999996</v>
      </c>
      <c r="CB63">
        <v>463.56818199999998</v>
      </c>
      <c r="CC63">
        <v>1571.0954549999999</v>
      </c>
      <c r="CD63" t="s">
        <v>116</v>
      </c>
      <c r="CE63">
        <v>479133470</v>
      </c>
      <c r="CF63">
        <v>351504350</v>
      </c>
      <c r="CG63">
        <v>242311320</v>
      </c>
      <c r="CH63">
        <v>158775530</v>
      </c>
      <c r="CI63">
        <v>101780333</v>
      </c>
      <c r="CJ63">
        <v>72057626</v>
      </c>
      <c r="CK63">
        <v>6329.4633999999996</v>
      </c>
      <c r="CL63">
        <v>8232.6820000000007</v>
      </c>
      <c r="CM63">
        <v>4635.8389999999999</v>
      </c>
      <c r="CN63">
        <v>3245.9465</v>
      </c>
      <c r="CO63">
        <v>2198.1104</v>
      </c>
      <c r="CP63">
        <v>1649.2139999999999</v>
      </c>
      <c r="CQ63">
        <v>6.2064649999999997</v>
      </c>
      <c r="CR63">
        <v>173</v>
      </c>
      <c r="CS63">
        <v>47.413793099999999</v>
      </c>
      <c r="CT63">
        <v>0.99583710000000003</v>
      </c>
      <c r="CU63">
        <v>1</v>
      </c>
      <c r="CV63">
        <v>0.92029090000000002</v>
      </c>
      <c r="CW63">
        <v>0.84817849999999995</v>
      </c>
      <c r="CX63">
        <v>0.78980189999999995</v>
      </c>
      <c r="CY63">
        <v>0.73485909999999999</v>
      </c>
      <c r="CZ63">
        <v>121183.5368</v>
      </c>
      <c r="DA63">
        <v>650.075467</v>
      </c>
      <c r="DB63" t="s">
        <v>117</v>
      </c>
      <c r="DC63" t="s">
        <v>111</v>
      </c>
      <c r="DD63" t="s">
        <v>110</v>
      </c>
    </row>
    <row r="64" spans="1:108" x14ac:dyDescent="0.3">
      <c r="A64" t="s">
        <v>188</v>
      </c>
      <c r="B64" s="2">
        <v>6</v>
      </c>
      <c r="C64">
        <v>831192.6875</v>
      </c>
      <c r="D64">
        <v>510814.8125</v>
      </c>
      <c r="E64">
        <v>61992.695310000003</v>
      </c>
      <c r="F64">
        <v>1006</v>
      </c>
      <c r="G64">
        <v>546030.6875</v>
      </c>
      <c r="H64">
        <v>2196999.25</v>
      </c>
      <c r="I64">
        <v>1.627189875</v>
      </c>
      <c r="J64">
        <v>0.20792485799999999</v>
      </c>
      <c r="K64">
        <v>1.842387E-3</v>
      </c>
      <c r="L64" s="1">
        <v>2.6099999999999999E-11</v>
      </c>
      <c r="M64">
        <v>0.161395177</v>
      </c>
      <c r="N64">
        <v>4.8094296459999999</v>
      </c>
      <c r="O64">
        <v>4.7155199999999997E-4</v>
      </c>
      <c r="P64">
        <v>1.6876099999999999E-4</v>
      </c>
      <c r="Q64">
        <v>2.5068645479999998</v>
      </c>
      <c r="R64">
        <v>1.522245407</v>
      </c>
      <c r="S64">
        <v>0.37833088599999998</v>
      </c>
      <c r="T64">
        <v>803</v>
      </c>
      <c r="U64" s="1">
        <v>1.6700000000000001E-8</v>
      </c>
      <c r="V64" s="1">
        <v>9.8999999999999994E-5</v>
      </c>
      <c r="W64" s="1">
        <v>2.8200000000000001E-12</v>
      </c>
      <c r="X64">
        <v>0.169773534</v>
      </c>
      <c r="Y64">
        <v>803</v>
      </c>
      <c r="Z64">
        <v>173</v>
      </c>
      <c r="AA64">
        <v>45</v>
      </c>
      <c r="AB64">
        <v>11</v>
      </c>
      <c r="AC64">
        <v>3</v>
      </c>
      <c r="AD64">
        <v>1</v>
      </c>
      <c r="AG64">
        <v>5138545.5</v>
      </c>
      <c r="AH64">
        <v>2823969.25</v>
      </c>
      <c r="AI64">
        <v>1327622.75</v>
      </c>
      <c r="AJ64">
        <v>422155.15629999997</v>
      </c>
      <c r="AK64">
        <v>345153.28129999997</v>
      </c>
      <c r="AL64">
        <v>404501.125</v>
      </c>
      <c r="AO64">
        <v>6399.1850590000004</v>
      </c>
      <c r="AP64">
        <v>16323.521479999999</v>
      </c>
      <c r="AQ64">
        <v>29502.728520000001</v>
      </c>
      <c r="AR64">
        <v>38377.742189999997</v>
      </c>
      <c r="AS64">
        <v>115051.0938</v>
      </c>
      <c r="AT64">
        <v>404501.125</v>
      </c>
      <c r="AW64">
        <v>0.54956585199999997</v>
      </c>
      <c r="AX64">
        <v>0.47012648000000001</v>
      </c>
      <c r="AY64">
        <v>0.31797826299999998</v>
      </c>
      <c r="AZ64">
        <v>0.81759816399999996</v>
      </c>
      <c r="BA64">
        <v>1.1719462869999999</v>
      </c>
      <c r="BD64">
        <v>4.6416187290000002</v>
      </c>
      <c r="BE64">
        <v>3.844444513</v>
      </c>
      <c r="BF64">
        <v>4.0909090040000002</v>
      </c>
      <c r="BG64">
        <v>3.6666667460000002</v>
      </c>
      <c r="BH64">
        <v>3</v>
      </c>
      <c r="BK64">
        <v>25.369029999999999</v>
      </c>
      <c r="BL64">
        <v>12.913294</v>
      </c>
      <c r="BM64">
        <v>41.912266000000002</v>
      </c>
      <c r="BN64">
        <v>494.948824</v>
      </c>
      <c r="BO64">
        <v>41.398606999999998</v>
      </c>
      <c r="BP64">
        <v>10.584880999999999</v>
      </c>
      <c r="BQ64">
        <v>30.813725999999999</v>
      </c>
      <c r="BR64">
        <v>26.100752</v>
      </c>
      <c r="BS64">
        <v>25.243652999999998</v>
      </c>
      <c r="BT64">
        <v>31.949818</v>
      </c>
      <c r="BU64">
        <v>19.308278999999999</v>
      </c>
      <c r="BV64">
        <v>1232.298943</v>
      </c>
      <c r="BW64">
        <v>390.81670300000002</v>
      </c>
      <c r="BX64">
        <v>3.9740489999999999</v>
      </c>
      <c r="BY64">
        <v>142.72286299999999</v>
      </c>
      <c r="BZ64">
        <v>1005.592995</v>
      </c>
      <c r="CA64">
        <v>22.956050000000001</v>
      </c>
      <c r="CB64">
        <v>132.35121100000001</v>
      </c>
      <c r="CC64">
        <v>31.963204000000001</v>
      </c>
      <c r="CD64" t="s">
        <v>116</v>
      </c>
      <c r="CE64">
        <v>62481730.68</v>
      </c>
      <c r="CF64">
        <v>45117246.82</v>
      </c>
      <c r="CG64">
        <v>31363561.77</v>
      </c>
      <c r="CH64">
        <v>24599896.91</v>
      </c>
      <c r="CI64">
        <v>23948699.489999998</v>
      </c>
      <c r="CJ64">
        <v>21180821.68</v>
      </c>
      <c r="CK64">
        <v>2990.2112000000002</v>
      </c>
      <c r="CL64">
        <v>3889.3429999999998</v>
      </c>
      <c r="CM64">
        <v>2227.44</v>
      </c>
      <c r="CN64">
        <v>1882.7871</v>
      </c>
      <c r="CO64">
        <v>1810.0876000000001</v>
      </c>
      <c r="CP64">
        <v>1581.1670999999999</v>
      </c>
      <c r="CQ64">
        <v>1.576319</v>
      </c>
      <c r="CR64">
        <v>283.88804099999999</v>
      </c>
      <c r="CS64">
        <v>5.0263210059999999</v>
      </c>
      <c r="CT64">
        <v>0.47393445899999997</v>
      </c>
      <c r="CU64">
        <v>0.50988816000000003</v>
      </c>
      <c r="CV64">
        <v>0.43798083799999998</v>
      </c>
      <c r="CW64">
        <v>0.40366142799999999</v>
      </c>
      <c r="CX64">
        <v>0.37587906100000001</v>
      </c>
      <c r="CY64">
        <v>0.34973096599999998</v>
      </c>
      <c r="CZ64">
        <v>11100030</v>
      </c>
      <c r="DA64">
        <v>178.46591900000001</v>
      </c>
      <c r="DB64" t="s">
        <v>117</v>
      </c>
      <c r="DC64" t="s">
        <v>137</v>
      </c>
      <c r="DD64" t="s">
        <v>135</v>
      </c>
    </row>
    <row r="65" spans="1:108" x14ac:dyDescent="0.3">
      <c r="A65" t="s">
        <v>189</v>
      </c>
      <c r="B65" s="2">
        <v>5</v>
      </c>
      <c r="C65">
        <v>295467.40629999997</v>
      </c>
      <c r="D65">
        <v>189771.0313</v>
      </c>
      <c r="E65">
        <v>14911.73242</v>
      </c>
      <c r="F65">
        <v>879</v>
      </c>
      <c r="G65">
        <v>203021.76560000001</v>
      </c>
      <c r="H65">
        <v>662235.375</v>
      </c>
      <c r="I65">
        <v>1.556967854</v>
      </c>
      <c r="J65">
        <v>0.36177861700000002</v>
      </c>
      <c r="K65">
        <v>4.3295850000000004E-3</v>
      </c>
      <c r="L65" s="1">
        <v>1.43E-10</v>
      </c>
      <c r="M65">
        <v>0.42728063500000002</v>
      </c>
      <c r="N65">
        <v>2.7641212940000002</v>
      </c>
      <c r="O65">
        <v>3.5485900000000001E-4</v>
      </c>
      <c r="P65">
        <v>1.5731799999999999E-4</v>
      </c>
      <c r="Q65">
        <v>1.540705204</v>
      </c>
      <c r="R65">
        <v>1.455348372</v>
      </c>
      <c r="S65">
        <v>0.446166754</v>
      </c>
      <c r="T65">
        <v>186</v>
      </c>
      <c r="U65" s="1">
        <v>1.5799999999999999E-8</v>
      </c>
      <c r="V65">
        <v>1.00175E-4</v>
      </c>
      <c r="W65" s="1">
        <v>2.4799999999999999E-12</v>
      </c>
      <c r="X65">
        <v>0.13828273099999999</v>
      </c>
      <c r="Y65">
        <v>186</v>
      </c>
      <c r="Z65">
        <v>39</v>
      </c>
      <c r="AA65">
        <v>7</v>
      </c>
      <c r="AB65">
        <v>2</v>
      </c>
      <c r="AC65">
        <v>1</v>
      </c>
      <c r="AG65">
        <v>1119897.75</v>
      </c>
      <c r="AH65">
        <v>709349.75</v>
      </c>
      <c r="AI65">
        <v>296716.46879999997</v>
      </c>
      <c r="AJ65">
        <v>95663.328129999994</v>
      </c>
      <c r="AK65">
        <v>124260.2188</v>
      </c>
      <c r="AO65">
        <v>6020.9555659999996</v>
      </c>
      <c r="AP65">
        <v>18188.45508</v>
      </c>
      <c r="AQ65">
        <v>42388.066409999999</v>
      </c>
      <c r="AR65">
        <v>47831.664060000003</v>
      </c>
      <c r="AS65">
        <v>124260.2188</v>
      </c>
      <c r="AW65">
        <v>0.63340580499999999</v>
      </c>
      <c r="AX65">
        <v>0.418293625</v>
      </c>
      <c r="AY65">
        <v>0.32240653000000002</v>
      </c>
      <c r="AZ65">
        <v>1.2989326720000001</v>
      </c>
      <c r="BD65">
        <v>4.7692308429999999</v>
      </c>
      <c r="BE65">
        <v>5.5714287760000003</v>
      </c>
      <c r="BF65">
        <v>3.5</v>
      </c>
      <c r="BG65">
        <v>2</v>
      </c>
      <c r="BK65">
        <v>24.816227999999999</v>
      </c>
      <c r="BL65">
        <v>12.945148</v>
      </c>
      <c r="BM65">
        <v>52.499026000000001</v>
      </c>
      <c r="BN65">
        <v>289.143911</v>
      </c>
      <c r="BO65">
        <v>37.124519999999997</v>
      </c>
      <c r="BP65">
        <v>12.482875</v>
      </c>
      <c r="BQ65">
        <v>24.641645</v>
      </c>
      <c r="BR65">
        <v>24.663163000000001</v>
      </c>
      <c r="BS65">
        <v>23.396820000000002</v>
      </c>
      <c r="BT65">
        <v>28.620459</v>
      </c>
      <c r="BU65">
        <v>21.397075000000001</v>
      </c>
      <c r="BV65">
        <v>960.40361399999995</v>
      </c>
      <c r="BW65">
        <v>327.78635400000002</v>
      </c>
      <c r="BX65">
        <v>0.57880299999999996</v>
      </c>
      <c r="BY65">
        <v>111.449504</v>
      </c>
      <c r="BZ65">
        <v>661.34638600000005</v>
      </c>
      <c r="CA65">
        <v>4.4733549999999997</v>
      </c>
      <c r="CB65">
        <v>159.79735700000001</v>
      </c>
      <c r="CC65">
        <v>21.626536999999999</v>
      </c>
      <c r="CD65" t="s">
        <v>139</v>
      </c>
      <c r="CE65">
        <v>492710243.39999998</v>
      </c>
      <c r="CF65">
        <v>352536987.69999999</v>
      </c>
      <c r="CG65">
        <v>236667255</v>
      </c>
      <c r="CH65">
        <v>157054231.69999999</v>
      </c>
      <c r="CI65">
        <v>131801291.2</v>
      </c>
      <c r="CJ65">
        <v>89575071.530000001</v>
      </c>
      <c r="CK65">
        <v>7055.1576999999997</v>
      </c>
      <c r="CL65">
        <v>9176.5859999999993</v>
      </c>
      <c r="CM65">
        <v>5155.1304</v>
      </c>
      <c r="CN65">
        <v>3743.8674000000001</v>
      </c>
      <c r="CO65">
        <v>3565.6610000000001</v>
      </c>
      <c r="CP65">
        <v>2801.1133</v>
      </c>
      <c r="CQ65">
        <v>9.2793050000000008</v>
      </c>
      <c r="CR65">
        <v>484.73480699999999</v>
      </c>
      <c r="CS65">
        <v>15.50540668</v>
      </c>
      <c r="CT65">
        <v>0.72103642999999995</v>
      </c>
      <c r="CU65">
        <v>0.77573579999999998</v>
      </c>
      <c r="CV65">
        <v>0.66633719999999996</v>
      </c>
      <c r="CW65">
        <v>0.61412420000000001</v>
      </c>
      <c r="CX65">
        <v>0.57185649999999999</v>
      </c>
      <c r="CY65">
        <v>0.53207517000000004</v>
      </c>
      <c r="CZ65">
        <v>8628607</v>
      </c>
      <c r="DA65">
        <v>577.20141000000001</v>
      </c>
      <c r="DB65" t="s">
        <v>117</v>
      </c>
      <c r="DC65" t="s">
        <v>137</v>
      </c>
      <c r="DD65" t="s">
        <v>135</v>
      </c>
    </row>
    <row r="66" spans="1:108" x14ac:dyDescent="0.3">
      <c r="A66" t="s">
        <v>190</v>
      </c>
      <c r="B66" s="2">
        <v>2</v>
      </c>
      <c r="C66">
        <v>56723.386720000002</v>
      </c>
      <c r="D66">
        <v>41795.28125</v>
      </c>
      <c r="E66">
        <v>463.08306879999998</v>
      </c>
      <c r="F66">
        <v>702</v>
      </c>
      <c r="G66">
        <v>47529.914060000003</v>
      </c>
      <c r="H66">
        <v>146723.76560000001</v>
      </c>
      <c r="I66">
        <v>1.3571720119999999</v>
      </c>
      <c r="J66">
        <v>0.20498630400000001</v>
      </c>
      <c r="K66">
        <v>1.4769646000000001E-2</v>
      </c>
      <c r="L66" s="1">
        <v>3.4699999999999998E-9</v>
      </c>
      <c r="M66">
        <v>0.27031356099999998</v>
      </c>
      <c r="N66">
        <v>4.8783745769999998</v>
      </c>
      <c r="O66" s="1">
        <v>4.0899999999999998E-5</v>
      </c>
      <c r="P66">
        <v>1.70383E-4</v>
      </c>
      <c r="Q66">
        <v>1.9370563030000001</v>
      </c>
      <c r="R66">
        <v>1.1934249400000001</v>
      </c>
      <c r="S66">
        <v>0.38659986899999998</v>
      </c>
      <c r="T66">
        <v>5</v>
      </c>
      <c r="U66" s="1">
        <v>1.3000000000000001E-8</v>
      </c>
      <c r="V66" s="1">
        <v>7.6000000000000004E-5</v>
      </c>
      <c r="W66" s="1">
        <v>2.2100000000000001E-12</v>
      </c>
      <c r="X66">
        <v>0.119609036</v>
      </c>
      <c r="Y66">
        <v>5</v>
      </c>
      <c r="Z66">
        <v>1</v>
      </c>
      <c r="AG66">
        <v>28990.976559999999</v>
      </c>
      <c r="AH66">
        <v>49910.613279999998</v>
      </c>
      <c r="AO66">
        <v>5798.1953130000002</v>
      </c>
      <c r="AP66">
        <v>49910.613279999998</v>
      </c>
      <c r="AW66">
        <v>1.721591353</v>
      </c>
      <c r="BD66">
        <v>5</v>
      </c>
      <c r="BK66">
        <v>25.902531</v>
      </c>
      <c r="BL66">
        <v>12.058813000000001</v>
      </c>
      <c r="BM66">
        <v>44.088906999999999</v>
      </c>
      <c r="BN66">
        <v>414.35668700000002</v>
      </c>
      <c r="BO66">
        <v>40.53181</v>
      </c>
      <c r="BP66">
        <v>13.200507999999999</v>
      </c>
      <c r="BQ66">
        <v>27.331302999999998</v>
      </c>
      <c r="BR66">
        <v>25.449549000000001</v>
      </c>
      <c r="BS66">
        <v>27.477664999999998</v>
      </c>
      <c r="BT66">
        <v>31.718668999999998</v>
      </c>
      <c r="BU66">
        <v>21.104286999999999</v>
      </c>
      <c r="BV66">
        <v>1035.345178</v>
      </c>
      <c r="BW66">
        <v>301.878173</v>
      </c>
      <c r="BX66">
        <v>4.2284259999999998</v>
      </c>
      <c r="BY66">
        <v>129.83963600000001</v>
      </c>
      <c r="BZ66">
        <v>778.38240299999995</v>
      </c>
      <c r="CA66">
        <v>17.724195999999999</v>
      </c>
      <c r="CB66">
        <v>162.67681899999999</v>
      </c>
      <c r="CC66">
        <v>33.664974999999998</v>
      </c>
      <c r="CD66" t="s">
        <v>116</v>
      </c>
      <c r="CE66">
        <v>39765841.920000002</v>
      </c>
      <c r="CF66">
        <v>29252203.030000001</v>
      </c>
      <c r="CG66">
        <v>20555877.920000002</v>
      </c>
      <c r="CH66">
        <v>14269308.33</v>
      </c>
      <c r="CI66">
        <v>12566153</v>
      </c>
      <c r="CJ66">
        <v>9067334.6170000006</v>
      </c>
      <c r="CK66">
        <v>7055.1576999999997</v>
      </c>
      <c r="CL66">
        <v>9176.5859999999993</v>
      </c>
      <c r="CM66">
        <v>5155.1304</v>
      </c>
      <c r="CN66">
        <v>3743.8674000000001</v>
      </c>
      <c r="CO66">
        <v>3565.6610000000001</v>
      </c>
      <c r="CP66">
        <v>2801.1133</v>
      </c>
      <c r="CQ66">
        <v>1.0136289999999999</v>
      </c>
      <c r="CR66">
        <v>244.16666699999999</v>
      </c>
      <c r="CS66">
        <v>3.2448377580000001</v>
      </c>
      <c r="CT66">
        <v>0.72103642999999995</v>
      </c>
      <c r="CU66">
        <v>0.77573579999999998</v>
      </c>
      <c r="CV66">
        <v>0.66633719999999996</v>
      </c>
      <c r="CW66">
        <v>0.61412420000000001</v>
      </c>
      <c r="CX66">
        <v>0.57185649999999999</v>
      </c>
      <c r="CY66">
        <v>0.53207517000000004</v>
      </c>
      <c r="CZ66">
        <v>55382.272010000001</v>
      </c>
      <c r="DA66">
        <v>117.00336900000001</v>
      </c>
      <c r="DB66" t="s">
        <v>121</v>
      </c>
      <c r="DC66" t="s">
        <v>110</v>
      </c>
      <c r="DD66" t="s">
        <v>135</v>
      </c>
    </row>
    <row r="67" spans="1:108" x14ac:dyDescent="0.3">
      <c r="A67" t="s">
        <v>191</v>
      </c>
      <c r="B67" s="2">
        <v>5</v>
      </c>
      <c r="C67">
        <v>467113.34379999997</v>
      </c>
      <c r="D67">
        <v>230699.5</v>
      </c>
      <c r="E67">
        <v>25141.4375</v>
      </c>
      <c r="F67">
        <v>976</v>
      </c>
      <c r="G67">
        <v>260391.60939999999</v>
      </c>
      <c r="H67">
        <v>1115021.75</v>
      </c>
      <c r="I67">
        <v>2.0247695449999998</v>
      </c>
      <c r="J67">
        <v>0.370796919</v>
      </c>
      <c r="K67">
        <v>3.7482010000000001E-3</v>
      </c>
      <c r="L67" s="1">
        <v>8.5899999999999995E-11</v>
      </c>
      <c r="M67">
        <v>0.25411674400000001</v>
      </c>
      <c r="N67">
        <v>2.6968939299999999</v>
      </c>
      <c r="O67">
        <v>4.0447600000000002E-4</v>
      </c>
      <c r="P67">
        <v>1.6248E-4</v>
      </c>
      <c r="Q67">
        <v>1.9978345630000001</v>
      </c>
      <c r="R67">
        <v>1.7938878540000001</v>
      </c>
      <c r="S67">
        <v>0.41892754999999998</v>
      </c>
      <c r="T67">
        <v>350</v>
      </c>
      <c r="U67" s="1">
        <v>1.7900000000000001E-8</v>
      </c>
      <c r="V67">
        <v>1.10404E-4</v>
      </c>
      <c r="W67" s="1">
        <v>2.9099999999999999E-12</v>
      </c>
      <c r="X67">
        <v>0.158580795</v>
      </c>
      <c r="Y67">
        <v>350</v>
      </c>
      <c r="Z67">
        <v>81</v>
      </c>
      <c r="AA67">
        <v>16</v>
      </c>
      <c r="AB67">
        <v>3</v>
      </c>
      <c r="AC67">
        <v>1</v>
      </c>
      <c r="AG67">
        <v>2023504</v>
      </c>
      <c r="AH67">
        <v>1066558.625</v>
      </c>
      <c r="AI67">
        <v>498024.6875</v>
      </c>
      <c r="AJ67">
        <v>272922.6875</v>
      </c>
      <c r="AK67">
        <v>223978.8438</v>
      </c>
      <c r="AO67">
        <v>5781.4399409999996</v>
      </c>
      <c r="AP67">
        <v>13167.39063</v>
      </c>
      <c r="AQ67">
        <v>31126.542969999999</v>
      </c>
      <c r="AR67">
        <v>90974.226559999996</v>
      </c>
      <c r="AS67">
        <v>223978.8438</v>
      </c>
      <c r="AW67">
        <v>0.52708500599999997</v>
      </c>
      <c r="AX67">
        <v>0.46694543999999999</v>
      </c>
      <c r="AY67">
        <v>0.54801034900000001</v>
      </c>
      <c r="AZ67">
        <v>0.82066774399999998</v>
      </c>
      <c r="BD67">
        <v>4.320987701</v>
      </c>
      <c r="BE67">
        <v>5.0625</v>
      </c>
      <c r="BF67">
        <v>5.3333334920000004</v>
      </c>
      <c r="BG67">
        <v>3</v>
      </c>
      <c r="BK67">
        <v>24.930917999999998</v>
      </c>
      <c r="BL67">
        <v>10.997964</v>
      </c>
      <c r="BM67">
        <v>40.481259000000001</v>
      </c>
      <c r="BN67">
        <v>462.13154500000002</v>
      </c>
      <c r="BO67">
        <v>38.432025000000003</v>
      </c>
      <c r="BP67">
        <v>11.268236999999999</v>
      </c>
      <c r="BQ67">
        <v>27.163788</v>
      </c>
      <c r="BR67">
        <v>26.673877000000001</v>
      </c>
      <c r="BS67">
        <v>18.941922999999999</v>
      </c>
      <c r="BT67">
        <v>30.521272</v>
      </c>
      <c r="BU67">
        <v>18.888045000000002</v>
      </c>
      <c r="BV67">
        <v>1418.548342</v>
      </c>
      <c r="BW67">
        <v>388.62680599999999</v>
      </c>
      <c r="BX67">
        <v>3.6970019999999999</v>
      </c>
      <c r="BY67">
        <v>122.44231499999999</v>
      </c>
      <c r="BZ67">
        <v>999.66929800000003</v>
      </c>
      <c r="CA67">
        <v>29.469628</v>
      </c>
      <c r="CB67">
        <v>272.108633</v>
      </c>
      <c r="CC67">
        <v>41.524101000000002</v>
      </c>
      <c r="CD67" t="s">
        <v>116</v>
      </c>
      <c r="CE67">
        <v>59318848.600000001</v>
      </c>
      <c r="CF67">
        <v>42813694.619999997</v>
      </c>
      <c r="CG67">
        <v>27693820.329999998</v>
      </c>
      <c r="CH67">
        <v>20307994.52</v>
      </c>
      <c r="CI67">
        <v>15922413.48</v>
      </c>
      <c r="CJ67">
        <v>12981264.970000001</v>
      </c>
      <c r="CK67">
        <v>2488.9573730000002</v>
      </c>
      <c r="CL67">
        <v>3237.3664640000002</v>
      </c>
      <c r="CM67">
        <v>1737.3052130000001</v>
      </c>
      <c r="CN67">
        <v>1396.8987589999999</v>
      </c>
      <c r="CO67">
        <v>1216.049129</v>
      </c>
      <c r="CP67">
        <v>1123.4597650000001</v>
      </c>
      <c r="CQ67">
        <v>2.1350189999999998</v>
      </c>
      <c r="CR67">
        <v>320.13793099999998</v>
      </c>
      <c r="CS67">
        <v>10.84938942</v>
      </c>
      <c r="CT67">
        <v>0.47436395599999998</v>
      </c>
      <c r="CU67">
        <v>0.51035018899999995</v>
      </c>
      <c r="CV67">
        <v>0.43837774099999999</v>
      </c>
      <c r="CW67">
        <v>0.40402721899999999</v>
      </c>
      <c r="CX67">
        <v>0.37621970100000002</v>
      </c>
      <c r="CY67">
        <v>0.35004789400000003</v>
      </c>
      <c r="CZ67">
        <v>5111498</v>
      </c>
      <c r="DA67">
        <v>202.83702299999999</v>
      </c>
      <c r="DB67" t="s">
        <v>110</v>
      </c>
      <c r="DC67" t="s">
        <v>110</v>
      </c>
      <c r="DD67" t="s">
        <v>114</v>
      </c>
    </row>
    <row r="68" spans="1:108" x14ac:dyDescent="0.3">
      <c r="A68" t="s">
        <v>192</v>
      </c>
      <c r="B68" s="2">
        <v>2</v>
      </c>
      <c r="C68">
        <v>7003.78125</v>
      </c>
      <c r="D68">
        <v>6648.701172</v>
      </c>
      <c r="E68">
        <v>73.230880740000003</v>
      </c>
      <c r="F68">
        <v>820</v>
      </c>
      <c r="G68">
        <v>10498.13184</v>
      </c>
      <c r="H68">
        <v>37871.027340000001</v>
      </c>
      <c r="I68">
        <v>1.053405881</v>
      </c>
      <c r="J68">
        <v>0.66446209000000001</v>
      </c>
      <c r="K68">
        <v>7.8109137999999995E-2</v>
      </c>
      <c r="L68" s="1">
        <v>3.9500000000000003E-8</v>
      </c>
      <c r="M68">
        <v>0.64163780199999998</v>
      </c>
      <c r="N68">
        <v>1.5049767489999999</v>
      </c>
      <c r="O68" s="1">
        <v>7.9200000000000001E-5</v>
      </c>
      <c r="P68" s="1">
        <v>9.5600000000000006E-5</v>
      </c>
      <c r="Q68">
        <v>1.2572776080000001</v>
      </c>
      <c r="R68">
        <v>0.66714549099999998</v>
      </c>
      <c r="S68">
        <v>0.184937716</v>
      </c>
      <c r="T68">
        <v>2</v>
      </c>
      <c r="U68" s="1">
        <v>4.1000000000000003E-8</v>
      </c>
      <c r="V68">
        <v>4.2834500000000001E-4</v>
      </c>
      <c r="W68" s="1">
        <v>3.9200000000000003E-12</v>
      </c>
      <c r="X68">
        <v>7.8423738000000007E-2</v>
      </c>
      <c r="Y68">
        <v>2</v>
      </c>
      <c r="Z68">
        <v>1</v>
      </c>
      <c r="AG68">
        <v>6082.2568359999996</v>
      </c>
      <c r="AH68">
        <v>921.45001219999995</v>
      </c>
      <c r="AO68">
        <v>3041.1284179999998</v>
      </c>
      <c r="AP68">
        <v>921.45001219999995</v>
      </c>
      <c r="AW68">
        <v>0.151498049</v>
      </c>
      <c r="BD68">
        <v>2</v>
      </c>
      <c r="BK68">
        <v>15.849565</v>
      </c>
      <c r="BL68">
        <v>9.8697759999999999</v>
      </c>
      <c r="BM68">
        <v>59.296169999999996</v>
      </c>
      <c r="BN68">
        <v>139.713323</v>
      </c>
      <c r="BO68">
        <v>23.635821</v>
      </c>
      <c r="BP68">
        <v>6.9910449999999997</v>
      </c>
      <c r="BQ68">
        <v>16.644776</v>
      </c>
      <c r="BR68">
        <v>15.627114000000001</v>
      </c>
      <c r="BS68">
        <v>15.110697</v>
      </c>
      <c r="BT68">
        <v>17.623632000000001</v>
      </c>
      <c r="BU68">
        <v>14.129851</v>
      </c>
      <c r="BV68">
        <v>1020.2089549999999</v>
      </c>
      <c r="BW68">
        <v>170.86567199999999</v>
      </c>
      <c r="BX68">
        <v>6.8805969999999999</v>
      </c>
      <c r="BY68">
        <v>65.771782999999999</v>
      </c>
      <c r="BZ68">
        <v>415.14925399999998</v>
      </c>
      <c r="CA68">
        <v>28.895522</v>
      </c>
      <c r="CB68">
        <v>204.11940300000001</v>
      </c>
      <c r="CC68">
        <v>160.14925400000001</v>
      </c>
      <c r="CD68" t="s">
        <v>109</v>
      </c>
      <c r="CE68">
        <v>453267870</v>
      </c>
      <c r="CF68">
        <v>329061150</v>
      </c>
      <c r="CG68">
        <v>225841520</v>
      </c>
      <c r="CH68">
        <v>166133340</v>
      </c>
      <c r="CI68">
        <v>114460840</v>
      </c>
      <c r="CJ68">
        <v>81358220</v>
      </c>
      <c r="CK68">
        <v>5806.0230000000001</v>
      </c>
      <c r="CL68">
        <v>7551.8459999999995</v>
      </c>
      <c r="CM68">
        <v>4264.6499999999996</v>
      </c>
      <c r="CN68">
        <v>3377.855</v>
      </c>
      <c r="CO68">
        <v>2495.1064000000001</v>
      </c>
      <c r="CP68">
        <v>1911.3802000000001</v>
      </c>
      <c r="CQ68">
        <v>10.163484</v>
      </c>
      <c r="CR68">
        <v>556</v>
      </c>
      <c r="CS68">
        <v>26.829268290000002</v>
      </c>
      <c r="CT68">
        <v>0.71851533999999995</v>
      </c>
      <c r="CU68">
        <v>0.77302340000000003</v>
      </c>
      <c r="CV68">
        <v>0.66400729999999997</v>
      </c>
      <c r="CW68">
        <v>0.61197685999999996</v>
      </c>
      <c r="CX68">
        <v>0.56985699999999995</v>
      </c>
      <c r="CY68">
        <v>0.53021479999999999</v>
      </c>
      <c r="CZ68">
        <v>13337.827579999999</v>
      </c>
      <c r="DA68">
        <v>236.02081000000001</v>
      </c>
      <c r="DB68" t="s">
        <v>133</v>
      </c>
      <c r="DC68" t="s">
        <v>118</v>
      </c>
      <c r="DD68" t="s">
        <v>110</v>
      </c>
    </row>
    <row r="69" spans="1:108" x14ac:dyDescent="0.3">
      <c r="A69" t="s">
        <v>193</v>
      </c>
      <c r="B69" s="2">
        <v>5</v>
      </c>
      <c r="C69">
        <v>449046.625</v>
      </c>
      <c r="D69">
        <v>285309.1875</v>
      </c>
      <c r="E69">
        <v>42438.839840000001</v>
      </c>
      <c r="F69">
        <v>1528</v>
      </c>
      <c r="G69">
        <v>293893.625</v>
      </c>
      <c r="H69">
        <v>1361739.25</v>
      </c>
      <c r="I69">
        <v>1.573894739</v>
      </c>
      <c r="J69">
        <v>0.49134117399999999</v>
      </c>
      <c r="K69">
        <v>5.1991600000000004E-3</v>
      </c>
      <c r="L69" s="1">
        <v>5.8599999999999997E-11</v>
      </c>
      <c r="M69">
        <v>0.28759774599999999</v>
      </c>
      <c r="N69">
        <v>2.0352456569999999</v>
      </c>
      <c r="O69">
        <v>5.1404900000000004E-4</v>
      </c>
      <c r="P69">
        <v>1.57515E-4</v>
      </c>
      <c r="Q69">
        <v>1.87794745</v>
      </c>
      <c r="R69">
        <v>1.5279222729999999</v>
      </c>
      <c r="S69">
        <v>0.32975962800000003</v>
      </c>
      <c r="T69">
        <v>547</v>
      </c>
      <c r="U69" s="1">
        <v>1.6499999999999999E-8</v>
      </c>
      <c r="V69">
        <v>1.0471600000000001E-4</v>
      </c>
      <c r="W69" s="1">
        <v>2.5999999999999998E-12</v>
      </c>
      <c r="X69">
        <v>0.24068278100000001</v>
      </c>
      <c r="Y69">
        <v>547</v>
      </c>
      <c r="Z69">
        <v>119</v>
      </c>
      <c r="AA69">
        <v>27</v>
      </c>
      <c r="AB69">
        <v>6</v>
      </c>
      <c r="AC69">
        <v>1</v>
      </c>
      <c r="AG69">
        <v>3482557.25</v>
      </c>
      <c r="AH69">
        <v>1592847.625</v>
      </c>
      <c r="AI69">
        <v>925681.4375</v>
      </c>
      <c r="AJ69">
        <v>490570.84379999997</v>
      </c>
      <c r="AK69">
        <v>193092.6875</v>
      </c>
      <c r="AO69">
        <v>6366.6494140000004</v>
      </c>
      <c r="AP69">
        <v>13385.27441</v>
      </c>
      <c r="AQ69">
        <v>34284.496090000001</v>
      </c>
      <c r="AR69">
        <v>81761.804690000004</v>
      </c>
      <c r="AS69">
        <v>193092.6875</v>
      </c>
      <c r="AW69">
        <v>0.45737874499999998</v>
      </c>
      <c r="AX69">
        <v>0.58114874400000005</v>
      </c>
      <c r="AY69">
        <v>0.52995645999999996</v>
      </c>
      <c r="AZ69">
        <v>0.39360815300000002</v>
      </c>
      <c r="BD69">
        <v>4.5966386799999999</v>
      </c>
      <c r="BE69">
        <v>4.4074072839999996</v>
      </c>
      <c r="BF69">
        <v>4.5</v>
      </c>
      <c r="BG69">
        <v>6</v>
      </c>
      <c r="BK69">
        <v>23.928766</v>
      </c>
      <c r="BL69">
        <v>10.212771</v>
      </c>
      <c r="BM69">
        <v>57.906424999999999</v>
      </c>
      <c r="BN69">
        <v>189.880201</v>
      </c>
      <c r="BO69">
        <v>33.446572000000003</v>
      </c>
      <c r="BP69">
        <v>15.803141</v>
      </c>
      <c r="BQ69">
        <v>17.643431</v>
      </c>
      <c r="BR69">
        <v>23.245315999999999</v>
      </c>
      <c r="BS69">
        <v>23.99785</v>
      </c>
      <c r="BT69">
        <v>26.684764000000001</v>
      </c>
      <c r="BU69">
        <v>21.910149000000001</v>
      </c>
      <c r="BV69">
        <v>1053.3213069999999</v>
      </c>
      <c r="BW69">
        <v>297.89594499999998</v>
      </c>
      <c r="BX69">
        <v>2.430949</v>
      </c>
      <c r="BY69">
        <v>94.73151</v>
      </c>
      <c r="BZ69">
        <v>619.81831899999997</v>
      </c>
      <c r="CA69">
        <v>13.752314999999999</v>
      </c>
      <c r="CB69">
        <v>180.92495199999999</v>
      </c>
      <c r="CC69">
        <v>164.67752100000001</v>
      </c>
      <c r="CD69" t="s">
        <v>116</v>
      </c>
      <c r="CE69">
        <v>238920592.69999999</v>
      </c>
      <c r="CF69">
        <v>172271418.40000001</v>
      </c>
      <c r="CG69">
        <v>119761710.40000001</v>
      </c>
      <c r="CH69">
        <v>81654911.599999994</v>
      </c>
      <c r="CI69">
        <v>56990666.329999998</v>
      </c>
      <c r="CJ69">
        <v>41175240.020000003</v>
      </c>
      <c r="CK69">
        <v>5255.7983489999997</v>
      </c>
      <c r="CL69">
        <v>6836.1740710000004</v>
      </c>
      <c r="CM69">
        <v>3931.744424</v>
      </c>
      <c r="CN69">
        <v>2910.3723610000002</v>
      </c>
      <c r="CO69">
        <v>2231.3484490000001</v>
      </c>
      <c r="CP69">
        <v>1787.649412</v>
      </c>
      <c r="CQ69">
        <v>4.7790809999999997</v>
      </c>
      <c r="CR69">
        <v>445.79803900000002</v>
      </c>
      <c r="CS69">
        <v>16.260881390000002</v>
      </c>
      <c r="CT69">
        <v>0.67774758000000002</v>
      </c>
      <c r="CU69">
        <v>0.72622362699999998</v>
      </c>
      <c r="CV69">
        <v>0.626332271</v>
      </c>
      <c r="CW69">
        <v>0.57725398400000005</v>
      </c>
      <c r="CX69">
        <v>0.537523945</v>
      </c>
      <c r="CY69">
        <v>0.50013099299999997</v>
      </c>
      <c r="CZ69">
        <v>18288780</v>
      </c>
      <c r="DA69">
        <v>429.51616899999999</v>
      </c>
      <c r="DB69" t="s">
        <v>117</v>
      </c>
      <c r="DC69" t="s">
        <v>110</v>
      </c>
      <c r="DD69" t="s">
        <v>114</v>
      </c>
    </row>
    <row r="70" spans="1:108" x14ac:dyDescent="0.3">
      <c r="A70" t="s">
        <v>194</v>
      </c>
      <c r="B70" s="2">
        <v>4</v>
      </c>
      <c r="C70">
        <v>163248.73439999999</v>
      </c>
      <c r="D70">
        <v>120555.2969</v>
      </c>
      <c r="E70">
        <v>7189.501953</v>
      </c>
      <c r="F70">
        <v>766</v>
      </c>
      <c r="G70">
        <v>125654.55469999999</v>
      </c>
      <c r="H70">
        <v>599038.3125</v>
      </c>
      <c r="I70">
        <v>1.3541399240000001</v>
      </c>
      <c r="J70">
        <v>0.455346853</v>
      </c>
      <c r="K70">
        <v>6.0960779999999996E-3</v>
      </c>
      <c r="L70" s="1">
        <v>3.3299999999999999E-10</v>
      </c>
      <c r="M70">
        <v>0.251767397</v>
      </c>
      <c r="N70">
        <v>2.19612813</v>
      </c>
      <c r="O70">
        <v>1.8529700000000001E-4</v>
      </c>
      <c r="P70">
        <v>1.6693900000000001E-4</v>
      </c>
      <c r="Q70">
        <v>2.0071341989999998</v>
      </c>
      <c r="R70">
        <v>1.2991867070000001</v>
      </c>
      <c r="S70">
        <v>0.27251800900000001</v>
      </c>
      <c r="T70">
        <v>87</v>
      </c>
      <c r="U70" s="1">
        <v>1.5399999999999999E-8</v>
      </c>
      <c r="V70" s="1">
        <v>9.2499999999999999E-5</v>
      </c>
      <c r="W70" s="1">
        <v>2.5799999999999999E-12</v>
      </c>
      <c r="X70">
        <v>0.12787537299999999</v>
      </c>
      <c r="Y70">
        <v>87</v>
      </c>
      <c r="Z70">
        <v>19</v>
      </c>
      <c r="AA70">
        <v>4</v>
      </c>
      <c r="AB70">
        <v>1</v>
      </c>
      <c r="AG70">
        <v>673744.0625</v>
      </c>
      <c r="AH70">
        <v>280155.0625</v>
      </c>
      <c r="AI70">
        <v>152473.73439999999</v>
      </c>
      <c r="AJ70">
        <v>93836.304690000004</v>
      </c>
      <c r="AO70">
        <v>7744.1845700000003</v>
      </c>
      <c r="AP70">
        <v>14745.002930000001</v>
      </c>
      <c r="AQ70">
        <v>38118.433590000001</v>
      </c>
      <c r="AR70">
        <v>93836.304690000004</v>
      </c>
      <c r="AW70">
        <v>0.41581821400000002</v>
      </c>
      <c r="AX70">
        <v>0.54424762699999996</v>
      </c>
      <c r="AY70">
        <v>0.61542600400000003</v>
      </c>
      <c r="BD70">
        <v>4.578947544</v>
      </c>
      <c r="BE70">
        <v>4.75</v>
      </c>
      <c r="BF70">
        <v>4</v>
      </c>
      <c r="BK70">
        <v>24.234316</v>
      </c>
      <c r="BL70">
        <v>11.090413</v>
      </c>
      <c r="BM70">
        <v>44.715218999999998</v>
      </c>
      <c r="BN70">
        <v>357.93993499999999</v>
      </c>
      <c r="BO70">
        <v>36.242057000000003</v>
      </c>
      <c r="BP70">
        <v>11.437640999999999</v>
      </c>
      <c r="BQ70">
        <v>24.804416</v>
      </c>
      <c r="BR70">
        <v>24.547673</v>
      </c>
      <c r="BS70">
        <v>20.055237999999999</v>
      </c>
      <c r="BT70">
        <v>28.861819000000001</v>
      </c>
      <c r="BU70">
        <v>19.607171999999998</v>
      </c>
      <c r="BV70">
        <v>1501.279374</v>
      </c>
      <c r="BW70">
        <v>397.42750100000001</v>
      </c>
      <c r="BX70">
        <v>7.0200110000000002</v>
      </c>
      <c r="BY70">
        <v>117.712371</v>
      </c>
      <c r="BZ70">
        <v>1034.0780319999999</v>
      </c>
      <c r="CA70">
        <v>25.139296000000002</v>
      </c>
      <c r="CB70">
        <v>307.40670799999998</v>
      </c>
      <c r="CC70">
        <v>38.221465000000002</v>
      </c>
      <c r="CD70" t="s">
        <v>116</v>
      </c>
      <c r="CE70">
        <v>90783642.849999994</v>
      </c>
      <c r="CF70">
        <v>65803515.659999996</v>
      </c>
      <c r="CG70">
        <v>41917214.210000001</v>
      </c>
      <c r="CH70">
        <v>28062109.210000001</v>
      </c>
      <c r="CI70">
        <v>22093663.210000001</v>
      </c>
      <c r="CJ70">
        <v>16441836.99</v>
      </c>
      <c r="CK70">
        <v>3548.204874</v>
      </c>
      <c r="CL70">
        <v>4615.1207530000001</v>
      </c>
      <c r="CM70">
        <v>2399.7854269999998</v>
      </c>
      <c r="CN70">
        <v>1710.2920160000001</v>
      </c>
      <c r="CO70">
        <v>1462.927735</v>
      </c>
      <c r="CP70">
        <v>1195.5258249999999</v>
      </c>
      <c r="CQ70">
        <v>1.1824779999999999</v>
      </c>
      <c r="CR70">
        <v>376.93258400000002</v>
      </c>
      <c r="CS70">
        <v>11.71450737</v>
      </c>
      <c r="CT70">
        <v>0.46187893800000002</v>
      </c>
      <c r="CU70">
        <v>0.49691802800000001</v>
      </c>
      <c r="CV70">
        <v>0.42683986699999998</v>
      </c>
      <c r="CW70">
        <v>0.39339342700000002</v>
      </c>
      <c r="CX70">
        <v>0.36631777500000001</v>
      </c>
      <c r="CY70">
        <v>0.34083481100000002</v>
      </c>
      <c r="CZ70">
        <v>1382314</v>
      </c>
      <c r="DA70">
        <v>191.221441</v>
      </c>
      <c r="DB70" t="s">
        <v>117</v>
      </c>
      <c r="DC70" t="s">
        <v>118</v>
      </c>
      <c r="DD70" t="s">
        <v>110</v>
      </c>
    </row>
    <row r="71" spans="1:108" x14ac:dyDescent="0.3">
      <c r="A71" t="s">
        <v>195</v>
      </c>
      <c r="B71" s="2">
        <v>6</v>
      </c>
      <c r="C71">
        <v>1170074.625</v>
      </c>
      <c r="D71">
        <v>805070.125</v>
      </c>
      <c r="E71">
        <v>86862.546879999994</v>
      </c>
      <c r="F71">
        <v>1188</v>
      </c>
      <c r="G71">
        <v>840734.9375</v>
      </c>
      <c r="H71">
        <v>2785611.5</v>
      </c>
      <c r="I71">
        <v>1.4533822540000001</v>
      </c>
      <c r="J71">
        <v>0.122889385</v>
      </c>
      <c r="K71">
        <v>1.413049E-3</v>
      </c>
      <c r="L71" s="1">
        <v>1.43E-11</v>
      </c>
      <c r="M71">
        <v>0.14066994199999999</v>
      </c>
      <c r="N71">
        <v>8.1373996730000009</v>
      </c>
      <c r="O71">
        <v>5.1801899999999999E-4</v>
      </c>
      <c r="P71">
        <v>1.6792099999999999E-4</v>
      </c>
      <c r="Q71">
        <v>2.6851930620000002</v>
      </c>
      <c r="R71">
        <v>1.3917282820000001</v>
      </c>
      <c r="S71">
        <v>0.42004227599999999</v>
      </c>
      <c r="T71">
        <v>1124</v>
      </c>
      <c r="U71" s="1">
        <v>1.66E-8</v>
      </c>
      <c r="V71" s="1">
        <v>9.8900000000000005E-5</v>
      </c>
      <c r="W71" s="1">
        <v>2.79E-12</v>
      </c>
      <c r="X71">
        <v>0.19949066600000001</v>
      </c>
      <c r="Y71">
        <v>1124</v>
      </c>
      <c r="Z71">
        <v>242</v>
      </c>
      <c r="AA71">
        <v>59</v>
      </c>
      <c r="AB71">
        <v>14</v>
      </c>
      <c r="AC71">
        <v>3</v>
      </c>
      <c r="AD71">
        <v>1</v>
      </c>
      <c r="AG71">
        <v>7348735</v>
      </c>
      <c r="AH71">
        <v>3882560.75</v>
      </c>
      <c r="AI71">
        <v>1776935.125</v>
      </c>
      <c r="AJ71">
        <v>489316.40629999997</v>
      </c>
      <c r="AK71">
        <v>345153.28129999997</v>
      </c>
      <c r="AL71">
        <v>743383.125</v>
      </c>
      <c r="AO71">
        <v>6538.0205079999996</v>
      </c>
      <c r="AP71">
        <v>16043.639649999999</v>
      </c>
      <c r="AQ71">
        <v>30117.54492</v>
      </c>
      <c r="AR71">
        <v>34951.171880000002</v>
      </c>
      <c r="AS71">
        <v>115051.0938</v>
      </c>
      <c r="AT71">
        <v>743383.125</v>
      </c>
      <c r="AW71">
        <v>0.52833050500000001</v>
      </c>
      <c r="AX71">
        <v>0.45767092700000001</v>
      </c>
      <c r="AY71">
        <v>0.275371015</v>
      </c>
      <c r="AZ71">
        <v>0.705378532</v>
      </c>
      <c r="BA71">
        <v>2.153776884</v>
      </c>
      <c r="BD71">
        <v>4.6446280480000004</v>
      </c>
      <c r="BE71">
        <v>4.101695061</v>
      </c>
      <c r="BF71">
        <v>4.2142858509999996</v>
      </c>
      <c r="BG71">
        <v>4.6666665079999996</v>
      </c>
      <c r="BH71">
        <v>3</v>
      </c>
      <c r="BK71">
        <v>25.745652</v>
      </c>
      <c r="BL71">
        <v>13.232467</v>
      </c>
      <c r="BM71">
        <v>43.502603999999998</v>
      </c>
      <c r="BN71">
        <v>473.61119400000001</v>
      </c>
      <c r="BO71">
        <v>41.446083000000002</v>
      </c>
      <c r="BP71">
        <v>10.988531</v>
      </c>
      <c r="BQ71">
        <v>30.457552</v>
      </c>
      <c r="BR71">
        <v>26.316147999999998</v>
      </c>
      <c r="BS71">
        <v>25.899643000000001</v>
      </c>
      <c r="BT71">
        <v>32.071860999999998</v>
      </c>
      <c r="BU71">
        <v>19.965585999999998</v>
      </c>
      <c r="BV71">
        <v>1120.1060299999999</v>
      </c>
      <c r="BW71">
        <v>352.17142799999999</v>
      </c>
      <c r="BX71">
        <v>3.0762079999999998</v>
      </c>
      <c r="BY71">
        <v>141.055533</v>
      </c>
      <c r="BZ71">
        <v>907.08941200000004</v>
      </c>
      <c r="CA71">
        <v>17.821391999999999</v>
      </c>
      <c r="CB71">
        <v>129.51872700000001</v>
      </c>
      <c r="CC71">
        <v>26.691392</v>
      </c>
      <c r="CD71" t="s">
        <v>116</v>
      </c>
      <c r="CE71">
        <v>66349964.200000003</v>
      </c>
      <c r="CF71">
        <v>47971396.789999999</v>
      </c>
      <c r="CG71">
        <v>33405321.079999998</v>
      </c>
      <c r="CH71">
        <v>26099650.030000001</v>
      </c>
      <c r="CI71">
        <v>25340152.449999999</v>
      </c>
      <c r="CJ71">
        <v>22336078.239999998</v>
      </c>
      <c r="CK71">
        <v>3095.7297330000001</v>
      </c>
      <c r="CL71">
        <v>4026.5900959999999</v>
      </c>
      <c r="CM71">
        <v>2304.7831940000001</v>
      </c>
      <c r="CN71">
        <v>1927.680159</v>
      </c>
      <c r="CO71">
        <v>1849.546979</v>
      </c>
      <c r="CP71">
        <v>1609.5101569999999</v>
      </c>
      <c r="CQ71">
        <v>1.319145</v>
      </c>
      <c r="CR71">
        <v>281.20670899999999</v>
      </c>
      <c r="CS71">
        <v>6.4232451309999998</v>
      </c>
      <c r="CT71">
        <v>0.47976502399999998</v>
      </c>
      <c r="CU71">
        <v>0.51616104299999999</v>
      </c>
      <c r="CV71">
        <v>0.44336908400000002</v>
      </c>
      <c r="CW71">
        <v>0.40862746100000003</v>
      </c>
      <c r="CX71">
        <v>0.38050330300000001</v>
      </c>
      <c r="CY71">
        <v>0.35403351999999999</v>
      </c>
      <c r="CZ71">
        <v>17694680</v>
      </c>
      <c r="DA71">
        <v>202.580862</v>
      </c>
      <c r="DB71" t="s">
        <v>117</v>
      </c>
      <c r="DC71" t="s">
        <v>137</v>
      </c>
      <c r="DD71" t="s">
        <v>135</v>
      </c>
    </row>
    <row r="72" spans="1:108" x14ac:dyDescent="0.3">
      <c r="A72" t="s">
        <v>196</v>
      </c>
      <c r="B72" s="2">
        <v>3</v>
      </c>
      <c r="C72">
        <v>44865.855470000002</v>
      </c>
      <c r="D72">
        <v>33050.316409999999</v>
      </c>
      <c r="E72">
        <v>757.82421880000004</v>
      </c>
      <c r="F72">
        <v>596</v>
      </c>
      <c r="G72">
        <v>37953.113279999998</v>
      </c>
      <c r="H72">
        <v>128600.3281</v>
      </c>
      <c r="I72">
        <v>1.3575015070000001</v>
      </c>
      <c r="J72">
        <v>0.52610647700000002</v>
      </c>
      <c r="K72">
        <v>1.5703587000000001E-2</v>
      </c>
      <c r="L72" s="1">
        <v>3.3900000000000001E-9</v>
      </c>
      <c r="M72">
        <v>0.57582986400000002</v>
      </c>
      <c r="N72">
        <v>1.9007558819999999</v>
      </c>
      <c r="O72">
        <v>1.24416E-4</v>
      </c>
      <c r="P72">
        <v>1.6071E-4</v>
      </c>
      <c r="Q72">
        <v>1.327177644</v>
      </c>
      <c r="R72">
        <v>1.1821390389999999</v>
      </c>
      <c r="S72">
        <v>0.34887823499999998</v>
      </c>
      <c r="T72">
        <v>13</v>
      </c>
      <c r="U72" s="1">
        <v>2.11E-8</v>
      </c>
      <c r="V72">
        <v>1.3137399999999999E-4</v>
      </c>
      <c r="W72" s="1">
        <v>3.3899999999999999E-12</v>
      </c>
      <c r="X72">
        <v>9.5782935999999999E-2</v>
      </c>
      <c r="Y72">
        <v>13</v>
      </c>
      <c r="Z72">
        <v>2</v>
      </c>
      <c r="AA72">
        <v>1</v>
      </c>
      <c r="AG72">
        <v>78528.164059999996</v>
      </c>
      <c r="AH72">
        <v>26233.964840000001</v>
      </c>
      <c r="AI72">
        <v>17027.51758</v>
      </c>
      <c r="AO72">
        <v>6040.6279299999997</v>
      </c>
      <c r="AP72">
        <v>13116.98242</v>
      </c>
      <c r="AQ72">
        <v>17027.51758</v>
      </c>
      <c r="AW72">
        <v>0.33407077200000002</v>
      </c>
      <c r="AX72">
        <v>0.64906382600000001</v>
      </c>
      <c r="BD72">
        <v>6.5</v>
      </c>
      <c r="BE72">
        <v>2</v>
      </c>
      <c r="BK72">
        <v>25.424382000000001</v>
      </c>
      <c r="BL72">
        <v>12.700868</v>
      </c>
      <c r="BM72">
        <v>51.794705</v>
      </c>
      <c r="BN72">
        <v>284.73894200000001</v>
      </c>
      <c r="BO72">
        <v>37.038276000000003</v>
      </c>
      <c r="BP72">
        <v>12.518086</v>
      </c>
      <c r="BQ72">
        <v>24.520188999999998</v>
      </c>
      <c r="BR72">
        <v>25.302015000000001</v>
      </c>
      <c r="BS72">
        <v>23.574553000000002</v>
      </c>
      <c r="BT72">
        <v>29.181948999999999</v>
      </c>
      <c r="BU72">
        <v>21.902383</v>
      </c>
      <c r="BV72">
        <v>2358.3922189999998</v>
      </c>
      <c r="BW72">
        <v>915.41219799999999</v>
      </c>
      <c r="BX72">
        <v>0.53732899999999995</v>
      </c>
      <c r="BY72">
        <v>156.476237</v>
      </c>
      <c r="BZ72">
        <v>1970.7402729999999</v>
      </c>
      <c r="CA72">
        <v>3.3301789999999998</v>
      </c>
      <c r="CB72">
        <v>282.34279700000002</v>
      </c>
      <c r="CC72">
        <v>5.5604630000000004</v>
      </c>
      <c r="CD72" t="s">
        <v>116</v>
      </c>
      <c r="CE72">
        <v>87513390.200000003</v>
      </c>
      <c r="CF72">
        <v>64171053</v>
      </c>
      <c r="CG72">
        <v>45026656.600000001</v>
      </c>
      <c r="CH72">
        <v>30523954.600000001</v>
      </c>
      <c r="CI72">
        <v>26145880.75</v>
      </c>
      <c r="CJ72">
        <v>18724337.449999999</v>
      </c>
      <c r="CK72">
        <v>6955.9588800000001</v>
      </c>
      <c r="CL72">
        <v>9047.5588000000007</v>
      </c>
      <c r="CM72">
        <v>5110.6971999999996</v>
      </c>
      <c r="CN72">
        <v>3629.8588199999999</v>
      </c>
      <c r="CO72">
        <v>3400.1328600000002</v>
      </c>
      <c r="CP72">
        <v>2704.6105600000001</v>
      </c>
      <c r="CQ72">
        <v>0.15004899999999999</v>
      </c>
      <c r="CR72">
        <v>249.4</v>
      </c>
      <c r="CS72">
        <v>7.4681238619999997</v>
      </c>
      <c r="CT72">
        <v>0.70969146400000005</v>
      </c>
      <c r="CU72">
        <v>0.76353017999999995</v>
      </c>
      <c r="CV72">
        <v>0.65585287199999998</v>
      </c>
      <c r="CW72">
        <v>0.60446141200000003</v>
      </c>
      <c r="CX72">
        <v>0.56285877399999995</v>
      </c>
      <c r="CY72">
        <v>0.52370337</v>
      </c>
      <c r="CZ72">
        <v>150872.75080000001</v>
      </c>
      <c r="DA72">
        <v>196.80316999999999</v>
      </c>
      <c r="DB72" t="s">
        <v>133</v>
      </c>
      <c r="DC72" t="s">
        <v>134</v>
      </c>
      <c r="DD72" t="s">
        <v>110</v>
      </c>
    </row>
    <row r="73" spans="1:108" x14ac:dyDescent="0.3">
      <c r="A73" t="s">
        <v>197</v>
      </c>
      <c r="B73" s="2">
        <v>6</v>
      </c>
      <c r="C73">
        <v>572100.6875</v>
      </c>
      <c r="D73">
        <v>386962.34379999997</v>
      </c>
      <c r="E73">
        <v>64017.378909999999</v>
      </c>
      <c r="F73">
        <v>1487</v>
      </c>
      <c r="G73">
        <v>389954.09379999997</v>
      </c>
      <c r="H73">
        <v>1413298.5</v>
      </c>
      <c r="I73">
        <v>1.4784401659999999</v>
      </c>
      <c r="J73">
        <v>0.42098915599999998</v>
      </c>
      <c r="K73">
        <v>3.8132690000000002E-3</v>
      </c>
      <c r="L73" s="1">
        <v>3.59E-11</v>
      </c>
      <c r="M73">
        <v>0.402754098</v>
      </c>
      <c r="N73">
        <v>2.3753581050000001</v>
      </c>
      <c r="O73">
        <v>7.6346200000000002E-4</v>
      </c>
      <c r="P73">
        <v>1.6394700000000001E-4</v>
      </c>
      <c r="Q73">
        <v>1.5869241949999999</v>
      </c>
      <c r="R73">
        <v>1.4670975209999999</v>
      </c>
      <c r="S73">
        <v>0.40479820999999999</v>
      </c>
      <c r="T73">
        <v>842</v>
      </c>
      <c r="U73" s="1">
        <v>1.6899999999999999E-8</v>
      </c>
      <c r="V73">
        <v>1.02806E-4</v>
      </c>
      <c r="W73" s="1">
        <v>2.76E-12</v>
      </c>
      <c r="X73">
        <v>0.24378898700000001</v>
      </c>
      <c r="Y73">
        <v>842</v>
      </c>
      <c r="Z73">
        <v>185</v>
      </c>
      <c r="AA73">
        <v>43</v>
      </c>
      <c r="AB73">
        <v>6</v>
      </c>
      <c r="AC73">
        <v>2</v>
      </c>
      <c r="AD73">
        <v>1</v>
      </c>
      <c r="AG73">
        <v>5508303.5</v>
      </c>
      <c r="AH73">
        <v>2695714.25</v>
      </c>
      <c r="AI73">
        <v>1311469.25</v>
      </c>
      <c r="AJ73">
        <v>395859.9375</v>
      </c>
      <c r="AK73">
        <v>518155.375</v>
      </c>
      <c r="AL73">
        <v>65946.398440000004</v>
      </c>
      <c r="AO73">
        <v>6541.9282229999999</v>
      </c>
      <c r="AP73">
        <v>14571.42871</v>
      </c>
      <c r="AQ73">
        <v>30499.285159999999</v>
      </c>
      <c r="AR73">
        <v>65976.65625</v>
      </c>
      <c r="AS73">
        <v>259077.6875</v>
      </c>
      <c r="AT73">
        <v>65946.398440000004</v>
      </c>
      <c r="AW73">
        <v>0.48939102899999998</v>
      </c>
      <c r="AX73">
        <v>0.48650157500000002</v>
      </c>
      <c r="AY73">
        <v>0.30184462699999998</v>
      </c>
      <c r="AZ73">
        <v>1.308936119</v>
      </c>
      <c r="BA73">
        <v>0.127271473</v>
      </c>
      <c r="BD73">
        <v>4.5513515470000003</v>
      </c>
      <c r="BE73">
        <v>4.3023257260000003</v>
      </c>
      <c r="BF73">
        <v>7.1666665079999996</v>
      </c>
      <c r="BG73">
        <v>3</v>
      </c>
      <c r="BH73">
        <v>2</v>
      </c>
      <c r="BK73">
        <v>25.396463000000001</v>
      </c>
      <c r="BL73">
        <v>10.744284</v>
      </c>
      <c r="BM73">
        <v>55.465840999999998</v>
      </c>
      <c r="BN73">
        <v>216.506056</v>
      </c>
      <c r="BO73">
        <v>35.851981000000002</v>
      </c>
      <c r="BP73">
        <v>16.477876999999999</v>
      </c>
      <c r="BQ73">
        <v>19.374105</v>
      </c>
      <c r="BR73">
        <v>24.693598999999999</v>
      </c>
      <c r="BS73">
        <v>25.220489000000001</v>
      </c>
      <c r="BT73">
        <v>28.579781000000001</v>
      </c>
      <c r="BU73">
        <v>23.129677000000001</v>
      </c>
      <c r="BV73">
        <v>888.81731600000001</v>
      </c>
      <c r="BW73">
        <v>258.04785199999998</v>
      </c>
      <c r="BX73">
        <v>0.79360900000000001</v>
      </c>
      <c r="BY73">
        <v>97.609813000000003</v>
      </c>
      <c r="BZ73">
        <v>560.20734100000004</v>
      </c>
      <c r="CA73">
        <v>5.9664910000000004</v>
      </c>
      <c r="CB73">
        <v>115.514914</v>
      </c>
      <c r="CC73">
        <v>90.523867999999993</v>
      </c>
      <c r="CD73" t="s">
        <v>139</v>
      </c>
      <c r="CE73">
        <v>147827041.09999999</v>
      </c>
      <c r="CF73">
        <v>107228676.90000001</v>
      </c>
      <c r="CG73">
        <v>74716707.760000005</v>
      </c>
      <c r="CH73">
        <v>51375685.829999998</v>
      </c>
      <c r="CI73">
        <v>36591464.57</v>
      </c>
      <c r="CJ73">
        <v>26972694.469999999</v>
      </c>
      <c r="CK73">
        <v>5127.3419599999997</v>
      </c>
      <c r="CL73">
        <v>6669.0919869999998</v>
      </c>
      <c r="CM73">
        <v>3802.8569229999998</v>
      </c>
      <c r="CN73">
        <v>2801.0043719999999</v>
      </c>
      <c r="CO73">
        <v>2177.2482599999998</v>
      </c>
      <c r="CP73">
        <v>1766.3422330000001</v>
      </c>
      <c r="CQ73">
        <v>1.970453</v>
      </c>
      <c r="CR73">
        <v>360.825806</v>
      </c>
      <c r="CS73">
        <v>6.2787683779999997</v>
      </c>
      <c r="CT73">
        <v>0.64786744699999999</v>
      </c>
      <c r="CU73">
        <v>0.69701605099999997</v>
      </c>
      <c r="CV73">
        <v>0.59871890699999997</v>
      </c>
      <c r="CW73">
        <v>0.55180435999999999</v>
      </c>
      <c r="CX73">
        <v>0.51382590900000003</v>
      </c>
      <c r="CY73">
        <v>0.47808151500000001</v>
      </c>
      <c r="CZ73">
        <v>15478840</v>
      </c>
      <c r="DA73">
        <v>240.31345099999999</v>
      </c>
      <c r="DB73" t="s">
        <v>117</v>
      </c>
      <c r="DC73" t="s">
        <v>137</v>
      </c>
      <c r="DD73" t="s">
        <v>114</v>
      </c>
    </row>
    <row r="74" spans="1:108" x14ac:dyDescent="0.3">
      <c r="A74" t="s">
        <v>198</v>
      </c>
      <c r="B74" s="2">
        <v>5</v>
      </c>
      <c r="C74">
        <v>192726.0938</v>
      </c>
      <c r="D74">
        <v>116788.14840000001</v>
      </c>
      <c r="E74">
        <v>12608.525390000001</v>
      </c>
      <c r="F74">
        <v>785</v>
      </c>
      <c r="G74">
        <v>131660.8125</v>
      </c>
      <c r="H74">
        <v>695523.3125</v>
      </c>
      <c r="I74">
        <v>1.65021956</v>
      </c>
      <c r="J74">
        <v>0.72736305000000001</v>
      </c>
      <c r="K74">
        <v>5.9622900000000003E-3</v>
      </c>
      <c r="L74" s="1">
        <v>2.4E-10</v>
      </c>
      <c r="M74">
        <v>0.327529758</v>
      </c>
      <c r="N74">
        <v>1.374829292</v>
      </c>
      <c r="O74">
        <v>3.1918400000000003E-4</v>
      </c>
      <c r="P74">
        <v>1.6108299999999999E-4</v>
      </c>
      <c r="Q74">
        <v>1.759749174</v>
      </c>
      <c r="R74">
        <v>1.4638075829999999</v>
      </c>
      <c r="S74">
        <v>0.27709507900000002</v>
      </c>
      <c r="T74">
        <v>172</v>
      </c>
      <c r="U74" s="1">
        <v>1.7599999999999999E-8</v>
      </c>
      <c r="V74">
        <v>1.09305E-4</v>
      </c>
      <c r="W74" s="1">
        <v>2.84E-12</v>
      </c>
      <c r="X74">
        <v>0.12644997199999999</v>
      </c>
      <c r="Y74">
        <v>172</v>
      </c>
      <c r="Z74">
        <v>37</v>
      </c>
      <c r="AA74">
        <v>9</v>
      </c>
      <c r="AB74">
        <v>3</v>
      </c>
      <c r="AC74">
        <v>1</v>
      </c>
      <c r="AG74">
        <v>987477.6875</v>
      </c>
      <c r="AH74">
        <v>512323.625</v>
      </c>
      <c r="AI74">
        <v>279685.28129999997</v>
      </c>
      <c r="AJ74">
        <v>220217.875</v>
      </c>
      <c r="AK74">
        <v>31311.84375</v>
      </c>
      <c r="AO74">
        <v>5741.1494140000004</v>
      </c>
      <c r="AP74">
        <v>13846.583979999999</v>
      </c>
      <c r="AQ74">
        <v>31076.14258</v>
      </c>
      <c r="AR74">
        <v>73405.960940000004</v>
      </c>
      <c r="AS74">
        <v>31311.84375</v>
      </c>
      <c r="AW74">
        <v>0.51882046500000001</v>
      </c>
      <c r="AX74">
        <v>0.54591524599999997</v>
      </c>
      <c r="AY74">
        <v>0.78737741699999997</v>
      </c>
      <c r="AZ74">
        <v>0.142185748</v>
      </c>
      <c r="BD74">
        <v>4.6486487390000004</v>
      </c>
      <c r="BE74">
        <v>4.1111111640000004</v>
      </c>
      <c r="BF74">
        <v>3</v>
      </c>
      <c r="BG74">
        <v>3</v>
      </c>
      <c r="BK74">
        <v>25.322399000000001</v>
      </c>
      <c r="BL74">
        <v>10.954857000000001</v>
      </c>
      <c r="BM74">
        <v>41.089035000000003</v>
      </c>
      <c r="BN74">
        <v>456.75295599999998</v>
      </c>
      <c r="BO74">
        <v>38.145051000000002</v>
      </c>
      <c r="BP74">
        <v>11.479861</v>
      </c>
      <c r="BQ74">
        <v>26.665189999999999</v>
      </c>
      <c r="BR74">
        <v>27.105104000000001</v>
      </c>
      <c r="BS74">
        <v>19.304417999999998</v>
      </c>
      <c r="BT74">
        <v>30.645275000000002</v>
      </c>
      <c r="BU74">
        <v>19.223189999999999</v>
      </c>
      <c r="BV74">
        <v>1327.5218769999999</v>
      </c>
      <c r="BW74">
        <v>333.244213</v>
      </c>
      <c r="BX74">
        <v>2.7711160000000001</v>
      </c>
      <c r="BY74">
        <v>114.936239</v>
      </c>
      <c r="BZ74">
        <v>902.23980600000004</v>
      </c>
      <c r="CA74">
        <v>25.634581000000001</v>
      </c>
      <c r="CB74">
        <v>271.27785</v>
      </c>
      <c r="CC74">
        <v>36.593434000000002</v>
      </c>
      <c r="CD74" t="s">
        <v>116</v>
      </c>
      <c r="CE74">
        <v>107133734.59999999</v>
      </c>
      <c r="CF74">
        <v>77010373.329999998</v>
      </c>
      <c r="CG74">
        <v>50695137.329999998</v>
      </c>
      <c r="CH74">
        <v>40067377.82</v>
      </c>
      <c r="CI74">
        <v>30600094.350000001</v>
      </c>
      <c r="CJ74">
        <v>26209228.640000001</v>
      </c>
      <c r="CK74">
        <v>2243.5094789999998</v>
      </c>
      <c r="CL74">
        <v>2918.1144859999999</v>
      </c>
      <c r="CM74">
        <v>1590.365528</v>
      </c>
      <c r="CN74">
        <v>1344.5804880000001</v>
      </c>
      <c r="CO74">
        <v>1148.1525260000001</v>
      </c>
      <c r="CP74">
        <v>1109.451812</v>
      </c>
      <c r="CQ74">
        <v>4.2874299999999996</v>
      </c>
      <c r="CR74">
        <v>241.691824</v>
      </c>
      <c r="CS74">
        <v>25.963094850000001</v>
      </c>
      <c r="CT74">
        <v>0.479470069</v>
      </c>
      <c r="CU74">
        <v>0.51584366800000003</v>
      </c>
      <c r="CV74">
        <v>0.44309649699999998</v>
      </c>
      <c r="CW74">
        <v>0.40837622200000001</v>
      </c>
      <c r="CX74">
        <v>0.38026938300000002</v>
      </c>
      <c r="CY74">
        <v>0.35381585599999998</v>
      </c>
      <c r="CZ74">
        <v>4975459</v>
      </c>
      <c r="DA74">
        <v>392.50916799999999</v>
      </c>
      <c r="DB74" t="s">
        <v>117</v>
      </c>
      <c r="DC74" t="s">
        <v>118</v>
      </c>
      <c r="DD74" t="s">
        <v>114</v>
      </c>
    </row>
    <row r="75" spans="1:108" x14ac:dyDescent="0.3">
      <c r="A75" t="s">
        <v>199</v>
      </c>
      <c r="B75" s="2">
        <v>3</v>
      </c>
      <c r="C75">
        <v>42982.296880000002</v>
      </c>
      <c r="D75">
        <v>30920.615229999999</v>
      </c>
      <c r="E75">
        <v>551.19116210000004</v>
      </c>
      <c r="F75">
        <v>847</v>
      </c>
      <c r="G75">
        <v>36609.117189999997</v>
      </c>
      <c r="H75">
        <v>114719.375</v>
      </c>
      <c r="I75">
        <v>1.390085459</v>
      </c>
      <c r="J75">
        <v>0.41126686299999998</v>
      </c>
      <c r="K75">
        <v>2.3136314000000002E-2</v>
      </c>
      <c r="L75" s="1">
        <v>4.1199999999999998E-9</v>
      </c>
      <c r="M75">
        <v>0.52630627200000002</v>
      </c>
      <c r="N75">
        <v>2.4315111639999998</v>
      </c>
      <c r="O75">
        <v>1.1332000000000001E-4</v>
      </c>
      <c r="P75">
        <v>1.55007E-4</v>
      </c>
      <c r="Q75">
        <v>1.3882154229999999</v>
      </c>
      <c r="R75">
        <v>1.174087286</v>
      </c>
      <c r="S75">
        <v>0.37467339599999999</v>
      </c>
      <c r="T75">
        <v>10</v>
      </c>
      <c r="U75" s="1">
        <v>2.36E-8</v>
      </c>
      <c r="V75">
        <v>1.52156E-4</v>
      </c>
      <c r="W75" s="1">
        <v>3.6600000000000002E-12</v>
      </c>
      <c r="X75">
        <v>0.131290883</v>
      </c>
      <c r="Y75">
        <v>10</v>
      </c>
      <c r="Z75">
        <v>2</v>
      </c>
      <c r="AA75">
        <v>1</v>
      </c>
      <c r="AG75">
        <v>31966.662110000001</v>
      </c>
      <c r="AH75">
        <v>49980.285159999999</v>
      </c>
      <c r="AI75">
        <v>3491.5134280000002</v>
      </c>
      <c r="AO75">
        <v>3196.66626</v>
      </c>
      <c r="AP75">
        <v>24990.14258</v>
      </c>
      <c r="AQ75">
        <v>3491.5134280000002</v>
      </c>
      <c r="AW75">
        <v>1.563512802</v>
      </c>
      <c r="AX75">
        <v>6.9857813000000005E-2</v>
      </c>
      <c r="BD75">
        <v>5</v>
      </c>
      <c r="BE75">
        <v>2</v>
      </c>
      <c r="BK75">
        <v>25.245559</v>
      </c>
      <c r="BL75">
        <v>8.7713830000000002</v>
      </c>
      <c r="BM75">
        <v>58.013447999999997</v>
      </c>
      <c r="BN75">
        <v>143.63467700000001</v>
      </c>
      <c r="BO75">
        <v>33.101686999999998</v>
      </c>
      <c r="BP75">
        <v>17.979600999999999</v>
      </c>
      <c r="BQ75">
        <v>15.122085999999999</v>
      </c>
      <c r="BR75">
        <v>24.311451999999999</v>
      </c>
      <c r="BS75">
        <v>25.210864000000001</v>
      </c>
      <c r="BT75">
        <v>27.466640999999999</v>
      </c>
      <c r="BU75">
        <v>24.173850000000002</v>
      </c>
      <c r="BV75">
        <v>5887.2638040000002</v>
      </c>
      <c r="BW75">
        <v>2166.7960119999998</v>
      </c>
      <c r="BX75">
        <v>0.49693300000000001</v>
      </c>
      <c r="BY75">
        <v>148.417688</v>
      </c>
      <c r="BZ75">
        <v>4863.3466259999996</v>
      </c>
      <c r="CA75">
        <v>5.8389569999999997</v>
      </c>
      <c r="CB75">
        <v>201.89110400000001</v>
      </c>
      <c r="CC75">
        <v>3761.6610430000001</v>
      </c>
      <c r="CD75" t="s">
        <v>116</v>
      </c>
      <c r="CE75">
        <v>55391201.75</v>
      </c>
      <c r="CF75">
        <v>40345506.25</v>
      </c>
      <c r="CG75">
        <v>28696364.559999999</v>
      </c>
      <c r="CH75">
        <v>19756616.059999999</v>
      </c>
      <c r="CI75">
        <v>14152878.689999999</v>
      </c>
      <c r="CJ75">
        <v>10489827.5</v>
      </c>
      <c r="CK75">
        <v>5101.6587</v>
      </c>
      <c r="CL75">
        <v>6635.6859999999997</v>
      </c>
      <c r="CM75">
        <v>3835.7204999999999</v>
      </c>
      <c r="CN75">
        <v>2808.6615999999999</v>
      </c>
      <c r="CO75">
        <v>2185.2521999999999</v>
      </c>
      <c r="CP75">
        <v>1772.2565</v>
      </c>
      <c r="CQ75">
        <v>0.31437700000000002</v>
      </c>
      <c r="CR75">
        <v>354</v>
      </c>
      <c r="CS75">
        <v>1.315789474</v>
      </c>
      <c r="CT75">
        <v>0.65422714000000004</v>
      </c>
      <c r="CU75">
        <v>0.70385819999999999</v>
      </c>
      <c r="CV75">
        <v>0.60459613999999995</v>
      </c>
      <c r="CW75">
        <v>0.55722106000000005</v>
      </c>
      <c r="CX75">
        <v>0.51886980000000005</v>
      </c>
      <c r="CY75">
        <v>0.48277452999999998</v>
      </c>
      <c r="CZ75">
        <v>96317.125270000004</v>
      </c>
      <c r="DA75">
        <v>181.78707299999999</v>
      </c>
      <c r="DB75" t="s">
        <v>110</v>
      </c>
      <c r="DC75" t="s">
        <v>175</v>
      </c>
      <c r="DD75" t="s">
        <v>110</v>
      </c>
    </row>
    <row r="76" spans="1:108" x14ac:dyDescent="0.3">
      <c r="A76" t="s">
        <v>200</v>
      </c>
      <c r="B76" s="2">
        <v>4</v>
      </c>
      <c r="C76">
        <v>127419.5781</v>
      </c>
      <c r="D76">
        <v>97785.867190000004</v>
      </c>
      <c r="E76">
        <v>3298.4409179999998</v>
      </c>
      <c r="F76">
        <v>552</v>
      </c>
      <c r="G76">
        <v>100640.2969</v>
      </c>
      <c r="H76">
        <v>319578.8125</v>
      </c>
      <c r="I76">
        <v>1.3030469419999999</v>
      </c>
      <c r="J76">
        <v>0.32566034799999999</v>
      </c>
      <c r="K76">
        <v>5.4848800000000001E-3</v>
      </c>
      <c r="L76" s="1">
        <v>6.1299999999999995E-10</v>
      </c>
      <c r="M76">
        <v>0.40584725100000002</v>
      </c>
      <c r="N76">
        <v>3.0706839559999999</v>
      </c>
      <c r="O76">
        <v>1.75231E-4</v>
      </c>
      <c r="P76">
        <v>1.5176100000000001E-4</v>
      </c>
      <c r="Q76">
        <v>1.580865264</v>
      </c>
      <c r="R76">
        <v>1.2660890819999999</v>
      </c>
      <c r="S76">
        <v>0.398710966</v>
      </c>
      <c r="T76">
        <v>43</v>
      </c>
      <c r="U76" s="1">
        <v>1.7E-8</v>
      </c>
      <c r="V76">
        <v>1.11872E-4</v>
      </c>
      <c r="W76" s="1">
        <v>2.5799999999999999E-12</v>
      </c>
      <c r="X76">
        <v>8.3771802000000006E-2</v>
      </c>
      <c r="Y76">
        <v>43</v>
      </c>
      <c r="Z76">
        <v>9</v>
      </c>
      <c r="AA76">
        <v>3</v>
      </c>
      <c r="AB76">
        <v>1</v>
      </c>
      <c r="AG76">
        <v>246173.9063</v>
      </c>
      <c r="AH76">
        <v>92599.054690000004</v>
      </c>
      <c r="AI76">
        <v>140640.89060000001</v>
      </c>
      <c r="AJ76">
        <v>21159.23242</v>
      </c>
      <c r="AO76">
        <v>5724.9746089999999</v>
      </c>
      <c r="AP76">
        <v>10288.784180000001</v>
      </c>
      <c r="AQ76">
        <v>46880.296880000002</v>
      </c>
      <c r="AR76">
        <v>21159.23242</v>
      </c>
      <c r="AW76">
        <v>0.37615299200000002</v>
      </c>
      <c r="AX76">
        <v>1.5188156370000001</v>
      </c>
      <c r="AY76">
        <v>0.15044864999999999</v>
      </c>
      <c r="BD76">
        <v>4.777777672</v>
      </c>
      <c r="BE76">
        <v>3</v>
      </c>
      <c r="BF76">
        <v>3</v>
      </c>
      <c r="BK76">
        <v>24.244817999999999</v>
      </c>
      <c r="BL76">
        <v>10.761735</v>
      </c>
      <c r="BM76">
        <v>56.086204000000002</v>
      </c>
      <c r="BN76">
        <v>217.895015</v>
      </c>
      <c r="BO76">
        <v>34.524937000000001</v>
      </c>
      <c r="BP76">
        <v>15.330933</v>
      </c>
      <c r="BQ76">
        <v>19.194004</v>
      </c>
      <c r="BR76">
        <v>23.728458</v>
      </c>
      <c r="BS76">
        <v>24.071864000000001</v>
      </c>
      <c r="BT76">
        <v>27.32367</v>
      </c>
      <c r="BU76">
        <v>21.646546000000001</v>
      </c>
      <c r="BV76">
        <v>770.18790799999999</v>
      </c>
      <c r="BW76">
        <v>167.71600599999999</v>
      </c>
      <c r="BX76">
        <v>1.3341700000000001</v>
      </c>
      <c r="BY76">
        <v>87.781819999999996</v>
      </c>
      <c r="BZ76">
        <v>423.55845499999998</v>
      </c>
      <c r="CA76">
        <v>7.5393879999999998</v>
      </c>
      <c r="CB76">
        <v>133.620923</v>
      </c>
      <c r="CC76">
        <v>64.086302000000003</v>
      </c>
      <c r="CD76" t="s">
        <v>116</v>
      </c>
      <c r="CE76">
        <v>696193281.39999998</v>
      </c>
      <c r="CF76">
        <v>492973433.19999999</v>
      </c>
      <c r="CG76">
        <v>334615683</v>
      </c>
      <c r="CH76">
        <v>220245511.59999999</v>
      </c>
      <c r="CI76">
        <v>151504351.30000001</v>
      </c>
      <c r="CJ76">
        <v>106779797.8</v>
      </c>
      <c r="CK76">
        <v>5119.7193230000003</v>
      </c>
      <c r="CL76">
        <v>6659.1772819999996</v>
      </c>
      <c r="CM76">
        <v>3846.7186919999999</v>
      </c>
      <c r="CN76">
        <v>2823.2563030000001</v>
      </c>
      <c r="CO76">
        <v>2193.1971789999998</v>
      </c>
      <c r="CP76">
        <v>1775.823774</v>
      </c>
      <c r="CQ76">
        <v>19.868362000000001</v>
      </c>
      <c r="CR76">
        <v>1484.3</v>
      </c>
      <c r="CS76">
        <v>32.441911439999998</v>
      </c>
      <c r="CT76">
        <v>0.65587555500000005</v>
      </c>
      <c r="CU76">
        <v>0.70563166700000002</v>
      </c>
      <c r="CV76">
        <v>0.60611950299999995</v>
      </c>
      <c r="CW76">
        <v>0.55862505500000004</v>
      </c>
      <c r="CX76">
        <v>0.52017716400000003</v>
      </c>
      <c r="CY76">
        <v>0.483990947</v>
      </c>
      <c r="CZ76">
        <v>6336434</v>
      </c>
      <c r="DA76">
        <v>1905.966541</v>
      </c>
      <c r="DB76" t="s">
        <v>117</v>
      </c>
      <c r="DC76" t="s">
        <v>201</v>
      </c>
      <c r="DD76" t="s">
        <v>110</v>
      </c>
    </row>
    <row r="77" spans="1:108" x14ac:dyDescent="0.3">
      <c r="A77" t="s">
        <v>202</v>
      </c>
      <c r="B77" s="2">
        <v>6</v>
      </c>
      <c r="C77">
        <v>639711.4375</v>
      </c>
      <c r="D77">
        <v>421990.84379999997</v>
      </c>
      <c r="E77">
        <v>66450.617190000004</v>
      </c>
      <c r="F77">
        <v>1525</v>
      </c>
      <c r="G77">
        <v>424555.75</v>
      </c>
      <c r="H77">
        <v>1498839.375</v>
      </c>
      <c r="I77">
        <v>1.5159367319999999</v>
      </c>
      <c r="J77">
        <v>0.36866301299999998</v>
      </c>
      <c r="K77">
        <v>3.5919900000000002E-3</v>
      </c>
      <c r="L77" s="1">
        <v>3.2399999999999999E-11</v>
      </c>
      <c r="M77">
        <v>0.37170526399999998</v>
      </c>
      <c r="N77">
        <v>2.7125043870000001</v>
      </c>
      <c r="O77">
        <v>7.4857899999999998E-4</v>
      </c>
      <c r="P77">
        <v>1.6425000000000001E-4</v>
      </c>
      <c r="Q77">
        <v>1.651873589</v>
      </c>
      <c r="R77">
        <v>1.5067783589999999</v>
      </c>
      <c r="S77">
        <v>0.42680454299999998</v>
      </c>
      <c r="T77">
        <v>875</v>
      </c>
      <c r="U77" s="1">
        <v>1.6899999999999999E-8</v>
      </c>
      <c r="V77">
        <v>1.02799E-4</v>
      </c>
      <c r="W77" s="1">
        <v>2.7700000000000001E-12</v>
      </c>
      <c r="X77">
        <v>0.250480592</v>
      </c>
      <c r="Y77">
        <v>875</v>
      </c>
      <c r="Z77">
        <v>194</v>
      </c>
      <c r="AA77">
        <v>44</v>
      </c>
      <c r="AB77">
        <v>6</v>
      </c>
      <c r="AC77">
        <v>2</v>
      </c>
      <c r="AD77">
        <v>1</v>
      </c>
      <c r="AG77">
        <v>5755048</v>
      </c>
      <c r="AH77">
        <v>2778756.5</v>
      </c>
      <c r="AI77">
        <v>1333108.625</v>
      </c>
      <c r="AJ77">
        <v>395859.9375</v>
      </c>
      <c r="AK77">
        <v>518155.375</v>
      </c>
      <c r="AL77">
        <v>133557.10939999999</v>
      </c>
      <c r="AO77">
        <v>6577.1977539999998</v>
      </c>
      <c r="AP77">
        <v>14323.487300000001</v>
      </c>
      <c r="AQ77">
        <v>30297.92383</v>
      </c>
      <c r="AR77">
        <v>65976.65625</v>
      </c>
      <c r="AS77">
        <v>259077.6875</v>
      </c>
      <c r="AT77">
        <v>133557.10939999999</v>
      </c>
      <c r="AW77">
        <v>0.48283812399999998</v>
      </c>
      <c r="AX77">
        <v>0.479750067</v>
      </c>
      <c r="AY77">
        <v>0.29694500600000001</v>
      </c>
      <c r="AZ77">
        <v>1.308936119</v>
      </c>
      <c r="BA77">
        <v>0.25775495199999998</v>
      </c>
      <c r="BD77">
        <v>4.5103092189999998</v>
      </c>
      <c r="BE77">
        <v>4.4090909959999998</v>
      </c>
      <c r="BF77">
        <v>7.3333334920000004</v>
      </c>
      <c r="BG77">
        <v>3</v>
      </c>
      <c r="BH77">
        <v>2</v>
      </c>
      <c r="BK77">
        <v>25.490368</v>
      </c>
      <c r="BL77">
        <v>10.781986</v>
      </c>
      <c r="BM77">
        <v>55.467851000000003</v>
      </c>
      <c r="BN77">
        <v>218.18806599999999</v>
      </c>
      <c r="BO77">
        <v>35.971120999999997</v>
      </c>
      <c r="BP77">
        <v>16.529330999999999</v>
      </c>
      <c r="BQ77">
        <v>19.441790999999998</v>
      </c>
      <c r="BR77">
        <v>24.801397999999999</v>
      </c>
      <c r="BS77">
        <v>25.237016000000001</v>
      </c>
      <c r="BT77">
        <v>28.685834</v>
      </c>
      <c r="BU77">
        <v>23.192533000000001</v>
      </c>
      <c r="BV77">
        <v>872.33124399999997</v>
      </c>
      <c r="BW77">
        <v>250.94154599999999</v>
      </c>
      <c r="BX77">
        <v>0.77342699999999998</v>
      </c>
      <c r="BY77">
        <v>97.685834999999997</v>
      </c>
      <c r="BZ77">
        <v>547.84094100000004</v>
      </c>
      <c r="CA77">
        <v>5.965662</v>
      </c>
      <c r="CB77">
        <v>113.43955</v>
      </c>
      <c r="CC77">
        <v>84.188304000000002</v>
      </c>
      <c r="CD77" t="s">
        <v>139</v>
      </c>
      <c r="CE77">
        <v>148058713</v>
      </c>
      <c r="CF77">
        <v>107430040.7</v>
      </c>
      <c r="CG77">
        <v>74575972.659999996</v>
      </c>
      <c r="CH77">
        <v>51388268.789999999</v>
      </c>
      <c r="CI77">
        <v>36614571.549999997</v>
      </c>
      <c r="CJ77">
        <v>27014332.68</v>
      </c>
      <c r="CK77">
        <v>5134.779646</v>
      </c>
      <c r="CL77">
        <v>6678.7661189999999</v>
      </c>
      <c r="CM77">
        <v>3793.339868</v>
      </c>
      <c r="CN77">
        <v>2798.7868950000002</v>
      </c>
      <c r="CO77">
        <v>2174.9303770000001</v>
      </c>
      <c r="CP77">
        <v>1764.629504</v>
      </c>
      <c r="CQ77">
        <v>1.9548160000000001</v>
      </c>
      <c r="CR77">
        <v>368.50124099999999</v>
      </c>
      <c r="CS77">
        <v>6.1800172269999996</v>
      </c>
      <c r="CT77">
        <v>0.646025725</v>
      </c>
      <c r="CU77">
        <v>0.695034614</v>
      </c>
      <c r="CV77">
        <v>0.59701690200000002</v>
      </c>
      <c r="CW77">
        <v>0.55023572300000001</v>
      </c>
      <c r="CX77">
        <v>0.512365234</v>
      </c>
      <c r="CY77">
        <v>0.47672245200000002</v>
      </c>
      <c r="CZ77">
        <v>16220290</v>
      </c>
      <c r="DA77">
        <v>242.60983100000001</v>
      </c>
      <c r="DB77" t="s">
        <v>117</v>
      </c>
      <c r="DC77" t="s">
        <v>137</v>
      </c>
      <c r="DD77" t="s">
        <v>114</v>
      </c>
    </row>
    <row r="78" spans="1:108" x14ac:dyDescent="0.3">
      <c r="A78" t="s">
        <v>203</v>
      </c>
      <c r="B78" s="2">
        <v>3</v>
      </c>
      <c r="C78">
        <v>129473.6406</v>
      </c>
      <c r="D78">
        <v>84465.21875</v>
      </c>
      <c r="E78">
        <v>2832.6523440000001</v>
      </c>
      <c r="F78">
        <v>781</v>
      </c>
      <c r="G78">
        <v>89357.273440000004</v>
      </c>
      <c r="H78">
        <v>303810.8125</v>
      </c>
      <c r="I78">
        <v>1.5328633789999999</v>
      </c>
      <c r="J78">
        <v>0.354759037</v>
      </c>
      <c r="K78">
        <v>8.7401949999999992E-3</v>
      </c>
      <c r="L78" s="1">
        <v>7.4500000000000001E-10</v>
      </c>
      <c r="M78">
        <v>0.385652989</v>
      </c>
      <c r="N78">
        <v>2.8188147539999999</v>
      </c>
      <c r="O78">
        <v>1.7774199999999999E-4</v>
      </c>
      <c r="P78">
        <v>1.6068000000000001E-4</v>
      </c>
      <c r="Q78">
        <v>1.6217272279999999</v>
      </c>
      <c r="R78">
        <v>1.4489434960000001</v>
      </c>
      <c r="S78">
        <v>0.426165342</v>
      </c>
      <c r="T78">
        <v>43</v>
      </c>
      <c r="U78" s="1">
        <v>1.9099999999999999E-8</v>
      </c>
      <c r="V78">
        <v>1.1864199999999999E-4</v>
      </c>
      <c r="W78" s="1">
        <v>3.0599999999999999E-12</v>
      </c>
      <c r="X78">
        <v>0.12549090399999999</v>
      </c>
      <c r="Y78">
        <v>43</v>
      </c>
      <c r="Z78">
        <v>10</v>
      </c>
      <c r="AA78">
        <v>1</v>
      </c>
      <c r="AG78">
        <v>237443.5938</v>
      </c>
      <c r="AH78">
        <v>104671.9844</v>
      </c>
      <c r="AI78">
        <v>113034.36719999999</v>
      </c>
      <c r="AO78">
        <v>5521.9438479999999</v>
      </c>
      <c r="AP78">
        <v>10467.19824</v>
      </c>
      <c r="AQ78">
        <v>113034.36719999999</v>
      </c>
      <c r="AW78">
        <v>0.44082883</v>
      </c>
      <c r="AX78">
        <v>1.0798913240000001</v>
      </c>
      <c r="BD78">
        <v>4.3000001909999996</v>
      </c>
      <c r="BE78">
        <v>10</v>
      </c>
      <c r="BK78">
        <v>23.454827000000002</v>
      </c>
      <c r="BL78">
        <v>9.48203</v>
      </c>
      <c r="BM78">
        <v>55.584654999999998</v>
      </c>
      <c r="BN78">
        <v>174.34491199999999</v>
      </c>
      <c r="BO78">
        <v>32.572851999999997</v>
      </c>
      <c r="BP78">
        <v>15.485493999999999</v>
      </c>
      <c r="BQ78">
        <v>17.087357999999998</v>
      </c>
      <c r="BR78">
        <v>22.565564999999999</v>
      </c>
      <c r="BS78">
        <v>22.824148000000001</v>
      </c>
      <c r="BT78">
        <v>26.129663000000001</v>
      </c>
      <c r="BU78">
        <v>21.910312000000001</v>
      </c>
      <c r="BV78">
        <v>3309.8526069999998</v>
      </c>
      <c r="BW78">
        <v>1203.6358869999999</v>
      </c>
      <c r="BX78">
        <v>0.893096</v>
      </c>
      <c r="BY78">
        <v>135.978678</v>
      </c>
      <c r="BZ78">
        <v>2614.6207399999998</v>
      </c>
      <c r="CA78">
        <v>10.092339000000001</v>
      </c>
      <c r="CB78">
        <v>192.63763499999999</v>
      </c>
      <c r="CC78">
        <v>644.07456999999999</v>
      </c>
      <c r="CD78" t="s">
        <v>116</v>
      </c>
      <c r="CE78">
        <v>141850432.80000001</v>
      </c>
      <c r="CF78">
        <v>102075114.8</v>
      </c>
      <c r="CG78">
        <v>71165699.650000006</v>
      </c>
      <c r="CH78">
        <v>48039057.640000001</v>
      </c>
      <c r="CI78">
        <v>33817932.030000001</v>
      </c>
      <c r="CJ78">
        <v>24540718.370000001</v>
      </c>
      <c r="CK78">
        <v>5101.6587</v>
      </c>
      <c r="CL78">
        <v>6635.6859999999997</v>
      </c>
      <c r="CM78">
        <v>3835.7204999999999</v>
      </c>
      <c r="CN78">
        <v>2808.6615999999999</v>
      </c>
      <c r="CO78">
        <v>2185.2521999999999</v>
      </c>
      <c r="CP78">
        <v>1772.2565</v>
      </c>
      <c r="CQ78">
        <v>1.959886</v>
      </c>
      <c r="CR78">
        <v>416.39393899999999</v>
      </c>
      <c r="CS78">
        <v>5.0126582280000003</v>
      </c>
      <c r="CT78">
        <v>0.65422714000000004</v>
      </c>
      <c r="CU78">
        <v>0.70385819999999999</v>
      </c>
      <c r="CV78">
        <v>0.60459613999999995</v>
      </c>
      <c r="CW78">
        <v>0.55722106000000005</v>
      </c>
      <c r="CX78">
        <v>0.51886980000000005</v>
      </c>
      <c r="CY78">
        <v>0.48277452999999998</v>
      </c>
      <c r="CZ78">
        <v>512144.95880000002</v>
      </c>
      <c r="DA78">
        <v>179.436443</v>
      </c>
      <c r="DB78" t="s">
        <v>110</v>
      </c>
      <c r="DC78" t="s">
        <v>110</v>
      </c>
      <c r="DD78" t="s">
        <v>114</v>
      </c>
    </row>
    <row r="79" spans="1:108" x14ac:dyDescent="0.3">
      <c r="A79" t="s">
        <v>204</v>
      </c>
      <c r="B79" s="2">
        <v>6</v>
      </c>
      <c r="C79">
        <v>837830.6875</v>
      </c>
      <c r="D79">
        <v>488994.53129999997</v>
      </c>
      <c r="E79">
        <v>124893.27340000001</v>
      </c>
      <c r="F79">
        <v>1068</v>
      </c>
      <c r="G79">
        <v>508287.25</v>
      </c>
      <c r="H79">
        <v>2072318.375</v>
      </c>
      <c r="I79">
        <v>1.713374376</v>
      </c>
      <c r="J79">
        <v>0.48341554399999997</v>
      </c>
      <c r="K79">
        <v>2.1011739999999999E-3</v>
      </c>
      <c r="L79" s="1">
        <v>1.97E-11</v>
      </c>
      <c r="M79">
        <v>0.36545673000000001</v>
      </c>
      <c r="N79">
        <v>2.0686135289999998</v>
      </c>
      <c r="O79">
        <v>9.7764899999999992E-4</v>
      </c>
      <c r="P79">
        <v>1.58562E-4</v>
      </c>
      <c r="Q79">
        <v>1.665935516</v>
      </c>
      <c r="R79">
        <v>1.64834094</v>
      </c>
      <c r="S79">
        <v>0.40429630900000002</v>
      </c>
      <c r="T79">
        <v>1603</v>
      </c>
      <c r="U79" s="1">
        <v>1.6199999999999999E-8</v>
      </c>
      <c r="V79">
        <v>1.0230600000000001E-4</v>
      </c>
      <c r="W79" s="1">
        <v>2.5700000000000002E-12</v>
      </c>
      <c r="X79">
        <v>0.16934458899999999</v>
      </c>
      <c r="Y79">
        <v>1603</v>
      </c>
      <c r="Z79">
        <v>339</v>
      </c>
      <c r="AA79">
        <v>63</v>
      </c>
      <c r="AB79">
        <v>16</v>
      </c>
      <c r="AC79">
        <v>4</v>
      </c>
      <c r="AD79">
        <v>1</v>
      </c>
      <c r="AG79">
        <v>10218051</v>
      </c>
      <c r="AH79">
        <v>5087824.5</v>
      </c>
      <c r="AI79">
        <v>2002799.375</v>
      </c>
      <c r="AJ79">
        <v>1169442</v>
      </c>
      <c r="AK79">
        <v>998446.625</v>
      </c>
      <c r="AL79">
        <v>326808.46879999997</v>
      </c>
      <c r="AO79">
        <v>6374.330078</v>
      </c>
      <c r="AP79">
        <v>15008.33203</v>
      </c>
      <c r="AQ79">
        <v>31790.466799999998</v>
      </c>
      <c r="AR79">
        <v>73090.125</v>
      </c>
      <c r="AS79">
        <v>249611.6563</v>
      </c>
      <c r="AT79">
        <v>326808.46879999997</v>
      </c>
      <c r="AW79">
        <v>0.49792513300000002</v>
      </c>
      <c r="AX79">
        <v>0.393645525</v>
      </c>
      <c r="AY79">
        <v>0.58390372999999995</v>
      </c>
      <c r="AZ79">
        <v>0.85378038899999997</v>
      </c>
      <c r="BA79">
        <v>0.32731691000000002</v>
      </c>
      <c r="BD79">
        <v>4.7286133770000003</v>
      </c>
      <c r="BE79">
        <v>5.380952358</v>
      </c>
      <c r="BF79">
        <v>3.9375</v>
      </c>
      <c r="BG79">
        <v>4</v>
      </c>
      <c r="BH79">
        <v>4</v>
      </c>
      <c r="BK79">
        <v>25.574006000000001</v>
      </c>
      <c r="BL79">
        <v>12.323344000000001</v>
      </c>
      <c r="BM79">
        <v>53.473511000000002</v>
      </c>
      <c r="BN79">
        <v>270.38453700000002</v>
      </c>
      <c r="BO79">
        <v>37.640241000000003</v>
      </c>
      <c r="BP79">
        <v>14.541651</v>
      </c>
      <c r="BQ79">
        <v>23.098589</v>
      </c>
      <c r="BR79">
        <v>24.89556</v>
      </c>
      <c r="BS79">
        <v>24.573767</v>
      </c>
      <c r="BT79">
        <v>29.365428999999999</v>
      </c>
      <c r="BU79">
        <v>22.592952</v>
      </c>
      <c r="BV79">
        <v>916.106897</v>
      </c>
      <c r="BW79">
        <v>270.30060700000001</v>
      </c>
      <c r="BX79">
        <v>0.88578100000000004</v>
      </c>
      <c r="BY79">
        <v>105.38134599999999</v>
      </c>
      <c r="BZ79">
        <v>589.984421</v>
      </c>
      <c r="CA79">
        <v>8.1117720000000002</v>
      </c>
      <c r="CB79">
        <v>95.488455000000002</v>
      </c>
      <c r="CC79">
        <v>34.628366</v>
      </c>
      <c r="CD79" t="s">
        <v>139</v>
      </c>
      <c r="CE79">
        <v>238246807.69999999</v>
      </c>
      <c r="CF79">
        <v>172261621.90000001</v>
      </c>
      <c r="CG79">
        <v>118483949.8</v>
      </c>
      <c r="CH79">
        <v>80236068.349999994</v>
      </c>
      <c r="CI79">
        <v>64655342.950000003</v>
      </c>
      <c r="CJ79">
        <v>45483146.020000003</v>
      </c>
      <c r="CK79">
        <v>6175.5708969999996</v>
      </c>
      <c r="CL79">
        <v>8032.5147139999999</v>
      </c>
      <c r="CM79">
        <v>4552.1317929999996</v>
      </c>
      <c r="CN79">
        <v>3319.2356340000001</v>
      </c>
      <c r="CO79">
        <v>2939.4699310000001</v>
      </c>
      <c r="CP79">
        <v>2334.4049129999999</v>
      </c>
      <c r="CQ79">
        <v>4.0761859999999999</v>
      </c>
      <c r="CR79">
        <v>379.50129900000002</v>
      </c>
      <c r="CS79">
        <v>10.69785839</v>
      </c>
      <c r="CT79">
        <v>0.68966913200000002</v>
      </c>
      <c r="CU79">
        <v>0.741988906</v>
      </c>
      <c r="CV79">
        <v>0.63734946299999995</v>
      </c>
      <c r="CW79">
        <v>0.58740789100000002</v>
      </c>
      <c r="CX79">
        <v>0.54697897900000003</v>
      </c>
      <c r="CY79">
        <v>0.50892827200000001</v>
      </c>
      <c r="CZ79">
        <v>40810310</v>
      </c>
      <c r="DA79">
        <v>324.69837799999999</v>
      </c>
      <c r="DB79" t="s">
        <v>117</v>
      </c>
      <c r="DC79" t="s">
        <v>137</v>
      </c>
      <c r="DD79" t="s">
        <v>135</v>
      </c>
    </row>
    <row r="80" spans="1:108" x14ac:dyDescent="0.3">
      <c r="A80" t="s">
        <v>205</v>
      </c>
      <c r="B80" s="2">
        <v>3</v>
      </c>
      <c r="C80">
        <v>73532.945309999996</v>
      </c>
      <c r="D80">
        <v>51432.324220000002</v>
      </c>
      <c r="E80">
        <v>1641.223389</v>
      </c>
      <c r="F80">
        <v>286</v>
      </c>
      <c r="G80">
        <v>57130.101560000003</v>
      </c>
      <c r="H80">
        <v>182624.07810000001</v>
      </c>
      <c r="I80">
        <v>1.4297029969999999</v>
      </c>
      <c r="J80">
        <v>0.50284916199999996</v>
      </c>
      <c r="K80">
        <v>5.006117E-3</v>
      </c>
      <c r="L80" s="1">
        <v>1.5300000000000001E-9</v>
      </c>
      <c r="M80">
        <v>0.61838859300000004</v>
      </c>
      <c r="N80">
        <v>1.9886680839999999</v>
      </c>
      <c r="O80">
        <v>1.4236899999999999E-4</v>
      </c>
      <c r="P80">
        <v>1.7053500000000001E-4</v>
      </c>
      <c r="Q80">
        <v>1.2806941270000001</v>
      </c>
      <c r="R80">
        <v>1.287113905</v>
      </c>
      <c r="S80">
        <v>0.40264651200000001</v>
      </c>
      <c r="T80">
        <v>20</v>
      </c>
      <c r="U80" s="1">
        <v>1.5799999999999999E-8</v>
      </c>
      <c r="V80" s="1">
        <v>9.2899999999999995E-5</v>
      </c>
      <c r="W80" s="1">
        <v>2.6999999999999998E-12</v>
      </c>
      <c r="X80">
        <v>4.8773087999999999E-2</v>
      </c>
      <c r="Y80">
        <v>20</v>
      </c>
      <c r="Z80">
        <v>5</v>
      </c>
      <c r="AA80">
        <v>1</v>
      </c>
      <c r="AG80">
        <v>152013.01560000001</v>
      </c>
      <c r="AH80">
        <v>91629.992190000004</v>
      </c>
      <c r="AI80">
        <v>36243.480470000002</v>
      </c>
      <c r="AO80">
        <v>7600.6508789999998</v>
      </c>
      <c r="AP80">
        <v>18325.998049999998</v>
      </c>
      <c r="AQ80">
        <v>36243.480470000002</v>
      </c>
      <c r="AW80">
        <v>0.60277730200000001</v>
      </c>
      <c r="AX80">
        <v>0.39554166800000001</v>
      </c>
      <c r="BD80">
        <v>4</v>
      </c>
      <c r="BE80">
        <v>5</v>
      </c>
      <c r="BK80">
        <v>26.347971999999999</v>
      </c>
      <c r="BL80">
        <v>12.77988</v>
      </c>
      <c r="BM80">
        <v>54.521327999999997</v>
      </c>
      <c r="BN80">
        <v>272.73820499999999</v>
      </c>
      <c r="BO80">
        <v>38.590899999999998</v>
      </c>
      <c r="BP80">
        <v>15.14817</v>
      </c>
      <c r="BQ80">
        <v>23.442730000000001</v>
      </c>
      <c r="BR80">
        <v>25.50244</v>
      </c>
      <c r="BS80">
        <v>26.037298</v>
      </c>
      <c r="BT80">
        <v>30.302002999999999</v>
      </c>
      <c r="BU80">
        <v>23.361713000000002</v>
      </c>
      <c r="BV80">
        <v>895.32838800000002</v>
      </c>
      <c r="BW80">
        <v>202.498516</v>
      </c>
      <c r="BX80">
        <v>1</v>
      </c>
      <c r="BY80">
        <v>98.499964000000006</v>
      </c>
      <c r="BZ80">
        <v>520.08011899999997</v>
      </c>
      <c r="CA80">
        <v>9.1132539999999995</v>
      </c>
      <c r="CB80">
        <v>88.547477999999998</v>
      </c>
      <c r="CC80">
        <v>36.706726000000003</v>
      </c>
      <c r="CD80" t="s">
        <v>139</v>
      </c>
      <c r="CE80">
        <v>46323575.899999999</v>
      </c>
      <c r="CF80">
        <v>34187482.5</v>
      </c>
      <c r="CG80">
        <v>24338254.050000001</v>
      </c>
      <c r="CH80">
        <v>17020269.329999998</v>
      </c>
      <c r="CI80">
        <v>14212861.43</v>
      </c>
      <c r="CJ80">
        <v>10316831.050000001</v>
      </c>
      <c r="CK80">
        <v>6273.7581</v>
      </c>
      <c r="CL80">
        <v>8160.2259999999997</v>
      </c>
      <c r="CM80">
        <v>4627.3664399999998</v>
      </c>
      <c r="CN80">
        <v>3369.7850800000001</v>
      </c>
      <c r="CO80">
        <v>3013.49748</v>
      </c>
      <c r="CP80">
        <v>2389.5705800000001</v>
      </c>
      <c r="CQ80">
        <v>0.35471399999999997</v>
      </c>
      <c r="CR80">
        <v>351.47618999999997</v>
      </c>
      <c r="CS80">
        <v>0.25751073000000002</v>
      </c>
      <c r="CT80">
        <v>0.69431271400000005</v>
      </c>
      <c r="CU80">
        <v>0.74698476000000003</v>
      </c>
      <c r="CV80">
        <v>0.64164077600000002</v>
      </c>
      <c r="CW80">
        <v>0.591362944</v>
      </c>
      <c r="CX80">
        <v>0.55066181999999997</v>
      </c>
      <c r="CY80">
        <v>0.51235491399999999</v>
      </c>
      <c r="CZ80">
        <v>293648.56229999999</v>
      </c>
      <c r="DA80">
        <v>176.96917400000001</v>
      </c>
      <c r="DB80" t="s">
        <v>117</v>
      </c>
      <c r="DC80" t="s">
        <v>137</v>
      </c>
      <c r="DD80" t="s">
        <v>110</v>
      </c>
    </row>
    <row r="81" spans="1:108" x14ac:dyDescent="0.3">
      <c r="A81" t="s">
        <v>206</v>
      </c>
      <c r="B81" s="2">
        <v>2</v>
      </c>
      <c r="C81">
        <v>32433.396479999999</v>
      </c>
      <c r="D81">
        <v>25964.691409999999</v>
      </c>
      <c r="E81">
        <v>287.33984379999998</v>
      </c>
      <c r="F81">
        <v>930</v>
      </c>
      <c r="G81">
        <v>29631.64258</v>
      </c>
      <c r="H81">
        <v>95176.273440000004</v>
      </c>
      <c r="I81">
        <v>1.24913466</v>
      </c>
      <c r="J81">
        <v>0.32725357999999999</v>
      </c>
      <c r="K81">
        <v>3.1385370000000003E-2</v>
      </c>
      <c r="L81" s="1">
        <v>7.06E-9</v>
      </c>
      <c r="M81">
        <v>0.39861011499999999</v>
      </c>
      <c r="N81">
        <v>3.0557343960000001</v>
      </c>
      <c r="O81" s="1">
        <v>4.1999999999999998E-5</v>
      </c>
      <c r="P81">
        <v>1.36499E-4</v>
      </c>
      <c r="Q81">
        <v>1.5951517820000001</v>
      </c>
      <c r="R81">
        <v>1.094552755</v>
      </c>
      <c r="S81">
        <v>0.34077185399999999</v>
      </c>
      <c r="T81">
        <v>3</v>
      </c>
      <c r="U81" s="1">
        <v>1.39E-8</v>
      </c>
      <c r="V81">
        <v>1.01984E-4</v>
      </c>
      <c r="W81" s="1">
        <v>1.9E-12</v>
      </c>
      <c r="X81">
        <v>0.12694422899999999</v>
      </c>
      <c r="Y81">
        <v>3</v>
      </c>
      <c r="Z81">
        <v>1</v>
      </c>
      <c r="AG81">
        <v>23563.04492</v>
      </c>
      <c r="AH81">
        <v>15658.606449999999</v>
      </c>
      <c r="AO81">
        <v>7854.3481449999999</v>
      </c>
      <c r="AP81">
        <v>15658.606449999999</v>
      </c>
      <c r="AW81">
        <v>0.66454088700000002</v>
      </c>
      <c r="BD81">
        <v>3</v>
      </c>
      <c r="BK81">
        <v>25.455932000000001</v>
      </c>
      <c r="BL81">
        <v>8.7461090000000006</v>
      </c>
      <c r="BM81">
        <v>58.948036999999999</v>
      </c>
      <c r="BN81">
        <v>138.96283600000001</v>
      </c>
      <c r="BO81">
        <v>33.114409000000002</v>
      </c>
      <c r="BP81">
        <v>18.277809999999999</v>
      </c>
      <c r="BQ81">
        <v>14.836600000000001</v>
      </c>
      <c r="BR81">
        <v>24.501009</v>
      </c>
      <c r="BS81">
        <v>25.410038</v>
      </c>
      <c r="BT81">
        <v>27.604035</v>
      </c>
      <c r="BU81">
        <v>24.380547</v>
      </c>
      <c r="BV81">
        <v>6177.0691639999995</v>
      </c>
      <c r="BW81">
        <v>2212.0720459999998</v>
      </c>
      <c r="BX81">
        <v>0.50144100000000003</v>
      </c>
      <c r="BY81">
        <v>146.30315999999999</v>
      </c>
      <c r="BZ81">
        <v>5073.1815559999995</v>
      </c>
      <c r="CA81">
        <v>6.308357</v>
      </c>
      <c r="CB81">
        <v>227.919308</v>
      </c>
      <c r="CC81">
        <v>4169.56196</v>
      </c>
      <c r="CD81" t="s">
        <v>116</v>
      </c>
      <c r="CE81">
        <v>33853740.75</v>
      </c>
      <c r="CF81">
        <v>24680133.75</v>
      </c>
      <c r="CG81">
        <v>17581058.129999999</v>
      </c>
      <c r="CH81">
        <v>12123392</v>
      </c>
      <c r="CI81">
        <v>8698202.5</v>
      </c>
      <c r="CJ81">
        <v>6458797.9000000004</v>
      </c>
      <c r="CK81">
        <v>5101.6587</v>
      </c>
      <c r="CL81">
        <v>6635.6859999999997</v>
      </c>
      <c r="CM81">
        <v>3835.7204999999999</v>
      </c>
      <c r="CN81">
        <v>2808.6615999999999</v>
      </c>
      <c r="CO81">
        <v>2185.2521999999999</v>
      </c>
      <c r="CP81">
        <v>1772.2565</v>
      </c>
      <c r="CQ81">
        <v>0.134376</v>
      </c>
      <c r="CR81">
        <v>138.75</v>
      </c>
      <c r="CS81">
        <v>2.9411764709999999</v>
      </c>
      <c r="CT81">
        <v>0.65422714000000004</v>
      </c>
      <c r="CU81">
        <v>0.70385819999999999</v>
      </c>
      <c r="CV81">
        <v>0.60459613999999995</v>
      </c>
      <c r="CW81">
        <v>0.55722106000000005</v>
      </c>
      <c r="CX81">
        <v>0.51886980000000005</v>
      </c>
      <c r="CY81">
        <v>0.48277452999999998</v>
      </c>
      <c r="CZ81">
        <v>57734.068950000001</v>
      </c>
      <c r="DA81">
        <v>198.24867499999999</v>
      </c>
      <c r="DB81" t="s">
        <v>121</v>
      </c>
      <c r="DC81" t="s">
        <v>110</v>
      </c>
      <c r="DD81" t="s">
        <v>110</v>
      </c>
    </row>
    <row r="82" spans="1:108" x14ac:dyDescent="0.3">
      <c r="A82" t="s">
        <v>207</v>
      </c>
      <c r="B82" s="2">
        <v>3</v>
      </c>
      <c r="C82">
        <v>57956.101560000003</v>
      </c>
      <c r="D82">
        <v>18712.644530000001</v>
      </c>
      <c r="E82">
        <v>1027.7146</v>
      </c>
      <c r="F82">
        <v>658</v>
      </c>
      <c r="G82">
        <v>37357.289060000003</v>
      </c>
      <c r="H82">
        <v>150432.39060000001</v>
      </c>
      <c r="I82">
        <v>3.0971624850000001</v>
      </c>
      <c r="J82">
        <v>0.73641365800000003</v>
      </c>
      <c r="K82">
        <v>1.7613698000000001E-2</v>
      </c>
      <c r="L82" s="1">
        <v>2.9600000000000001E-9</v>
      </c>
      <c r="M82">
        <v>0.57068920099999998</v>
      </c>
      <c r="N82">
        <v>1.3579324479999999</v>
      </c>
      <c r="O82">
        <v>1.52893E-4</v>
      </c>
      <c r="P82">
        <v>1.49937E-4</v>
      </c>
      <c r="Q82">
        <v>1.333141804</v>
      </c>
      <c r="R82">
        <v>1.5514000649999999</v>
      </c>
      <c r="S82">
        <v>0.38526344299999998</v>
      </c>
      <c r="T82">
        <v>17</v>
      </c>
      <c r="U82" s="1">
        <v>2.2399999999999999E-8</v>
      </c>
      <c r="V82">
        <v>1.4926100000000001E-4</v>
      </c>
      <c r="W82" s="1">
        <v>3.3599999999999998E-12</v>
      </c>
      <c r="X82">
        <v>9.8658814999999997E-2</v>
      </c>
      <c r="Y82">
        <v>17</v>
      </c>
      <c r="Z82">
        <v>5</v>
      </c>
      <c r="AA82">
        <v>1</v>
      </c>
      <c r="AG82">
        <v>70326.617190000004</v>
      </c>
      <c r="AH82">
        <v>46419.769529999998</v>
      </c>
      <c r="AI82">
        <v>37346.476560000003</v>
      </c>
      <c r="AO82">
        <v>4136.8598629999997</v>
      </c>
      <c r="AP82">
        <v>9283.9541019999997</v>
      </c>
      <c r="AQ82">
        <v>37346.476560000003</v>
      </c>
      <c r="AW82">
        <v>0.66005974999999995</v>
      </c>
      <c r="AX82">
        <v>0.80453819000000004</v>
      </c>
      <c r="BD82">
        <v>3.4000000950000002</v>
      </c>
      <c r="BE82">
        <v>5</v>
      </c>
      <c r="BK82">
        <v>24.245699999999999</v>
      </c>
      <c r="BL82">
        <v>8.9096530000000005</v>
      </c>
      <c r="BM82">
        <v>56.442748000000002</v>
      </c>
      <c r="BN82">
        <v>147.80025900000001</v>
      </c>
      <c r="BO82">
        <v>32.199919999999999</v>
      </c>
      <c r="BP82">
        <v>16.40192</v>
      </c>
      <c r="BQ82">
        <v>15.798</v>
      </c>
      <c r="BR82">
        <v>23.524947000000001</v>
      </c>
      <c r="BS82">
        <v>24.019812999999999</v>
      </c>
      <c r="BT82">
        <v>26.495467000000001</v>
      </c>
      <c r="BU82">
        <v>23.015892999999998</v>
      </c>
      <c r="BV82">
        <v>3792.6632</v>
      </c>
      <c r="BW82">
        <v>1555.7560000000001</v>
      </c>
      <c r="BX82">
        <v>1.2E-2</v>
      </c>
      <c r="BY82">
        <v>154.16235399999999</v>
      </c>
      <c r="BZ82">
        <v>3152.2968000000001</v>
      </c>
      <c r="CA82">
        <v>4.0175999999999998</v>
      </c>
      <c r="CB82">
        <v>145.16159999999999</v>
      </c>
      <c r="CC82">
        <v>91.970399999999998</v>
      </c>
      <c r="CD82" t="s">
        <v>116</v>
      </c>
      <c r="CE82">
        <v>64024952.5</v>
      </c>
      <c r="CF82">
        <v>46498654.579999998</v>
      </c>
      <c r="CG82">
        <v>32918035.579999998</v>
      </c>
      <c r="CH82">
        <v>22561370.920000002</v>
      </c>
      <c r="CI82">
        <v>16100180.33</v>
      </c>
      <c r="CJ82">
        <v>11878589.539999999</v>
      </c>
      <c r="CK82">
        <v>5101.6587</v>
      </c>
      <c r="CL82">
        <v>6635.6859999999997</v>
      </c>
      <c r="CM82">
        <v>3835.7204999999999</v>
      </c>
      <c r="CN82">
        <v>2808.6615999999999</v>
      </c>
      <c r="CO82">
        <v>2185.2521999999999</v>
      </c>
      <c r="CP82">
        <v>1772.2565</v>
      </c>
      <c r="CQ82">
        <v>0.26980399999999999</v>
      </c>
      <c r="CR82">
        <v>302.41666700000002</v>
      </c>
      <c r="CS82">
        <v>0.559440559</v>
      </c>
      <c r="CT82">
        <v>0.65422714000000004</v>
      </c>
      <c r="CU82">
        <v>0.70385819999999999</v>
      </c>
      <c r="CV82">
        <v>0.60459613999999995</v>
      </c>
      <c r="CW82">
        <v>0.55722106000000005</v>
      </c>
      <c r="CX82">
        <v>0.51886980000000005</v>
      </c>
      <c r="CY82">
        <v>0.48277452999999998</v>
      </c>
      <c r="CZ82">
        <v>149588.83309999999</v>
      </c>
      <c r="DA82">
        <v>143.613437</v>
      </c>
      <c r="DB82" t="s">
        <v>133</v>
      </c>
      <c r="DC82" t="s">
        <v>111</v>
      </c>
      <c r="DD82" t="s">
        <v>110</v>
      </c>
    </row>
    <row r="83" spans="1:108" x14ac:dyDescent="0.3">
      <c r="A83" t="s">
        <v>208</v>
      </c>
      <c r="B83" s="2">
        <v>3</v>
      </c>
      <c r="C83">
        <v>44138.828130000002</v>
      </c>
      <c r="D83">
        <v>35216.050779999998</v>
      </c>
      <c r="E83">
        <v>584.77313230000004</v>
      </c>
      <c r="F83">
        <v>339</v>
      </c>
      <c r="G83">
        <v>41058.046880000002</v>
      </c>
      <c r="H83">
        <v>126186.9063</v>
      </c>
      <c r="I83">
        <v>1.2533724310000001</v>
      </c>
      <c r="J83">
        <v>0.34688925700000001</v>
      </c>
      <c r="K83">
        <v>8.2566029999999995E-3</v>
      </c>
      <c r="L83" s="1">
        <v>3.5699999999999999E-9</v>
      </c>
      <c r="M83">
        <v>0.46149679999999998</v>
      </c>
      <c r="N83">
        <v>2.8827645780000002</v>
      </c>
      <c r="O83">
        <v>1.2679600000000001E-4</v>
      </c>
      <c r="P83">
        <v>1.6423499999999999E-4</v>
      </c>
      <c r="Q83">
        <v>1.482490182</v>
      </c>
      <c r="R83">
        <v>1.075034738</v>
      </c>
      <c r="S83">
        <v>0.34978929199999997</v>
      </c>
      <c r="T83">
        <v>12</v>
      </c>
      <c r="U83" s="1">
        <v>2.7400000000000001E-8</v>
      </c>
      <c r="V83">
        <v>1.6659699999999999E-4</v>
      </c>
      <c r="W83" s="1">
        <v>4.4899999999999996E-12</v>
      </c>
      <c r="X83">
        <v>5.5675514000000002E-2</v>
      </c>
      <c r="Y83">
        <v>12</v>
      </c>
      <c r="Z83">
        <v>3</v>
      </c>
      <c r="AA83">
        <v>1</v>
      </c>
      <c r="AG83">
        <v>53305.53125</v>
      </c>
      <c r="AH83">
        <v>12642.820309999999</v>
      </c>
      <c r="AI83">
        <v>30091.609380000002</v>
      </c>
      <c r="AO83">
        <v>4442.1274409999996</v>
      </c>
      <c r="AP83">
        <v>4214.2734380000002</v>
      </c>
      <c r="AQ83">
        <v>30091.609380000002</v>
      </c>
      <c r="AW83">
        <v>0.237176523</v>
      </c>
      <c r="AX83">
        <v>2.380134344</v>
      </c>
      <c r="BD83">
        <v>4</v>
      </c>
      <c r="BE83">
        <v>3</v>
      </c>
      <c r="BK83">
        <v>21.883817000000001</v>
      </c>
      <c r="BL83">
        <v>9.1641440000000003</v>
      </c>
      <c r="BM83">
        <v>56.423476000000001</v>
      </c>
      <c r="BN83">
        <v>163.11603600000001</v>
      </c>
      <c r="BO83">
        <v>30.708062000000002</v>
      </c>
      <c r="BP83">
        <v>14.464214999999999</v>
      </c>
      <c r="BQ83">
        <v>16.243846999999999</v>
      </c>
      <c r="BR83">
        <v>20.864144</v>
      </c>
      <c r="BS83">
        <v>21.007213</v>
      </c>
      <c r="BT83">
        <v>24.387294000000001</v>
      </c>
      <c r="BU83">
        <v>20.541961000000001</v>
      </c>
      <c r="BV83">
        <v>3232.6025460000001</v>
      </c>
      <c r="BW83">
        <v>1251.3083449999999</v>
      </c>
      <c r="BX83">
        <v>1</v>
      </c>
      <c r="BY83">
        <v>141.86166900000001</v>
      </c>
      <c r="BZ83">
        <v>2525.7751060000001</v>
      </c>
      <c r="CA83">
        <v>8.5643560000000001</v>
      </c>
      <c r="CB83">
        <v>219.49787799999999</v>
      </c>
      <c r="CC83">
        <v>452.47666199999998</v>
      </c>
      <c r="CD83" t="s">
        <v>116</v>
      </c>
      <c r="CE83">
        <v>55424462.670000002</v>
      </c>
      <c r="CF83">
        <v>40567157</v>
      </c>
      <c r="CG83">
        <v>29089034.670000002</v>
      </c>
      <c r="CH83">
        <v>20189603.5</v>
      </c>
      <c r="CI83">
        <v>14570350.5</v>
      </c>
      <c r="CJ83">
        <v>10893759.33</v>
      </c>
      <c r="CK83">
        <v>5101.6587</v>
      </c>
      <c r="CL83">
        <v>6635.6859999999997</v>
      </c>
      <c r="CM83">
        <v>3835.7204999999999</v>
      </c>
      <c r="CN83">
        <v>2808.6615999999999</v>
      </c>
      <c r="CO83">
        <v>2185.2521999999999</v>
      </c>
      <c r="CP83">
        <v>1772.2565</v>
      </c>
      <c r="CQ83">
        <v>0.83986499999999997</v>
      </c>
      <c r="CR83">
        <v>423.16666700000002</v>
      </c>
      <c r="CS83">
        <v>6.3569682150000002</v>
      </c>
      <c r="CT83">
        <v>0.65422714000000004</v>
      </c>
      <c r="CU83">
        <v>0.70385819999999999</v>
      </c>
      <c r="CV83">
        <v>0.60459613999999995</v>
      </c>
      <c r="CW83">
        <v>0.55722106000000005</v>
      </c>
      <c r="CX83">
        <v>0.51886980000000005</v>
      </c>
      <c r="CY83">
        <v>0.48277452999999998</v>
      </c>
      <c r="CZ83">
        <v>78278.130359999996</v>
      </c>
      <c r="DA83">
        <v>132.446878</v>
      </c>
      <c r="DB83" t="s">
        <v>110</v>
      </c>
      <c r="DC83" t="s">
        <v>110</v>
      </c>
      <c r="DD83" t="s">
        <v>110</v>
      </c>
    </row>
    <row r="84" spans="1:108" x14ac:dyDescent="0.3">
      <c r="A84" t="s">
        <v>209</v>
      </c>
      <c r="B84" s="2">
        <v>4</v>
      </c>
      <c r="C84">
        <v>191142.10939999999</v>
      </c>
      <c r="D84">
        <v>122980</v>
      </c>
      <c r="E84">
        <v>8031.3129879999997</v>
      </c>
      <c r="F84">
        <v>597</v>
      </c>
      <c r="G84">
        <v>128386.24219999999</v>
      </c>
      <c r="H84">
        <v>479913.28129999997</v>
      </c>
      <c r="I84">
        <v>1.554253578</v>
      </c>
      <c r="J84">
        <v>0.48724743700000001</v>
      </c>
      <c r="K84">
        <v>4.6500309999999998E-3</v>
      </c>
      <c r="L84" s="1">
        <v>3.0800000000000002E-10</v>
      </c>
      <c r="M84">
        <v>0.43819847699999998</v>
      </c>
      <c r="N84">
        <v>2.0523452760000001</v>
      </c>
      <c r="O84">
        <v>2.66715E-4</v>
      </c>
      <c r="P84">
        <v>1.5830299999999999E-4</v>
      </c>
      <c r="Q84">
        <v>1.5213905569999999</v>
      </c>
      <c r="R84">
        <v>1.488805175</v>
      </c>
      <c r="S84">
        <v>0.39828467400000001</v>
      </c>
      <c r="T84">
        <v>102</v>
      </c>
      <c r="U84" s="1">
        <v>1.59E-8</v>
      </c>
      <c r="V84">
        <v>1.00678E-4</v>
      </c>
      <c r="W84" s="1">
        <v>2.5200000000000002E-12</v>
      </c>
      <c r="X84">
        <v>9.4506971999999995E-2</v>
      </c>
      <c r="Y84">
        <v>102</v>
      </c>
      <c r="Z84">
        <v>20</v>
      </c>
      <c r="AA84">
        <v>5</v>
      </c>
      <c r="AB84">
        <v>1</v>
      </c>
      <c r="AG84">
        <v>688777.5625</v>
      </c>
      <c r="AH84">
        <v>326680.53129999997</v>
      </c>
      <c r="AI84">
        <v>137769.25</v>
      </c>
      <c r="AJ84">
        <v>118154.69530000001</v>
      </c>
      <c r="AO84">
        <v>6752.7211909999996</v>
      </c>
      <c r="AP84">
        <v>16334.02637</v>
      </c>
      <c r="AQ84">
        <v>27553.849610000001</v>
      </c>
      <c r="AR84">
        <v>118154.69530000001</v>
      </c>
      <c r="AW84">
        <v>0.47429031100000002</v>
      </c>
      <c r="AX84">
        <v>0.42172470699999998</v>
      </c>
      <c r="AY84">
        <v>0.85762751100000001</v>
      </c>
      <c r="BD84">
        <v>5.0999999049999998</v>
      </c>
      <c r="BE84">
        <v>4</v>
      </c>
      <c r="BF84">
        <v>5</v>
      </c>
      <c r="BK84">
        <v>24.364775999999999</v>
      </c>
      <c r="BL84">
        <v>10.596556</v>
      </c>
      <c r="BM84">
        <v>56.921835999999999</v>
      </c>
      <c r="BN84">
        <v>204.51527899999999</v>
      </c>
      <c r="BO84">
        <v>34.462643999999997</v>
      </c>
      <c r="BP84">
        <v>15.840954</v>
      </c>
      <c r="BQ84">
        <v>18.621690000000001</v>
      </c>
      <c r="BR84">
        <v>23.737210000000001</v>
      </c>
      <c r="BS84">
        <v>24.469529999999999</v>
      </c>
      <c r="BT84">
        <v>27.375826</v>
      </c>
      <c r="BU84">
        <v>22.099733000000001</v>
      </c>
      <c r="BV84">
        <v>649.49249599999996</v>
      </c>
      <c r="BW84">
        <v>156.85824400000001</v>
      </c>
      <c r="BX84">
        <v>1.0822369999999999</v>
      </c>
      <c r="BY84">
        <v>92.760919000000001</v>
      </c>
      <c r="BZ84">
        <v>350.199116</v>
      </c>
      <c r="CA84">
        <v>6.1771180000000001</v>
      </c>
      <c r="CB84">
        <v>135.32236800000001</v>
      </c>
      <c r="CC84">
        <v>52.947367999999997</v>
      </c>
      <c r="CD84" t="s">
        <v>139</v>
      </c>
      <c r="CE84">
        <v>210584598.90000001</v>
      </c>
      <c r="CF84">
        <v>152278560.30000001</v>
      </c>
      <c r="CG84">
        <v>107026111.59999999</v>
      </c>
      <c r="CH84">
        <v>72822247.719999999</v>
      </c>
      <c r="CI84">
        <v>51623392.630000003</v>
      </c>
      <c r="CJ84">
        <v>37783337.299999997</v>
      </c>
      <c r="CK84">
        <v>5101.6587</v>
      </c>
      <c r="CL84">
        <v>6635.6859999999997</v>
      </c>
      <c r="CM84">
        <v>3835.7204999999999</v>
      </c>
      <c r="CN84">
        <v>2808.6615999999999</v>
      </c>
      <c r="CO84">
        <v>2185.2521999999999</v>
      </c>
      <c r="CP84">
        <v>1772.2565</v>
      </c>
      <c r="CQ84">
        <v>5.0407419999999998</v>
      </c>
      <c r="CR84">
        <v>382.75757599999997</v>
      </c>
      <c r="CS84">
        <v>16.036552589999999</v>
      </c>
      <c r="CT84">
        <v>0.65422714000000004</v>
      </c>
      <c r="CU84">
        <v>0.70385819999999999</v>
      </c>
      <c r="CV84">
        <v>0.60459613999999995</v>
      </c>
      <c r="CW84">
        <v>0.55722106000000005</v>
      </c>
      <c r="CX84">
        <v>0.51886980000000005</v>
      </c>
      <c r="CY84">
        <v>0.48277452999999998</v>
      </c>
      <c r="CZ84">
        <v>2709152</v>
      </c>
      <c r="DA84">
        <v>336.71452099999999</v>
      </c>
      <c r="DB84" t="s">
        <v>117</v>
      </c>
      <c r="DC84" t="s">
        <v>118</v>
      </c>
      <c r="DD84" t="s">
        <v>114</v>
      </c>
    </row>
    <row r="85" spans="1:108" x14ac:dyDescent="0.3">
      <c r="A85" t="s">
        <v>210</v>
      </c>
      <c r="B85" s="2">
        <v>5</v>
      </c>
      <c r="C85">
        <v>148325.17189999999</v>
      </c>
      <c r="D85">
        <v>116519.55469999999</v>
      </c>
      <c r="E85">
        <v>8276.7285159999992</v>
      </c>
      <c r="F85">
        <v>310</v>
      </c>
      <c r="G85">
        <v>120351.97659999999</v>
      </c>
      <c r="H85">
        <v>570628.5</v>
      </c>
      <c r="I85">
        <v>1.2729637620000001</v>
      </c>
      <c r="J85">
        <v>0.57141584199999995</v>
      </c>
      <c r="K85">
        <v>2.5757779999999999E-3</v>
      </c>
      <c r="L85" s="1">
        <v>3.2400000000000002E-10</v>
      </c>
      <c r="M85">
        <v>0.31941968199999998</v>
      </c>
      <c r="N85">
        <v>1.750039101</v>
      </c>
      <c r="O85">
        <v>2.6812500000000003E-4</v>
      </c>
      <c r="P85">
        <v>1.5430500000000001E-4</v>
      </c>
      <c r="Q85">
        <v>1.781949282</v>
      </c>
      <c r="R85">
        <v>1.2324281930000001</v>
      </c>
      <c r="S85">
        <v>0.259932995</v>
      </c>
      <c r="T85">
        <v>116</v>
      </c>
      <c r="U85" s="1">
        <v>1.85E-8</v>
      </c>
      <c r="V85">
        <v>1.19799E-4</v>
      </c>
      <c r="W85" s="1">
        <v>2.8500000000000002E-12</v>
      </c>
      <c r="X85">
        <v>4.7834440999999998E-2</v>
      </c>
      <c r="Y85">
        <v>116</v>
      </c>
      <c r="Z85">
        <v>27</v>
      </c>
      <c r="AA85">
        <v>7</v>
      </c>
      <c r="AB85">
        <v>2</v>
      </c>
      <c r="AC85">
        <v>1</v>
      </c>
      <c r="AG85">
        <v>639562.75</v>
      </c>
      <c r="AH85">
        <v>363765.34379999997</v>
      </c>
      <c r="AI85">
        <v>159193.10939999999</v>
      </c>
      <c r="AJ85">
        <v>114616.52340000001</v>
      </c>
      <c r="AO85">
        <v>5513.4721680000002</v>
      </c>
      <c r="AP85">
        <v>13472.79004</v>
      </c>
      <c r="AQ85">
        <v>22741.873049999998</v>
      </c>
      <c r="AR85">
        <v>57308.261720000002</v>
      </c>
      <c r="AW85">
        <v>0.56877195800000002</v>
      </c>
      <c r="AX85">
        <v>0.43762582500000002</v>
      </c>
      <c r="AY85">
        <v>0.71998417400000003</v>
      </c>
      <c r="BD85">
        <v>4.2962961200000001</v>
      </c>
      <c r="BE85">
        <v>3.8571429249999998</v>
      </c>
      <c r="BF85">
        <v>3.5</v>
      </c>
      <c r="BG85">
        <v>2</v>
      </c>
      <c r="BK85">
        <v>26.573554000000001</v>
      </c>
      <c r="BL85">
        <v>12.629595999999999</v>
      </c>
      <c r="BM85">
        <v>49.489564000000001</v>
      </c>
      <c r="BN85">
        <v>341.10825299999999</v>
      </c>
      <c r="BO85">
        <v>40.144362999999998</v>
      </c>
      <c r="BP85">
        <v>14.624457</v>
      </c>
      <c r="BQ85">
        <v>25.519905999999999</v>
      </c>
      <c r="BR85">
        <v>25.864509999999999</v>
      </c>
      <c r="BS85">
        <v>23.413592000000001</v>
      </c>
      <c r="BT85">
        <v>31.19633</v>
      </c>
      <c r="BU85">
        <v>22.620094999999999</v>
      </c>
      <c r="BV85">
        <v>890.63955799999997</v>
      </c>
      <c r="BW85">
        <v>213.77392800000001</v>
      </c>
      <c r="BX85">
        <v>1.4485220000000001</v>
      </c>
      <c r="BY85">
        <v>111.933367</v>
      </c>
      <c r="BZ85">
        <v>595.55284800000004</v>
      </c>
      <c r="CA85">
        <v>9.8845179999999999</v>
      </c>
      <c r="CB85">
        <v>63.414073000000002</v>
      </c>
      <c r="CC85">
        <v>22.707379</v>
      </c>
      <c r="CD85" t="s">
        <v>116</v>
      </c>
      <c r="CE85">
        <v>150788174.90000001</v>
      </c>
      <c r="CF85">
        <v>109817738.8</v>
      </c>
      <c r="CG85">
        <v>74448140.689999998</v>
      </c>
      <c r="CH85">
        <v>52052740.899999999</v>
      </c>
      <c r="CI85">
        <v>38342323</v>
      </c>
      <c r="CJ85">
        <v>28218703.02</v>
      </c>
      <c r="CK85">
        <v>5345.4796720000004</v>
      </c>
      <c r="CL85">
        <v>6952.8218790000001</v>
      </c>
      <c r="CM85">
        <v>3870.9206119999999</v>
      </c>
      <c r="CN85">
        <v>2873.9343979999999</v>
      </c>
      <c r="CO85">
        <v>2290.1039209999999</v>
      </c>
      <c r="CP85">
        <v>1850.5376470000001</v>
      </c>
      <c r="CQ85">
        <v>1.7525200000000001</v>
      </c>
      <c r="CR85">
        <v>296.87755099999998</v>
      </c>
      <c r="CS85">
        <v>5.4703476479999997</v>
      </c>
      <c r="CT85">
        <v>0.64390078900000003</v>
      </c>
      <c r="CU85">
        <v>0.69274848300000003</v>
      </c>
      <c r="CV85">
        <v>0.59505317499999999</v>
      </c>
      <c r="CW85">
        <v>0.54842587399999998</v>
      </c>
      <c r="CX85">
        <v>0.51067994699999997</v>
      </c>
      <c r="CY85">
        <v>0.47515439599999998</v>
      </c>
      <c r="CZ85">
        <v>2129545</v>
      </c>
      <c r="DA85">
        <v>254.60001700000001</v>
      </c>
      <c r="DB85" t="s">
        <v>117</v>
      </c>
      <c r="DC85" t="s">
        <v>137</v>
      </c>
      <c r="DD85" t="s">
        <v>110</v>
      </c>
    </row>
    <row r="86" spans="1:108" x14ac:dyDescent="0.3">
      <c r="A86" t="s">
        <v>211</v>
      </c>
      <c r="B86" s="2">
        <v>4</v>
      </c>
      <c r="C86">
        <v>102404.4219</v>
      </c>
      <c r="D86">
        <v>72547.726559999996</v>
      </c>
      <c r="E86">
        <v>3250.0295409999999</v>
      </c>
      <c r="F86">
        <v>1538</v>
      </c>
      <c r="G86">
        <v>81256.132809999996</v>
      </c>
      <c r="H86">
        <v>300538.5</v>
      </c>
      <c r="I86">
        <v>1.411545515</v>
      </c>
      <c r="J86">
        <v>0.49223786600000002</v>
      </c>
      <c r="K86">
        <v>1.8927801000000001E-2</v>
      </c>
      <c r="L86" s="1">
        <v>7.6500000000000005E-10</v>
      </c>
      <c r="M86">
        <v>0.45216500799999998</v>
      </c>
      <c r="N86">
        <v>2.0315382479999999</v>
      </c>
      <c r="O86">
        <v>1.7967699999999999E-4</v>
      </c>
      <c r="P86">
        <v>1.60922E-4</v>
      </c>
      <c r="Q86">
        <v>1.49770987</v>
      </c>
      <c r="R86">
        <v>1.260267019</v>
      </c>
      <c r="S86">
        <v>0.340736449</v>
      </c>
      <c r="T86">
        <v>42</v>
      </c>
      <c r="U86" s="1">
        <v>1.66E-8</v>
      </c>
      <c r="V86">
        <v>1.0325E-4</v>
      </c>
      <c r="W86" s="1">
        <v>2.6700000000000001E-12</v>
      </c>
      <c r="X86">
        <v>0.24749869099999999</v>
      </c>
      <c r="Y86">
        <v>42</v>
      </c>
      <c r="Z86">
        <v>8</v>
      </c>
      <c r="AA86">
        <v>3</v>
      </c>
      <c r="AB86">
        <v>1</v>
      </c>
      <c r="AG86">
        <v>304713.75</v>
      </c>
      <c r="AH86">
        <v>106162.3438</v>
      </c>
      <c r="AI86">
        <v>62400.691409999999</v>
      </c>
      <c r="AJ86">
        <v>49725.863279999998</v>
      </c>
      <c r="AO86">
        <v>7255.0893550000001</v>
      </c>
      <c r="AP86">
        <v>13270.29297</v>
      </c>
      <c r="AQ86">
        <v>20800.230469999999</v>
      </c>
      <c r="AR86">
        <v>49725.863279999998</v>
      </c>
      <c r="AW86">
        <v>0.348400235</v>
      </c>
      <c r="AX86">
        <v>0.58778554199999999</v>
      </c>
      <c r="AY86">
        <v>0.79688000699999995</v>
      </c>
      <c r="BD86">
        <v>5.25</v>
      </c>
      <c r="BE86">
        <v>2.6666667460000002</v>
      </c>
      <c r="BF86">
        <v>3</v>
      </c>
      <c r="BK86">
        <v>25.233409999999999</v>
      </c>
      <c r="BL86">
        <v>8.6526619999999994</v>
      </c>
      <c r="BM86">
        <v>59.788240999999999</v>
      </c>
      <c r="BN86">
        <v>143.21110100000001</v>
      </c>
      <c r="BO86">
        <v>32.918849000000002</v>
      </c>
      <c r="BP86">
        <v>18.439098000000001</v>
      </c>
      <c r="BQ86">
        <v>14.479749999999999</v>
      </c>
      <c r="BR86">
        <v>24.162167</v>
      </c>
      <c r="BS86">
        <v>25.265198000000002</v>
      </c>
      <c r="BT86">
        <v>27.444074000000001</v>
      </c>
      <c r="BU86">
        <v>24.072831000000001</v>
      </c>
      <c r="BV86">
        <v>4119.1148750000002</v>
      </c>
      <c r="BW86">
        <v>1498.571829</v>
      </c>
      <c r="BX86">
        <v>1.0005090000000001</v>
      </c>
      <c r="BY86">
        <v>137.19186500000001</v>
      </c>
      <c r="BZ86">
        <v>3155.7710139999999</v>
      </c>
      <c r="CA86">
        <v>10.342078000000001</v>
      </c>
      <c r="CB86">
        <v>279.03998999999999</v>
      </c>
      <c r="CC86">
        <v>2632.9651039999999</v>
      </c>
      <c r="CD86" t="s">
        <v>116</v>
      </c>
      <c r="CE86">
        <v>50500098.799999997</v>
      </c>
      <c r="CF86">
        <v>36786349.630000003</v>
      </c>
      <c r="CG86">
        <v>26171705.02</v>
      </c>
      <c r="CH86">
        <v>18025599.02</v>
      </c>
      <c r="CI86">
        <v>12919894.060000001</v>
      </c>
      <c r="CJ86">
        <v>9582173.1510000005</v>
      </c>
      <c r="CK86">
        <v>5101.6587</v>
      </c>
      <c r="CL86">
        <v>6635.6859999999997</v>
      </c>
      <c r="CM86">
        <v>3835.7204999999999</v>
      </c>
      <c r="CN86">
        <v>2808.6615999999999</v>
      </c>
      <c r="CO86">
        <v>2185.2521999999999</v>
      </c>
      <c r="CP86">
        <v>1772.2565</v>
      </c>
      <c r="CQ86">
        <v>0.78911200000000004</v>
      </c>
      <c r="CR86">
        <v>218.30952400000001</v>
      </c>
      <c r="CS86">
        <v>13.356766260000001</v>
      </c>
      <c r="CT86">
        <v>0.65422714000000004</v>
      </c>
      <c r="CU86">
        <v>0.70385819999999999</v>
      </c>
      <c r="CV86">
        <v>0.60459613999999995</v>
      </c>
      <c r="CW86">
        <v>0.55722106000000005</v>
      </c>
      <c r="CX86">
        <v>0.51886980000000005</v>
      </c>
      <c r="CY86">
        <v>0.48277452999999998</v>
      </c>
      <c r="CZ86">
        <v>725418.24879999994</v>
      </c>
      <c r="DA86">
        <v>220.396265</v>
      </c>
      <c r="DB86" t="s">
        <v>133</v>
      </c>
      <c r="DC86" t="s">
        <v>110</v>
      </c>
      <c r="DD86" t="s">
        <v>114</v>
      </c>
    </row>
    <row r="87" spans="1:108" x14ac:dyDescent="0.3">
      <c r="A87" t="s">
        <v>212</v>
      </c>
      <c r="B87" s="2">
        <v>5</v>
      </c>
      <c r="C87">
        <v>302106.53129999997</v>
      </c>
      <c r="D87">
        <v>189812.8125</v>
      </c>
      <c r="E87">
        <v>14490.601559999999</v>
      </c>
      <c r="F87">
        <v>1197</v>
      </c>
      <c r="G87">
        <v>195423.5938</v>
      </c>
      <c r="H87">
        <v>671399.75</v>
      </c>
      <c r="I87">
        <v>1.5916024449999999</v>
      </c>
      <c r="J87">
        <v>0.37943065199999998</v>
      </c>
      <c r="K87">
        <v>6.1251559999999997E-3</v>
      </c>
      <c r="L87" s="1">
        <v>1.51E-10</v>
      </c>
      <c r="M87">
        <v>0.40395587700000002</v>
      </c>
      <c r="N87">
        <v>2.6355276110000001</v>
      </c>
      <c r="O87">
        <v>3.7831399999999998E-4</v>
      </c>
      <c r="P87">
        <v>1.59498E-4</v>
      </c>
      <c r="Q87">
        <v>1.584561825</v>
      </c>
      <c r="R87">
        <v>1.5459061860000001</v>
      </c>
      <c r="S87">
        <v>0.44996520899999998</v>
      </c>
      <c r="T87">
        <v>199</v>
      </c>
      <c r="U87" s="1">
        <v>1.7500000000000001E-8</v>
      </c>
      <c r="V87">
        <v>1.09898E-4</v>
      </c>
      <c r="W87" s="1">
        <v>2.8000000000000002E-12</v>
      </c>
      <c r="X87">
        <v>0.19091929499999999</v>
      </c>
      <c r="Y87">
        <v>199</v>
      </c>
      <c r="Z87">
        <v>42</v>
      </c>
      <c r="AA87">
        <v>9</v>
      </c>
      <c r="AB87">
        <v>3</v>
      </c>
      <c r="AC87">
        <v>1</v>
      </c>
      <c r="AG87">
        <v>1214115.625</v>
      </c>
      <c r="AH87">
        <v>506812.15629999997</v>
      </c>
      <c r="AI87">
        <v>379480.96879999997</v>
      </c>
      <c r="AJ87">
        <v>154940.1875</v>
      </c>
      <c r="AK87">
        <v>55875.382810000003</v>
      </c>
      <c r="AO87">
        <v>6101.0834960000002</v>
      </c>
      <c r="AP87">
        <v>12066.956050000001</v>
      </c>
      <c r="AQ87">
        <v>42164.550779999998</v>
      </c>
      <c r="AR87">
        <v>51646.730470000002</v>
      </c>
      <c r="AS87">
        <v>55875.382810000003</v>
      </c>
      <c r="AW87">
        <v>0.417433202</v>
      </c>
      <c r="AX87">
        <v>0.74876058099999998</v>
      </c>
      <c r="AY87">
        <v>0.40829500600000002</v>
      </c>
      <c r="AZ87">
        <v>0.36062550500000001</v>
      </c>
      <c r="BD87">
        <v>4.7380952839999999</v>
      </c>
      <c r="BE87">
        <v>4.6666665079999996</v>
      </c>
      <c r="BF87">
        <v>3</v>
      </c>
      <c r="BG87">
        <v>3</v>
      </c>
      <c r="BK87">
        <v>24.139654</v>
      </c>
      <c r="BL87">
        <v>10.132308999999999</v>
      </c>
      <c r="BM87">
        <v>55.212868999999998</v>
      </c>
      <c r="BN87">
        <v>196.10052300000001</v>
      </c>
      <c r="BO87">
        <v>34.074466999999999</v>
      </c>
      <c r="BP87">
        <v>15.713388999999999</v>
      </c>
      <c r="BQ87">
        <v>18.361077999999999</v>
      </c>
      <c r="BR87">
        <v>23.393424</v>
      </c>
      <c r="BS87">
        <v>23.979890000000001</v>
      </c>
      <c r="BT87">
        <v>27.138874000000001</v>
      </c>
      <c r="BU87">
        <v>22.327183999999999</v>
      </c>
      <c r="BV87">
        <v>1590.6772980000001</v>
      </c>
      <c r="BW87">
        <v>524.83518100000003</v>
      </c>
      <c r="BX87">
        <v>0.64790499999999995</v>
      </c>
      <c r="BY87">
        <v>107.676671</v>
      </c>
      <c r="BZ87">
        <v>1115.567855</v>
      </c>
      <c r="CA87">
        <v>7.4307239999999997</v>
      </c>
      <c r="CB87">
        <v>154.475979</v>
      </c>
      <c r="CC87">
        <v>260.157826</v>
      </c>
      <c r="CD87" t="s">
        <v>116</v>
      </c>
      <c r="CE87">
        <v>154762262.90000001</v>
      </c>
      <c r="CF87">
        <v>112075837.09999999</v>
      </c>
      <c r="CG87">
        <v>78965452.75</v>
      </c>
      <c r="CH87">
        <v>53864978.619999997</v>
      </c>
      <c r="CI87">
        <v>38274377.729999997</v>
      </c>
      <c r="CJ87">
        <v>28093005.210000001</v>
      </c>
      <c r="CK87">
        <v>5101.6587</v>
      </c>
      <c r="CL87">
        <v>6635.6859999999997</v>
      </c>
      <c r="CM87">
        <v>3835.7204999999999</v>
      </c>
      <c r="CN87">
        <v>2808.6615999999999</v>
      </c>
      <c r="CO87">
        <v>2185.2521999999999</v>
      </c>
      <c r="CP87">
        <v>1772.2565</v>
      </c>
      <c r="CQ87">
        <v>1.9895890000000001</v>
      </c>
      <c r="CR87">
        <v>392.50867099999999</v>
      </c>
      <c r="CS87">
        <v>8.1931525829999998</v>
      </c>
      <c r="CT87">
        <v>0.65422714000000004</v>
      </c>
      <c r="CU87">
        <v>0.70385819999999999</v>
      </c>
      <c r="CV87">
        <v>0.60459613999999995</v>
      </c>
      <c r="CW87">
        <v>0.55722106000000005</v>
      </c>
      <c r="CX87">
        <v>0.51886980000000005</v>
      </c>
      <c r="CY87">
        <v>0.48277452999999998</v>
      </c>
      <c r="CZ87">
        <v>3925171</v>
      </c>
      <c r="DA87">
        <v>269.84635100000003</v>
      </c>
      <c r="DB87" t="s">
        <v>117</v>
      </c>
      <c r="DC87" t="s">
        <v>110</v>
      </c>
      <c r="DD87" t="s">
        <v>114</v>
      </c>
    </row>
    <row r="88" spans="1:108" x14ac:dyDescent="0.3">
      <c r="A88" t="s">
        <v>213</v>
      </c>
      <c r="B88" s="2">
        <v>3</v>
      </c>
      <c r="C88">
        <v>44966.71875</v>
      </c>
      <c r="D88">
        <v>35876.441409999999</v>
      </c>
      <c r="E88">
        <v>689.84643549999998</v>
      </c>
      <c r="F88">
        <v>1791</v>
      </c>
      <c r="G88">
        <v>39174.710939999997</v>
      </c>
      <c r="H88">
        <v>127866.6563</v>
      </c>
      <c r="I88">
        <v>1.2533773180000001</v>
      </c>
      <c r="J88">
        <v>0.44951152799999999</v>
      </c>
      <c r="K88">
        <v>4.5718270999999998E-2</v>
      </c>
      <c r="L88" s="1">
        <v>3.4499999999999999E-9</v>
      </c>
      <c r="M88">
        <v>0.53020972</v>
      </c>
      <c r="N88">
        <v>2.224637032</v>
      </c>
      <c r="O88">
        <v>1.01668E-4</v>
      </c>
      <c r="P88">
        <v>1.54559E-4</v>
      </c>
      <c r="Q88">
        <v>1.38309598</v>
      </c>
      <c r="R88">
        <v>1.147850633</v>
      </c>
      <c r="S88">
        <v>0.35166883500000001</v>
      </c>
      <c r="T88">
        <v>9</v>
      </c>
      <c r="U88" s="1">
        <v>1.88E-8</v>
      </c>
      <c r="V88">
        <v>1.21926E-4</v>
      </c>
      <c r="W88" s="1">
        <v>2.9099999999999999E-12</v>
      </c>
      <c r="X88">
        <v>0.27681541399999998</v>
      </c>
      <c r="Y88">
        <v>9</v>
      </c>
      <c r="Z88">
        <v>3</v>
      </c>
      <c r="AA88">
        <v>1</v>
      </c>
      <c r="AG88">
        <v>54134.054689999997</v>
      </c>
      <c r="AH88">
        <v>24653.871090000001</v>
      </c>
      <c r="AI88">
        <v>27834.144530000001</v>
      </c>
      <c r="AO88">
        <v>6014.8950199999999</v>
      </c>
      <c r="AP88">
        <v>8217.9570309999999</v>
      </c>
      <c r="AQ88">
        <v>27834.144530000001</v>
      </c>
      <c r="AW88">
        <v>0.45542258000000002</v>
      </c>
      <c r="AX88">
        <v>1.128996968</v>
      </c>
      <c r="BD88">
        <v>3</v>
      </c>
      <c r="BE88">
        <v>3</v>
      </c>
      <c r="BK88">
        <v>26.281306000000001</v>
      </c>
      <c r="BL88">
        <v>8.7367209999999993</v>
      </c>
      <c r="BM88">
        <v>60.246968000000003</v>
      </c>
      <c r="BN88">
        <v>139.01976300000001</v>
      </c>
      <c r="BO88">
        <v>33.821238000000001</v>
      </c>
      <c r="BP88">
        <v>19.318688999999999</v>
      </c>
      <c r="BQ88">
        <v>14.502549</v>
      </c>
      <c r="BR88">
        <v>25.218912</v>
      </c>
      <c r="BS88">
        <v>26.39106</v>
      </c>
      <c r="BT88">
        <v>28.438734</v>
      </c>
      <c r="BU88">
        <v>25.115817</v>
      </c>
      <c r="BV88">
        <v>4578.4660190000004</v>
      </c>
      <c r="BW88">
        <v>1592.4308249999999</v>
      </c>
      <c r="BX88">
        <v>1.0048539999999999</v>
      </c>
      <c r="BY88">
        <v>136.43214499999999</v>
      </c>
      <c r="BZ88">
        <v>3570.964806</v>
      </c>
      <c r="CA88">
        <v>9.0716020000000004</v>
      </c>
      <c r="CB88">
        <v>258.26092199999999</v>
      </c>
      <c r="CC88">
        <v>3028.9259710000001</v>
      </c>
      <c r="CD88" t="s">
        <v>116</v>
      </c>
      <c r="CE88">
        <v>112692567.8</v>
      </c>
      <c r="CF88">
        <v>81829545.400000006</v>
      </c>
      <c r="CG88">
        <v>57905251.100000001</v>
      </c>
      <c r="CH88">
        <v>39663447.700000003</v>
      </c>
      <c r="CI88">
        <v>28282653.550000001</v>
      </c>
      <c r="CJ88">
        <v>20847393.550000001</v>
      </c>
      <c r="CK88">
        <v>5101.6587</v>
      </c>
      <c r="CL88">
        <v>6635.6859999999997</v>
      </c>
      <c r="CM88">
        <v>3835.7204999999999</v>
      </c>
      <c r="CN88">
        <v>2808.6615999999999</v>
      </c>
      <c r="CO88">
        <v>2185.2521999999999</v>
      </c>
      <c r="CP88">
        <v>1772.2565</v>
      </c>
      <c r="CQ88">
        <v>0.87498299999999996</v>
      </c>
      <c r="CR88">
        <v>206.5</v>
      </c>
      <c r="CS88">
        <v>16.631578950000002</v>
      </c>
      <c r="CT88">
        <v>0.65422714000000004</v>
      </c>
      <c r="CU88">
        <v>0.70385819999999999</v>
      </c>
      <c r="CV88">
        <v>0.60459613999999995</v>
      </c>
      <c r="CW88">
        <v>0.55722106000000005</v>
      </c>
      <c r="CX88">
        <v>0.51886980000000005</v>
      </c>
      <c r="CY88">
        <v>0.48277452999999998</v>
      </c>
      <c r="CZ88">
        <v>223113.4547</v>
      </c>
      <c r="DA88">
        <v>322.53894500000001</v>
      </c>
      <c r="DB88" t="s">
        <v>133</v>
      </c>
      <c r="DC88" t="s">
        <v>175</v>
      </c>
      <c r="DD88" t="s">
        <v>110</v>
      </c>
    </row>
    <row r="89" spans="1:108" x14ac:dyDescent="0.3">
      <c r="A89" t="s">
        <v>214</v>
      </c>
      <c r="B89" s="2">
        <v>5</v>
      </c>
      <c r="C89">
        <v>654491.5</v>
      </c>
      <c r="D89">
        <v>387402.9375</v>
      </c>
      <c r="E89">
        <v>53425.386720000002</v>
      </c>
      <c r="F89">
        <v>1050</v>
      </c>
      <c r="G89">
        <v>391114.78129999997</v>
      </c>
      <c r="H89">
        <v>1456955.125</v>
      </c>
      <c r="I89">
        <v>1.6894334550000001</v>
      </c>
      <c r="J89">
        <v>0.34925225399999998</v>
      </c>
      <c r="K89">
        <v>2.684634E-3</v>
      </c>
      <c r="L89" s="1">
        <v>3.9199999999999998E-11</v>
      </c>
      <c r="M89">
        <v>0.31627523899999999</v>
      </c>
      <c r="N89">
        <v>2.8632600309999998</v>
      </c>
      <c r="O89">
        <v>5.8272200000000004E-4</v>
      </c>
      <c r="P89">
        <v>1.5485400000000001E-4</v>
      </c>
      <c r="Q89">
        <v>1.7907855509999999</v>
      </c>
      <c r="R89">
        <v>1.6734000440000001</v>
      </c>
      <c r="S89">
        <v>0.44921872000000002</v>
      </c>
      <c r="T89">
        <v>682</v>
      </c>
      <c r="U89" s="1">
        <v>1.59E-8</v>
      </c>
      <c r="V89">
        <v>1.0262100000000001E-4</v>
      </c>
      <c r="W89" s="1">
        <v>2.46E-12</v>
      </c>
      <c r="X89">
        <v>0.16259652399999999</v>
      </c>
      <c r="Y89">
        <v>682</v>
      </c>
      <c r="Z89">
        <v>135</v>
      </c>
      <c r="AA89">
        <v>26</v>
      </c>
      <c r="AB89">
        <v>5</v>
      </c>
      <c r="AC89">
        <v>1</v>
      </c>
      <c r="AG89">
        <v>4251124</v>
      </c>
      <c r="AH89">
        <v>2129094.5</v>
      </c>
      <c r="AI89">
        <v>919132.75</v>
      </c>
      <c r="AJ89">
        <v>548761.6875</v>
      </c>
      <c r="AK89">
        <v>425013.0625</v>
      </c>
      <c r="AO89">
        <v>6233.3198240000002</v>
      </c>
      <c r="AP89">
        <v>15771.070309999999</v>
      </c>
      <c r="AQ89">
        <v>35351.257810000003</v>
      </c>
      <c r="AR89">
        <v>109752.33590000001</v>
      </c>
      <c r="AS89">
        <v>425013.0625</v>
      </c>
      <c r="AW89">
        <v>0.50083094800000005</v>
      </c>
      <c r="AX89">
        <v>0.43170124300000001</v>
      </c>
      <c r="AY89">
        <v>0.59704291799999998</v>
      </c>
      <c r="AZ89">
        <v>0.77449476699999997</v>
      </c>
      <c r="BD89">
        <v>5.0518517489999999</v>
      </c>
      <c r="BE89">
        <v>5.1923074720000004</v>
      </c>
      <c r="BF89">
        <v>5.1999998090000004</v>
      </c>
      <c r="BG89">
        <v>5</v>
      </c>
      <c r="BK89">
        <v>24.886113999999999</v>
      </c>
      <c r="BL89">
        <v>11.508618999999999</v>
      </c>
      <c r="BM89">
        <v>55.013737999999996</v>
      </c>
      <c r="BN89">
        <v>225.25197199999999</v>
      </c>
      <c r="BO89">
        <v>35.944398</v>
      </c>
      <c r="BP89">
        <v>15.023709</v>
      </c>
      <c r="BQ89">
        <v>20.92069</v>
      </c>
      <c r="BR89">
        <v>24.082293</v>
      </c>
      <c r="BS89">
        <v>24.532564000000001</v>
      </c>
      <c r="BT89">
        <v>28.19022</v>
      </c>
      <c r="BU89">
        <v>22.581033000000001</v>
      </c>
      <c r="BV89">
        <v>1081.826247</v>
      </c>
      <c r="BW89">
        <v>342.48346600000002</v>
      </c>
      <c r="BX89">
        <v>0.64406799999999997</v>
      </c>
      <c r="BY89">
        <v>105.006073</v>
      </c>
      <c r="BZ89">
        <v>706.01185599999997</v>
      </c>
      <c r="CA89">
        <v>8.9357530000000001</v>
      </c>
      <c r="CB89">
        <v>106.736811</v>
      </c>
      <c r="CC89">
        <v>43.517280999999997</v>
      </c>
      <c r="CD89" t="s">
        <v>139</v>
      </c>
      <c r="CE89">
        <v>239589982.59999999</v>
      </c>
      <c r="CF89">
        <v>173519552.19999999</v>
      </c>
      <c r="CG89">
        <v>120454167.90000001</v>
      </c>
      <c r="CH89">
        <v>81811399.329999998</v>
      </c>
      <c r="CI89">
        <v>64132066.659999996</v>
      </c>
      <c r="CJ89">
        <v>45638973.399999999</v>
      </c>
      <c r="CK89">
        <v>5833.8502829999998</v>
      </c>
      <c r="CL89">
        <v>7588.0415389999998</v>
      </c>
      <c r="CM89">
        <v>4330.2489450000003</v>
      </c>
      <c r="CN89">
        <v>3159.1863840000001</v>
      </c>
      <c r="CO89">
        <v>2702.6436619999999</v>
      </c>
      <c r="CP89">
        <v>2157.8826450000001</v>
      </c>
      <c r="CQ89">
        <v>4.0597880000000002</v>
      </c>
      <c r="CR89">
        <v>406.99089500000002</v>
      </c>
      <c r="CS89">
        <v>14.18872328</v>
      </c>
      <c r="CT89">
        <v>0.67926795100000004</v>
      </c>
      <c r="CU89">
        <v>0.73079866599999999</v>
      </c>
      <c r="CV89">
        <v>0.62773732599999998</v>
      </c>
      <c r="CW89">
        <v>0.57854894400000001</v>
      </c>
      <c r="CX89">
        <v>0.538729762</v>
      </c>
      <c r="CY89">
        <v>0.50125291900000002</v>
      </c>
      <c r="CZ89">
        <v>18345460</v>
      </c>
      <c r="DA89">
        <v>340.90918099999999</v>
      </c>
      <c r="DB89" t="s">
        <v>117</v>
      </c>
      <c r="DC89" t="s">
        <v>137</v>
      </c>
      <c r="DD89" t="s">
        <v>135</v>
      </c>
    </row>
    <row r="90" spans="1:108" x14ac:dyDescent="0.3">
      <c r="A90" t="s">
        <v>215</v>
      </c>
      <c r="B90" s="2">
        <v>6</v>
      </c>
      <c r="C90">
        <v>779901.6875</v>
      </c>
      <c r="D90">
        <v>448903.4375</v>
      </c>
      <c r="E90">
        <v>69118.5</v>
      </c>
      <c r="F90">
        <v>984</v>
      </c>
      <c r="G90">
        <v>466040.625</v>
      </c>
      <c r="H90">
        <v>1567224.125</v>
      </c>
      <c r="I90">
        <v>1.7373484370000001</v>
      </c>
      <c r="J90">
        <v>0.31823411600000001</v>
      </c>
      <c r="K90">
        <v>2.1114039999999999E-3</v>
      </c>
      <c r="L90" s="1">
        <v>2.8899999999999998E-11</v>
      </c>
      <c r="M90">
        <v>0.35362416499999999</v>
      </c>
      <c r="N90">
        <v>3.1423404220000002</v>
      </c>
      <c r="O90">
        <v>7.2867699999999995E-4</v>
      </c>
      <c r="P90">
        <v>1.6090700000000001E-4</v>
      </c>
      <c r="Q90">
        <v>1.693578005</v>
      </c>
      <c r="R90">
        <v>1.6734628680000001</v>
      </c>
      <c r="S90">
        <v>0.49763250399999998</v>
      </c>
      <c r="T90">
        <v>893</v>
      </c>
      <c r="U90" s="1">
        <v>1.6499999999999999E-8</v>
      </c>
      <c r="V90">
        <v>1.0268300000000001E-4</v>
      </c>
      <c r="W90" s="1">
        <v>2.66E-12</v>
      </c>
      <c r="X90">
        <v>0.15833243699999999</v>
      </c>
      <c r="Y90">
        <v>893</v>
      </c>
      <c r="Z90">
        <v>197</v>
      </c>
      <c r="AA90">
        <v>37</v>
      </c>
      <c r="AB90">
        <v>11</v>
      </c>
      <c r="AC90">
        <v>3</v>
      </c>
      <c r="AD90">
        <v>1</v>
      </c>
      <c r="AG90">
        <v>5736929</v>
      </c>
      <c r="AH90">
        <v>2895583.5</v>
      </c>
      <c r="AI90">
        <v>1083666.75</v>
      </c>
      <c r="AJ90">
        <v>620680.3125</v>
      </c>
      <c r="AK90">
        <v>515907.625</v>
      </c>
      <c r="AL90">
        <v>268879.46879999997</v>
      </c>
      <c r="AO90">
        <v>6424.3325199999999</v>
      </c>
      <c r="AP90">
        <v>14698.393550000001</v>
      </c>
      <c r="AQ90">
        <v>29288.291020000001</v>
      </c>
      <c r="AR90">
        <v>56425.484380000002</v>
      </c>
      <c r="AS90">
        <v>171969.20310000001</v>
      </c>
      <c r="AT90">
        <v>268879.46879999997</v>
      </c>
      <c r="AW90">
        <v>0.50472706599999995</v>
      </c>
      <c r="AX90">
        <v>0.37424814699999998</v>
      </c>
      <c r="AY90">
        <v>0.57275938999999998</v>
      </c>
      <c r="AZ90">
        <v>0.83119702299999998</v>
      </c>
      <c r="BA90">
        <v>0.52117753</v>
      </c>
      <c r="BD90">
        <v>4.532994747</v>
      </c>
      <c r="BE90">
        <v>5.324324131</v>
      </c>
      <c r="BF90">
        <v>3.3636362549999999</v>
      </c>
      <c r="BG90">
        <v>3.6666667460000002</v>
      </c>
      <c r="BH90">
        <v>3</v>
      </c>
      <c r="BK90">
        <v>26.036242000000001</v>
      </c>
      <c r="BL90">
        <v>12.964304</v>
      </c>
      <c r="BM90">
        <v>52.313637999999997</v>
      </c>
      <c r="BN90">
        <v>304.49916000000002</v>
      </c>
      <c r="BO90">
        <v>38.883263999999997</v>
      </c>
      <c r="BP90">
        <v>14.091585</v>
      </c>
      <c r="BQ90">
        <v>24.791678999999998</v>
      </c>
      <c r="BR90">
        <v>25.449786</v>
      </c>
      <c r="BS90">
        <v>24.542314000000001</v>
      </c>
      <c r="BT90">
        <v>30.198491000000001</v>
      </c>
      <c r="BU90">
        <v>22.547545</v>
      </c>
      <c r="BV90">
        <v>796.84178299999996</v>
      </c>
      <c r="BW90">
        <v>218.43327099999999</v>
      </c>
      <c r="BX90">
        <v>1.0638129999999999</v>
      </c>
      <c r="BY90">
        <v>105.636883</v>
      </c>
      <c r="BZ90">
        <v>506.128421</v>
      </c>
      <c r="CA90">
        <v>7.4719860000000002</v>
      </c>
      <c r="CB90">
        <v>88.329141000000007</v>
      </c>
      <c r="CC90">
        <v>28.244029999999999</v>
      </c>
      <c r="CD90" t="s">
        <v>139</v>
      </c>
      <c r="CE90">
        <v>241359932.90000001</v>
      </c>
      <c r="CF90">
        <v>174262081.30000001</v>
      </c>
      <c r="CG90">
        <v>118948595.5</v>
      </c>
      <c r="CH90">
        <v>80329733.290000007</v>
      </c>
      <c r="CI90">
        <v>66240403</v>
      </c>
      <c r="CJ90">
        <v>46150223.689999998</v>
      </c>
      <c r="CK90">
        <v>6475.886622</v>
      </c>
      <c r="CL90">
        <v>8423.1328919999996</v>
      </c>
      <c r="CM90">
        <v>4748.8407139999999</v>
      </c>
      <c r="CN90">
        <v>3460.572177</v>
      </c>
      <c r="CO90">
        <v>3148.4919719999998</v>
      </c>
      <c r="CP90">
        <v>2490.2010719999998</v>
      </c>
      <c r="CQ90">
        <v>4.1877700000000004</v>
      </c>
      <c r="CR90">
        <v>363.56455399999999</v>
      </c>
      <c r="CS90">
        <v>8.2756655539999997</v>
      </c>
      <c r="CT90">
        <v>0.699056652</v>
      </c>
      <c r="CU90">
        <v>0.75208858599999995</v>
      </c>
      <c r="CV90">
        <v>0.64602483600000005</v>
      </c>
      <c r="CW90">
        <v>0.59540347800000004</v>
      </c>
      <c r="CX90">
        <v>0.55442425699999998</v>
      </c>
      <c r="CY90">
        <v>0.51585561300000005</v>
      </c>
      <c r="CZ90">
        <v>22000810</v>
      </c>
      <c r="DA90">
        <v>316.61015800000001</v>
      </c>
      <c r="DB90" t="s">
        <v>117</v>
      </c>
      <c r="DC90" t="s">
        <v>137</v>
      </c>
      <c r="DD90" t="s">
        <v>135</v>
      </c>
    </row>
    <row r="91" spans="1:108" x14ac:dyDescent="0.3">
      <c r="A91" t="s">
        <v>216</v>
      </c>
      <c r="B91" s="2">
        <v>5</v>
      </c>
      <c r="C91">
        <v>383689.8125</v>
      </c>
      <c r="D91">
        <v>253031.23439999999</v>
      </c>
      <c r="E91">
        <v>36889.800779999998</v>
      </c>
      <c r="F91">
        <v>1392</v>
      </c>
      <c r="G91">
        <v>264462.40629999997</v>
      </c>
      <c r="H91">
        <v>1216617.25</v>
      </c>
      <c r="I91">
        <v>1.516373277</v>
      </c>
      <c r="J91">
        <v>0.52744650800000004</v>
      </c>
      <c r="K91">
        <v>5.2635080000000001E-3</v>
      </c>
      <c r="L91" s="1">
        <v>6.9799999999999994E-11</v>
      </c>
      <c r="M91">
        <v>0.313190252</v>
      </c>
      <c r="N91">
        <v>1.8959268330000001</v>
      </c>
      <c r="O91">
        <v>5.0303399999999997E-4</v>
      </c>
      <c r="P91">
        <v>1.5852600000000001E-4</v>
      </c>
      <c r="Q91">
        <v>1.7995836730000001</v>
      </c>
      <c r="R91">
        <v>1.4508292679999999</v>
      </c>
      <c r="S91">
        <v>0.31537428499999998</v>
      </c>
      <c r="T91">
        <v>478</v>
      </c>
      <c r="U91" s="1">
        <v>1.66E-8</v>
      </c>
      <c r="V91">
        <v>1.04651E-4</v>
      </c>
      <c r="W91" s="1">
        <v>2.6299999999999999E-12</v>
      </c>
      <c r="X91">
        <v>0.220668584</v>
      </c>
      <c r="Y91">
        <v>478</v>
      </c>
      <c r="Z91">
        <v>105</v>
      </c>
      <c r="AA91">
        <v>23</v>
      </c>
      <c r="AB91">
        <v>5</v>
      </c>
      <c r="AC91">
        <v>1</v>
      </c>
      <c r="AG91">
        <v>3041328</v>
      </c>
      <c r="AH91">
        <v>1357403.375</v>
      </c>
      <c r="AI91">
        <v>850671.75</v>
      </c>
      <c r="AJ91">
        <v>470864</v>
      </c>
      <c r="AK91">
        <v>127735.9063</v>
      </c>
      <c r="AO91">
        <v>6362.6108400000003</v>
      </c>
      <c r="AP91">
        <v>12927.65137</v>
      </c>
      <c r="AQ91">
        <v>36985.726560000003</v>
      </c>
      <c r="AR91">
        <v>94172.796879999994</v>
      </c>
      <c r="AS91">
        <v>127735.9063</v>
      </c>
      <c r="AW91">
        <v>0.44631931200000002</v>
      </c>
      <c r="AX91">
        <v>0.62669044699999998</v>
      </c>
      <c r="AY91">
        <v>0.55352020300000004</v>
      </c>
      <c r="AZ91">
        <v>0.27127984199999999</v>
      </c>
      <c r="BD91">
        <v>4.5523810390000001</v>
      </c>
      <c r="BE91">
        <v>4.5652174949999997</v>
      </c>
      <c r="BF91">
        <v>4.5999999049999998</v>
      </c>
      <c r="BG91">
        <v>5</v>
      </c>
      <c r="BK91">
        <v>23.715154999999999</v>
      </c>
      <c r="BL91">
        <v>10.187543</v>
      </c>
      <c r="BM91">
        <v>57.902121000000001</v>
      </c>
      <c r="BN91">
        <v>186.66487100000001</v>
      </c>
      <c r="BO91">
        <v>33.259013000000003</v>
      </c>
      <c r="BP91">
        <v>15.656218000000001</v>
      </c>
      <c r="BQ91">
        <v>17.602795</v>
      </c>
      <c r="BR91">
        <v>23.025352999999999</v>
      </c>
      <c r="BS91">
        <v>23.870415000000001</v>
      </c>
      <c r="BT91">
        <v>26.477188999999999</v>
      </c>
      <c r="BU91">
        <v>21.804663000000001</v>
      </c>
      <c r="BV91">
        <v>1094.228818</v>
      </c>
      <c r="BW91">
        <v>315.20284400000003</v>
      </c>
      <c r="BX91">
        <v>1.9560519999999999</v>
      </c>
      <c r="BY91">
        <v>96.554501000000002</v>
      </c>
      <c r="BZ91">
        <v>655.05965400000002</v>
      </c>
      <c r="CA91">
        <v>12.499988999999999</v>
      </c>
      <c r="CB91">
        <v>182.191588</v>
      </c>
      <c r="CC91">
        <v>171.05122800000001</v>
      </c>
      <c r="CD91" t="s">
        <v>116</v>
      </c>
      <c r="CE91">
        <v>244598578.80000001</v>
      </c>
      <c r="CF91">
        <v>176200390.40000001</v>
      </c>
      <c r="CG91">
        <v>122631951.90000001</v>
      </c>
      <c r="CH91">
        <v>82808154.129999995</v>
      </c>
      <c r="CI91">
        <v>57882711.68</v>
      </c>
      <c r="CJ91">
        <v>41900114.829999998</v>
      </c>
      <c r="CK91">
        <v>5191.6613740000003</v>
      </c>
      <c r="CL91">
        <v>6752.7517250000001</v>
      </c>
      <c r="CM91">
        <v>3893.0141309999999</v>
      </c>
      <c r="CN91">
        <v>2855.0879</v>
      </c>
      <c r="CO91">
        <v>2199.8506339999999</v>
      </c>
      <c r="CP91">
        <v>1772.704765</v>
      </c>
      <c r="CQ91">
        <v>5.1422730000000003</v>
      </c>
      <c r="CR91">
        <v>478.663657</v>
      </c>
      <c r="CS91">
        <v>16.612505380000002</v>
      </c>
      <c r="CT91">
        <v>0.67332324200000004</v>
      </c>
      <c r="CU91">
        <v>0.72101910700000005</v>
      </c>
      <c r="CV91">
        <v>0.62224357399999997</v>
      </c>
      <c r="CW91">
        <v>0.57348566999999995</v>
      </c>
      <c r="CX91">
        <v>0.53401498800000002</v>
      </c>
      <c r="CY91">
        <v>0.49686613600000001</v>
      </c>
      <c r="CZ91">
        <v>16778960</v>
      </c>
      <c r="DA91">
        <v>452.84792299999998</v>
      </c>
      <c r="DB91" t="s">
        <v>117</v>
      </c>
      <c r="DC91" t="s">
        <v>118</v>
      </c>
      <c r="DD91" t="s">
        <v>114</v>
      </c>
    </row>
    <row r="92" spans="1:108" x14ac:dyDescent="0.3">
      <c r="A92" t="s">
        <v>217</v>
      </c>
      <c r="B92" s="2">
        <v>3</v>
      </c>
      <c r="C92">
        <v>104290.1719</v>
      </c>
      <c r="D92">
        <v>81224.742190000004</v>
      </c>
      <c r="E92">
        <v>2236.875732</v>
      </c>
      <c r="F92">
        <v>467</v>
      </c>
      <c r="G92">
        <v>86004.609379999994</v>
      </c>
      <c r="H92">
        <v>249845.26560000001</v>
      </c>
      <c r="I92">
        <v>1.2839704750000001</v>
      </c>
      <c r="J92">
        <v>0.30241155600000003</v>
      </c>
      <c r="K92">
        <v>5.4299420000000001E-3</v>
      </c>
      <c r="L92" s="1">
        <v>8.7099999999999999E-10</v>
      </c>
      <c r="M92">
        <v>0.45030781600000003</v>
      </c>
      <c r="N92">
        <v>3.3067517280000001</v>
      </c>
      <c r="O92">
        <v>1.24077E-4</v>
      </c>
      <c r="P92">
        <v>1.4154099999999999E-4</v>
      </c>
      <c r="Q92">
        <v>1.5007952449999999</v>
      </c>
      <c r="R92">
        <v>1.2126114370000001</v>
      </c>
      <c r="S92">
        <v>0.41741904600000002</v>
      </c>
      <c r="T92">
        <v>25</v>
      </c>
      <c r="U92" s="1">
        <v>1.39E-8</v>
      </c>
      <c r="V92" s="1">
        <v>9.7899999999999994E-5</v>
      </c>
      <c r="W92" s="1">
        <v>1.9600000000000001E-12</v>
      </c>
      <c r="X92">
        <v>6.609951E-2</v>
      </c>
      <c r="Y92">
        <v>25</v>
      </c>
      <c r="Z92">
        <v>5</v>
      </c>
      <c r="AA92">
        <v>1</v>
      </c>
      <c r="AG92">
        <v>116957.50780000001</v>
      </c>
      <c r="AH92">
        <v>164018.20310000001</v>
      </c>
      <c r="AI92">
        <v>35633.261720000002</v>
      </c>
      <c r="AO92">
        <v>4678.3002930000002</v>
      </c>
      <c r="AP92">
        <v>32803.640630000002</v>
      </c>
      <c r="AQ92">
        <v>35633.261720000002</v>
      </c>
      <c r="AW92">
        <v>1.402374268</v>
      </c>
      <c r="AX92">
        <v>0.21725186699999999</v>
      </c>
      <c r="BD92">
        <v>5</v>
      </c>
      <c r="BE92">
        <v>5</v>
      </c>
      <c r="BK92">
        <v>24.18665</v>
      </c>
      <c r="BL92">
        <v>11.075734000000001</v>
      </c>
      <c r="BM92">
        <v>54.916097999999998</v>
      </c>
      <c r="BN92">
        <v>200.537812</v>
      </c>
      <c r="BO92">
        <v>34.717443000000003</v>
      </c>
      <c r="BP92">
        <v>14.556409</v>
      </c>
      <c r="BQ92">
        <v>20.161034000000001</v>
      </c>
      <c r="BR92">
        <v>23.430001000000001</v>
      </c>
      <c r="BS92">
        <v>23.979661</v>
      </c>
      <c r="BT92">
        <v>27.183599999999998</v>
      </c>
      <c r="BU92">
        <v>22.318245000000001</v>
      </c>
      <c r="BV92">
        <v>1886.7749449999999</v>
      </c>
      <c r="BW92">
        <v>750.74617599999999</v>
      </c>
      <c r="BX92">
        <v>0.27094000000000001</v>
      </c>
      <c r="BY92">
        <v>132.46966</v>
      </c>
      <c r="BZ92">
        <v>1423.7374359999999</v>
      </c>
      <c r="CA92">
        <v>9.0790240000000004</v>
      </c>
      <c r="CB92">
        <v>128.291697</v>
      </c>
      <c r="CC92">
        <v>57.328842000000002</v>
      </c>
      <c r="CD92" t="s">
        <v>116</v>
      </c>
      <c r="CE92">
        <v>286026137.39999998</v>
      </c>
      <c r="CF92">
        <v>206355699.90000001</v>
      </c>
      <c r="CG92">
        <v>141289730.80000001</v>
      </c>
      <c r="CH92">
        <v>95118285.670000002</v>
      </c>
      <c r="CI92">
        <v>77949691.459999993</v>
      </c>
      <c r="CJ92">
        <v>54626087.579999998</v>
      </c>
      <c r="CK92">
        <v>6648.1787420000001</v>
      </c>
      <c r="CL92">
        <v>8647.2318329999998</v>
      </c>
      <c r="CM92">
        <v>4880.2533370000001</v>
      </c>
      <c r="CN92">
        <v>3549.032858</v>
      </c>
      <c r="CO92">
        <v>3278.0758329999999</v>
      </c>
      <c r="CP92">
        <v>2586.768133</v>
      </c>
      <c r="CQ92">
        <v>6.4509160000000003</v>
      </c>
      <c r="CR92">
        <v>493.79166700000002</v>
      </c>
      <c r="CS92">
        <v>23.87301587</v>
      </c>
      <c r="CT92">
        <v>0.707117828</v>
      </c>
      <c r="CU92">
        <v>0.76076129999999997</v>
      </c>
      <c r="CV92">
        <v>0.653474479</v>
      </c>
      <c r="CW92">
        <v>0.60226937899999999</v>
      </c>
      <c r="CX92">
        <v>0.56081760400000003</v>
      </c>
      <c r="CY92">
        <v>0.52180420299999997</v>
      </c>
      <c r="CZ92">
        <v>1053845</v>
      </c>
      <c r="DA92">
        <v>467.12708199999997</v>
      </c>
      <c r="DB92" t="s">
        <v>117</v>
      </c>
      <c r="DC92" t="s">
        <v>137</v>
      </c>
      <c r="DD92" t="s">
        <v>135</v>
      </c>
    </row>
    <row r="93" spans="1:108" x14ac:dyDescent="0.3">
      <c r="A93" t="s">
        <v>218</v>
      </c>
      <c r="B93" s="2">
        <v>2</v>
      </c>
      <c r="C93">
        <v>22147.666020000001</v>
      </c>
      <c r="D93">
        <v>20719.40625</v>
      </c>
      <c r="E93">
        <v>346.30181879999998</v>
      </c>
      <c r="F93">
        <v>1074</v>
      </c>
      <c r="G93">
        <v>24801.367190000001</v>
      </c>
      <c r="H93">
        <v>80613.664059999996</v>
      </c>
      <c r="I93">
        <v>1.068933487</v>
      </c>
      <c r="J93">
        <v>0.56299370500000001</v>
      </c>
      <c r="K93">
        <v>4.3304062999999997E-2</v>
      </c>
      <c r="L93" s="1">
        <v>7.6799999999999999E-9</v>
      </c>
      <c r="M93">
        <v>0.66964912399999998</v>
      </c>
      <c r="N93">
        <v>1.7762188910000001</v>
      </c>
      <c r="O93" s="1">
        <v>7.4400000000000006E-5</v>
      </c>
      <c r="P93">
        <v>1.4764499999999999E-4</v>
      </c>
      <c r="Q93">
        <v>1.2307008500000001</v>
      </c>
      <c r="R93">
        <v>0.89300179499999999</v>
      </c>
      <c r="S93">
        <v>0.27473837099999998</v>
      </c>
      <c r="T93">
        <v>5</v>
      </c>
      <c r="U93" s="1">
        <v>1.7299999999999999E-8</v>
      </c>
      <c r="V93">
        <v>1.17349E-4</v>
      </c>
      <c r="W93" s="1">
        <v>2.56E-12</v>
      </c>
      <c r="X93">
        <v>0.15857079600000001</v>
      </c>
      <c r="Y93">
        <v>5</v>
      </c>
      <c r="Z93">
        <v>1</v>
      </c>
      <c r="AG93">
        <v>38541.066409999999</v>
      </c>
      <c r="AH93">
        <v>12588.6875</v>
      </c>
      <c r="AO93">
        <v>7708.2133789999998</v>
      </c>
      <c r="AP93">
        <v>12588.6875</v>
      </c>
      <c r="AW93">
        <v>0.32663050300000002</v>
      </c>
      <c r="BD93">
        <v>5</v>
      </c>
      <c r="BK93">
        <v>26.20665</v>
      </c>
      <c r="BL93">
        <v>8.8003330000000002</v>
      </c>
      <c r="BM93">
        <v>60.101152999999996</v>
      </c>
      <c r="BN93">
        <v>138.080467</v>
      </c>
      <c r="BO93">
        <v>33.728428999999998</v>
      </c>
      <c r="BP93">
        <v>19.085785999999999</v>
      </c>
      <c r="BQ93">
        <v>14.642643</v>
      </c>
      <c r="BR93">
        <v>25.205611000000001</v>
      </c>
      <c r="BS93">
        <v>26.252161000000001</v>
      </c>
      <c r="BT93">
        <v>28.347756</v>
      </c>
      <c r="BU93">
        <v>25.1</v>
      </c>
      <c r="BV93">
        <v>5338.2817960000002</v>
      </c>
      <c r="BW93">
        <v>1880.451372</v>
      </c>
      <c r="BX93">
        <v>1</v>
      </c>
      <c r="BY93">
        <v>141.162262</v>
      </c>
      <c r="BZ93">
        <v>4271.2668329999997</v>
      </c>
      <c r="CA93">
        <v>7.7082290000000002</v>
      </c>
      <c r="CB93">
        <v>248.02743100000001</v>
      </c>
      <c r="CC93">
        <v>3659.0299249999998</v>
      </c>
      <c r="CD93" t="s">
        <v>116</v>
      </c>
      <c r="CE93">
        <v>98934160</v>
      </c>
      <c r="CF93">
        <v>71943466.670000002</v>
      </c>
      <c r="CG93">
        <v>51034122</v>
      </c>
      <c r="CH93">
        <v>35043615.329999998</v>
      </c>
      <c r="CI93">
        <v>25045990.670000002</v>
      </c>
      <c r="CJ93">
        <v>18512575.329999998</v>
      </c>
      <c r="CK93">
        <v>5101.6587</v>
      </c>
      <c r="CL93">
        <v>6635.6859999999997</v>
      </c>
      <c r="CM93">
        <v>3835.7204999999999</v>
      </c>
      <c r="CN93">
        <v>2808.6615999999999</v>
      </c>
      <c r="CO93">
        <v>2185.2521999999999</v>
      </c>
      <c r="CP93">
        <v>1772.2565</v>
      </c>
      <c r="CQ93">
        <v>0.58264800000000005</v>
      </c>
      <c r="CR93">
        <v>150.66666699999999</v>
      </c>
      <c r="CS93">
        <v>4.3103448279999999</v>
      </c>
      <c r="CT93">
        <v>0.65422714000000004</v>
      </c>
      <c r="CU93">
        <v>0.70385819999999999</v>
      </c>
      <c r="CV93">
        <v>0.60459613999999995</v>
      </c>
      <c r="CW93">
        <v>0.55722106000000005</v>
      </c>
      <c r="CX93">
        <v>0.51886980000000005</v>
      </c>
      <c r="CY93">
        <v>0.48277452999999998</v>
      </c>
      <c r="CZ93">
        <v>54009.516239999997</v>
      </c>
      <c r="DA93">
        <v>161.18613199999999</v>
      </c>
      <c r="DB93" t="s">
        <v>133</v>
      </c>
      <c r="DC93" t="s">
        <v>110</v>
      </c>
      <c r="DD93" t="s">
        <v>110</v>
      </c>
    </row>
    <row r="94" spans="1:108" x14ac:dyDescent="0.3">
      <c r="A94" t="s">
        <v>219</v>
      </c>
      <c r="B94" s="2">
        <v>4</v>
      </c>
      <c r="C94">
        <v>123383.72659999999</v>
      </c>
      <c r="D94">
        <v>84360.101559999996</v>
      </c>
      <c r="E94">
        <v>2771.248779</v>
      </c>
      <c r="F94">
        <v>393</v>
      </c>
      <c r="G94">
        <v>87872.03125</v>
      </c>
      <c r="H94">
        <v>255313.9375</v>
      </c>
      <c r="I94">
        <v>1.462583899</v>
      </c>
      <c r="J94">
        <v>0.35890060699999998</v>
      </c>
      <c r="K94">
        <v>4.4724129999999997E-3</v>
      </c>
      <c r="L94" s="1">
        <v>7.6600000000000004E-10</v>
      </c>
      <c r="M94">
        <v>0.534239888</v>
      </c>
      <c r="N94">
        <v>2.786286831</v>
      </c>
      <c r="O94">
        <v>1.2925299999999999E-4</v>
      </c>
      <c r="P94">
        <v>1.46689E-4</v>
      </c>
      <c r="Q94">
        <v>1.3778692480000001</v>
      </c>
      <c r="R94">
        <v>1.4041296240000001</v>
      </c>
      <c r="S94">
        <v>0.48326280700000002</v>
      </c>
      <c r="T94">
        <v>25</v>
      </c>
      <c r="U94" s="1">
        <v>1.1900000000000001E-8</v>
      </c>
      <c r="V94" s="1">
        <v>8.1199999999999995E-5</v>
      </c>
      <c r="W94" s="1">
        <v>1.75E-12</v>
      </c>
      <c r="X94">
        <v>5.7648890000000001E-2</v>
      </c>
      <c r="Y94">
        <v>25</v>
      </c>
      <c r="Z94">
        <v>5</v>
      </c>
      <c r="AA94">
        <v>2</v>
      </c>
      <c r="AB94">
        <v>1</v>
      </c>
      <c r="AG94">
        <v>197653.1563</v>
      </c>
      <c r="AH94">
        <v>121395.38280000001</v>
      </c>
      <c r="AI94">
        <v>67108.03125</v>
      </c>
      <c r="AJ94">
        <v>20355.941409999999</v>
      </c>
      <c r="AO94">
        <v>7906.1264650000003</v>
      </c>
      <c r="AP94">
        <v>24279.07617</v>
      </c>
      <c r="AQ94">
        <v>33554.015630000002</v>
      </c>
      <c r="AR94">
        <v>20355.941409999999</v>
      </c>
      <c r="AW94">
        <v>0.61418390300000003</v>
      </c>
      <c r="AX94">
        <v>0.55280548299999999</v>
      </c>
      <c r="AY94">
        <v>0.303330928</v>
      </c>
      <c r="BD94">
        <v>5</v>
      </c>
      <c r="BE94">
        <v>2.5</v>
      </c>
      <c r="BF94">
        <v>2</v>
      </c>
      <c r="BK94">
        <v>23.672495000000001</v>
      </c>
      <c r="BL94">
        <v>10.915003</v>
      </c>
      <c r="BM94">
        <v>55.220149999999997</v>
      </c>
      <c r="BN94">
        <v>193.31631899999999</v>
      </c>
      <c r="BO94">
        <v>34.11412</v>
      </c>
      <c r="BP94">
        <v>14.35154</v>
      </c>
      <c r="BQ94">
        <v>19.76258</v>
      </c>
      <c r="BR94">
        <v>22.911325999999999</v>
      </c>
      <c r="BS94">
        <v>23.634654999999999</v>
      </c>
      <c r="BT94">
        <v>26.618807</v>
      </c>
      <c r="BU94">
        <v>21.945844999999998</v>
      </c>
      <c r="BV94">
        <v>2221.3884370000001</v>
      </c>
      <c r="BW94">
        <v>916.79227200000003</v>
      </c>
      <c r="BX94">
        <v>0.101685</v>
      </c>
      <c r="BY94">
        <v>140.79592299999999</v>
      </c>
      <c r="BZ94">
        <v>1726.6778039999999</v>
      </c>
      <c r="CA94">
        <v>9.4721089999999997</v>
      </c>
      <c r="CB94">
        <v>147.22341700000001</v>
      </c>
      <c r="CC94">
        <v>62.830621999999998</v>
      </c>
      <c r="CD94" t="s">
        <v>116</v>
      </c>
      <c r="CE94">
        <v>200282730.80000001</v>
      </c>
      <c r="CF94">
        <v>145349799.19999999</v>
      </c>
      <c r="CG94">
        <v>100834754.40000001</v>
      </c>
      <c r="CH94">
        <v>68617650.890000001</v>
      </c>
      <c r="CI94">
        <v>55422114.719999999</v>
      </c>
      <c r="CJ94">
        <v>39393881.68</v>
      </c>
      <c r="CK94">
        <v>6403.9913669999996</v>
      </c>
      <c r="CL94">
        <v>8329.6193330000006</v>
      </c>
      <c r="CM94">
        <v>4715.3271000000004</v>
      </c>
      <c r="CN94">
        <v>3432.1321330000001</v>
      </c>
      <c r="CO94">
        <v>3105.5247330000002</v>
      </c>
      <c r="CP94">
        <v>2458.1610329999999</v>
      </c>
      <c r="CQ94">
        <v>3.152123</v>
      </c>
      <c r="CR94">
        <v>449.88888900000001</v>
      </c>
      <c r="CS94">
        <v>17.804754679999999</v>
      </c>
      <c r="CT94">
        <v>0.69876666700000001</v>
      </c>
      <c r="CU94">
        <v>0.75177660000000002</v>
      </c>
      <c r="CV94">
        <v>0.64575684700000002</v>
      </c>
      <c r="CW94">
        <v>0.59515648700000001</v>
      </c>
      <c r="CX94">
        <v>0.55419426699999996</v>
      </c>
      <c r="CY94">
        <v>0.51564162300000005</v>
      </c>
      <c r="CZ94">
        <v>907800.33680000005</v>
      </c>
      <c r="DA94">
        <v>322.49593399999998</v>
      </c>
      <c r="DB94" t="s">
        <v>110</v>
      </c>
      <c r="DC94" t="s">
        <v>137</v>
      </c>
      <c r="DD94" t="s">
        <v>135</v>
      </c>
    </row>
    <row r="95" spans="1:108" x14ac:dyDescent="0.3">
      <c r="A95" t="s">
        <v>220</v>
      </c>
      <c r="B95" s="2">
        <v>2</v>
      </c>
      <c r="C95">
        <v>21117.912110000001</v>
      </c>
      <c r="D95">
        <v>13541.17871</v>
      </c>
      <c r="E95">
        <v>249.5108185</v>
      </c>
      <c r="F95">
        <v>1720</v>
      </c>
      <c r="G95">
        <v>18805.394530000001</v>
      </c>
      <c r="H95">
        <v>66075.929690000004</v>
      </c>
      <c r="I95">
        <v>1.5595327619999999</v>
      </c>
      <c r="J95">
        <v>0.705544591</v>
      </c>
      <c r="K95">
        <v>9.1463118999999996E-2</v>
      </c>
      <c r="L95" s="1">
        <v>1.1900000000000001E-8</v>
      </c>
      <c r="M95">
        <v>0.71814590700000003</v>
      </c>
      <c r="N95">
        <v>1.417344809</v>
      </c>
      <c r="O95" s="1">
        <v>7.5699999999999997E-5</v>
      </c>
      <c r="P95">
        <v>1.6224300000000001E-4</v>
      </c>
      <c r="Q95">
        <v>1.1884197000000001</v>
      </c>
      <c r="R95">
        <v>1.122970939</v>
      </c>
      <c r="S95">
        <v>0.31960067199999997</v>
      </c>
      <c r="T95">
        <v>4</v>
      </c>
      <c r="U95" s="1">
        <v>2E-8</v>
      </c>
      <c r="V95">
        <v>1.23514E-4</v>
      </c>
      <c r="W95" s="1">
        <v>3.2500000000000001E-12</v>
      </c>
      <c r="X95">
        <v>0.279057324</v>
      </c>
      <c r="Y95">
        <v>4</v>
      </c>
      <c r="Z95">
        <v>1</v>
      </c>
      <c r="AG95">
        <v>26513.248049999998</v>
      </c>
      <c r="AH95">
        <v>13968.04297</v>
      </c>
      <c r="AO95">
        <v>6628.3120120000003</v>
      </c>
      <c r="AP95">
        <v>13968.04297</v>
      </c>
      <c r="AW95">
        <v>0.52683258099999997</v>
      </c>
      <c r="BD95">
        <v>4</v>
      </c>
      <c r="BK95">
        <v>24.111944000000001</v>
      </c>
      <c r="BL95">
        <v>7.8196669999999999</v>
      </c>
      <c r="BM95">
        <v>61.890920000000001</v>
      </c>
      <c r="BN95">
        <v>128.11991399999999</v>
      </c>
      <c r="BO95">
        <v>30.856332999999999</v>
      </c>
      <c r="BP95">
        <v>18.216667000000001</v>
      </c>
      <c r="BQ95">
        <v>12.639666999999999</v>
      </c>
      <c r="BR95">
        <v>22.985444000000001</v>
      </c>
      <c r="BS95">
        <v>24.471056000000001</v>
      </c>
      <c r="BT95">
        <v>26.081167000000001</v>
      </c>
      <c r="BU95">
        <v>22.981166999999999</v>
      </c>
      <c r="BV95">
        <v>3958.893333</v>
      </c>
      <c r="BW95">
        <v>1333.393333</v>
      </c>
      <c r="BX95">
        <v>4.4000000000000004</v>
      </c>
      <c r="BY95">
        <v>126.932303</v>
      </c>
      <c r="BZ95">
        <v>2885.376667</v>
      </c>
      <c r="CA95">
        <v>35.15</v>
      </c>
      <c r="CB95">
        <v>334.22666700000002</v>
      </c>
      <c r="CC95">
        <v>2745.7533330000001</v>
      </c>
      <c r="CD95" t="s">
        <v>116</v>
      </c>
      <c r="CE95">
        <v>143122168</v>
      </c>
      <c r="CF95">
        <v>105650745</v>
      </c>
      <c r="CG95">
        <v>73591971</v>
      </c>
      <c r="CH95">
        <v>48729559</v>
      </c>
      <c r="CI95">
        <v>31553490.5</v>
      </c>
      <c r="CJ95">
        <v>22589640.5</v>
      </c>
      <c r="CK95">
        <v>6329.4633999999996</v>
      </c>
      <c r="CL95">
        <v>8232.6820000000007</v>
      </c>
      <c r="CM95">
        <v>4635.8389999999999</v>
      </c>
      <c r="CN95">
        <v>3245.9465</v>
      </c>
      <c r="CO95">
        <v>2198.1104</v>
      </c>
      <c r="CP95">
        <v>1649.2139999999999</v>
      </c>
      <c r="CQ95">
        <v>0.14810300000000001</v>
      </c>
      <c r="CR95">
        <v>313.5</v>
      </c>
      <c r="CS95">
        <v>12.64367816</v>
      </c>
      <c r="CT95">
        <v>0.99583710000000003</v>
      </c>
      <c r="CU95">
        <v>1</v>
      </c>
      <c r="CV95">
        <v>0.92029090000000002</v>
      </c>
      <c r="CW95">
        <v>0.84817849999999995</v>
      </c>
      <c r="CX95">
        <v>0.78980189999999995</v>
      </c>
      <c r="CY95">
        <v>0.73485909999999999</v>
      </c>
      <c r="CZ95">
        <v>243663.451</v>
      </c>
      <c r="DA95">
        <v>983.64525000000003</v>
      </c>
      <c r="DB95" t="s">
        <v>121</v>
      </c>
      <c r="DC95" t="s">
        <v>111</v>
      </c>
      <c r="DD95" t="s">
        <v>110</v>
      </c>
    </row>
    <row r="96" spans="1:108" x14ac:dyDescent="0.3">
      <c r="A96" t="s">
        <v>221</v>
      </c>
      <c r="B96" s="2">
        <v>2</v>
      </c>
      <c r="C96">
        <v>78008.390629999994</v>
      </c>
      <c r="D96">
        <v>60043.53125</v>
      </c>
      <c r="E96">
        <v>903.46582030000002</v>
      </c>
      <c r="F96">
        <v>1260</v>
      </c>
      <c r="G96">
        <v>63740.976560000003</v>
      </c>
      <c r="H96">
        <v>169079.60939999999</v>
      </c>
      <c r="I96">
        <v>1.299197197</v>
      </c>
      <c r="J96">
        <v>0.22236903</v>
      </c>
      <c r="K96">
        <v>1.9767504000000002E-2</v>
      </c>
      <c r="L96" s="1">
        <v>1.85E-9</v>
      </c>
      <c r="M96">
        <v>0.39713588399999999</v>
      </c>
      <c r="N96">
        <v>4.4970293049999999</v>
      </c>
      <c r="O96" s="1">
        <v>6.5099999999999997E-5</v>
      </c>
      <c r="P96">
        <v>1.55527E-4</v>
      </c>
      <c r="Q96">
        <v>1.598109722</v>
      </c>
      <c r="R96">
        <v>1.2238342760000001</v>
      </c>
      <c r="S96">
        <v>0.46137076599999999</v>
      </c>
      <c r="T96">
        <v>10</v>
      </c>
      <c r="U96" s="1">
        <v>1.22E-8</v>
      </c>
      <c r="V96" s="1">
        <v>7.8300000000000006E-5</v>
      </c>
      <c r="W96" s="1">
        <v>1.8899999999999998E-12</v>
      </c>
      <c r="X96">
        <v>0.195963949</v>
      </c>
      <c r="Y96">
        <v>10</v>
      </c>
      <c r="Z96">
        <v>1</v>
      </c>
      <c r="AG96">
        <v>83092.773440000004</v>
      </c>
      <c r="AH96">
        <v>57420.5</v>
      </c>
      <c r="AO96">
        <v>8309.2773440000001</v>
      </c>
      <c r="AP96">
        <v>57420.5</v>
      </c>
      <c r="AW96">
        <v>0.69104081399999995</v>
      </c>
      <c r="BD96">
        <v>10</v>
      </c>
      <c r="BK96">
        <v>25.500226000000001</v>
      </c>
      <c r="BL96">
        <v>8.2827439999999992</v>
      </c>
      <c r="BM96">
        <v>60.442037999999997</v>
      </c>
      <c r="BN96">
        <v>137.01403099999999</v>
      </c>
      <c r="BO96">
        <v>32.759098999999999</v>
      </c>
      <c r="BP96">
        <v>19.055147000000002</v>
      </c>
      <c r="BQ96">
        <v>13.703951999999999</v>
      </c>
      <c r="BR96">
        <v>24.375996000000001</v>
      </c>
      <c r="BS96">
        <v>25.733425</v>
      </c>
      <c r="BT96">
        <v>27.612883</v>
      </c>
      <c r="BU96">
        <v>24.316497999999999</v>
      </c>
      <c r="BV96">
        <v>4530.4908089999999</v>
      </c>
      <c r="BW96">
        <v>1583.151654</v>
      </c>
      <c r="BX96">
        <v>1.4273899999999999</v>
      </c>
      <c r="BY96">
        <v>133.115149</v>
      </c>
      <c r="BZ96">
        <v>3417.1295960000002</v>
      </c>
      <c r="CA96">
        <v>13.872242999999999</v>
      </c>
      <c r="CB96">
        <v>335.60753699999998</v>
      </c>
      <c r="CC96">
        <v>2919.2325369999999</v>
      </c>
      <c r="CD96" t="s">
        <v>116</v>
      </c>
      <c r="CE96">
        <v>49484661</v>
      </c>
      <c r="CF96">
        <v>36378164.170000002</v>
      </c>
      <c r="CG96">
        <v>25827571.670000002</v>
      </c>
      <c r="CH96">
        <v>17626542.609999999</v>
      </c>
      <c r="CI96">
        <v>12231318.67</v>
      </c>
      <c r="CJ96">
        <v>9015555.6999999993</v>
      </c>
      <c r="CK96">
        <v>5238.0814440000004</v>
      </c>
      <c r="CL96">
        <v>6813.13</v>
      </c>
      <c r="CM96">
        <v>3924.6225559999998</v>
      </c>
      <c r="CN96">
        <v>2857.2488109999999</v>
      </c>
      <c r="CO96">
        <v>2186.6808890000002</v>
      </c>
      <c r="CP96">
        <v>1758.5851110000001</v>
      </c>
      <c r="CQ96">
        <v>0.38708199999999998</v>
      </c>
      <c r="CR96">
        <v>233.22222199999999</v>
      </c>
      <c r="CS96">
        <v>3.5143769969999998</v>
      </c>
      <c r="CT96">
        <v>0.69218380199999996</v>
      </c>
      <c r="CU96">
        <v>0.73676284400000003</v>
      </c>
      <c r="CV96">
        <v>0.63967333599999998</v>
      </c>
      <c r="CW96">
        <v>0.58954966399999997</v>
      </c>
      <c r="CX96">
        <v>0.54897336699999999</v>
      </c>
      <c r="CY96">
        <v>0.51078392699999997</v>
      </c>
      <c r="CZ96">
        <v>244700.03169999999</v>
      </c>
      <c r="DA96">
        <v>267.72986700000001</v>
      </c>
      <c r="DB96" t="s">
        <v>110</v>
      </c>
      <c r="DC96" t="s">
        <v>111</v>
      </c>
      <c r="DD96" t="s">
        <v>110</v>
      </c>
    </row>
    <row r="97" spans="1:108" x14ac:dyDescent="0.3">
      <c r="A97" t="s">
        <v>222</v>
      </c>
      <c r="B97" s="2">
        <v>3</v>
      </c>
      <c r="C97">
        <v>75981.820309999996</v>
      </c>
      <c r="D97">
        <v>43743.90625</v>
      </c>
      <c r="E97">
        <v>1369.9235839999999</v>
      </c>
      <c r="F97">
        <v>926</v>
      </c>
      <c r="G97">
        <v>48517.554689999997</v>
      </c>
      <c r="H97">
        <v>185951.64060000001</v>
      </c>
      <c r="I97">
        <v>1.7369692329999999</v>
      </c>
      <c r="J97">
        <v>0.58196723500000003</v>
      </c>
      <c r="K97">
        <v>1.9085874999999999E-2</v>
      </c>
      <c r="L97" s="1">
        <v>1.97E-9</v>
      </c>
      <c r="M97">
        <v>0.49785879300000002</v>
      </c>
      <c r="N97">
        <v>1.7183097599999999</v>
      </c>
      <c r="O97">
        <v>1.1831E-4</v>
      </c>
      <c r="P97">
        <v>1.6866200000000001E-4</v>
      </c>
      <c r="Q97">
        <v>1.4273257260000001</v>
      </c>
      <c r="R97">
        <v>1.566068649</v>
      </c>
      <c r="S97">
        <v>0.40861064200000002</v>
      </c>
      <c r="T97">
        <v>16</v>
      </c>
      <c r="U97" s="1">
        <v>1.6099999999999999E-8</v>
      </c>
      <c r="V97" s="1">
        <v>9.5199999999999997E-5</v>
      </c>
      <c r="W97" s="1">
        <v>2.71E-12</v>
      </c>
      <c r="X97">
        <v>0.15618106700000001</v>
      </c>
      <c r="Y97">
        <v>16</v>
      </c>
      <c r="Z97">
        <v>5</v>
      </c>
      <c r="AA97">
        <v>1</v>
      </c>
      <c r="AG97">
        <v>110566.3906</v>
      </c>
      <c r="AH97">
        <v>87720.8125</v>
      </c>
      <c r="AI97">
        <v>32766.916020000001</v>
      </c>
      <c r="AO97">
        <v>6910.3994140000004</v>
      </c>
      <c r="AP97">
        <v>17544.162110000001</v>
      </c>
      <c r="AQ97">
        <v>32766.916020000001</v>
      </c>
      <c r="AW97">
        <v>0.79337680300000002</v>
      </c>
      <c r="AX97">
        <v>0.37353640799999999</v>
      </c>
      <c r="BD97">
        <v>3.2000000480000002</v>
      </c>
      <c r="BE97">
        <v>5</v>
      </c>
      <c r="BK97">
        <v>26.796426</v>
      </c>
      <c r="BL97">
        <v>7.9410920000000003</v>
      </c>
      <c r="BM97">
        <v>67.453663000000006</v>
      </c>
      <c r="BN97">
        <v>107.86571000000001</v>
      </c>
      <c r="BO97">
        <v>32.998474000000002</v>
      </c>
      <c r="BP97">
        <v>21.225090999999999</v>
      </c>
      <c r="BQ97">
        <v>11.773382</v>
      </c>
      <c r="BR97">
        <v>25.992308000000001</v>
      </c>
      <c r="BS97">
        <v>26.660633000000001</v>
      </c>
      <c r="BT97">
        <v>28.472526999999999</v>
      </c>
      <c r="BU97">
        <v>25.929141000000001</v>
      </c>
      <c r="BV97">
        <v>3142.5702080000001</v>
      </c>
      <c r="BW97">
        <v>726.05006100000003</v>
      </c>
      <c r="BX97">
        <v>15.122711000000001</v>
      </c>
      <c r="BY97">
        <v>88.907911999999996</v>
      </c>
      <c r="BZ97">
        <v>1797.1599510000001</v>
      </c>
      <c r="CA97">
        <v>95.038461999999996</v>
      </c>
      <c r="CB97">
        <v>472.800366</v>
      </c>
      <c r="CC97">
        <v>1321.7026860000001</v>
      </c>
      <c r="CD97" t="s">
        <v>116</v>
      </c>
      <c r="CE97">
        <v>374776591.5</v>
      </c>
      <c r="CF97">
        <v>275008184.10000002</v>
      </c>
      <c r="CG97">
        <v>189659120.5</v>
      </c>
      <c r="CH97">
        <v>124334992.5</v>
      </c>
      <c r="CI97">
        <v>79745385.560000002</v>
      </c>
      <c r="CJ97">
        <v>56491238.880000003</v>
      </c>
      <c r="CK97">
        <v>6329.4633999999996</v>
      </c>
      <c r="CL97">
        <v>8232.6820000000007</v>
      </c>
      <c r="CM97">
        <v>4635.8389999999999</v>
      </c>
      <c r="CN97">
        <v>3245.9465</v>
      </c>
      <c r="CO97">
        <v>2198.1104</v>
      </c>
      <c r="CP97">
        <v>1649.2139999999999</v>
      </c>
      <c r="CQ97">
        <v>6.3661139999999996</v>
      </c>
      <c r="CR97">
        <v>400.6875</v>
      </c>
      <c r="CS97">
        <v>41.991341990000002</v>
      </c>
      <c r="CT97">
        <v>0.99583710000000003</v>
      </c>
      <c r="CU97">
        <v>1</v>
      </c>
      <c r="CV97">
        <v>0.92029090000000002</v>
      </c>
      <c r="CW97">
        <v>0.84817849999999995</v>
      </c>
      <c r="CX97">
        <v>0.78980189999999995</v>
      </c>
      <c r="CY97">
        <v>0.73485909999999999</v>
      </c>
      <c r="CZ97">
        <v>779178.11880000005</v>
      </c>
      <c r="DA97">
        <v>561.95118400000001</v>
      </c>
      <c r="DB97" t="s">
        <v>117</v>
      </c>
      <c r="DC97" t="s">
        <v>111</v>
      </c>
      <c r="DD97" t="s">
        <v>110</v>
      </c>
    </row>
    <row r="98" spans="1:108" x14ac:dyDescent="0.3">
      <c r="A98" t="s">
        <v>223</v>
      </c>
      <c r="B98" s="2">
        <v>2</v>
      </c>
      <c r="C98">
        <v>41100.996090000001</v>
      </c>
      <c r="D98">
        <v>33222.476560000003</v>
      </c>
      <c r="E98">
        <v>365.4744263</v>
      </c>
      <c r="F98">
        <v>878</v>
      </c>
      <c r="G98">
        <v>38233.039060000003</v>
      </c>
      <c r="H98">
        <v>100029</v>
      </c>
      <c r="I98">
        <v>1.2371442319999999</v>
      </c>
      <c r="J98">
        <v>0.25002265000000001</v>
      </c>
      <c r="K98">
        <v>2.2964431E-2</v>
      </c>
      <c r="L98" s="1">
        <v>4.8499999999999996E-9</v>
      </c>
      <c r="M98">
        <v>0.45900243499999999</v>
      </c>
      <c r="N98">
        <v>3.9996376040000001</v>
      </c>
      <c r="O98" s="1">
        <v>5.0000000000000002E-5</v>
      </c>
      <c r="P98">
        <v>1.54728E-4</v>
      </c>
      <c r="Q98">
        <v>1.48651278</v>
      </c>
      <c r="R98">
        <v>1.075012565</v>
      </c>
      <c r="S98">
        <v>0.41089078800000001</v>
      </c>
      <c r="T98">
        <v>4</v>
      </c>
      <c r="U98" s="1">
        <v>1.37E-8</v>
      </c>
      <c r="V98" s="1">
        <v>8.8399999999999994E-5</v>
      </c>
      <c r="W98" s="1">
        <v>2.1199999999999999E-12</v>
      </c>
      <c r="X98">
        <v>0.13585159199999999</v>
      </c>
      <c r="Y98">
        <v>4</v>
      </c>
      <c r="Z98">
        <v>1</v>
      </c>
      <c r="AG98">
        <v>19878.253909999999</v>
      </c>
      <c r="AH98">
        <v>36671.042970000002</v>
      </c>
      <c r="AO98">
        <v>4969.5634769999997</v>
      </c>
      <c r="AP98">
        <v>36671.042970000002</v>
      </c>
      <c r="AW98">
        <v>1.8447818760000001</v>
      </c>
      <c r="BD98">
        <v>4</v>
      </c>
      <c r="BK98">
        <v>26.430129999999998</v>
      </c>
      <c r="BL98">
        <v>8.0702829999999999</v>
      </c>
      <c r="BM98">
        <v>67.276571000000004</v>
      </c>
      <c r="BN98">
        <v>107.001924</v>
      </c>
      <c r="BO98">
        <v>32.751322000000002</v>
      </c>
      <c r="BP98">
        <v>20.753965000000001</v>
      </c>
      <c r="BQ98">
        <v>11.997356999999999</v>
      </c>
      <c r="BR98">
        <v>25.726982</v>
      </c>
      <c r="BS98">
        <v>26.194126000000001</v>
      </c>
      <c r="BT98">
        <v>28.102276</v>
      </c>
      <c r="BU98">
        <v>25.594602999999999</v>
      </c>
      <c r="BV98">
        <v>2992.0903079999998</v>
      </c>
      <c r="BW98">
        <v>696.76872200000003</v>
      </c>
      <c r="BX98">
        <v>17.085902999999998</v>
      </c>
      <c r="BY98">
        <v>87.269844000000006</v>
      </c>
      <c r="BZ98">
        <v>1699.030837</v>
      </c>
      <c r="CA98">
        <v>100.905286</v>
      </c>
      <c r="CB98">
        <v>442.881057</v>
      </c>
      <c r="CC98">
        <v>822.23568299999999</v>
      </c>
      <c r="CD98" t="s">
        <v>116</v>
      </c>
      <c r="CE98">
        <v>293541812.5</v>
      </c>
      <c r="CF98">
        <v>215876718</v>
      </c>
      <c r="CG98">
        <v>149420820.5</v>
      </c>
      <c r="CH98">
        <v>98304723.5</v>
      </c>
      <c r="CI98">
        <v>63255752.75</v>
      </c>
      <c r="CJ98">
        <v>44972886</v>
      </c>
      <c r="CK98">
        <v>6329.4633999999996</v>
      </c>
      <c r="CL98">
        <v>8232.6820000000007</v>
      </c>
      <c r="CM98">
        <v>4635.8389999999999</v>
      </c>
      <c r="CN98">
        <v>3245.9465</v>
      </c>
      <c r="CO98">
        <v>2198.1104</v>
      </c>
      <c r="CP98">
        <v>1649.2139999999999</v>
      </c>
      <c r="CQ98">
        <v>2.1121970000000001</v>
      </c>
      <c r="CR98">
        <v>299.25</v>
      </c>
      <c r="CS98">
        <v>21.072796929999999</v>
      </c>
      <c r="CT98">
        <v>0.99583710000000003</v>
      </c>
      <c r="CU98">
        <v>1</v>
      </c>
      <c r="CV98">
        <v>0.92029090000000002</v>
      </c>
      <c r="CW98">
        <v>0.84817849999999995</v>
      </c>
      <c r="CX98">
        <v>0.78980189999999995</v>
      </c>
      <c r="CY98">
        <v>0.73485909999999999</v>
      </c>
      <c r="CZ98">
        <v>185925.83780000001</v>
      </c>
      <c r="DA98">
        <v>482.092647</v>
      </c>
      <c r="DB98" t="s">
        <v>110</v>
      </c>
      <c r="DC98" t="s">
        <v>111</v>
      </c>
      <c r="DD98" t="s">
        <v>110</v>
      </c>
    </row>
    <row r="99" spans="1:108" x14ac:dyDescent="0.3">
      <c r="A99" t="s">
        <v>224</v>
      </c>
      <c r="B99" s="2">
        <v>3</v>
      </c>
      <c r="C99">
        <v>49106.550779999998</v>
      </c>
      <c r="D99">
        <v>36606.585939999997</v>
      </c>
      <c r="E99">
        <v>757.46978760000002</v>
      </c>
      <c r="F99">
        <v>1130</v>
      </c>
      <c r="G99">
        <v>41242.050779999998</v>
      </c>
      <c r="H99">
        <v>137221.4375</v>
      </c>
      <c r="I99">
        <v>1.3414676189999999</v>
      </c>
      <c r="J99">
        <v>0.44533294400000001</v>
      </c>
      <c r="K99">
        <v>2.7399219999999998E-2</v>
      </c>
      <c r="L99" s="1">
        <v>3.12E-9</v>
      </c>
      <c r="M99">
        <v>0.50551176099999995</v>
      </c>
      <c r="N99">
        <v>2.2455110550000001</v>
      </c>
      <c r="O99" s="1">
        <v>9.4699999999999998E-5</v>
      </c>
      <c r="P99">
        <v>1.67324E-4</v>
      </c>
      <c r="Q99">
        <v>1.4164803029999999</v>
      </c>
      <c r="R99">
        <v>1.190691352</v>
      </c>
      <c r="S99">
        <v>0.35786354500000001</v>
      </c>
      <c r="T99">
        <v>10</v>
      </c>
      <c r="U99" s="1">
        <v>1.7199999999999999E-8</v>
      </c>
      <c r="V99">
        <v>1.0257E-4</v>
      </c>
      <c r="W99" s="1">
        <v>2.8700000000000001E-12</v>
      </c>
      <c r="X99">
        <v>0.189075932</v>
      </c>
      <c r="Y99">
        <v>10</v>
      </c>
      <c r="Z99">
        <v>2</v>
      </c>
      <c r="AA99">
        <v>1</v>
      </c>
      <c r="AG99">
        <v>70530.171879999994</v>
      </c>
      <c r="AH99">
        <v>51821.515630000002</v>
      </c>
      <c r="AI99">
        <v>4391.0537109999996</v>
      </c>
      <c r="AO99">
        <v>7053.0170900000003</v>
      </c>
      <c r="AP99">
        <v>25910.757809999999</v>
      </c>
      <c r="AQ99">
        <v>4391.0537109999996</v>
      </c>
      <c r="AW99">
        <v>0.73474252200000001</v>
      </c>
      <c r="AX99">
        <v>8.4734179000000007E-2</v>
      </c>
      <c r="BD99">
        <v>5</v>
      </c>
      <c r="BE99">
        <v>2</v>
      </c>
      <c r="BK99">
        <v>26.889938000000001</v>
      </c>
      <c r="BL99">
        <v>8.120215</v>
      </c>
      <c r="BM99">
        <v>64.084469999999996</v>
      </c>
      <c r="BN99">
        <v>140.96660399999999</v>
      </c>
      <c r="BO99">
        <v>33.934778000000001</v>
      </c>
      <c r="BP99">
        <v>21.263814</v>
      </c>
      <c r="BQ99">
        <v>12.670964</v>
      </c>
      <c r="BR99">
        <v>25.582827999999999</v>
      </c>
      <c r="BS99">
        <v>27.628837000000001</v>
      </c>
      <c r="BT99">
        <v>29.007854999999999</v>
      </c>
      <c r="BU99">
        <v>25.578620000000001</v>
      </c>
      <c r="BV99">
        <v>2854.690141</v>
      </c>
      <c r="BW99">
        <v>821.64680399999997</v>
      </c>
      <c r="BX99">
        <v>2.2697720000000001</v>
      </c>
      <c r="BY99">
        <v>108.711491</v>
      </c>
      <c r="BZ99">
        <v>1834.903575</v>
      </c>
      <c r="CA99">
        <v>29.075839999999999</v>
      </c>
      <c r="CB99">
        <v>333.19501600000001</v>
      </c>
      <c r="CC99">
        <v>1776.101842</v>
      </c>
      <c r="CD99" t="s">
        <v>116</v>
      </c>
      <c r="CE99">
        <v>702154333.29999995</v>
      </c>
      <c r="CF99">
        <v>513319319.30000001</v>
      </c>
      <c r="CG99">
        <v>351798720.89999998</v>
      </c>
      <c r="CH99">
        <v>229172307.09999999</v>
      </c>
      <c r="CI99">
        <v>146097661.59999999</v>
      </c>
      <c r="CJ99">
        <v>102791578.09999999</v>
      </c>
      <c r="CK99">
        <v>6329.4633999999996</v>
      </c>
      <c r="CL99">
        <v>8232.6820000000007</v>
      </c>
      <c r="CM99">
        <v>4635.8389999999999</v>
      </c>
      <c r="CN99">
        <v>3245.9465</v>
      </c>
      <c r="CO99">
        <v>2198.1104</v>
      </c>
      <c r="CP99">
        <v>1649.2139999999999</v>
      </c>
      <c r="CQ99">
        <v>5.1682009999999998</v>
      </c>
      <c r="CR99">
        <v>487.11111099999999</v>
      </c>
      <c r="CS99">
        <v>64.705882349999996</v>
      </c>
      <c r="CT99">
        <v>0.99583710000000003</v>
      </c>
      <c r="CU99">
        <v>1</v>
      </c>
      <c r="CV99">
        <v>0.92029090000000002</v>
      </c>
      <c r="CW99">
        <v>0.84817849999999995</v>
      </c>
      <c r="CX99">
        <v>0.78980189999999995</v>
      </c>
      <c r="CY99">
        <v>0.73485909999999999</v>
      </c>
      <c r="CZ99">
        <v>764739.59109999996</v>
      </c>
      <c r="DA99">
        <v>980.99438699999996</v>
      </c>
      <c r="DB99" t="s">
        <v>110</v>
      </c>
      <c r="DC99" t="s">
        <v>175</v>
      </c>
      <c r="DD99" t="s">
        <v>110</v>
      </c>
    </row>
    <row r="100" spans="1:108" x14ac:dyDescent="0.3">
      <c r="A100" t="s">
        <v>225</v>
      </c>
      <c r="B100" s="2">
        <v>3</v>
      </c>
      <c r="C100">
        <v>72434.132809999996</v>
      </c>
      <c r="D100">
        <v>55587.214840000001</v>
      </c>
      <c r="E100">
        <v>1997.9182129999999</v>
      </c>
      <c r="F100">
        <v>2471</v>
      </c>
      <c r="G100">
        <v>60972.992189999997</v>
      </c>
      <c r="H100">
        <v>229047.1875</v>
      </c>
      <c r="I100">
        <v>1.3030718560000001</v>
      </c>
      <c r="J100">
        <v>0.537406206</v>
      </c>
      <c r="K100">
        <v>4.0526140000000002E-2</v>
      </c>
      <c r="L100" s="1">
        <v>1.3000000000000001E-9</v>
      </c>
      <c r="M100">
        <v>0.47856137199999998</v>
      </c>
      <c r="N100">
        <v>1.8607897760000001</v>
      </c>
      <c r="O100">
        <v>1.6590499999999999E-4</v>
      </c>
      <c r="P100">
        <v>1.63423E-4</v>
      </c>
      <c r="Q100">
        <v>1.4558188919999999</v>
      </c>
      <c r="R100">
        <v>1.187970757</v>
      </c>
      <c r="S100">
        <v>0.316241086</v>
      </c>
      <c r="T100">
        <v>30</v>
      </c>
      <c r="U100" s="1">
        <v>1.9000000000000001E-8</v>
      </c>
      <c r="V100">
        <v>1.16384E-4</v>
      </c>
      <c r="W100" s="1">
        <v>3.1099999999999999E-12</v>
      </c>
      <c r="X100">
        <v>0.40381768299999998</v>
      </c>
      <c r="Y100">
        <v>30</v>
      </c>
      <c r="Z100">
        <v>7</v>
      </c>
      <c r="AA100">
        <v>1</v>
      </c>
      <c r="AG100">
        <v>179444.04689999999</v>
      </c>
      <c r="AH100">
        <v>82128.539059999996</v>
      </c>
      <c r="AI100">
        <v>64932.761720000002</v>
      </c>
      <c r="AO100">
        <v>5981.4682620000003</v>
      </c>
      <c r="AP100">
        <v>11732.648440000001</v>
      </c>
      <c r="AQ100">
        <v>64932.761720000002</v>
      </c>
      <c r="AW100">
        <v>0.45768326500000001</v>
      </c>
      <c r="AX100">
        <v>0.79062360499999995</v>
      </c>
      <c r="BD100">
        <v>4.2857141490000004</v>
      </c>
      <c r="BE100">
        <v>7</v>
      </c>
      <c r="BK100">
        <v>23.847881000000001</v>
      </c>
      <c r="BL100">
        <v>8.3402130000000003</v>
      </c>
      <c r="BM100">
        <v>61.605801</v>
      </c>
      <c r="BN100">
        <v>135.83935500000001</v>
      </c>
      <c r="BO100">
        <v>31.067796000000001</v>
      </c>
      <c r="BP100">
        <v>17.518193</v>
      </c>
      <c r="BQ100">
        <v>13.549602999999999</v>
      </c>
      <c r="BR100">
        <v>22.887077000000001</v>
      </c>
      <c r="BS100">
        <v>24.161501000000001</v>
      </c>
      <c r="BT100">
        <v>25.930615</v>
      </c>
      <c r="BU100">
        <v>22.698801</v>
      </c>
      <c r="BV100">
        <v>2919.6892509999998</v>
      </c>
      <c r="BW100">
        <v>898.92178999999999</v>
      </c>
      <c r="BX100">
        <v>4.2718530000000001</v>
      </c>
      <c r="BY100">
        <v>113.728711</v>
      </c>
      <c r="BZ100">
        <v>1960.158093</v>
      </c>
      <c r="CA100">
        <v>27.860309000000001</v>
      </c>
      <c r="CB100">
        <v>274.15516500000001</v>
      </c>
      <c r="CC100">
        <v>1092.44793</v>
      </c>
      <c r="CD100" t="s">
        <v>116</v>
      </c>
      <c r="CE100">
        <v>355874357</v>
      </c>
      <c r="CF100">
        <v>260060111.59999999</v>
      </c>
      <c r="CG100">
        <v>178251872.69999999</v>
      </c>
      <c r="CH100">
        <v>117157187.7</v>
      </c>
      <c r="CI100">
        <v>75195902.560000002</v>
      </c>
      <c r="CJ100">
        <v>52992703.100000001</v>
      </c>
      <c r="CK100">
        <v>6198.6032999999998</v>
      </c>
      <c r="CL100">
        <v>8062.473</v>
      </c>
      <c r="CM100">
        <v>4543.0417500000003</v>
      </c>
      <c r="CN100">
        <v>3278.9236249999999</v>
      </c>
      <c r="CO100">
        <v>2272.3593999999998</v>
      </c>
      <c r="CP100">
        <v>1714.7555500000001</v>
      </c>
      <c r="CQ100">
        <v>1.2992349999999999</v>
      </c>
      <c r="CR100">
        <v>385.83333299999998</v>
      </c>
      <c r="CS100">
        <v>27.74146696</v>
      </c>
      <c r="CT100">
        <v>0.92650666000000004</v>
      </c>
      <c r="CU100">
        <v>0.94325585000000001</v>
      </c>
      <c r="CV100">
        <v>0.85621999999999998</v>
      </c>
      <c r="CW100">
        <v>0.78912808999999995</v>
      </c>
      <c r="CX100">
        <v>0.734815675</v>
      </c>
      <c r="CY100">
        <v>0.68369802499999999</v>
      </c>
      <c r="CZ100">
        <v>976164.59739999997</v>
      </c>
      <c r="DA100">
        <v>484.65858900000001</v>
      </c>
      <c r="DB100" t="s">
        <v>110</v>
      </c>
      <c r="DC100" t="s">
        <v>111</v>
      </c>
      <c r="DD100" t="s">
        <v>114</v>
      </c>
    </row>
    <row r="101" spans="1:108" x14ac:dyDescent="0.3">
      <c r="A101" t="s">
        <v>226</v>
      </c>
      <c r="B101" s="2">
        <v>5</v>
      </c>
      <c r="C101">
        <v>174289.54689999999</v>
      </c>
      <c r="D101">
        <v>127751.78909999999</v>
      </c>
      <c r="E101">
        <v>5774.3452150000003</v>
      </c>
      <c r="F101">
        <v>2361</v>
      </c>
      <c r="G101">
        <v>134635.85939999999</v>
      </c>
      <c r="H101">
        <v>456168.8125</v>
      </c>
      <c r="I101">
        <v>1.3642826079999999</v>
      </c>
      <c r="J101">
        <v>0.31855267300000001</v>
      </c>
      <c r="K101">
        <v>1.7536189000000001E-2</v>
      </c>
      <c r="L101" s="1">
        <v>3.4599999999999999E-10</v>
      </c>
      <c r="M101">
        <v>0.348707616</v>
      </c>
      <c r="N101">
        <v>3.1391983030000001</v>
      </c>
      <c r="O101">
        <v>1.97295E-4</v>
      </c>
      <c r="P101">
        <v>1.64365E-4</v>
      </c>
      <c r="Q101">
        <v>1.7054753300000001</v>
      </c>
      <c r="R101">
        <v>1.2945255040000001</v>
      </c>
      <c r="S101">
        <v>0.38207247900000002</v>
      </c>
      <c r="T101">
        <v>65</v>
      </c>
      <c r="U101" s="1">
        <v>1.5600000000000001E-8</v>
      </c>
      <c r="V101" s="1">
        <v>9.48E-5</v>
      </c>
      <c r="W101" s="1">
        <v>2.56E-12</v>
      </c>
      <c r="X101">
        <v>0.38806504000000003</v>
      </c>
      <c r="Y101">
        <v>65</v>
      </c>
      <c r="Z101">
        <v>16</v>
      </c>
      <c r="AA101">
        <v>6</v>
      </c>
      <c r="AB101">
        <v>2</v>
      </c>
      <c r="AC101">
        <v>1</v>
      </c>
      <c r="AG101">
        <v>467207.25</v>
      </c>
      <c r="AH101">
        <v>217599.89060000001</v>
      </c>
      <c r="AI101">
        <v>106172.55469999999</v>
      </c>
      <c r="AJ101">
        <v>86049.171879999994</v>
      </c>
      <c r="AK101">
        <v>72069.648440000004</v>
      </c>
      <c r="AO101">
        <v>7187.8037109999996</v>
      </c>
      <c r="AP101">
        <v>13599.99316</v>
      </c>
      <c r="AQ101">
        <v>17695.425780000001</v>
      </c>
      <c r="AR101">
        <v>43024.585939999997</v>
      </c>
      <c r="AS101">
        <v>72069.648440000004</v>
      </c>
      <c r="AW101">
        <v>0.46574595600000002</v>
      </c>
      <c r="AX101">
        <v>0.48792558899999999</v>
      </c>
      <c r="AY101">
        <v>0.81046527599999996</v>
      </c>
      <c r="AZ101">
        <v>0.837540269</v>
      </c>
      <c r="BD101">
        <v>4.0625</v>
      </c>
      <c r="BE101">
        <v>2.6666667460000002</v>
      </c>
      <c r="BF101">
        <v>3</v>
      </c>
      <c r="BG101">
        <v>2</v>
      </c>
      <c r="BK101">
        <v>26.236975000000001</v>
      </c>
      <c r="BL101">
        <v>8.7363060000000008</v>
      </c>
      <c r="BM101">
        <v>63.194963000000001</v>
      </c>
      <c r="BN101">
        <v>147.98692700000001</v>
      </c>
      <c r="BO101">
        <v>33.973720999999998</v>
      </c>
      <c r="BP101">
        <v>20.151502000000001</v>
      </c>
      <c r="BQ101">
        <v>13.822219</v>
      </c>
      <c r="BR101">
        <v>25.19753</v>
      </c>
      <c r="BS101">
        <v>26.761710999999998</v>
      </c>
      <c r="BT101">
        <v>28.441392</v>
      </c>
      <c r="BU101">
        <v>24.848687999999999</v>
      </c>
      <c r="BV101">
        <v>2043.789945</v>
      </c>
      <c r="BW101">
        <v>517.16093599999999</v>
      </c>
      <c r="BX101">
        <v>5.824039</v>
      </c>
      <c r="BY101">
        <v>90.201347999999996</v>
      </c>
      <c r="BZ101">
        <v>1183.1830399999999</v>
      </c>
      <c r="CA101">
        <v>41.835163000000001</v>
      </c>
      <c r="CB101">
        <v>271.72854699999999</v>
      </c>
      <c r="CC101">
        <v>949.97616300000004</v>
      </c>
      <c r="CD101" t="s">
        <v>116</v>
      </c>
      <c r="CE101">
        <v>596569070.60000002</v>
      </c>
      <c r="CF101">
        <v>434815751.19999999</v>
      </c>
      <c r="CG101">
        <v>296985793.60000002</v>
      </c>
      <c r="CH101">
        <v>195880873.59999999</v>
      </c>
      <c r="CI101">
        <v>125890117.3</v>
      </c>
      <c r="CJ101">
        <v>88411978.510000005</v>
      </c>
      <c r="CK101">
        <v>6157.3734050000003</v>
      </c>
      <c r="CL101">
        <v>8008.845507</v>
      </c>
      <c r="CM101">
        <v>4513.8042599999999</v>
      </c>
      <c r="CN101">
        <v>3289.313678</v>
      </c>
      <c r="CO101">
        <v>2295.7529209999998</v>
      </c>
      <c r="CP101">
        <v>1735.4056270000001</v>
      </c>
      <c r="CQ101">
        <v>8.3694299999999995</v>
      </c>
      <c r="CR101">
        <v>414.63513499999999</v>
      </c>
      <c r="CS101">
        <v>47.437185929999998</v>
      </c>
      <c r="CT101">
        <v>0.904662823</v>
      </c>
      <c r="CU101">
        <v>0.92537755600000005</v>
      </c>
      <c r="CV101">
        <v>0.83603327800000005</v>
      </c>
      <c r="CW101">
        <v>0.77052316600000004</v>
      </c>
      <c r="CX101">
        <v>0.71749124799999997</v>
      </c>
      <c r="CY101">
        <v>0.66757878199999998</v>
      </c>
      <c r="CZ101">
        <v>4420674</v>
      </c>
      <c r="DA101">
        <v>757.44850299999996</v>
      </c>
      <c r="DB101" t="s">
        <v>110</v>
      </c>
      <c r="DC101" t="s">
        <v>110</v>
      </c>
      <c r="DD101" t="s">
        <v>110</v>
      </c>
    </row>
    <row r="102" spans="1:108" x14ac:dyDescent="0.3">
      <c r="A102" t="s">
        <v>227</v>
      </c>
      <c r="B102" s="2">
        <v>4</v>
      </c>
      <c r="C102">
        <v>172940.8438</v>
      </c>
      <c r="D102">
        <v>129812.3125</v>
      </c>
      <c r="E102">
        <v>4063.0017090000001</v>
      </c>
      <c r="F102">
        <v>2497</v>
      </c>
      <c r="G102">
        <v>131999.01560000001</v>
      </c>
      <c r="H102">
        <v>472849.96879999997</v>
      </c>
      <c r="I102">
        <v>1.3322376010000001</v>
      </c>
      <c r="J102">
        <v>0.23318769</v>
      </c>
      <c r="K102">
        <v>1.8916808E-2</v>
      </c>
      <c r="L102" s="1">
        <v>4.2099999999999999E-10</v>
      </c>
      <c r="M102">
        <v>0.228354797</v>
      </c>
      <c r="N102">
        <v>4.2883911130000003</v>
      </c>
      <c r="O102">
        <v>1.4592399999999999E-4</v>
      </c>
      <c r="P102">
        <v>1.5964199999999999E-4</v>
      </c>
      <c r="Q102">
        <v>2.107517004</v>
      </c>
      <c r="R102">
        <v>1.31016767</v>
      </c>
      <c r="S102">
        <v>0.36574146200000002</v>
      </c>
      <c r="T102">
        <v>53</v>
      </c>
      <c r="U102" s="1">
        <v>1.7E-8</v>
      </c>
      <c r="V102">
        <v>1.0637900000000001E-4</v>
      </c>
      <c r="W102" s="1">
        <v>2.71E-12</v>
      </c>
      <c r="X102">
        <v>0.39862591000000003</v>
      </c>
      <c r="Y102">
        <v>53</v>
      </c>
      <c r="Z102">
        <v>11</v>
      </c>
      <c r="AA102">
        <v>4</v>
      </c>
      <c r="AB102">
        <v>1</v>
      </c>
      <c r="AG102">
        <v>281125.375</v>
      </c>
      <c r="AH102">
        <v>150084.29689999999</v>
      </c>
      <c r="AI102">
        <v>148628.375</v>
      </c>
      <c r="AJ102">
        <v>68787.390629999994</v>
      </c>
      <c r="AO102">
        <v>5304.2524409999996</v>
      </c>
      <c r="AP102">
        <v>13644.027340000001</v>
      </c>
      <c r="AQ102">
        <v>37157.09375</v>
      </c>
      <c r="AR102">
        <v>68787.390629999994</v>
      </c>
      <c r="AW102">
        <v>0.53386962400000004</v>
      </c>
      <c r="AX102">
        <v>0.990299284</v>
      </c>
      <c r="AY102">
        <v>0.46281465900000002</v>
      </c>
      <c r="BD102">
        <v>4.8181819920000004</v>
      </c>
      <c r="BE102">
        <v>2.75</v>
      </c>
      <c r="BF102">
        <v>4</v>
      </c>
      <c r="BK102">
        <v>22.368058000000001</v>
      </c>
      <c r="BL102">
        <v>8.2595790000000004</v>
      </c>
      <c r="BM102">
        <v>63.969444000000003</v>
      </c>
      <c r="BN102">
        <v>116.87898300000001</v>
      </c>
      <c r="BO102">
        <v>28.989605000000001</v>
      </c>
      <c r="BP102">
        <v>16.071345999999998</v>
      </c>
      <c r="BQ102">
        <v>12.918259000000001</v>
      </c>
      <c r="BR102">
        <v>22.010303</v>
      </c>
      <c r="BS102">
        <v>22.216093999999998</v>
      </c>
      <c r="BT102">
        <v>24.058014</v>
      </c>
      <c r="BU102">
        <v>21.128993000000001</v>
      </c>
      <c r="BV102">
        <v>2336.2818029999999</v>
      </c>
      <c r="BW102">
        <v>505.39728300000002</v>
      </c>
      <c r="BX102">
        <v>25.739605000000001</v>
      </c>
      <c r="BY102">
        <v>75.130784000000006</v>
      </c>
      <c r="BZ102">
        <v>1197.1093040000001</v>
      </c>
      <c r="CA102">
        <v>110.158501</v>
      </c>
      <c r="CB102">
        <v>323.88781399999999</v>
      </c>
      <c r="CC102">
        <v>546.71222699999998</v>
      </c>
      <c r="CD102" t="s">
        <v>116</v>
      </c>
      <c r="CE102">
        <v>156505712.59999999</v>
      </c>
      <c r="CF102">
        <v>115536608.7</v>
      </c>
      <c r="CG102">
        <v>80486121.829999998</v>
      </c>
      <c r="CH102">
        <v>53304412.109999999</v>
      </c>
      <c r="CI102">
        <v>34521233.560000002</v>
      </c>
      <c r="CJ102">
        <v>24717170.969999999</v>
      </c>
      <c r="CK102">
        <v>6318.084261</v>
      </c>
      <c r="CL102">
        <v>8217.8812170000001</v>
      </c>
      <c r="CM102">
        <v>4627.7696740000001</v>
      </c>
      <c r="CN102">
        <v>3248.8140760000001</v>
      </c>
      <c r="CO102">
        <v>2204.5668350000001</v>
      </c>
      <c r="CP102">
        <v>1654.9132649999999</v>
      </c>
      <c r="CQ102">
        <v>1.462402</v>
      </c>
      <c r="CR102">
        <v>322.13043499999998</v>
      </c>
      <c r="CS102">
        <v>9.6878363830000005</v>
      </c>
      <c r="CT102">
        <v>0.989808366</v>
      </c>
      <c r="CU102">
        <v>0.99506572599999998</v>
      </c>
      <c r="CV102">
        <v>0.91471951699999998</v>
      </c>
      <c r="CW102">
        <v>0.84304368200000002</v>
      </c>
      <c r="CX102">
        <v>0.78502048899999999</v>
      </c>
      <c r="CY102">
        <v>0.73041031099999998</v>
      </c>
      <c r="CZ102">
        <v>1060972</v>
      </c>
      <c r="DA102">
        <v>263.26552299999997</v>
      </c>
      <c r="DB102" t="s">
        <v>110</v>
      </c>
      <c r="DC102" t="s">
        <v>111</v>
      </c>
      <c r="DD102" t="s">
        <v>114</v>
      </c>
    </row>
    <row r="103" spans="1:108" x14ac:dyDescent="0.3">
      <c r="A103" t="s">
        <v>228</v>
      </c>
      <c r="B103" s="2">
        <v>3</v>
      </c>
      <c r="C103">
        <v>42469.976560000003</v>
      </c>
      <c r="D103">
        <v>33978.136720000002</v>
      </c>
      <c r="E103">
        <v>541.29382320000002</v>
      </c>
      <c r="F103">
        <v>1298</v>
      </c>
      <c r="G103">
        <v>38556.898439999997</v>
      </c>
      <c r="H103">
        <v>111218.08590000001</v>
      </c>
      <c r="I103">
        <v>1.249920726</v>
      </c>
      <c r="J103">
        <v>0.36410689400000001</v>
      </c>
      <c r="K103">
        <v>3.3664531999999997E-2</v>
      </c>
      <c r="L103" s="1">
        <v>3.9499999999999998E-9</v>
      </c>
      <c r="M103">
        <v>0.549910605</v>
      </c>
      <c r="N103">
        <v>2.7464463710000002</v>
      </c>
      <c r="O103" s="1">
        <v>9.8900000000000005E-5</v>
      </c>
      <c r="P103">
        <v>1.4512499999999999E-4</v>
      </c>
      <c r="Q103">
        <v>1.3580949309999999</v>
      </c>
      <c r="R103">
        <v>1.1014883520000001</v>
      </c>
      <c r="S103">
        <v>0.38186213400000002</v>
      </c>
      <c r="T103">
        <v>8</v>
      </c>
      <c r="U103" s="1">
        <v>2.03E-8</v>
      </c>
      <c r="V103">
        <v>1.4002799999999999E-4</v>
      </c>
      <c r="W103" s="1">
        <v>2.9500000000000002E-12</v>
      </c>
      <c r="X103">
        <v>0.18837279100000001</v>
      </c>
      <c r="Y103">
        <v>8</v>
      </c>
      <c r="Z103">
        <v>2</v>
      </c>
      <c r="AA103">
        <v>1</v>
      </c>
      <c r="AG103">
        <v>46338.089840000001</v>
      </c>
      <c r="AH103">
        <v>11589.83301</v>
      </c>
      <c r="AI103">
        <v>20627.568360000001</v>
      </c>
      <c r="AO103">
        <v>5792.2612300000001</v>
      </c>
      <c r="AP103">
        <v>5794.9165039999998</v>
      </c>
      <c r="AQ103">
        <v>20627.568360000001</v>
      </c>
      <c r="AW103">
        <v>0.25011459000000003</v>
      </c>
      <c r="AX103">
        <v>1.7797986269999999</v>
      </c>
      <c r="BD103">
        <v>4</v>
      </c>
      <c r="BE103">
        <v>2</v>
      </c>
      <c r="BK103">
        <v>26.588042999999999</v>
      </c>
      <c r="BL103">
        <v>7.643243</v>
      </c>
      <c r="BM103">
        <v>67.929834999999997</v>
      </c>
      <c r="BN103">
        <v>91.365548000000004</v>
      </c>
      <c r="BO103">
        <v>32.284030999999999</v>
      </c>
      <c r="BP103">
        <v>21.031783000000001</v>
      </c>
      <c r="BQ103">
        <v>11.252248</v>
      </c>
      <c r="BR103">
        <v>26.494444000000001</v>
      </c>
      <c r="BS103">
        <v>26.645478000000001</v>
      </c>
      <c r="BT103">
        <v>27.998010000000001</v>
      </c>
      <c r="BU103">
        <v>25.737183000000002</v>
      </c>
      <c r="BV103">
        <v>1991.086822</v>
      </c>
      <c r="BW103">
        <v>337.11627900000002</v>
      </c>
      <c r="BX103">
        <v>26.193798000000001</v>
      </c>
      <c r="BY103">
        <v>61.358223000000002</v>
      </c>
      <c r="BZ103">
        <v>811.62790700000005</v>
      </c>
      <c r="CA103">
        <v>120.460465</v>
      </c>
      <c r="CB103">
        <v>377.57519400000001</v>
      </c>
      <c r="CC103">
        <v>326.54108500000001</v>
      </c>
      <c r="CD103" t="s">
        <v>116</v>
      </c>
      <c r="CE103">
        <v>479633900</v>
      </c>
      <c r="CF103">
        <v>351179704.5</v>
      </c>
      <c r="CG103">
        <v>241313705.30000001</v>
      </c>
      <c r="CH103">
        <v>157720722.30000001</v>
      </c>
      <c r="CI103">
        <v>100855091.8</v>
      </c>
      <c r="CJ103">
        <v>71174057.939999998</v>
      </c>
      <c r="CK103">
        <v>6264.0333499999997</v>
      </c>
      <c r="CL103">
        <v>8147.5775000000003</v>
      </c>
      <c r="CM103">
        <v>4589.4403750000001</v>
      </c>
      <c r="CN103">
        <v>3262.4350629999999</v>
      </c>
      <c r="CO103">
        <v>2235.2348999999999</v>
      </c>
      <c r="CP103">
        <v>1681.9847749999999</v>
      </c>
      <c r="CQ103">
        <v>6.4893010000000002</v>
      </c>
      <c r="CR103">
        <v>344.25</v>
      </c>
      <c r="CS103">
        <v>41.509433960000003</v>
      </c>
      <c r="CT103">
        <v>0.96117187999999998</v>
      </c>
      <c r="CU103">
        <v>0.97162792499999995</v>
      </c>
      <c r="CV103">
        <v>0.88825544999999995</v>
      </c>
      <c r="CW103">
        <v>0.81865329499999995</v>
      </c>
      <c r="CX103">
        <v>0.76230878800000001</v>
      </c>
      <c r="CY103">
        <v>0.70927856300000003</v>
      </c>
      <c r="CZ103">
        <v>477441.42310000001</v>
      </c>
      <c r="DA103">
        <v>870.28241800000001</v>
      </c>
      <c r="DB103" t="s">
        <v>110</v>
      </c>
      <c r="DC103" t="s">
        <v>175</v>
      </c>
      <c r="DD103" t="s">
        <v>110</v>
      </c>
    </row>
    <row r="104" spans="1:108" x14ac:dyDescent="0.3">
      <c r="A104" t="s">
        <v>229</v>
      </c>
      <c r="B104" s="2">
        <v>3</v>
      </c>
      <c r="C104">
        <v>53946.589840000001</v>
      </c>
      <c r="D104">
        <v>39759.90625</v>
      </c>
      <c r="E104">
        <v>704.23706049999998</v>
      </c>
      <c r="F104">
        <v>1297</v>
      </c>
      <c r="G104">
        <v>43642.429689999997</v>
      </c>
      <c r="H104">
        <v>140366.625</v>
      </c>
      <c r="I104">
        <v>1.3568087820000001</v>
      </c>
      <c r="J104">
        <v>0.36974391299999998</v>
      </c>
      <c r="K104">
        <v>2.9718785000000001E-2</v>
      </c>
      <c r="L104" s="1">
        <v>3.0600000000000002E-9</v>
      </c>
      <c r="M104">
        <v>0.44915994999999997</v>
      </c>
      <c r="N104">
        <v>2.704574585</v>
      </c>
      <c r="O104">
        <v>1.13987E-4</v>
      </c>
      <c r="P104">
        <v>1.3609900000000001E-4</v>
      </c>
      <c r="Q104">
        <v>1.5027116540000001</v>
      </c>
      <c r="R104">
        <v>1.2361041310000001</v>
      </c>
      <c r="S104">
        <v>0.38432633900000002</v>
      </c>
      <c r="T104">
        <v>13</v>
      </c>
      <c r="U104" s="1">
        <v>2.2700000000000001E-8</v>
      </c>
      <c r="V104">
        <v>1.66935E-4</v>
      </c>
      <c r="W104" s="1">
        <v>3.09E-12</v>
      </c>
      <c r="X104">
        <v>0.176519811</v>
      </c>
      <c r="Y104">
        <v>13</v>
      </c>
      <c r="Z104">
        <v>2</v>
      </c>
      <c r="AA104">
        <v>1</v>
      </c>
      <c r="AG104">
        <v>44859.460939999997</v>
      </c>
      <c r="AH104">
        <v>24497.533200000002</v>
      </c>
      <c r="AI104">
        <v>26488.644530000001</v>
      </c>
      <c r="AO104">
        <v>3450.7277829999998</v>
      </c>
      <c r="AP104">
        <v>12248.766600000001</v>
      </c>
      <c r="AQ104">
        <v>26488.644530000001</v>
      </c>
      <c r="AW104">
        <v>0.54609513300000001</v>
      </c>
      <c r="AX104">
        <v>1.081278086</v>
      </c>
      <c r="BD104">
        <v>6.5</v>
      </c>
      <c r="BE104">
        <v>2</v>
      </c>
      <c r="BK104">
        <v>26.629698000000001</v>
      </c>
      <c r="BL104">
        <v>7.8695909999999998</v>
      </c>
      <c r="BM104">
        <v>67.645201999999998</v>
      </c>
      <c r="BN104">
        <v>99.912475000000001</v>
      </c>
      <c r="BO104">
        <v>32.603966</v>
      </c>
      <c r="BP104">
        <v>20.968388999999998</v>
      </c>
      <c r="BQ104">
        <v>11.635577</v>
      </c>
      <c r="BR104">
        <v>26.090344999999999</v>
      </c>
      <c r="BS104">
        <v>26.176703</v>
      </c>
      <c r="BT104">
        <v>28.189744000000001</v>
      </c>
      <c r="BU104">
        <v>25.772817</v>
      </c>
      <c r="BV104">
        <v>2844.0973560000002</v>
      </c>
      <c r="BW104">
        <v>592.20913499999995</v>
      </c>
      <c r="BX104">
        <v>21.978365</v>
      </c>
      <c r="BY104">
        <v>77.227689999999996</v>
      </c>
      <c r="BZ104">
        <v>1474.09375</v>
      </c>
      <c r="CA104">
        <v>120.316106</v>
      </c>
      <c r="CB104">
        <v>469.82451900000001</v>
      </c>
      <c r="CC104">
        <v>282.15144199999997</v>
      </c>
      <c r="CD104" t="s">
        <v>116</v>
      </c>
      <c r="CE104">
        <v>316932286.30000001</v>
      </c>
      <c r="CF104">
        <v>232863721.30000001</v>
      </c>
      <c r="CG104">
        <v>160930276</v>
      </c>
      <c r="CH104">
        <v>105713158.3</v>
      </c>
      <c r="CI104">
        <v>67922614</v>
      </c>
      <c r="CJ104">
        <v>48211754.75</v>
      </c>
      <c r="CK104">
        <v>6329.4633999999996</v>
      </c>
      <c r="CL104">
        <v>8232.6820000000007</v>
      </c>
      <c r="CM104">
        <v>4635.8389999999999</v>
      </c>
      <c r="CN104">
        <v>3245.9465</v>
      </c>
      <c r="CO104">
        <v>2198.1104</v>
      </c>
      <c r="CP104">
        <v>1649.2139999999999</v>
      </c>
      <c r="CQ104">
        <v>3.4100769999999998</v>
      </c>
      <c r="CR104">
        <v>442.5</v>
      </c>
      <c r="CS104">
        <v>37.629937630000001</v>
      </c>
      <c r="CT104">
        <v>0.99583710000000003</v>
      </c>
      <c r="CU104">
        <v>1</v>
      </c>
      <c r="CV104">
        <v>0.92029090000000002</v>
      </c>
      <c r="CW104">
        <v>0.84817849999999995</v>
      </c>
      <c r="CX104">
        <v>0.78980189999999995</v>
      </c>
      <c r="CY104">
        <v>0.73485909999999999</v>
      </c>
      <c r="CZ104">
        <v>532228.80819999997</v>
      </c>
      <c r="DA104">
        <v>752.79998799999998</v>
      </c>
      <c r="DB104" t="s">
        <v>117</v>
      </c>
      <c r="DC104" t="s">
        <v>175</v>
      </c>
      <c r="DD104" t="s">
        <v>110</v>
      </c>
    </row>
    <row r="105" spans="1:108" x14ac:dyDescent="0.3">
      <c r="A105" t="s">
        <v>230</v>
      </c>
      <c r="B105" s="2">
        <v>3</v>
      </c>
      <c r="C105">
        <v>38148.5</v>
      </c>
      <c r="D105">
        <v>29320.650389999999</v>
      </c>
      <c r="E105">
        <v>606.75445560000003</v>
      </c>
      <c r="F105">
        <v>1047</v>
      </c>
      <c r="G105">
        <v>33947.90625</v>
      </c>
      <c r="H105">
        <v>108006.2656</v>
      </c>
      <c r="I105">
        <v>1.3010796309999999</v>
      </c>
      <c r="J105">
        <v>0.52648621799999995</v>
      </c>
      <c r="K105">
        <v>3.0841370999999999E-2</v>
      </c>
      <c r="L105" s="1">
        <v>4.2400000000000002E-9</v>
      </c>
      <c r="M105">
        <v>0.65361940900000004</v>
      </c>
      <c r="N105">
        <v>1.899385095</v>
      </c>
      <c r="O105">
        <v>1.3888099999999999E-4</v>
      </c>
      <c r="P105">
        <v>1.62495E-4</v>
      </c>
      <c r="Q105">
        <v>1.2457007170000001</v>
      </c>
      <c r="R105">
        <v>1.123736501</v>
      </c>
      <c r="S105">
        <v>0.35320636599999999</v>
      </c>
      <c r="T105">
        <v>11</v>
      </c>
      <c r="U105" s="1">
        <v>2.4699999999999999E-8</v>
      </c>
      <c r="V105">
        <v>1.5213800000000001E-4</v>
      </c>
      <c r="W105" s="1">
        <v>4.0200000000000002E-12</v>
      </c>
      <c r="X105">
        <v>0.17013236900000001</v>
      </c>
      <c r="Y105">
        <v>11</v>
      </c>
      <c r="Z105">
        <v>3</v>
      </c>
      <c r="AA105">
        <v>1</v>
      </c>
      <c r="AG105">
        <v>57420.035159999999</v>
      </c>
      <c r="AH105">
        <v>19538.835940000001</v>
      </c>
      <c r="AI105">
        <v>21635.753909999999</v>
      </c>
      <c r="AO105">
        <v>5220.0034180000002</v>
      </c>
      <c r="AP105">
        <v>6512.9453130000002</v>
      </c>
      <c r="AQ105">
        <v>21635.753909999999</v>
      </c>
      <c r="AW105">
        <v>0.34027907299999999</v>
      </c>
      <c r="AX105">
        <v>1.107320547</v>
      </c>
      <c r="BD105">
        <v>3.6666667460000002</v>
      </c>
      <c r="BE105">
        <v>3</v>
      </c>
      <c r="BK105">
        <v>26.609558</v>
      </c>
      <c r="BL105">
        <v>7.8494219999999997</v>
      </c>
      <c r="BM105">
        <v>67.779863000000006</v>
      </c>
      <c r="BN105">
        <v>100.953824</v>
      </c>
      <c r="BO105">
        <v>32.618031000000002</v>
      </c>
      <c r="BP105">
        <v>21.036477000000001</v>
      </c>
      <c r="BQ105">
        <v>11.581553</v>
      </c>
      <c r="BR105">
        <v>25.954739</v>
      </c>
      <c r="BS105">
        <v>26.273022999999998</v>
      </c>
      <c r="BT105">
        <v>28.193134000000001</v>
      </c>
      <c r="BU105">
        <v>25.832663</v>
      </c>
      <c r="BV105">
        <v>3111.1345350000001</v>
      </c>
      <c r="BW105">
        <v>693.98751700000003</v>
      </c>
      <c r="BX105">
        <v>19.435506</v>
      </c>
      <c r="BY105">
        <v>84.127547000000007</v>
      </c>
      <c r="BZ105">
        <v>1716.0429959999999</v>
      </c>
      <c r="CA105">
        <v>111.50208000000001</v>
      </c>
      <c r="CB105">
        <v>482.11927900000001</v>
      </c>
      <c r="CC105">
        <v>647.84882100000004</v>
      </c>
      <c r="CD105" t="s">
        <v>116</v>
      </c>
      <c r="CE105">
        <v>415998738.80000001</v>
      </c>
      <c r="CF105">
        <v>304982317.5</v>
      </c>
      <c r="CG105">
        <v>210000386.30000001</v>
      </c>
      <c r="CH105">
        <v>137441409.5</v>
      </c>
      <c r="CI105">
        <v>88002185.25</v>
      </c>
      <c r="CJ105">
        <v>62222018.5</v>
      </c>
      <c r="CK105">
        <v>6329.4633999999996</v>
      </c>
      <c r="CL105">
        <v>8232.6820000000007</v>
      </c>
      <c r="CM105">
        <v>4635.8389999999999</v>
      </c>
      <c r="CN105">
        <v>3245.9465</v>
      </c>
      <c r="CO105">
        <v>2198.1104</v>
      </c>
      <c r="CP105">
        <v>1649.2139999999999</v>
      </c>
      <c r="CQ105">
        <v>3.156056</v>
      </c>
      <c r="CR105">
        <v>443.75</v>
      </c>
      <c r="CS105">
        <v>30.9352518</v>
      </c>
      <c r="CT105">
        <v>0.99583710000000003</v>
      </c>
      <c r="CU105">
        <v>1</v>
      </c>
      <c r="CV105">
        <v>0.92029090000000002</v>
      </c>
      <c r="CW105">
        <v>0.84817849999999995</v>
      </c>
      <c r="CX105">
        <v>0.78980189999999995</v>
      </c>
      <c r="CY105">
        <v>0.73485909999999999</v>
      </c>
      <c r="CZ105">
        <v>334714.79719999997</v>
      </c>
      <c r="DA105">
        <v>547.29709800000001</v>
      </c>
      <c r="DB105" t="s">
        <v>110</v>
      </c>
      <c r="DC105" t="s">
        <v>111</v>
      </c>
      <c r="DD105" t="s">
        <v>186</v>
      </c>
    </row>
    <row r="106" spans="1:108" x14ac:dyDescent="0.3">
      <c r="A106" t="s">
        <v>231</v>
      </c>
      <c r="B106" s="2">
        <v>3</v>
      </c>
      <c r="C106">
        <v>71464.609379999994</v>
      </c>
      <c r="D106">
        <v>57389.753909999999</v>
      </c>
      <c r="E106">
        <v>813.07684329999995</v>
      </c>
      <c r="F106">
        <v>1737</v>
      </c>
      <c r="G106">
        <v>59878.34375</v>
      </c>
      <c r="H106">
        <v>179882.26560000001</v>
      </c>
      <c r="I106">
        <v>1.245250344</v>
      </c>
      <c r="J106">
        <v>0.226773366</v>
      </c>
      <c r="K106">
        <v>2.9008819000000002E-2</v>
      </c>
      <c r="L106" s="1">
        <v>2.0799999999999998E-9</v>
      </c>
      <c r="M106">
        <v>0.31576556</v>
      </c>
      <c r="N106">
        <v>4.4096889499999996</v>
      </c>
      <c r="O106" s="1">
        <v>8.3399999999999994E-5</v>
      </c>
      <c r="P106">
        <v>1.40846E-4</v>
      </c>
      <c r="Q106">
        <v>1.792230129</v>
      </c>
      <c r="R106">
        <v>1.193496704</v>
      </c>
      <c r="S106">
        <v>0.39728546100000001</v>
      </c>
      <c r="T106">
        <v>12</v>
      </c>
      <c r="U106" s="1">
        <v>1.8399999999999999E-8</v>
      </c>
      <c r="V106">
        <v>1.3098299999999999E-4</v>
      </c>
      <c r="W106" s="1">
        <v>2.5999999999999998E-12</v>
      </c>
      <c r="X106">
        <v>0.24464981299999999</v>
      </c>
      <c r="Y106">
        <v>12</v>
      </c>
      <c r="Z106">
        <v>2</v>
      </c>
      <c r="AA106">
        <v>1</v>
      </c>
      <c r="AG106">
        <v>39029.132810000003</v>
      </c>
      <c r="AH106">
        <v>26071.533200000002</v>
      </c>
      <c r="AI106">
        <v>49418.105470000002</v>
      </c>
      <c r="AO106">
        <v>3252.4277339999999</v>
      </c>
      <c r="AP106">
        <v>13035.766600000001</v>
      </c>
      <c r="AQ106">
        <v>49418.105470000002</v>
      </c>
      <c r="AW106">
        <v>0.66800183099999999</v>
      </c>
      <c r="AX106">
        <v>1.8954813479999999</v>
      </c>
      <c r="BD106">
        <v>6</v>
      </c>
      <c r="BE106">
        <v>2</v>
      </c>
      <c r="BK106">
        <v>25.963200000000001</v>
      </c>
      <c r="BL106">
        <v>7.6739090000000001</v>
      </c>
      <c r="BM106">
        <v>66.263041999999999</v>
      </c>
      <c r="BN106">
        <v>103.314341</v>
      </c>
      <c r="BO106">
        <v>31.850515000000001</v>
      </c>
      <c r="BP106">
        <v>20.265772999999999</v>
      </c>
      <c r="BQ106">
        <v>11.584742</v>
      </c>
      <c r="BR106">
        <v>25.615808000000001</v>
      </c>
      <c r="BS106">
        <v>25.580189000000001</v>
      </c>
      <c r="BT106">
        <v>27.495567000000001</v>
      </c>
      <c r="BU106">
        <v>24.874742000000001</v>
      </c>
      <c r="BV106">
        <v>2200.7587629999998</v>
      </c>
      <c r="BW106">
        <v>381.073196</v>
      </c>
      <c r="BX106">
        <v>31.232990000000001</v>
      </c>
      <c r="BY106">
        <v>61.751438999999998</v>
      </c>
      <c r="BZ106">
        <v>957.15154600000005</v>
      </c>
      <c r="CA106">
        <v>144.071134</v>
      </c>
      <c r="CB106">
        <v>405.985567</v>
      </c>
      <c r="CC106">
        <v>331.583505</v>
      </c>
      <c r="CD106" t="s">
        <v>116</v>
      </c>
      <c r="CE106">
        <v>243670159.09999999</v>
      </c>
      <c r="CF106">
        <v>178374575</v>
      </c>
      <c r="CG106">
        <v>122525667.40000001</v>
      </c>
      <c r="CH106">
        <v>80005322.329999998</v>
      </c>
      <c r="CI106">
        <v>51122901.299999997</v>
      </c>
      <c r="CJ106">
        <v>36064275.009999998</v>
      </c>
      <c r="CK106">
        <v>6329.4633999999996</v>
      </c>
      <c r="CL106">
        <v>8232.6820000000007</v>
      </c>
      <c r="CM106">
        <v>4635.8389999999999</v>
      </c>
      <c r="CN106">
        <v>3245.9465</v>
      </c>
      <c r="CO106">
        <v>2198.1104</v>
      </c>
      <c r="CP106">
        <v>1649.2139999999999</v>
      </c>
      <c r="CQ106">
        <v>3.8226010000000001</v>
      </c>
      <c r="CR106">
        <v>412.77777800000001</v>
      </c>
      <c r="CS106">
        <v>23.021582729999999</v>
      </c>
      <c r="CT106">
        <v>0.99583710000000003</v>
      </c>
      <c r="CU106">
        <v>1</v>
      </c>
      <c r="CV106">
        <v>0.92029090000000002</v>
      </c>
      <c r="CW106">
        <v>0.84817849999999995</v>
      </c>
      <c r="CX106">
        <v>0.78980189999999995</v>
      </c>
      <c r="CY106">
        <v>0.73485909999999999</v>
      </c>
      <c r="CZ106">
        <v>320795.9252</v>
      </c>
      <c r="DA106">
        <v>389.294534</v>
      </c>
      <c r="DB106" t="s">
        <v>110</v>
      </c>
      <c r="DC106" t="s">
        <v>175</v>
      </c>
      <c r="DD106" t="s">
        <v>186</v>
      </c>
    </row>
    <row r="107" spans="1:108" x14ac:dyDescent="0.3">
      <c r="A107" t="s">
        <v>232</v>
      </c>
      <c r="B107" s="2">
        <v>3</v>
      </c>
      <c r="C107">
        <v>93894.96875</v>
      </c>
      <c r="D107">
        <v>75057</v>
      </c>
      <c r="E107">
        <v>1334.644775</v>
      </c>
      <c r="F107">
        <v>2077</v>
      </c>
      <c r="G107">
        <v>81758.359379999994</v>
      </c>
      <c r="H107">
        <v>226616.01560000001</v>
      </c>
      <c r="I107">
        <v>1.2509821649999999</v>
      </c>
      <c r="J107">
        <v>0.19966472699999999</v>
      </c>
      <c r="K107">
        <v>2.5404131E-2</v>
      </c>
      <c r="L107" s="1">
        <v>1.19E-9</v>
      </c>
      <c r="M107">
        <v>0.32658359399999998</v>
      </c>
      <c r="N107">
        <v>5.0083956719999998</v>
      </c>
      <c r="O107" s="1">
        <v>7.4999999999999993E-5</v>
      </c>
      <c r="P107">
        <v>1.7540000000000001E-4</v>
      </c>
      <c r="Q107">
        <v>1.762296557</v>
      </c>
      <c r="R107">
        <v>1.148444891</v>
      </c>
      <c r="S107">
        <v>0.41433510200000001</v>
      </c>
      <c r="T107">
        <v>14</v>
      </c>
      <c r="U107" s="1">
        <v>1.27E-8</v>
      </c>
      <c r="V107" s="1">
        <v>7.2600000000000003E-5</v>
      </c>
      <c r="W107" s="1">
        <v>2.23E-12</v>
      </c>
      <c r="X107">
        <v>0.36430496000000001</v>
      </c>
      <c r="Y107">
        <v>14</v>
      </c>
      <c r="Z107">
        <v>2</v>
      </c>
      <c r="AA107">
        <v>1</v>
      </c>
      <c r="AG107">
        <v>139429.875</v>
      </c>
      <c r="AH107">
        <v>33888.625</v>
      </c>
      <c r="AI107">
        <v>60777.644529999998</v>
      </c>
      <c r="AO107">
        <v>9959.2763670000004</v>
      </c>
      <c r="AP107">
        <v>16944.3125</v>
      </c>
      <c r="AQ107">
        <v>60777.644529999998</v>
      </c>
      <c r="AW107">
        <v>0.243051395</v>
      </c>
      <c r="AX107">
        <v>1.7934526209999999</v>
      </c>
      <c r="BD107">
        <v>7</v>
      </c>
      <c r="BE107">
        <v>2</v>
      </c>
      <c r="BK107">
        <v>23.276613999999999</v>
      </c>
      <c r="BL107">
        <v>8.1264260000000004</v>
      </c>
      <c r="BM107">
        <v>62.743341999999998</v>
      </c>
      <c r="BN107">
        <v>123.409116</v>
      </c>
      <c r="BO107">
        <v>30.123681000000001</v>
      </c>
      <c r="BP107">
        <v>17.157592999999999</v>
      </c>
      <c r="BQ107">
        <v>12.966087999999999</v>
      </c>
      <c r="BR107">
        <v>22.579387000000001</v>
      </c>
      <c r="BS107">
        <v>23.500986999999999</v>
      </c>
      <c r="BT107">
        <v>25.147469000000001</v>
      </c>
      <c r="BU107">
        <v>22.128958000000001</v>
      </c>
      <c r="BV107">
        <v>2721.8294719999999</v>
      </c>
      <c r="BW107">
        <v>708.64221399999997</v>
      </c>
      <c r="BX107">
        <v>13.646075</v>
      </c>
      <c r="BY107">
        <v>95.280670999999998</v>
      </c>
      <c r="BZ107">
        <v>1640.6332050000001</v>
      </c>
      <c r="CA107">
        <v>69.959458999999995</v>
      </c>
      <c r="CB107">
        <v>316.11261300000001</v>
      </c>
      <c r="CC107">
        <v>715.91891899999996</v>
      </c>
      <c r="CD107" t="s">
        <v>116</v>
      </c>
      <c r="CE107">
        <v>122395058.09999999</v>
      </c>
      <c r="CF107">
        <v>89700539.140000001</v>
      </c>
      <c r="CG107">
        <v>62072890.969999999</v>
      </c>
      <c r="CH107">
        <v>42928274.520000003</v>
      </c>
      <c r="CI107">
        <v>28559897.559999999</v>
      </c>
      <c r="CJ107">
        <v>20380237.309999999</v>
      </c>
      <c r="CK107">
        <v>6184.0632889999997</v>
      </c>
      <c r="CL107">
        <v>8043.5608890000003</v>
      </c>
      <c r="CM107">
        <v>4532.7309439999999</v>
      </c>
      <c r="CN107">
        <v>3282.5877500000001</v>
      </c>
      <c r="CO107">
        <v>2280.609289</v>
      </c>
      <c r="CP107">
        <v>1722.0379439999999</v>
      </c>
      <c r="CQ107">
        <v>1.2552719999999999</v>
      </c>
      <c r="CR107">
        <v>280.72222199999999</v>
      </c>
      <c r="CS107">
        <v>6.2850729520000002</v>
      </c>
      <c r="CT107">
        <v>0.91880327799999995</v>
      </c>
      <c r="CU107">
        <v>0.93695094400000001</v>
      </c>
      <c r="CV107">
        <v>0.84910101100000002</v>
      </c>
      <c r="CW107">
        <v>0.78256693300000002</v>
      </c>
      <c r="CX107">
        <v>0.72870609399999997</v>
      </c>
      <c r="CY107">
        <v>0.67801346100000004</v>
      </c>
      <c r="CZ107">
        <v>591179.01399999997</v>
      </c>
      <c r="DA107">
        <v>457.51868400000001</v>
      </c>
      <c r="DB107" t="s">
        <v>110</v>
      </c>
      <c r="DC107" t="s">
        <v>111</v>
      </c>
      <c r="DD107" t="s">
        <v>110</v>
      </c>
    </row>
    <row r="108" spans="1:108" x14ac:dyDescent="0.3">
      <c r="A108" t="s">
        <v>233</v>
      </c>
      <c r="B108" s="2">
        <v>3</v>
      </c>
      <c r="C108">
        <v>67473.40625</v>
      </c>
      <c r="D108">
        <v>39040.699220000002</v>
      </c>
      <c r="E108">
        <v>915.27978519999999</v>
      </c>
      <c r="F108">
        <v>2203</v>
      </c>
      <c r="G108">
        <v>49264.542970000002</v>
      </c>
      <c r="H108">
        <v>180577.70310000001</v>
      </c>
      <c r="I108">
        <v>1.7282837630000001</v>
      </c>
      <c r="J108">
        <v>0.37712466700000002</v>
      </c>
      <c r="K108">
        <v>4.4717759000000003E-2</v>
      </c>
      <c r="L108" s="1">
        <v>2.3800000000000001E-9</v>
      </c>
      <c r="M108">
        <v>0.35272437299999998</v>
      </c>
      <c r="N108">
        <v>2.651643038</v>
      </c>
      <c r="O108" s="1">
        <v>8.8599999999999999E-5</v>
      </c>
      <c r="P108">
        <v>1.6237900000000001E-4</v>
      </c>
      <c r="Q108">
        <v>1.695736766</v>
      </c>
      <c r="R108">
        <v>1.3696140050000001</v>
      </c>
      <c r="S108">
        <v>0.373653024</v>
      </c>
      <c r="T108">
        <v>12</v>
      </c>
      <c r="U108" s="1">
        <v>1.7500000000000001E-8</v>
      </c>
      <c r="V108">
        <v>1.07656E-4</v>
      </c>
      <c r="W108" s="1">
        <v>2.84E-12</v>
      </c>
      <c r="X108">
        <v>0.35772046400000002</v>
      </c>
      <c r="Y108">
        <v>12</v>
      </c>
      <c r="Z108">
        <v>3</v>
      </c>
      <c r="AA108">
        <v>1</v>
      </c>
      <c r="AG108">
        <v>74742.101559999996</v>
      </c>
      <c r="AH108">
        <v>35721.5</v>
      </c>
      <c r="AI108">
        <v>38158.417970000002</v>
      </c>
      <c r="AO108">
        <v>6228.5083009999998</v>
      </c>
      <c r="AP108">
        <v>11907.16699</v>
      </c>
      <c r="AQ108">
        <v>38158.417970000002</v>
      </c>
      <c r="AW108">
        <v>0.477930099</v>
      </c>
      <c r="AX108">
        <v>1.0682198999999999</v>
      </c>
      <c r="BD108">
        <v>4</v>
      </c>
      <c r="BE108">
        <v>3</v>
      </c>
      <c r="BK108">
        <v>25.751341</v>
      </c>
      <c r="BL108">
        <v>8.2784580000000005</v>
      </c>
      <c r="BM108">
        <v>64.036930999999996</v>
      </c>
      <c r="BN108">
        <v>137.467186</v>
      </c>
      <c r="BO108">
        <v>32.961790999999998</v>
      </c>
      <c r="BP108">
        <v>20.028701999999999</v>
      </c>
      <c r="BQ108">
        <v>12.933089000000001</v>
      </c>
      <c r="BR108">
        <v>24.557739000000002</v>
      </c>
      <c r="BS108">
        <v>26.436990000000002</v>
      </c>
      <c r="BT108">
        <v>27.799054999999999</v>
      </c>
      <c r="BU108">
        <v>24.480286</v>
      </c>
      <c r="BV108">
        <v>2611.3592319999998</v>
      </c>
      <c r="BW108">
        <v>718.64442399999996</v>
      </c>
      <c r="BX108">
        <v>3.4835470000000002</v>
      </c>
      <c r="BY108">
        <v>102.774083</v>
      </c>
      <c r="BZ108">
        <v>1619.245887</v>
      </c>
      <c r="CA108">
        <v>35.670017999999999</v>
      </c>
      <c r="CB108">
        <v>318.70566700000001</v>
      </c>
      <c r="CC108">
        <v>1365.704753</v>
      </c>
      <c r="CD108" t="s">
        <v>116</v>
      </c>
      <c r="CE108">
        <v>310426457.19999999</v>
      </c>
      <c r="CF108">
        <v>228168993.30000001</v>
      </c>
      <c r="CG108">
        <v>157791101.09999999</v>
      </c>
      <c r="CH108">
        <v>103726101.40000001</v>
      </c>
      <c r="CI108">
        <v>66697013.520000003</v>
      </c>
      <c r="CJ108">
        <v>47382237.210000001</v>
      </c>
      <c r="CK108">
        <v>6329.4633999999996</v>
      </c>
      <c r="CL108">
        <v>8232.6820000000007</v>
      </c>
      <c r="CM108">
        <v>4635.8389999999999</v>
      </c>
      <c r="CN108">
        <v>3245.9465</v>
      </c>
      <c r="CO108">
        <v>2198.1104</v>
      </c>
      <c r="CP108">
        <v>1649.2139999999999</v>
      </c>
      <c r="CQ108">
        <v>4.0242990000000001</v>
      </c>
      <c r="CR108">
        <v>306.83333299999998</v>
      </c>
      <c r="CS108">
        <v>48.878205129999998</v>
      </c>
      <c r="CT108">
        <v>0.99583710000000003</v>
      </c>
      <c r="CU108">
        <v>1</v>
      </c>
      <c r="CV108">
        <v>0.92029090000000002</v>
      </c>
      <c r="CW108">
        <v>0.84817849999999995</v>
      </c>
      <c r="CX108">
        <v>0.78980189999999995</v>
      </c>
      <c r="CY108">
        <v>0.73485909999999999</v>
      </c>
      <c r="CZ108">
        <v>613132.02410000004</v>
      </c>
      <c r="DA108">
        <v>664.54717800000003</v>
      </c>
      <c r="DB108" t="s">
        <v>110</v>
      </c>
      <c r="DC108" t="s">
        <v>111</v>
      </c>
      <c r="DD108" t="s">
        <v>110</v>
      </c>
    </row>
    <row r="109" spans="1:108" x14ac:dyDescent="0.3">
      <c r="A109" t="s">
        <v>234</v>
      </c>
      <c r="B109" s="2">
        <v>3</v>
      </c>
      <c r="C109">
        <v>92441.03125</v>
      </c>
      <c r="D109">
        <v>66565.671879999994</v>
      </c>
      <c r="E109">
        <v>1625.302246</v>
      </c>
      <c r="F109">
        <v>1665</v>
      </c>
      <c r="G109">
        <v>69716.023440000004</v>
      </c>
      <c r="H109">
        <v>236203.92189999999</v>
      </c>
      <c r="I109">
        <v>1.3887193200000001</v>
      </c>
      <c r="J109">
        <v>0.33440205499999998</v>
      </c>
      <c r="K109">
        <v>2.3882601E-2</v>
      </c>
      <c r="L109" s="1">
        <v>1.26E-9</v>
      </c>
      <c r="M109">
        <v>0.36607477100000002</v>
      </c>
      <c r="N109">
        <v>2.9904124740000002</v>
      </c>
      <c r="O109">
        <v>1.0584100000000001E-4</v>
      </c>
      <c r="P109">
        <v>1.5280799999999999E-4</v>
      </c>
      <c r="Q109">
        <v>1.6645286079999999</v>
      </c>
      <c r="R109">
        <v>1.325965405</v>
      </c>
      <c r="S109">
        <v>0.39136111699999998</v>
      </c>
      <c r="T109">
        <v>19</v>
      </c>
      <c r="U109" s="1">
        <v>1.5399999999999999E-8</v>
      </c>
      <c r="V109">
        <v>1.0066E-4</v>
      </c>
      <c r="W109" s="1">
        <v>2.3499999999999999E-12</v>
      </c>
      <c r="X109">
        <v>0.25442582400000002</v>
      </c>
      <c r="Y109">
        <v>19</v>
      </c>
      <c r="Z109">
        <v>5</v>
      </c>
      <c r="AA109">
        <v>1</v>
      </c>
      <c r="AG109">
        <v>69081.539059999996</v>
      </c>
      <c r="AH109">
        <v>118697.5938</v>
      </c>
      <c r="AI109">
        <v>60580.558590000001</v>
      </c>
      <c r="AO109">
        <v>3635.8703609999998</v>
      </c>
      <c r="AP109">
        <v>23739.519530000001</v>
      </c>
      <c r="AQ109">
        <v>60580.558590000001</v>
      </c>
      <c r="AW109">
        <v>1.7182245249999999</v>
      </c>
      <c r="AX109">
        <v>0.51037728800000004</v>
      </c>
      <c r="BD109">
        <v>3.7999999519999998</v>
      </c>
      <c r="BE109">
        <v>5</v>
      </c>
      <c r="BK109">
        <v>24.562745</v>
      </c>
      <c r="BL109">
        <v>7.7596309999999997</v>
      </c>
      <c r="BM109">
        <v>65.651505999999998</v>
      </c>
      <c r="BN109">
        <v>103.419246</v>
      </c>
      <c r="BO109">
        <v>30.567938000000002</v>
      </c>
      <c r="BP109">
        <v>18.741495</v>
      </c>
      <c r="BQ109">
        <v>11.826442999999999</v>
      </c>
      <c r="BR109">
        <v>24.303677</v>
      </c>
      <c r="BS109">
        <v>24.220189000000001</v>
      </c>
      <c r="BT109">
        <v>26.089020999999999</v>
      </c>
      <c r="BU109">
        <v>23.474905</v>
      </c>
      <c r="BV109">
        <v>2283.8567010000002</v>
      </c>
      <c r="BW109">
        <v>421.30670099999998</v>
      </c>
      <c r="BX109">
        <v>32.248454000000002</v>
      </c>
      <c r="BY109">
        <v>64.225047000000004</v>
      </c>
      <c r="BZ109">
        <v>1035.490722</v>
      </c>
      <c r="CA109">
        <v>144.68866</v>
      </c>
      <c r="CB109">
        <v>389.37371100000001</v>
      </c>
      <c r="CC109">
        <v>341.43350500000003</v>
      </c>
      <c r="CD109" t="s">
        <v>116</v>
      </c>
      <c r="CE109">
        <v>154892874</v>
      </c>
      <c r="CF109">
        <v>113910066.8</v>
      </c>
      <c r="CG109">
        <v>78853906.349999994</v>
      </c>
      <c r="CH109">
        <v>51894812.200000003</v>
      </c>
      <c r="CI109">
        <v>33411708.5</v>
      </c>
      <c r="CJ109">
        <v>23769820.359999999</v>
      </c>
      <c r="CK109">
        <v>6329.4633999999996</v>
      </c>
      <c r="CL109">
        <v>8232.6820000000007</v>
      </c>
      <c r="CM109">
        <v>4635.8389999999999</v>
      </c>
      <c r="CN109">
        <v>3245.9465</v>
      </c>
      <c r="CO109">
        <v>2198.1104</v>
      </c>
      <c r="CP109">
        <v>1649.2139999999999</v>
      </c>
      <c r="CQ109">
        <v>1.979123</v>
      </c>
      <c r="CR109">
        <v>276.05</v>
      </c>
      <c r="CS109">
        <v>23.80106572</v>
      </c>
      <c r="CT109">
        <v>0.99583710000000003</v>
      </c>
      <c r="CU109">
        <v>1</v>
      </c>
      <c r="CV109">
        <v>0.92029090000000002</v>
      </c>
      <c r="CW109">
        <v>0.84817849999999995</v>
      </c>
      <c r="CX109">
        <v>0.78980189999999995</v>
      </c>
      <c r="CY109">
        <v>0.73485909999999999</v>
      </c>
      <c r="CZ109">
        <v>591242.81550000003</v>
      </c>
      <c r="DA109">
        <v>359.81632500000001</v>
      </c>
      <c r="DB109" t="s">
        <v>121</v>
      </c>
      <c r="DC109" t="s">
        <v>111</v>
      </c>
      <c r="DD109" t="s">
        <v>186</v>
      </c>
    </row>
    <row r="110" spans="1:108" x14ac:dyDescent="0.3">
      <c r="A110" t="s">
        <v>235</v>
      </c>
      <c r="B110" s="2">
        <v>3</v>
      </c>
      <c r="C110">
        <v>78200.546879999994</v>
      </c>
      <c r="D110">
        <v>56141.671880000002</v>
      </c>
      <c r="E110">
        <v>1198.4959719999999</v>
      </c>
      <c r="F110">
        <v>1612</v>
      </c>
      <c r="G110">
        <v>61623.484380000002</v>
      </c>
      <c r="H110">
        <v>183380.73439999999</v>
      </c>
      <c r="I110">
        <v>1.392914414</v>
      </c>
      <c r="J110">
        <v>0.31560513400000001</v>
      </c>
      <c r="K110">
        <v>2.6158858E-2</v>
      </c>
      <c r="L110" s="1">
        <v>1.6600000000000001E-9</v>
      </c>
      <c r="M110">
        <v>0.44785666499999999</v>
      </c>
      <c r="N110">
        <v>3.1685161590000002</v>
      </c>
      <c r="O110">
        <v>1.30875E-4</v>
      </c>
      <c r="P110">
        <v>1.5716600000000001E-4</v>
      </c>
      <c r="Q110">
        <v>1.5048965219999999</v>
      </c>
      <c r="R110">
        <v>1.269005656</v>
      </c>
      <c r="S110">
        <v>0.42643818300000003</v>
      </c>
      <c r="T110">
        <v>20</v>
      </c>
      <c r="U110" s="1">
        <v>2E-8</v>
      </c>
      <c r="V110">
        <v>1.2741299999999999E-4</v>
      </c>
      <c r="W110" s="1">
        <v>3.1500000000000001E-12</v>
      </c>
      <c r="X110">
        <v>0.25335201600000001</v>
      </c>
      <c r="Y110">
        <v>20</v>
      </c>
      <c r="Z110">
        <v>3</v>
      </c>
      <c r="AA110">
        <v>1</v>
      </c>
      <c r="AG110">
        <v>99662.984379999994</v>
      </c>
      <c r="AH110">
        <v>43653.738279999998</v>
      </c>
      <c r="AI110">
        <v>45046.398439999997</v>
      </c>
      <c r="AO110">
        <v>4983.1494140000004</v>
      </c>
      <c r="AP110">
        <v>14551.246090000001</v>
      </c>
      <c r="AQ110">
        <v>45046.398439999997</v>
      </c>
      <c r="AW110">
        <v>0.43801355400000003</v>
      </c>
      <c r="AX110">
        <v>1.0319024320000001</v>
      </c>
      <c r="BD110">
        <v>6.6666665079999996</v>
      </c>
      <c r="BE110">
        <v>3</v>
      </c>
      <c r="BK110">
        <v>26.031015</v>
      </c>
      <c r="BL110">
        <v>7.5943719999999999</v>
      </c>
      <c r="BM110">
        <v>66.783823999999996</v>
      </c>
      <c r="BN110">
        <v>98.296346</v>
      </c>
      <c r="BO110">
        <v>31.833169999999999</v>
      </c>
      <c r="BP110">
        <v>20.458292</v>
      </c>
      <c r="BQ110">
        <v>11.374878000000001</v>
      </c>
      <c r="BR110">
        <v>25.714579000000001</v>
      </c>
      <c r="BS110">
        <v>25.737649000000001</v>
      </c>
      <c r="BT110">
        <v>27.504933000000001</v>
      </c>
      <c r="BU110">
        <v>25.017786000000001</v>
      </c>
      <c r="BV110">
        <v>2129.7480759999999</v>
      </c>
      <c r="BW110">
        <v>349.187544</v>
      </c>
      <c r="BX110">
        <v>31.444367</v>
      </c>
      <c r="BY110">
        <v>60.396096</v>
      </c>
      <c r="BZ110">
        <v>896.16724999999997</v>
      </c>
      <c r="CA110">
        <v>143.35199399999999</v>
      </c>
      <c r="CB110">
        <v>396.735479</v>
      </c>
      <c r="CC110">
        <v>340.70818800000001</v>
      </c>
      <c r="CD110" t="s">
        <v>116</v>
      </c>
      <c r="CE110">
        <v>376677991</v>
      </c>
      <c r="CF110">
        <v>275631994.39999998</v>
      </c>
      <c r="CG110">
        <v>189200923.40000001</v>
      </c>
      <c r="CH110">
        <v>123451141.3</v>
      </c>
      <c r="CI110">
        <v>78824698.629999995</v>
      </c>
      <c r="CJ110">
        <v>55558752.789999999</v>
      </c>
      <c r="CK110">
        <v>6329.4633999999996</v>
      </c>
      <c r="CL110">
        <v>8232.6820000000007</v>
      </c>
      <c r="CM110">
        <v>4635.8389999999999</v>
      </c>
      <c r="CN110">
        <v>3245.9465</v>
      </c>
      <c r="CO110">
        <v>2198.1104</v>
      </c>
      <c r="CP110">
        <v>1649.2139999999999</v>
      </c>
      <c r="CQ110">
        <v>4.2717960000000001</v>
      </c>
      <c r="CR110">
        <v>455.78571399999998</v>
      </c>
      <c r="CS110">
        <v>23.429951689999999</v>
      </c>
      <c r="CT110">
        <v>0.99583710000000003</v>
      </c>
      <c r="CU110">
        <v>1</v>
      </c>
      <c r="CV110">
        <v>0.92029090000000002</v>
      </c>
      <c r="CW110">
        <v>0.84817849999999995</v>
      </c>
      <c r="CX110">
        <v>0.78980189999999995</v>
      </c>
      <c r="CY110">
        <v>0.73485909999999999</v>
      </c>
      <c r="CZ110">
        <v>497546.14799999999</v>
      </c>
      <c r="DA110">
        <v>413.820604</v>
      </c>
      <c r="DB110" t="s">
        <v>110</v>
      </c>
      <c r="DC110" t="s">
        <v>175</v>
      </c>
      <c r="DD110" t="s">
        <v>110</v>
      </c>
    </row>
    <row r="111" spans="1:108" x14ac:dyDescent="0.3">
      <c r="A111" t="s">
        <v>236</v>
      </c>
      <c r="B111" s="2">
        <v>3</v>
      </c>
      <c r="C111">
        <v>63925.558590000001</v>
      </c>
      <c r="D111">
        <v>34594.035159999999</v>
      </c>
      <c r="E111">
        <v>1064.7254640000001</v>
      </c>
      <c r="F111">
        <v>1475</v>
      </c>
      <c r="G111">
        <v>45075.207029999998</v>
      </c>
      <c r="H111">
        <v>157873.5</v>
      </c>
      <c r="I111">
        <v>1.847878098</v>
      </c>
      <c r="J111">
        <v>0.52403730199999998</v>
      </c>
      <c r="K111">
        <v>3.2723087999999997E-2</v>
      </c>
      <c r="L111" s="1">
        <v>2.4100000000000002E-9</v>
      </c>
      <c r="M111">
        <v>0.53682041199999997</v>
      </c>
      <c r="N111">
        <v>1.90826118</v>
      </c>
      <c r="O111">
        <v>1.07681E-4</v>
      </c>
      <c r="P111">
        <v>1.5727699999999999E-4</v>
      </c>
      <c r="Q111">
        <v>1.3745535609999999</v>
      </c>
      <c r="R111">
        <v>1.4181977509999999</v>
      </c>
      <c r="S111">
        <v>0.40491634599999998</v>
      </c>
      <c r="T111">
        <v>14</v>
      </c>
      <c r="U111" s="1">
        <v>1.6000000000000001E-8</v>
      </c>
      <c r="V111">
        <v>1.01518E-4</v>
      </c>
      <c r="W111" s="1">
        <v>2.51E-12</v>
      </c>
      <c r="X111">
        <v>0.231984258</v>
      </c>
      <c r="Y111">
        <v>14</v>
      </c>
      <c r="Z111">
        <v>2</v>
      </c>
      <c r="AA111">
        <v>1</v>
      </c>
      <c r="AG111">
        <v>79926.046879999994</v>
      </c>
      <c r="AH111">
        <v>73875.320309999996</v>
      </c>
      <c r="AI111">
        <v>13655.95313</v>
      </c>
      <c r="AO111">
        <v>5709.0034180000002</v>
      </c>
      <c r="AP111">
        <v>36937.660159999999</v>
      </c>
      <c r="AQ111">
        <v>13655.95313</v>
      </c>
      <c r="AW111">
        <v>0.92429596199999997</v>
      </c>
      <c r="AX111">
        <v>0.18485136299999999</v>
      </c>
      <c r="BD111">
        <v>7</v>
      </c>
      <c r="BE111">
        <v>2</v>
      </c>
      <c r="BK111">
        <v>24.494842999999999</v>
      </c>
      <c r="BL111">
        <v>8.2130329999999994</v>
      </c>
      <c r="BM111">
        <v>60.542738999999997</v>
      </c>
      <c r="BN111">
        <v>139.944536</v>
      </c>
      <c r="BO111">
        <v>31.791066000000001</v>
      </c>
      <c r="BP111">
        <v>18.214590000000001</v>
      </c>
      <c r="BQ111">
        <v>13.576475</v>
      </c>
      <c r="BR111">
        <v>23.362254</v>
      </c>
      <c r="BS111">
        <v>24.613333000000001</v>
      </c>
      <c r="BT111">
        <v>26.648797999999999</v>
      </c>
      <c r="BU111">
        <v>23.325697000000002</v>
      </c>
      <c r="BV111">
        <v>3812.1770489999999</v>
      </c>
      <c r="BW111">
        <v>1330.8106560000001</v>
      </c>
      <c r="BX111">
        <v>3.2893439999999998</v>
      </c>
      <c r="BY111">
        <v>129.07042799999999</v>
      </c>
      <c r="BZ111">
        <v>2788.1639340000002</v>
      </c>
      <c r="CA111">
        <v>26.539344</v>
      </c>
      <c r="CB111">
        <v>343.70901600000002</v>
      </c>
      <c r="CC111">
        <v>2263.79918</v>
      </c>
      <c r="CD111" t="s">
        <v>116</v>
      </c>
      <c r="CE111">
        <v>173795927.40000001</v>
      </c>
      <c r="CF111">
        <v>127135243</v>
      </c>
      <c r="CG111">
        <v>87596154.959999993</v>
      </c>
      <c r="CH111">
        <v>57457330.329999998</v>
      </c>
      <c r="CI111">
        <v>37004157.229999997</v>
      </c>
      <c r="CJ111">
        <v>26178408.989999998</v>
      </c>
      <c r="CK111">
        <v>5817.8781079999999</v>
      </c>
      <c r="CL111">
        <v>7567.2669999999998</v>
      </c>
      <c r="CM111">
        <v>4302.4562919999998</v>
      </c>
      <c r="CN111">
        <v>3063.7444580000001</v>
      </c>
      <c r="CO111">
        <v>2192.7528170000001</v>
      </c>
      <c r="CP111">
        <v>1700.481708</v>
      </c>
      <c r="CQ111">
        <v>0.45385799999999998</v>
      </c>
      <c r="CR111">
        <v>323.91666700000002</v>
      </c>
      <c r="CS111">
        <v>7.6595744679999997</v>
      </c>
      <c r="CT111">
        <v>0.85349961699999999</v>
      </c>
      <c r="CU111">
        <v>0.87660758299999997</v>
      </c>
      <c r="CV111">
        <v>0.78875141699999995</v>
      </c>
      <c r="CW111">
        <v>0.72694623300000005</v>
      </c>
      <c r="CX111">
        <v>0.67691352500000002</v>
      </c>
      <c r="CY111">
        <v>0.62982386199999996</v>
      </c>
      <c r="CZ111">
        <v>526238.07409999997</v>
      </c>
      <c r="DA111">
        <v>514.09862899999996</v>
      </c>
      <c r="DB111" t="s">
        <v>110</v>
      </c>
      <c r="DC111" t="s">
        <v>111</v>
      </c>
      <c r="DD111" t="s">
        <v>110</v>
      </c>
    </row>
    <row r="112" spans="1:108" x14ac:dyDescent="0.3">
      <c r="A112" t="s">
        <v>237</v>
      </c>
      <c r="B112" s="2">
        <v>4</v>
      </c>
      <c r="C112">
        <v>100928.21090000001</v>
      </c>
      <c r="D112">
        <v>73975.046879999994</v>
      </c>
      <c r="E112">
        <v>1283.7589109999999</v>
      </c>
      <c r="F112">
        <v>2302</v>
      </c>
      <c r="G112">
        <v>78861.265629999994</v>
      </c>
      <c r="H112">
        <v>240388.9375</v>
      </c>
      <c r="I112">
        <v>1.3643548489999999</v>
      </c>
      <c r="J112">
        <v>0.20642200099999999</v>
      </c>
      <c r="K112">
        <v>2.9190503E-2</v>
      </c>
      <c r="L112" s="1">
        <v>1.25E-9</v>
      </c>
      <c r="M112">
        <v>0.27916720499999997</v>
      </c>
      <c r="N112">
        <v>4.8444447520000002</v>
      </c>
      <c r="O112" s="1">
        <v>8.3200000000000003E-5</v>
      </c>
      <c r="P112">
        <v>1.6455699999999999E-4</v>
      </c>
      <c r="Q112">
        <v>1.906092525</v>
      </c>
      <c r="R112">
        <v>1.2798198460000001</v>
      </c>
      <c r="S112">
        <v>0.419853806</v>
      </c>
      <c r="T112">
        <v>13</v>
      </c>
      <c r="U112" s="1">
        <v>1.5600000000000001E-8</v>
      </c>
      <c r="V112" s="1">
        <v>9.4699999999999998E-5</v>
      </c>
      <c r="W112" s="1">
        <v>2.56E-12</v>
      </c>
      <c r="X112">
        <v>0.37880972000000002</v>
      </c>
      <c r="Y112">
        <v>13</v>
      </c>
      <c r="Z112">
        <v>4</v>
      </c>
      <c r="AA112">
        <v>2</v>
      </c>
      <c r="AB112">
        <v>1</v>
      </c>
      <c r="AG112">
        <v>75373.421879999994</v>
      </c>
      <c r="AH112">
        <v>67753.34375</v>
      </c>
      <c r="AI112">
        <v>9728.3515630000002</v>
      </c>
      <c r="AJ112">
        <v>58396.121090000001</v>
      </c>
      <c r="AO112">
        <v>5797.9555659999996</v>
      </c>
      <c r="AP112">
        <v>16938.335940000001</v>
      </c>
      <c r="AQ112">
        <v>4864.1757809999999</v>
      </c>
      <c r="AR112">
        <v>58396.121090000001</v>
      </c>
      <c r="AW112">
        <v>0.89890229700000002</v>
      </c>
      <c r="AX112">
        <v>0.143584818</v>
      </c>
      <c r="AY112">
        <v>6.002673626</v>
      </c>
      <c r="BD112">
        <v>3.25</v>
      </c>
      <c r="BE112">
        <v>2</v>
      </c>
      <c r="BF112">
        <v>2</v>
      </c>
      <c r="BK112">
        <v>25.069389000000001</v>
      </c>
      <c r="BL112">
        <v>9.0446519999999992</v>
      </c>
      <c r="BM112">
        <v>62.651280999999997</v>
      </c>
      <c r="BN112">
        <v>148.249436</v>
      </c>
      <c r="BO112">
        <v>32.870480999999998</v>
      </c>
      <c r="BP112">
        <v>18.442848000000001</v>
      </c>
      <c r="BQ112">
        <v>14.427633</v>
      </c>
      <c r="BR112">
        <v>24.476647</v>
      </c>
      <c r="BS112">
        <v>25.211974000000001</v>
      </c>
      <c r="BT112">
        <v>27.253824999999999</v>
      </c>
      <c r="BU112">
        <v>23.552448999999999</v>
      </c>
      <c r="BV112">
        <v>1489.1840050000001</v>
      </c>
      <c r="BW112">
        <v>324.35955799999999</v>
      </c>
      <c r="BX112">
        <v>10.739272</v>
      </c>
      <c r="BY112">
        <v>77.119310999999996</v>
      </c>
      <c r="BZ112">
        <v>734.87516300000004</v>
      </c>
      <c r="CA112">
        <v>49.967489999999998</v>
      </c>
      <c r="CB112">
        <v>214.15799699999999</v>
      </c>
      <c r="CC112">
        <v>368.66449899999998</v>
      </c>
      <c r="CD112" t="s">
        <v>116</v>
      </c>
      <c r="CE112">
        <v>340087664.39999998</v>
      </c>
      <c r="CF112">
        <v>247223670.59999999</v>
      </c>
      <c r="CG112">
        <v>168932896.5</v>
      </c>
      <c r="CH112">
        <v>116635439.3</v>
      </c>
      <c r="CI112">
        <v>77278517.150000006</v>
      </c>
      <c r="CJ112">
        <v>54505278.950000003</v>
      </c>
      <c r="CK112">
        <v>5880.8001999999997</v>
      </c>
      <c r="CL112">
        <v>7649.1082859999997</v>
      </c>
      <c r="CM112">
        <v>4317.6769999999997</v>
      </c>
      <c r="CN112">
        <v>3359.010929</v>
      </c>
      <c r="CO112">
        <v>2452.6783999999998</v>
      </c>
      <c r="CP112">
        <v>1873.9278859999999</v>
      </c>
      <c r="CQ112">
        <v>6.7914690000000002</v>
      </c>
      <c r="CR112">
        <v>351.64285699999999</v>
      </c>
      <c r="CS112">
        <v>25.675675680000001</v>
      </c>
      <c r="CT112">
        <v>0.75813273400000003</v>
      </c>
      <c r="CU112">
        <v>0.80544862900000003</v>
      </c>
      <c r="CV112">
        <v>0.700619243</v>
      </c>
      <c r="CW112">
        <v>0.64571995100000001</v>
      </c>
      <c r="CX112">
        <v>0.60127770000000003</v>
      </c>
      <c r="CY112">
        <v>0.55944970000000005</v>
      </c>
      <c r="CZ112">
        <v>532063.34790000005</v>
      </c>
      <c r="DA112">
        <v>411.31582100000003</v>
      </c>
      <c r="DB112" t="s">
        <v>110</v>
      </c>
      <c r="DC112" t="s">
        <v>110</v>
      </c>
      <c r="DD112" t="s">
        <v>114</v>
      </c>
    </row>
    <row r="113" spans="1:108" x14ac:dyDescent="0.3">
      <c r="A113" t="s">
        <v>238</v>
      </c>
      <c r="B113" s="2">
        <v>6</v>
      </c>
      <c r="C113">
        <v>650388.9375</v>
      </c>
      <c r="D113">
        <v>378736.5625</v>
      </c>
      <c r="E113">
        <v>44652.65625</v>
      </c>
      <c r="F113">
        <v>913</v>
      </c>
      <c r="G113">
        <v>411680.40629999997</v>
      </c>
      <c r="H113">
        <v>1664588.375</v>
      </c>
      <c r="I113">
        <v>1.717259407</v>
      </c>
      <c r="J113">
        <v>0.26346740099999999</v>
      </c>
      <c r="K113">
        <v>2.2177400000000002E-3</v>
      </c>
      <c r="L113" s="1">
        <v>4.0699999999999999E-11</v>
      </c>
      <c r="M113">
        <v>0.20250858399999999</v>
      </c>
      <c r="N113">
        <v>3.7955358029999999</v>
      </c>
      <c r="O113">
        <v>4.5116299999999998E-4</v>
      </c>
      <c r="P113">
        <v>1.67508E-4</v>
      </c>
      <c r="Q113">
        <v>2.237970829</v>
      </c>
      <c r="R113">
        <v>1.5798394680000001</v>
      </c>
      <c r="S113">
        <v>0.39072057599999999</v>
      </c>
      <c r="T113">
        <v>581</v>
      </c>
      <c r="U113" s="1">
        <v>1.6800000000000002E-8</v>
      </c>
      <c r="V113">
        <v>1.00405E-4</v>
      </c>
      <c r="W113" s="1">
        <v>2.8200000000000001E-12</v>
      </c>
      <c r="X113">
        <v>0.152935132</v>
      </c>
      <c r="Y113">
        <v>581</v>
      </c>
      <c r="Z113">
        <v>126</v>
      </c>
      <c r="AA113">
        <v>31</v>
      </c>
      <c r="AB113">
        <v>9</v>
      </c>
      <c r="AC113">
        <v>3</v>
      </c>
      <c r="AD113">
        <v>1</v>
      </c>
      <c r="AG113">
        <v>3671381.5</v>
      </c>
      <c r="AH113">
        <v>1916652.625</v>
      </c>
      <c r="AI113">
        <v>965564.375</v>
      </c>
      <c r="AJ113">
        <v>357243.875</v>
      </c>
      <c r="AK113">
        <v>345153.28129999997</v>
      </c>
      <c r="AL113">
        <v>223697.4063</v>
      </c>
      <c r="AO113">
        <v>6319.0732420000004</v>
      </c>
      <c r="AP113">
        <v>15211.528319999999</v>
      </c>
      <c r="AQ113">
        <v>31147.238280000001</v>
      </c>
      <c r="AR113">
        <v>39693.765630000002</v>
      </c>
      <c r="AS113">
        <v>115051.0938</v>
      </c>
      <c r="AT113">
        <v>223697.4063</v>
      </c>
      <c r="AW113">
        <v>0.52205216899999995</v>
      </c>
      <c r="AX113">
        <v>0.50377643100000002</v>
      </c>
      <c r="AY113">
        <v>0.369984537</v>
      </c>
      <c r="AZ113">
        <v>0.96615588699999999</v>
      </c>
      <c r="BA113">
        <v>0.64811032999999996</v>
      </c>
      <c r="BD113">
        <v>4.6111111640000004</v>
      </c>
      <c r="BE113">
        <v>4.0645160679999996</v>
      </c>
      <c r="BF113">
        <v>3.4444444179999998</v>
      </c>
      <c r="BG113">
        <v>3</v>
      </c>
      <c r="BH113">
        <v>3</v>
      </c>
      <c r="BK113">
        <v>24.964161000000001</v>
      </c>
      <c r="BL113">
        <v>12.751766999999999</v>
      </c>
      <c r="BM113">
        <v>41.115850000000002</v>
      </c>
      <c r="BN113">
        <v>504.492075</v>
      </c>
      <c r="BO113">
        <v>41.046781000000003</v>
      </c>
      <c r="BP113">
        <v>10.038857999999999</v>
      </c>
      <c r="BQ113">
        <v>31.007923000000002</v>
      </c>
      <c r="BR113">
        <v>25.90896</v>
      </c>
      <c r="BS113">
        <v>24.431836000000001</v>
      </c>
      <c r="BT113">
        <v>31.598482000000001</v>
      </c>
      <c r="BU113">
        <v>18.730509000000001</v>
      </c>
      <c r="BV113">
        <v>1267.92929</v>
      </c>
      <c r="BW113">
        <v>405.42404800000003</v>
      </c>
      <c r="BX113">
        <v>4.6186619999999996</v>
      </c>
      <c r="BY113">
        <v>142.81404699999999</v>
      </c>
      <c r="BZ113">
        <v>1031.1618800000001</v>
      </c>
      <c r="CA113">
        <v>27.087191000000001</v>
      </c>
      <c r="CB113">
        <v>135.85405700000001</v>
      </c>
      <c r="CC113">
        <v>34.012833999999998</v>
      </c>
      <c r="CD113" t="s">
        <v>116</v>
      </c>
      <c r="CE113">
        <v>62070252.020000003</v>
      </c>
      <c r="CF113">
        <v>44784344.93</v>
      </c>
      <c r="CG113">
        <v>31091858.920000002</v>
      </c>
      <c r="CH113">
        <v>24356314.02</v>
      </c>
      <c r="CI113">
        <v>23683134.329999998</v>
      </c>
      <c r="CJ113">
        <v>20921424.149999999</v>
      </c>
      <c r="CK113">
        <v>2990.2112000000002</v>
      </c>
      <c r="CL113">
        <v>3889.3429999999998</v>
      </c>
      <c r="CM113">
        <v>2227.44</v>
      </c>
      <c r="CN113">
        <v>1882.7871</v>
      </c>
      <c r="CO113">
        <v>1810.0876000000001</v>
      </c>
      <c r="CP113">
        <v>1581.1670999999999</v>
      </c>
      <c r="CQ113">
        <v>1.4874670000000001</v>
      </c>
      <c r="CR113">
        <v>288.43209899999999</v>
      </c>
      <c r="CS113">
        <v>5.5847488700000003</v>
      </c>
      <c r="CT113">
        <v>0.47440753800000002</v>
      </c>
      <c r="CU113">
        <v>0.51039712699999995</v>
      </c>
      <c r="CV113">
        <v>0.43841802699999999</v>
      </c>
      <c r="CW113">
        <v>0.40406436000000001</v>
      </c>
      <c r="CX113">
        <v>0.37625426099999998</v>
      </c>
      <c r="CY113">
        <v>0.350080065</v>
      </c>
      <c r="CZ113">
        <v>8364153</v>
      </c>
      <c r="DA113">
        <v>186.96956299999999</v>
      </c>
      <c r="DB113" t="s">
        <v>117</v>
      </c>
      <c r="DC113" t="s">
        <v>137</v>
      </c>
      <c r="DD113" t="s">
        <v>135</v>
      </c>
    </row>
    <row r="114" spans="1:108" x14ac:dyDescent="0.3">
      <c r="A114" t="s">
        <v>239</v>
      </c>
      <c r="B114" s="2">
        <v>6</v>
      </c>
      <c r="C114">
        <v>472637.15629999997</v>
      </c>
      <c r="D114">
        <v>255888.5313</v>
      </c>
      <c r="E114">
        <v>25984.775389999999</v>
      </c>
      <c r="F114">
        <v>791</v>
      </c>
      <c r="G114">
        <v>285735.78129999997</v>
      </c>
      <c r="H114">
        <v>1144848.375</v>
      </c>
      <c r="I114">
        <v>1.8470431570000001</v>
      </c>
      <c r="J114">
        <v>0.318265617</v>
      </c>
      <c r="K114">
        <v>2.7682919999999999E-3</v>
      </c>
      <c r="L114" s="1">
        <v>7.7000000000000006E-11</v>
      </c>
      <c r="M114">
        <v>0.24913393</v>
      </c>
      <c r="N114">
        <v>3.1420297619999999</v>
      </c>
      <c r="O114">
        <v>3.8258299999999998E-4</v>
      </c>
      <c r="P114">
        <v>1.6093600000000001E-4</v>
      </c>
      <c r="Q114">
        <v>2.0177144999999999</v>
      </c>
      <c r="R114">
        <v>1.6541055440000001</v>
      </c>
      <c r="S114">
        <v>0.41283822100000001</v>
      </c>
      <c r="T114">
        <v>343</v>
      </c>
      <c r="U114" s="1">
        <v>1.6899999999999999E-8</v>
      </c>
      <c r="V114">
        <v>1.04737E-4</v>
      </c>
      <c r="W114" s="1">
        <v>2.71E-12</v>
      </c>
      <c r="X114">
        <v>0.12730075399999999</v>
      </c>
      <c r="Y114">
        <v>343</v>
      </c>
      <c r="Z114">
        <v>69</v>
      </c>
      <c r="AA114">
        <v>18</v>
      </c>
      <c r="AB114">
        <v>5</v>
      </c>
      <c r="AC114">
        <v>2</v>
      </c>
      <c r="AD114">
        <v>1</v>
      </c>
      <c r="AG114">
        <v>1991387.5</v>
      </c>
      <c r="AH114">
        <v>1038619.688</v>
      </c>
      <c r="AI114">
        <v>529238.8125</v>
      </c>
      <c r="AJ114">
        <v>274154.59379999997</v>
      </c>
      <c r="AK114">
        <v>302551.90629999997</v>
      </c>
      <c r="AL114">
        <v>45945.628909999999</v>
      </c>
      <c r="AO114">
        <v>5805.7944340000004</v>
      </c>
      <c r="AP114">
        <v>15052.458979999999</v>
      </c>
      <c r="AQ114">
        <v>29402.15625</v>
      </c>
      <c r="AR114">
        <v>54830.917970000002</v>
      </c>
      <c r="AS114">
        <v>151275.95310000001</v>
      </c>
      <c r="AT114">
        <v>45945.628909999999</v>
      </c>
      <c r="AW114">
        <v>0.521555781</v>
      </c>
      <c r="AX114">
        <v>0.50955975099999995</v>
      </c>
      <c r="AY114">
        <v>0.51801681499999996</v>
      </c>
      <c r="AZ114">
        <v>1.1035814289999999</v>
      </c>
      <c r="BA114">
        <v>0.151860312</v>
      </c>
      <c r="BD114">
        <v>4.9710144999999999</v>
      </c>
      <c r="BE114">
        <v>3.8333332539999998</v>
      </c>
      <c r="BF114">
        <v>3.5999999049999998</v>
      </c>
      <c r="BG114">
        <v>2.5</v>
      </c>
      <c r="BH114">
        <v>2</v>
      </c>
      <c r="BK114">
        <v>24.551002</v>
      </c>
      <c r="BL114">
        <v>12.999871000000001</v>
      </c>
      <c r="BM114">
        <v>41.115240999999997</v>
      </c>
      <c r="BN114">
        <v>514.32278799999995</v>
      </c>
      <c r="BO114">
        <v>40.824334999999998</v>
      </c>
      <c r="BP114">
        <v>9.2092069999999993</v>
      </c>
      <c r="BQ114">
        <v>31.615127999999999</v>
      </c>
      <c r="BR114">
        <v>25.784082999999999</v>
      </c>
      <c r="BS114">
        <v>22.457422000000001</v>
      </c>
      <c r="BT114">
        <v>31.199476000000001</v>
      </c>
      <c r="BU114">
        <v>18.126943000000001</v>
      </c>
      <c r="BV114">
        <v>1286.5322000000001</v>
      </c>
      <c r="BW114">
        <v>412.28394100000003</v>
      </c>
      <c r="BX114">
        <v>5.0181420000000001</v>
      </c>
      <c r="BY114">
        <v>141.78942599999999</v>
      </c>
      <c r="BZ114">
        <v>1032.3839620000001</v>
      </c>
      <c r="CA114">
        <v>31.134045</v>
      </c>
      <c r="CB114">
        <v>144.70876699999999</v>
      </c>
      <c r="CC114">
        <v>35.433956999999999</v>
      </c>
      <c r="CD114" t="s">
        <v>109</v>
      </c>
      <c r="CE114">
        <v>70430466.680000007</v>
      </c>
      <c r="CF114">
        <v>50700348.630000003</v>
      </c>
      <c r="CG114">
        <v>35067131.009999998</v>
      </c>
      <c r="CH114">
        <v>27369228.359999999</v>
      </c>
      <c r="CI114">
        <v>26515597.699999999</v>
      </c>
      <c r="CJ114">
        <v>23339661.780000001</v>
      </c>
      <c r="CK114">
        <v>2990.2112000000002</v>
      </c>
      <c r="CL114">
        <v>3889.3429999999998</v>
      </c>
      <c r="CM114">
        <v>2227.44</v>
      </c>
      <c r="CN114">
        <v>1882.7871</v>
      </c>
      <c r="CO114">
        <v>1810.0876000000001</v>
      </c>
      <c r="CP114">
        <v>1581.1670999999999</v>
      </c>
      <c r="CQ114">
        <v>1.6374230000000001</v>
      </c>
      <c r="CR114">
        <v>327.49849799999998</v>
      </c>
      <c r="CS114">
        <v>6.4191842499999998</v>
      </c>
      <c r="CT114">
        <v>0.47625167699999998</v>
      </c>
      <c r="CU114">
        <v>0.51238116600000005</v>
      </c>
      <c r="CV114">
        <v>0.44012226599999998</v>
      </c>
      <c r="CW114">
        <v>0.40563505799999999</v>
      </c>
      <c r="CX114">
        <v>0.37771685500000002</v>
      </c>
      <c r="CY114">
        <v>0.35144091300000002</v>
      </c>
      <c r="CZ114">
        <v>5099614</v>
      </c>
      <c r="DA114">
        <v>195.97994600000001</v>
      </c>
      <c r="DB114" t="s">
        <v>110</v>
      </c>
      <c r="DC114" t="s">
        <v>137</v>
      </c>
      <c r="DD114" t="s">
        <v>135</v>
      </c>
    </row>
    <row r="115" spans="1:108" x14ac:dyDescent="0.3">
      <c r="A115" t="s">
        <v>240</v>
      </c>
      <c r="B115" s="2">
        <v>4</v>
      </c>
      <c r="C115">
        <v>287671.59379999997</v>
      </c>
      <c r="D115">
        <v>210795.125</v>
      </c>
      <c r="E115">
        <v>8926.9814449999994</v>
      </c>
      <c r="F115">
        <v>864</v>
      </c>
      <c r="G115">
        <v>216449.85939999999</v>
      </c>
      <c r="H115">
        <v>626385.3125</v>
      </c>
      <c r="I115">
        <v>1.364697576</v>
      </c>
      <c r="J115">
        <v>0.19054168499999999</v>
      </c>
      <c r="K115">
        <v>3.9916869999999998E-3</v>
      </c>
      <c r="L115" s="1">
        <v>1.73E-10</v>
      </c>
      <c r="M115">
        <v>0.28591132200000002</v>
      </c>
      <c r="N115">
        <v>5.2481951709999999</v>
      </c>
      <c r="O115">
        <v>2.3787299999999999E-4</v>
      </c>
      <c r="P115">
        <v>1.60364E-4</v>
      </c>
      <c r="Q115">
        <v>1.8834776879999999</v>
      </c>
      <c r="R115">
        <v>1.329044938</v>
      </c>
      <c r="S115">
        <v>0.45925661899999998</v>
      </c>
      <c r="T115">
        <v>114</v>
      </c>
      <c r="U115" s="1">
        <v>1.6700000000000001E-8</v>
      </c>
      <c r="V115">
        <v>1.04082E-4</v>
      </c>
      <c r="W115" s="1">
        <v>2.6799999999999999E-12</v>
      </c>
      <c r="X115">
        <v>0.13855472199999999</v>
      </c>
      <c r="Y115">
        <v>114</v>
      </c>
      <c r="Z115">
        <v>31</v>
      </c>
      <c r="AA115">
        <v>3</v>
      </c>
      <c r="AB115">
        <v>1</v>
      </c>
      <c r="AG115">
        <v>718563.125</v>
      </c>
      <c r="AH115">
        <v>409152.34379999997</v>
      </c>
      <c r="AI115">
        <v>166609.10939999999</v>
      </c>
      <c r="AJ115">
        <v>137244.17189999999</v>
      </c>
      <c r="AO115">
        <v>6303.185547</v>
      </c>
      <c r="AP115">
        <v>13198.462890000001</v>
      </c>
      <c r="AQ115">
        <v>55536.371090000001</v>
      </c>
      <c r="AR115">
        <v>137244.17189999999</v>
      </c>
      <c r="AW115">
        <v>0.56940347000000002</v>
      </c>
      <c r="AX115">
        <v>0.40720555200000003</v>
      </c>
      <c r="AY115">
        <v>0.82374948299999995</v>
      </c>
      <c r="BD115">
        <v>3.677419424</v>
      </c>
      <c r="BE115">
        <v>10.33333302</v>
      </c>
      <c r="BF115">
        <v>3</v>
      </c>
      <c r="BK115">
        <v>25.764241999999999</v>
      </c>
      <c r="BL115">
        <v>12.706327999999999</v>
      </c>
      <c r="BM115">
        <v>43.970408999999997</v>
      </c>
      <c r="BN115">
        <v>434.98205100000001</v>
      </c>
      <c r="BO115">
        <v>41.034291000000003</v>
      </c>
      <c r="BP115">
        <v>12.151490000000001</v>
      </c>
      <c r="BQ115">
        <v>28.882801000000001</v>
      </c>
      <c r="BR115">
        <v>25.557879</v>
      </c>
      <c r="BS115">
        <v>27.119344000000002</v>
      </c>
      <c r="BT115">
        <v>31.848085999999999</v>
      </c>
      <c r="BU115">
        <v>20.673905999999999</v>
      </c>
      <c r="BV115">
        <v>1161.852684</v>
      </c>
      <c r="BW115">
        <v>341.936511</v>
      </c>
      <c r="BX115">
        <v>4.8136000000000001</v>
      </c>
      <c r="BY115">
        <v>134.29490999999999</v>
      </c>
      <c r="BZ115">
        <v>909.86417900000004</v>
      </c>
      <c r="CA115">
        <v>20.640905</v>
      </c>
      <c r="CB115">
        <v>154.941463</v>
      </c>
      <c r="CC115">
        <v>35.193297000000001</v>
      </c>
      <c r="CD115" t="s">
        <v>116</v>
      </c>
      <c r="CE115">
        <v>44813907.590000004</v>
      </c>
      <c r="CF115">
        <v>32768307.859999999</v>
      </c>
      <c r="CG115">
        <v>23097431.350000001</v>
      </c>
      <c r="CH115">
        <v>17567820.390000001</v>
      </c>
      <c r="CI115">
        <v>17089937.719999999</v>
      </c>
      <c r="CJ115">
        <v>14689976.67</v>
      </c>
      <c r="CK115">
        <v>4357.1843589999999</v>
      </c>
      <c r="CL115">
        <v>5667.3539199999996</v>
      </c>
      <c r="CM115">
        <v>3211.9730549999999</v>
      </c>
      <c r="CN115">
        <v>2508.6371119999999</v>
      </c>
      <c r="CO115">
        <v>2400.4574160000002</v>
      </c>
      <c r="CP115">
        <v>1991.414495</v>
      </c>
      <c r="CQ115">
        <v>0.41015000000000001</v>
      </c>
      <c r="CR115">
        <v>241.061947</v>
      </c>
      <c r="CS115">
        <v>2.4352887120000002</v>
      </c>
      <c r="CT115">
        <v>0.55621633000000004</v>
      </c>
      <c r="CU115">
        <v>0.59841210499999997</v>
      </c>
      <c r="CV115">
        <v>0.51402065600000002</v>
      </c>
      <c r="CW115">
        <v>0.47374290400000002</v>
      </c>
      <c r="CX115">
        <v>0.441137102</v>
      </c>
      <c r="CY115">
        <v>0.41044930899999998</v>
      </c>
      <c r="CZ115">
        <v>1178748</v>
      </c>
      <c r="DA115">
        <v>130.39542900000001</v>
      </c>
      <c r="DB115" t="s">
        <v>110</v>
      </c>
      <c r="DC115" t="s">
        <v>137</v>
      </c>
      <c r="DD115" t="s">
        <v>135</v>
      </c>
    </row>
    <row r="116" spans="1:108" x14ac:dyDescent="0.3">
      <c r="A116" t="s">
        <v>241</v>
      </c>
      <c r="B116" s="2">
        <v>5</v>
      </c>
      <c r="C116">
        <v>176802.82810000001</v>
      </c>
      <c r="D116">
        <v>110943.6875</v>
      </c>
      <c r="E116">
        <v>8086.7397460000002</v>
      </c>
      <c r="F116">
        <v>876</v>
      </c>
      <c r="G116">
        <v>112618.3438</v>
      </c>
      <c r="H116">
        <v>537532.3125</v>
      </c>
      <c r="I116">
        <v>1.593626738</v>
      </c>
      <c r="J116">
        <v>0.63761013700000002</v>
      </c>
      <c r="K116">
        <v>7.7784839999999996E-3</v>
      </c>
      <c r="L116" s="1">
        <v>3.4999999999999998E-10</v>
      </c>
      <c r="M116">
        <v>0.35170146800000002</v>
      </c>
      <c r="N116">
        <v>1.568356514</v>
      </c>
      <c r="O116">
        <v>2.6789099999999997E-4</v>
      </c>
      <c r="P116">
        <v>1.8891700000000001E-4</v>
      </c>
      <c r="Q116">
        <v>1.6982009410000001</v>
      </c>
      <c r="R116">
        <v>1.5699292419999999</v>
      </c>
      <c r="S116">
        <v>0.328915715</v>
      </c>
      <c r="T116">
        <v>100</v>
      </c>
      <c r="U116" s="1">
        <v>1.7800000000000001E-8</v>
      </c>
      <c r="V116" s="1">
        <v>9.4300000000000002E-5</v>
      </c>
      <c r="W116" s="1">
        <v>3.3599999999999998E-12</v>
      </c>
      <c r="X116">
        <v>0.16549096999999999</v>
      </c>
      <c r="Y116">
        <v>100</v>
      </c>
      <c r="Z116">
        <v>30</v>
      </c>
      <c r="AA116">
        <v>10</v>
      </c>
      <c r="AB116">
        <v>3</v>
      </c>
      <c r="AC116">
        <v>1</v>
      </c>
      <c r="AG116">
        <v>743131.4375</v>
      </c>
      <c r="AH116">
        <v>388686.78129999997</v>
      </c>
      <c r="AI116">
        <v>271471.09379999997</v>
      </c>
      <c r="AJ116">
        <v>82725.882809999996</v>
      </c>
      <c r="AK116">
        <v>41704.445310000003</v>
      </c>
      <c r="AO116">
        <v>7431.314453</v>
      </c>
      <c r="AP116">
        <v>12956.22559</v>
      </c>
      <c r="AQ116">
        <v>27147.109380000002</v>
      </c>
      <c r="AR116">
        <v>27575.29492</v>
      </c>
      <c r="AS116">
        <v>41704.445310000003</v>
      </c>
      <c r="AW116">
        <v>0.52303910300000001</v>
      </c>
      <c r="AX116">
        <v>0.69843149199999999</v>
      </c>
      <c r="AY116">
        <v>0.30473181599999999</v>
      </c>
      <c r="AZ116">
        <v>0.50412815799999999</v>
      </c>
      <c r="BD116">
        <v>3.3333332539999998</v>
      </c>
      <c r="BE116">
        <v>3</v>
      </c>
      <c r="BF116">
        <v>3.3333332539999998</v>
      </c>
      <c r="BG116">
        <v>3</v>
      </c>
      <c r="BK116">
        <v>26.895902</v>
      </c>
      <c r="BL116">
        <v>12.973269999999999</v>
      </c>
      <c r="BM116">
        <v>45.244165000000002</v>
      </c>
      <c r="BN116">
        <v>424.32683700000001</v>
      </c>
      <c r="BO116">
        <v>42.208970999999998</v>
      </c>
      <c r="BP116">
        <v>13.542206</v>
      </c>
      <c r="BQ116">
        <v>28.666765000000002</v>
      </c>
      <c r="BR116">
        <v>26.430209000000001</v>
      </c>
      <c r="BS116">
        <v>26.362461</v>
      </c>
      <c r="BT116">
        <v>32.838648999999997</v>
      </c>
      <c r="BU116">
        <v>21.954322000000001</v>
      </c>
      <c r="BV116">
        <v>857.72039199999995</v>
      </c>
      <c r="BW116">
        <v>247.96117599999999</v>
      </c>
      <c r="BX116">
        <v>5.1811759999999998</v>
      </c>
      <c r="BY116">
        <v>124.347622</v>
      </c>
      <c r="BZ116">
        <v>618.16303900000003</v>
      </c>
      <c r="CA116">
        <v>21.476960999999999</v>
      </c>
      <c r="CB116">
        <v>151.11921599999999</v>
      </c>
      <c r="CC116">
        <v>28.412548999999999</v>
      </c>
      <c r="CD116" t="s">
        <v>139</v>
      </c>
      <c r="CE116">
        <v>265317938.80000001</v>
      </c>
      <c r="CF116">
        <v>191820327.09999999</v>
      </c>
      <c r="CG116">
        <v>131007921.2</v>
      </c>
      <c r="CH116">
        <v>88571291.540000007</v>
      </c>
      <c r="CI116">
        <v>75604739.540000007</v>
      </c>
      <c r="CJ116">
        <v>52615017.969999999</v>
      </c>
      <c r="CK116">
        <v>6739.4336999999996</v>
      </c>
      <c r="CL116">
        <v>8765.9263499999997</v>
      </c>
      <c r="CM116">
        <v>4927.7369710000003</v>
      </c>
      <c r="CN116">
        <v>3599.3174739999999</v>
      </c>
      <c r="CO116">
        <v>3429.3057840000001</v>
      </c>
      <c r="CP116">
        <v>2706.360197</v>
      </c>
      <c r="CQ116">
        <v>2.1089570000000002</v>
      </c>
      <c r="CR116">
        <v>385.39805799999999</v>
      </c>
      <c r="CS116">
        <v>5.9356825180000001</v>
      </c>
      <c r="CT116">
        <v>0.70174874499999995</v>
      </c>
      <c r="CU116">
        <v>0.75498491099999998</v>
      </c>
      <c r="CV116">
        <v>0.64851271399999999</v>
      </c>
      <c r="CW116">
        <v>0.59769640800000001</v>
      </c>
      <c r="CX116">
        <v>0.55655936900000003</v>
      </c>
      <c r="CY116">
        <v>0.51784218900000001</v>
      </c>
      <c r="CZ116">
        <v>2620181</v>
      </c>
      <c r="DA116">
        <v>320.35061300000001</v>
      </c>
      <c r="DB116" t="s">
        <v>117</v>
      </c>
      <c r="DC116" t="s">
        <v>137</v>
      </c>
      <c r="DD116" t="s">
        <v>112</v>
      </c>
    </row>
    <row r="117" spans="1:108" x14ac:dyDescent="0.3">
      <c r="A117" t="s">
        <v>242</v>
      </c>
      <c r="B117" s="2">
        <v>6</v>
      </c>
      <c r="C117">
        <v>403694.5</v>
      </c>
      <c r="D117">
        <v>131358.29689999999</v>
      </c>
      <c r="E117">
        <v>35499.886720000002</v>
      </c>
      <c r="F117">
        <v>880</v>
      </c>
      <c r="G117">
        <v>218361.82810000001</v>
      </c>
      <c r="H117">
        <v>1153233.625</v>
      </c>
      <c r="I117">
        <v>3.073231936</v>
      </c>
      <c r="J117">
        <v>0.74451512099999995</v>
      </c>
      <c r="K117">
        <v>4.0300079999999999E-3</v>
      </c>
      <c r="L117" s="1">
        <v>8.6199999999999997E-11</v>
      </c>
      <c r="M117">
        <v>0.33543026399999998</v>
      </c>
      <c r="N117">
        <v>1.343156099</v>
      </c>
      <c r="O117">
        <v>5.3848600000000002E-4</v>
      </c>
      <c r="P117">
        <v>1.6662799999999999E-4</v>
      </c>
      <c r="Q117">
        <v>1.7389017339999999</v>
      </c>
      <c r="R117">
        <v>1.8487411739999999</v>
      </c>
      <c r="S117">
        <v>0.35005438300000002</v>
      </c>
      <c r="T117">
        <v>483</v>
      </c>
      <c r="U117" s="1">
        <v>1.7500000000000001E-8</v>
      </c>
      <c r="V117">
        <v>1.0498200000000001E-4</v>
      </c>
      <c r="W117" s="1">
        <v>2.9099999999999999E-12</v>
      </c>
      <c r="X117">
        <v>0.14663274600000001</v>
      </c>
      <c r="Y117">
        <v>483</v>
      </c>
      <c r="Z117">
        <v>105</v>
      </c>
      <c r="AA117">
        <v>25</v>
      </c>
      <c r="AB117">
        <v>5</v>
      </c>
      <c r="AC117">
        <v>2</v>
      </c>
      <c r="AD117">
        <v>1</v>
      </c>
      <c r="AG117">
        <v>3085748.5</v>
      </c>
      <c r="AH117">
        <v>1289997</v>
      </c>
      <c r="AI117">
        <v>812159.125</v>
      </c>
      <c r="AJ117">
        <v>514398.4375</v>
      </c>
      <c r="AK117">
        <v>173790.75</v>
      </c>
      <c r="AL117">
        <v>39185.472659999999</v>
      </c>
      <c r="AO117">
        <v>6388.7133789999998</v>
      </c>
      <c r="AP117">
        <v>12285.68555</v>
      </c>
      <c r="AQ117">
        <v>32486.365229999999</v>
      </c>
      <c r="AR117">
        <v>102879.6875</v>
      </c>
      <c r="AS117">
        <v>86895.375</v>
      </c>
      <c r="AT117">
        <v>39185.472659999999</v>
      </c>
      <c r="AW117">
        <v>0.41804996100000003</v>
      </c>
      <c r="AX117">
        <v>0.62958216700000003</v>
      </c>
      <c r="AY117">
        <v>0.63337147199999999</v>
      </c>
      <c r="AZ117">
        <v>0.33785241799999999</v>
      </c>
      <c r="BA117">
        <v>0.225475013</v>
      </c>
      <c r="BD117">
        <v>4.5999999049999998</v>
      </c>
      <c r="BE117">
        <v>4.1999998090000004</v>
      </c>
      <c r="BF117">
        <v>5</v>
      </c>
      <c r="BG117">
        <v>2.5</v>
      </c>
      <c r="BH117">
        <v>2</v>
      </c>
      <c r="BK117">
        <v>25.593494</v>
      </c>
      <c r="BL117">
        <v>12.395574</v>
      </c>
      <c r="BM117">
        <v>41.398015999999998</v>
      </c>
      <c r="BN117">
        <v>472.027693</v>
      </c>
      <c r="BO117">
        <v>41.237487000000002</v>
      </c>
      <c r="BP117">
        <v>11.307872</v>
      </c>
      <c r="BQ117">
        <v>29.929614999999998</v>
      </c>
      <c r="BR117">
        <v>26.135708999999999</v>
      </c>
      <c r="BS117">
        <v>21.126224000000001</v>
      </c>
      <c r="BT117">
        <v>31.958696</v>
      </c>
      <c r="BU117">
        <v>19.866102000000001</v>
      </c>
      <c r="BV117">
        <v>1250.4849959999999</v>
      </c>
      <c r="BW117">
        <v>386.262112</v>
      </c>
      <c r="BX117">
        <v>6.4082039999999996</v>
      </c>
      <c r="BY117">
        <v>134.41263900000001</v>
      </c>
      <c r="BZ117">
        <v>965.86997499999995</v>
      </c>
      <c r="CA117">
        <v>31.647134000000001</v>
      </c>
      <c r="CB117">
        <v>173.60885999999999</v>
      </c>
      <c r="CC117">
        <v>32.869753000000003</v>
      </c>
      <c r="CD117" t="s">
        <v>116</v>
      </c>
      <c r="CE117">
        <v>170672265.30000001</v>
      </c>
      <c r="CF117">
        <v>122698646.5</v>
      </c>
      <c r="CG117">
        <v>83419121.569999993</v>
      </c>
      <c r="CH117">
        <v>58087321.530000001</v>
      </c>
      <c r="CI117">
        <v>51233759.950000003</v>
      </c>
      <c r="CJ117">
        <v>38326917.25</v>
      </c>
      <c r="CK117">
        <v>4336.219975</v>
      </c>
      <c r="CL117">
        <v>5640.0857150000002</v>
      </c>
      <c r="CM117">
        <v>3196.8739070000001</v>
      </c>
      <c r="CN117">
        <v>2499.0388549999998</v>
      </c>
      <c r="CO117">
        <v>2391.4032950000001</v>
      </c>
      <c r="CP117">
        <v>1985.122795</v>
      </c>
      <c r="CQ117">
        <v>2.135732</v>
      </c>
      <c r="CR117">
        <v>339.19512200000003</v>
      </c>
      <c r="CS117">
        <v>9.9621884400000003</v>
      </c>
      <c r="CT117">
        <v>0.55754094600000004</v>
      </c>
      <c r="CU117">
        <v>0.59983720799999996</v>
      </c>
      <c r="CV117">
        <v>0.51524478299999998</v>
      </c>
      <c r="CW117">
        <v>0.47487110999999999</v>
      </c>
      <c r="CX117">
        <v>0.44218765900000001</v>
      </c>
      <c r="CY117">
        <v>0.41142678399999999</v>
      </c>
      <c r="CZ117">
        <v>9375945</v>
      </c>
      <c r="DA117">
        <v>261.76939900000002</v>
      </c>
      <c r="DB117" t="s">
        <v>117</v>
      </c>
      <c r="DC117" t="s">
        <v>137</v>
      </c>
      <c r="DD117" t="s">
        <v>114</v>
      </c>
    </row>
    <row r="118" spans="1:108" x14ac:dyDescent="0.3">
      <c r="A118" t="s">
        <v>243</v>
      </c>
      <c r="B118" s="2">
        <v>5</v>
      </c>
      <c r="C118">
        <v>260667.375</v>
      </c>
      <c r="D118">
        <v>171071.35939999999</v>
      </c>
      <c r="E118">
        <v>12321.255859999999</v>
      </c>
      <c r="F118">
        <v>860</v>
      </c>
      <c r="G118">
        <v>174954.125</v>
      </c>
      <c r="H118">
        <v>549350.8125</v>
      </c>
      <c r="I118">
        <v>1.5237348079999999</v>
      </c>
      <c r="J118">
        <v>0.40253773300000001</v>
      </c>
      <c r="K118">
        <v>4.9155739999999998E-3</v>
      </c>
      <c r="L118" s="1">
        <v>1.8299999999999999E-10</v>
      </c>
      <c r="M118">
        <v>0.51305663599999995</v>
      </c>
      <c r="N118">
        <v>2.484239101</v>
      </c>
      <c r="O118">
        <v>3.6042499999999999E-4</v>
      </c>
      <c r="P118">
        <v>1.5375600000000001E-4</v>
      </c>
      <c r="Q118">
        <v>1.406026483</v>
      </c>
      <c r="R118">
        <v>1.4899184700000001</v>
      </c>
      <c r="S118">
        <v>0.47450074599999997</v>
      </c>
      <c r="T118">
        <v>158</v>
      </c>
      <c r="U118" s="1">
        <v>1.6099999999999999E-8</v>
      </c>
      <c r="V118">
        <v>1.04515E-4</v>
      </c>
      <c r="W118" s="1">
        <v>2.4700000000000002E-12</v>
      </c>
      <c r="X118">
        <v>0.13222987899999999</v>
      </c>
      <c r="Y118">
        <v>158</v>
      </c>
      <c r="Z118">
        <v>31</v>
      </c>
      <c r="AA118">
        <v>6</v>
      </c>
      <c r="AB118">
        <v>2</v>
      </c>
      <c r="AC118">
        <v>1</v>
      </c>
      <c r="AG118">
        <v>955960.25</v>
      </c>
      <c r="AH118">
        <v>428618.9375</v>
      </c>
      <c r="AI118">
        <v>287432.90629999997</v>
      </c>
      <c r="AJ118">
        <v>191262.04689999999</v>
      </c>
      <c r="AK118">
        <v>31188.91992</v>
      </c>
      <c r="AO118">
        <v>6050.3813479999999</v>
      </c>
      <c r="AP118">
        <v>13826.41699</v>
      </c>
      <c r="AQ118">
        <v>47905.484380000002</v>
      </c>
      <c r="AR118">
        <v>95631.023440000004</v>
      </c>
      <c r="AS118">
        <v>31188.91992</v>
      </c>
      <c r="AW118">
        <v>0.448364824</v>
      </c>
      <c r="AX118">
        <v>0.67060244099999999</v>
      </c>
      <c r="AY118">
        <v>0.66541457199999998</v>
      </c>
      <c r="AZ118">
        <v>0.16306905399999999</v>
      </c>
      <c r="BD118">
        <v>5.0967741010000003</v>
      </c>
      <c r="BE118">
        <v>5.1666665079999996</v>
      </c>
      <c r="BF118">
        <v>3</v>
      </c>
      <c r="BG118">
        <v>2</v>
      </c>
      <c r="BK118">
        <v>24.264039</v>
      </c>
      <c r="BL118">
        <v>11.755919</v>
      </c>
      <c r="BM118">
        <v>53.999848999999998</v>
      </c>
      <c r="BN118">
        <v>234.53113200000001</v>
      </c>
      <c r="BO118">
        <v>35.700071999999999</v>
      </c>
      <c r="BP118">
        <v>13.956643</v>
      </c>
      <c r="BQ118">
        <v>21.743428999999999</v>
      </c>
      <c r="BR118">
        <v>23.382729999999999</v>
      </c>
      <c r="BS118">
        <v>23.809612999999999</v>
      </c>
      <c r="BT118">
        <v>27.678566</v>
      </c>
      <c r="BU118">
        <v>21.948542</v>
      </c>
      <c r="BV118">
        <v>1106.081821</v>
      </c>
      <c r="BW118">
        <v>382.54262</v>
      </c>
      <c r="BX118">
        <v>0.134767</v>
      </c>
      <c r="BY118">
        <v>112.842455</v>
      </c>
      <c r="BZ118">
        <v>754.327808</v>
      </c>
      <c r="CA118">
        <v>5.5950410000000002</v>
      </c>
      <c r="CB118">
        <v>82.942581000000004</v>
      </c>
      <c r="CC118">
        <v>48.571955000000003</v>
      </c>
      <c r="CD118" t="s">
        <v>116</v>
      </c>
      <c r="CE118">
        <v>323962419.60000002</v>
      </c>
      <c r="CF118">
        <v>235394588.09999999</v>
      </c>
      <c r="CG118">
        <v>162044771.90000001</v>
      </c>
      <c r="CH118">
        <v>110190549</v>
      </c>
      <c r="CI118">
        <v>94383032.290000007</v>
      </c>
      <c r="CJ118">
        <v>65847771.350000001</v>
      </c>
      <c r="CK118">
        <v>7055.1576999999997</v>
      </c>
      <c r="CL118">
        <v>9176.5859999999993</v>
      </c>
      <c r="CM118">
        <v>5155.1304</v>
      </c>
      <c r="CN118">
        <v>3743.8674000000001</v>
      </c>
      <c r="CO118">
        <v>3565.6610000000001</v>
      </c>
      <c r="CP118">
        <v>2801.1133</v>
      </c>
      <c r="CQ118">
        <v>5.1276250000000001</v>
      </c>
      <c r="CR118">
        <v>450.84563800000001</v>
      </c>
      <c r="CS118">
        <v>16.525520709999999</v>
      </c>
      <c r="CT118">
        <v>0.72103642999999995</v>
      </c>
      <c r="CU118">
        <v>0.77573579999999998</v>
      </c>
      <c r="CV118">
        <v>0.66633719999999996</v>
      </c>
      <c r="CW118">
        <v>0.61412420000000001</v>
      </c>
      <c r="CX118">
        <v>0.57185649999999999</v>
      </c>
      <c r="CY118">
        <v>0.53207517000000004</v>
      </c>
      <c r="CZ118">
        <v>4543165</v>
      </c>
      <c r="DA118">
        <v>366.50084800000002</v>
      </c>
      <c r="DB118" t="s">
        <v>117</v>
      </c>
      <c r="DC118" t="s">
        <v>137</v>
      </c>
      <c r="DD118" t="s">
        <v>135</v>
      </c>
    </row>
    <row r="119" spans="1:108" x14ac:dyDescent="0.3">
      <c r="A119" t="s">
        <v>244</v>
      </c>
      <c r="B119" s="2">
        <v>5</v>
      </c>
      <c r="C119">
        <v>288439.03129999997</v>
      </c>
      <c r="D119">
        <v>224881.39060000001</v>
      </c>
      <c r="E119">
        <v>11938.878909999999</v>
      </c>
      <c r="F119">
        <v>508</v>
      </c>
      <c r="G119">
        <v>227430.98439999999</v>
      </c>
      <c r="H119">
        <v>643058</v>
      </c>
      <c r="I119">
        <v>1.282627344</v>
      </c>
      <c r="J119">
        <v>0.230815142</v>
      </c>
      <c r="K119">
        <v>2.2336449999999998E-3</v>
      </c>
      <c r="L119" s="1">
        <v>1.43E-10</v>
      </c>
      <c r="M119">
        <v>0.36280488999999999</v>
      </c>
      <c r="N119">
        <v>4.3324713709999996</v>
      </c>
      <c r="O119">
        <v>2.9235300000000002E-4</v>
      </c>
      <c r="P119">
        <v>1.6485100000000001E-4</v>
      </c>
      <c r="Q119">
        <v>1.6720128059999999</v>
      </c>
      <c r="R119">
        <v>1.268248558</v>
      </c>
      <c r="S119">
        <v>0.44854280400000002</v>
      </c>
      <c r="T119">
        <v>146</v>
      </c>
      <c r="U119" s="1">
        <v>1.5700000000000002E-8</v>
      </c>
      <c r="V119" s="1">
        <v>9.5500000000000004E-5</v>
      </c>
      <c r="W119" s="1">
        <v>2.5999999999999998E-12</v>
      </c>
      <c r="X119">
        <v>8.3744272999999994E-2</v>
      </c>
      <c r="Y119">
        <v>146</v>
      </c>
      <c r="Z119">
        <v>33</v>
      </c>
      <c r="AA119">
        <v>6</v>
      </c>
      <c r="AB119">
        <v>2</v>
      </c>
      <c r="AC119">
        <v>1</v>
      </c>
      <c r="AG119">
        <v>1071777.75</v>
      </c>
      <c r="AH119">
        <v>515277.28129999997</v>
      </c>
      <c r="AI119">
        <v>179200.9063</v>
      </c>
      <c r="AJ119">
        <v>85801.78125</v>
      </c>
      <c r="AK119">
        <v>116077.6563</v>
      </c>
      <c r="AO119">
        <v>7340.9433589999999</v>
      </c>
      <c r="AP119">
        <v>15614.462890000001</v>
      </c>
      <c r="AQ119">
        <v>29866.818360000001</v>
      </c>
      <c r="AR119">
        <v>42900.890630000002</v>
      </c>
      <c r="AS119">
        <v>116077.6563</v>
      </c>
      <c r="AW119">
        <v>0.48076877000000001</v>
      </c>
      <c r="AX119">
        <v>0.34777566799999998</v>
      </c>
      <c r="AY119">
        <v>0.47880217400000002</v>
      </c>
      <c r="AZ119">
        <v>1.352858305</v>
      </c>
      <c r="BD119">
        <v>4.4242424959999997</v>
      </c>
      <c r="BE119">
        <v>5.5</v>
      </c>
      <c r="BF119">
        <v>3</v>
      </c>
      <c r="BG119">
        <v>2</v>
      </c>
      <c r="BK119">
        <v>26.332066000000001</v>
      </c>
      <c r="BL119">
        <v>13.636384</v>
      </c>
      <c r="BM119">
        <v>52.133101000000003</v>
      </c>
      <c r="BN119">
        <v>326.56427000000002</v>
      </c>
      <c r="BO119">
        <v>39.940671000000002</v>
      </c>
      <c r="BP119">
        <v>13.778926</v>
      </c>
      <c r="BQ119">
        <v>26.161745</v>
      </c>
      <c r="BR119">
        <v>25.633476999999999</v>
      </c>
      <c r="BS119">
        <v>25.316222</v>
      </c>
      <c r="BT119">
        <v>30.794775999999999</v>
      </c>
      <c r="BU119">
        <v>22.593340000000001</v>
      </c>
      <c r="BV119">
        <v>663.91355699999997</v>
      </c>
      <c r="BW119">
        <v>171.96329</v>
      </c>
      <c r="BX119">
        <v>1.200081</v>
      </c>
      <c r="BY119">
        <v>105.349574</v>
      </c>
      <c r="BZ119">
        <v>407.17707000000001</v>
      </c>
      <c r="CA119">
        <v>7.4843780000000004</v>
      </c>
      <c r="CB119">
        <v>68.005465999999998</v>
      </c>
      <c r="CC119">
        <v>31.945543000000001</v>
      </c>
      <c r="CD119" t="s">
        <v>139</v>
      </c>
      <c r="CE119">
        <v>209709904.30000001</v>
      </c>
      <c r="CF119">
        <v>151935506.09999999</v>
      </c>
      <c r="CG119">
        <v>104111240.7</v>
      </c>
      <c r="CH119">
        <v>70491080.170000002</v>
      </c>
      <c r="CI119">
        <v>60171699.359999999</v>
      </c>
      <c r="CJ119">
        <v>41798898.340000004</v>
      </c>
      <c r="CK119">
        <v>7055.1576999999997</v>
      </c>
      <c r="CL119">
        <v>9176.5859999999993</v>
      </c>
      <c r="CM119">
        <v>5155.1304</v>
      </c>
      <c r="CN119">
        <v>3743.8674000000001</v>
      </c>
      <c r="CO119">
        <v>3565.6610000000001</v>
      </c>
      <c r="CP119">
        <v>2801.1133</v>
      </c>
      <c r="CQ119">
        <v>2.9821580000000001</v>
      </c>
      <c r="CR119">
        <v>354.66666700000002</v>
      </c>
      <c r="CS119">
        <v>4.2455603899999996</v>
      </c>
      <c r="CT119">
        <v>0.72103642999999995</v>
      </c>
      <c r="CU119">
        <v>0.77573579999999998</v>
      </c>
      <c r="CV119">
        <v>0.66633719999999996</v>
      </c>
      <c r="CW119">
        <v>0.61412420000000001</v>
      </c>
      <c r="CX119">
        <v>0.57185649999999999</v>
      </c>
      <c r="CY119">
        <v>0.53207517000000004</v>
      </c>
      <c r="CZ119">
        <v>3454048</v>
      </c>
      <c r="DA119">
        <v>286.953622</v>
      </c>
      <c r="DB119" t="s">
        <v>117</v>
      </c>
      <c r="DC119" t="s">
        <v>137</v>
      </c>
      <c r="DD119" t="s">
        <v>135</v>
      </c>
    </row>
    <row r="120" spans="1:108" x14ac:dyDescent="0.3">
      <c r="A120" t="s">
        <v>245</v>
      </c>
      <c r="B120" s="2">
        <v>6</v>
      </c>
      <c r="C120">
        <v>652978.75</v>
      </c>
      <c r="D120">
        <v>360519.0625</v>
      </c>
      <c r="E120">
        <v>45779.273439999997</v>
      </c>
      <c r="F120">
        <v>709</v>
      </c>
      <c r="G120">
        <v>363727.9375</v>
      </c>
      <c r="H120">
        <v>1386936.375</v>
      </c>
      <c r="I120">
        <v>1.811218381</v>
      </c>
      <c r="J120">
        <v>0.34603145699999999</v>
      </c>
      <c r="K120">
        <v>1.9492590000000001E-3</v>
      </c>
      <c r="L120" s="1">
        <v>4.5600000000000003E-11</v>
      </c>
      <c r="M120">
        <v>0.29906505300000003</v>
      </c>
      <c r="N120">
        <v>2.889910698</v>
      </c>
      <c r="O120">
        <v>5.8978899999999996E-4</v>
      </c>
      <c r="P120">
        <v>1.6239600000000001E-4</v>
      </c>
      <c r="Q120">
        <v>1.8415915970000001</v>
      </c>
      <c r="R120">
        <v>1.7952394490000001</v>
      </c>
      <c r="S120">
        <v>0.47080656900000001</v>
      </c>
      <c r="T120">
        <v>653</v>
      </c>
      <c r="U120" s="1">
        <v>1.7900000000000001E-8</v>
      </c>
      <c r="V120">
        <v>1.10029E-4</v>
      </c>
      <c r="W120" s="1">
        <v>2.9000000000000002E-12</v>
      </c>
      <c r="X120">
        <v>0.11513881400000001</v>
      </c>
      <c r="Y120">
        <v>653</v>
      </c>
      <c r="Z120">
        <v>131</v>
      </c>
      <c r="AA120">
        <v>26</v>
      </c>
      <c r="AB120">
        <v>5</v>
      </c>
      <c r="AC120">
        <v>2</v>
      </c>
      <c r="AD120">
        <v>1</v>
      </c>
      <c r="AG120">
        <v>4002863.25</v>
      </c>
      <c r="AH120">
        <v>1515386.25</v>
      </c>
      <c r="AI120">
        <v>1033265.75</v>
      </c>
      <c r="AJ120">
        <v>553823</v>
      </c>
      <c r="AK120">
        <v>298078.46879999997</v>
      </c>
      <c r="AL120">
        <v>30957.087889999999</v>
      </c>
      <c r="AO120">
        <v>6129.9589839999999</v>
      </c>
      <c r="AP120">
        <v>11567.833979999999</v>
      </c>
      <c r="AQ120">
        <v>39740.992189999997</v>
      </c>
      <c r="AR120">
        <v>110764.60159999999</v>
      </c>
      <c r="AS120">
        <v>149039.23439999999</v>
      </c>
      <c r="AT120">
        <v>30957.087889999999</v>
      </c>
      <c r="AW120">
        <v>0.378575563</v>
      </c>
      <c r="AX120">
        <v>0.68184977800000002</v>
      </c>
      <c r="AY120">
        <v>0.53599280100000002</v>
      </c>
      <c r="AZ120">
        <v>0.53821975</v>
      </c>
      <c r="BA120">
        <v>0.103855498</v>
      </c>
      <c r="BD120">
        <v>4.9847326279999997</v>
      </c>
      <c r="BE120">
        <v>5.0384616849999997</v>
      </c>
      <c r="BF120">
        <v>5.1999998090000004</v>
      </c>
      <c r="BG120">
        <v>2.5</v>
      </c>
      <c r="BH120">
        <v>2</v>
      </c>
      <c r="BK120">
        <v>27.012097000000001</v>
      </c>
      <c r="BL120">
        <v>12.751571</v>
      </c>
      <c r="BM120">
        <v>43.956679999999999</v>
      </c>
      <c r="BN120">
        <v>433.10495700000001</v>
      </c>
      <c r="BO120">
        <v>42.526591000000003</v>
      </c>
      <c r="BP120">
        <v>13.500833</v>
      </c>
      <c r="BQ120">
        <v>29.025758</v>
      </c>
      <c r="BR120">
        <v>27.083480999999999</v>
      </c>
      <c r="BS120">
        <v>23.302510999999999</v>
      </c>
      <c r="BT120">
        <v>33.019950000000001</v>
      </c>
      <c r="BU120">
        <v>21.912666000000002</v>
      </c>
      <c r="BV120">
        <v>1040.8122989999999</v>
      </c>
      <c r="BW120">
        <v>298.02267799999998</v>
      </c>
      <c r="BX120">
        <v>5.3743239999999997</v>
      </c>
      <c r="BY120">
        <v>126.73695499999999</v>
      </c>
      <c r="BZ120">
        <v>751.94300999999996</v>
      </c>
      <c r="CA120">
        <v>20.593606999999999</v>
      </c>
      <c r="CB120">
        <v>195.406532</v>
      </c>
      <c r="CC120">
        <v>25.284846999999999</v>
      </c>
      <c r="CD120" t="s">
        <v>116</v>
      </c>
      <c r="CE120">
        <v>173963745.90000001</v>
      </c>
      <c r="CF120">
        <v>126515712.59999999</v>
      </c>
      <c r="CG120">
        <v>86965740.299999997</v>
      </c>
      <c r="CH120">
        <v>59412678.009999998</v>
      </c>
      <c r="CI120">
        <v>50890268.770000003</v>
      </c>
      <c r="CJ120">
        <v>35842360.609999999</v>
      </c>
      <c r="CK120">
        <v>6878.0210379999999</v>
      </c>
      <c r="CL120">
        <v>8946.1857830000008</v>
      </c>
      <c r="CM120">
        <v>5013.5488539999997</v>
      </c>
      <c r="CN120">
        <v>3654.7557700000002</v>
      </c>
      <c r="CO120">
        <v>3463.0160289999999</v>
      </c>
      <c r="CP120">
        <v>2727.1071000000002</v>
      </c>
      <c r="CQ120">
        <v>1.8394010000000001</v>
      </c>
      <c r="CR120">
        <v>333.21190899999999</v>
      </c>
      <c r="CS120">
        <v>3.9963641870000002</v>
      </c>
      <c r="CT120">
        <v>0.70948835200000004</v>
      </c>
      <c r="CU120">
        <v>0.76331166100000003</v>
      </c>
      <c r="CV120">
        <v>0.65566517899999999</v>
      </c>
      <c r="CW120">
        <v>0.60428842100000002</v>
      </c>
      <c r="CX120">
        <v>0.56269767999999998</v>
      </c>
      <c r="CY120">
        <v>0.52355348599999996</v>
      </c>
      <c r="CZ120">
        <v>10630370</v>
      </c>
      <c r="DA120">
        <v>231.06383199999999</v>
      </c>
      <c r="DB120" t="s">
        <v>117</v>
      </c>
      <c r="DC120" t="s">
        <v>137</v>
      </c>
      <c r="DD120" t="s">
        <v>135</v>
      </c>
    </row>
    <row r="121" spans="1:108" x14ac:dyDescent="0.3">
      <c r="A121" t="s">
        <v>246</v>
      </c>
      <c r="B121" s="2">
        <v>5</v>
      </c>
      <c r="C121">
        <v>504653.90629999997</v>
      </c>
      <c r="D121">
        <v>293027.75</v>
      </c>
      <c r="E121">
        <v>33145.609380000002</v>
      </c>
      <c r="F121">
        <v>923</v>
      </c>
      <c r="G121">
        <v>312005.5</v>
      </c>
      <c r="H121">
        <v>988514.875</v>
      </c>
      <c r="I121">
        <v>1.7222051620000001</v>
      </c>
      <c r="J121">
        <v>0.34048774799999998</v>
      </c>
      <c r="K121">
        <v>2.9582810000000001E-3</v>
      </c>
      <c r="L121" s="1">
        <v>6.2399999999999999E-11</v>
      </c>
      <c r="M121">
        <v>0.42625495800000002</v>
      </c>
      <c r="N121">
        <v>2.936963081</v>
      </c>
      <c r="O121">
        <v>5.3716899999999999E-4</v>
      </c>
      <c r="P121">
        <v>1.63382E-4</v>
      </c>
      <c r="Q121">
        <v>1.5425577159999999</v>
      </c>
      <c r="R121">
        <v>1.6174519060000001</v>
      </c>
      <c r="S121">
        <v>0.51051723999999998</v>
      </c>
      <c r="T121">
        <v>422</v>
      </c>
      <c r="U121" s="1">
        <v>1.6000000000000001E-8</v>
      </c>
      <c r="V121" s="1">
        <v>9.8099999999999999E-5</v>
      </c>
      <c r="W121" s="1">
        <v>2.6200000000000001E-12</v>
      </c>
      <c r="X121">
        <v>0.15080176300000001</v>
      </c>
      <c r="Y121">
        <v>422</v>
      </c>
      <c r="Z121">
        <v>88</v>
      </c>
      <c r="AA121">
        <v>16</v>
      </c>
      <c r="AB121">
        <v>4</v>
      </c>
      <c r="AC121">
        <v>1</v>
      </c>
      <c r="AG121">
        <v>2853316</v>
      </c>
      <c r="AH121">
        <v>1379545.125</v>
      </c>
      <c r="AI121">
        <v>523370.65629999997</v>
      </c>
      <c r="AJ121">
        <v>325724.09379999997</v>
      </c>
      <c r="AK121">
        <v>333446.71879999997</v>
      </c>
      <c r="AO121">
        <v>6761.4121089999999</v>
      </c>
      <c r="AP121">
        <v>15676.64941</v>
      </c>
      <c r="AQ121">
        <v>32710.666020000001</v>
      </c>
      <c r="AR121">
        <v>81431.023440000004</v>
      </c>
      <c r="AS121">
        <v>333446.71879999997</v>
      </c>
      <c r="AW121">
        <v>0.48348838100000002</v>
      </c>
      <c r="AX121">
        <v>0.37937915300000002</v>
      </c>
      <c r="AY121">
        <v>0.62235832199999996</v>
      </c>
      <c r="AZ121">
        <v>1.023709059</v>
      </c>
      <c r="BD121">
        <v>4.7954545020000001</v>
      </c>
      <c r="BE121">
        <v>5.5</v>
      </c>
      <c r="BF121">
        <v>4</v>
      </c>
      <c r="BG121">
        <v>4</v>
      </c>
      <c r="BK121">
        <v>25.360485000000001</v>
      </c>
      <c r="BL121">
        <v>12.931817000000001</v>
      </c>
      <c r="BM121">
        <v>53.186996000000001</v>
      </c>
      <c r="BN121">
        <v>284.29543899999999</v>
      </c>
      <c r="BO121">
        <v>37.740012999999998</v>
      </c>
      <c r="BP121">
        <v>13.430735</v>
      </c>
      <c r="BQ121">
        <v>24.309277999999999</v>
      </c>
      <c r="BR121">
        <v>24.933291000000001</v>
      </c>
      <c r="BS121">
        <v>24.305356</v>
      </c>
      <c r="BT121">
        <v>29.218032999999998</v>
      </c>
      <c r="BU121">
        <v>22.104977000000002</v>
      </c>
      <c r="BV121">
        <v>830.28178700000001</v>
      </c>
      <c r="BW121">
        <v>250.79099500000001</v>
      </c>
      <c r="BX121">
        <v>0.63660000000000005</v>
      </c>
      <c r="BY121">
        <v>105.36344200000001</v>
      </c>
      <c r="BZ121">
        <v>531.93641300000002</v>
      </c>
      <c r="CA121">
        <v>5.0946509999999998</v>
      </c>
      <c r="CB121">
        <v>111.946095</v>
      </c>
      <c r="CC121">
        <v>28.968741999999999</v>
      </c>
      <c r="CD121" t="s">
        <v>139</v>
      </c>
      <c r="CE121">
        <v>318796912.69999999</v>
      </c>
      <c r="CF121">
        <v>229397686.80000001</v>
      </c>
      <c r="CG121">
        <v>155483464.90000001</v>
      </c>
      <c r="CH121">
        <v>104158432</v>
      </c>
      <c r="CI121">
        <v>88026542.950000003</v>
      </c>
      <c r="CJ121">
        <v>60467714.420000002</v>
      </c>
      <c r="CK121">
        <v>6993.3681939999997</v>
      </c>
      <c r="CL121">
        <v>9096.2168999999994</v>
      </c>
      <c r="CM121">
        <v>5113.3972400000002</v>
      </c>
      <c r="CN121">
        <v>3714.286681</v>
      </c>
      <c r="CO121">
        <v>3521.998435</v>
      </c>
      <c r="CP121">
        <v>2768.5703840000001</v>
      </c>
      <c r="CQ121">
        <v>6.2155959999999997</v>
      </c>
      <c r="CR121">
        <v>416.56204400000001</v>
      </c>
      <c r="CS121">
        <v>12.322154469999999</v>
      </c>
      <c r="CT121">
        <v>0.71892324100000005</v>
      </c>
      <c r="CU121">
        <v>0.77346229899999996</v>
      </c>
      <c r="CV121">
        <v>0.66438432000000003</v>
      </c>
      <c r="CW121">
        <v>0.61232434400000002</v>
      </c>
      <c r="CX121">
        <v>0.57018052200000002</v>
      </c>
      <c r="CY121">
        <v>0.53051578200000005</v>
      </c>
      <c r="CZ121">
        <v>13038310</v>
      </c>
      <c r="DA121">
        <v>391.86543799999998</v>
      </c>
      <c r="DB121" t="s">
        <v>117</v>
      </c>
      <c r="DC121" t="s">
        <v>137</v>
      </c>
      <c r="DD121" t="s">
        <v>135</v>
      </c>
    </row>
    <row r="122" spans="1:108" x14ac:dyDescent="0.3">
      <c r="A122" t="s">
        <v>247</v>
      </c>
      <c r="B122" s="2">
        <v>5</v>
      </c>
      <c r="C122">
        <v>176802.82810000001</v>
      </c>
      <c r="D122">
        <v>110943.6875</v>
      </c>
      <c r="E122">
        <v>8086.7397460000002</v>
      </c>
      <c r="F122">
        <v>876</v>
      </c>
      <c r="G122">
        <v>112618.3438</v>
      </c>
      <c r="H122">
        <v>537532.3125</v>
      </c>
      <c r="I122">
        <v>1.593626738</v>
      </c>
      <c r="J122">
        <v>0.63761013700000002</v>
      </c>
      <c r="K122">
        <v>7.7784839999999996E-3</v>
      </c>
      <c r="L122" s="1">
        <v>3.4999999999999998E-10</v>
      </c>
      <c r="M122">
        <v>0.35170146800000002</v>
      </c>
      <c r="N122">
        <v>1.568356514</v>
      </c>
      <c r="O122">
        <v>2.6789099999999997E-4</v>
      </c>
      <c r="P122">
        <v>1.8891700000000001E-4</v>
      </c>
      <c r="Q122">
        <v>1.6982009410000001</v>
      </c>
      <c r="R122">
        <v>1.5699292419999999</v>
      </c>
      <c r="S122">
        <v>0.328915715</v>
      </c>
      <c r="T122">
        <v>100</v>
      </c>
      <c r="U122" s="1">
        <v>1.7800000000000001E-8</v>
      </c>
      <c r="V122" s="1">
        <v>9.4300000000000002E-5</v>
      </c>
      <c r="W122" s="1">
        <v>3.3599999999999998E-12</v>
      </c>
      <c r="X122">
        <v>0.16549096999999999</v>
      </c>
      <c r="Y122">
        <v>100</v>
      </c>
      <c r="Z122">
        <v>30</v>
      </c>
      <c r="AA122">
        <v>10</v>
      </c>
      <c r="AB122">
        <v>3</v>
      </c>
      <c r="AC122">
        <v>1</v>
      </c>
      <c r="AG122">
        <v>743131.4375</v>
      </c>
      <c r="AH122">
        <v>388686.78129999997</v>
      </c>
      <c r="AI122">
        <v>271471.09379999997</v>
      </c>
      <c r="AJ122">
        <v>82725.882809999996</v>
      </c>
      <c r="AK122">
        <v>41704.445310000003</v>
      </c>
      <c r="AO122">
        <v>7431.314453</v>
      </c>
      <c r="AP122">
        <v>12956.22559</v>
      </c>
      <c r="AQ122">
        <v>27147.109380000002</v>
      </c>
      <c r="AR122">
        <v>27575.29492</v>
      </c>
      <c r="AS122">
        <v>41704.445310000003</v>
      </c>
      <c r="AW122">
        <v>0.52303910300000001</v>
      </c>
      <c r="AX122">
        <v>0.69843149199999999</v>
      </c>
      <c r="AY122">
        <v>0.30473181599999999</v>
      </c>
      <c r="AZ122">
        <v>0.50412815799999999</v>
      </c>
      <c r="BD122">
        <v>3.3333332539999998</v>
      </c>
      <c r="BE122">
        <v>3</v>
      </c>
      <c r="BF122">
        <v>3.3333332539999998</v>
      </c>
      <c r="BG122">
        <v>3</v>
      </c>
      <c r="BK122">
        <v>26.895902</v>
      </c>
      <c r="BL122">
        <v>12.973269999999999</v>
      </c>
      <c r="BM122">
        <v>45.244165000000002</v>
      </c>
      <c r="BN122">
        <v>424.32683700000001</v>
      </c>
      <c r="BO122">
        <v>42.208970999999998</v>
      </c>
      <c r="BP122">
        <v>13.542206</v>
      </c>
      <c r="BQ122">
        <v>28.666765000000002</v>
      </c>
      <c r="BR122">
        <v>26.430209000000001</v>
      </c>
      <c r="BS122">
        <v>26.362461</v>
      </c>
      <c r="BT122">
        <v>32.838648999999997</v>
      </c>
      <c r="BU122">
        <v>21.954322000000001</v>
      </c>
      <c r="BV122">
        <v>857.72039199999995</v>
      </c>
      <c r="BW122">
        <v>247.96117599999999</v>
      </c>
      <c r="BX122">
        <v>5.1811759999999998</v>
      </c>
      <c r="BY122">
        <v>124.347622</v>
      </c>
      <c r="BZ122">
        <v>618.16303900000003</v>
      </c>
      <c r="CA122">
        <v>21.476960999999999</v>
      </c>
      <c r="CB122">
        <v>151.11921599999999</v>
      </c>
      <c r="CC122">
        <v>28.412548999999999</v>
      </c>
      <c r="CD122" t="s">
        <v>139</v>
      </c>
      <c r="CE122">
        <v>265317938.80000001</v>
      </c>
      <c r="CF122">
        <v>191820327.09999999</v>
      </c>
      <c r="CG122">
        <v>131007921.2</v>
      </c>
      <c r="CH122">
        <v>88571291.540000007</v>
      </c>
      <c r="CI122">
        <v>75604739.540000007</v>
      </c>
      <c r="CJ122">
        <v>52615017.969999999</v>
      </c>
      <c r="CK122">
        <v>6739.4336999999996</v>
      </c>
      <c r="CL122">
        <v>8765.9263499999997</v>
      </c>
      <c r="CM122">
        <v>4927.7369710000003</v>
      </c>
      <c r="CN122">
        <v>3599.3174739999999</v>
      </c>
      <c r="CO122">
        <v>3429.3057840000001</v>
      </c>
      <c r="CP122">
        <v>2706.360197</v>
      </c>
      <c r="CQ122">
        <v>2.1089570000000002</v>
      </c>
      <c r="CR122">
        <v>385.39805799999999</v>
      </c>
      <c r="CS122">
        <v>5.9356825180000001</v>
      </c>
      <c r="CT122">
        <v>0.70174874499999995</v>
      </c>
      <c r="CU122">
        <v>0.75498491099999998</v>
      </c>
      <c r="CV122">
        <v>0.64851271399999999</v>
      </c>
      <c r="CW122">
        <v>0.59769640800000001</v>
      </c>
      <c r="CX122">
        <v>0.55655936900000003</v>
      </c>
      <c r="CY122">
        <v>0.51784218900000001</v>
      </c>
      <c r="CZ122">
        <v>2620181</v>
      </c>
      <c r="DA122">
        <v>320.35061300000001</v>
      </c>
      <c r="DB122" t="s">
        <v>117</v>
      </c>
      <c r="DC122" t="s">
        <v>137</v>
      </c>
      <c r="DD122" t="s">
        <v>112</v>
      </c>
    </row>
    <row r="123" spans="1:108" x14ac:dyDescent="0.3">
      <c r="A123" t="s">
        <v>248</v>
      </c>
      <c r="B123" s="2">
        <v>5</v>
      </c>
      <c r="C123">
        <v>179304.6875</v>
      </c>
      <c r="D123">
        <v>126870.2188</v>
      </c>
      <c r="E123">
        <v>11295.41992</v>
      </c>
      <c r="F123">
        <v>840</v>
      </c>
      <c r="G123">
        <v>133354.9063</v>
      </c>
      <c r="H123">
        <v>508140.15629999997</v>
      </c>
      <c r="I123">
        <v>1.4132921700000001</v>
      </c>
      <c r="J123">
        <v>0.63516181699999996</v>
      </c>
      <c r="K123">
        <v>6.2989810000000004E-3</v>
      </c>
      <c r="L123" s="1">
        <v>2.5000000000000002E-10</v>
      </c>
      <c r="M123">
        <v>0.54972463800000004</v>
      </c>
      <c r="N123">
        <v>1.574401975</v>
      </c>
      <c r="O123">
        <v>3.3455300000000002E-4</v>
      </c>
      <c r="P123">
        <v>1.548E-4</v>
      </c>
      <c r="Q123">
        <v>1.358324528</v>
      </c>
      <c r="R123">
        <v>1.344567657</v>
      </c>
      <c r="S123">
        <v>0.35286462299999999</v>
      </c>
      <c r="T123">
        <v>137</v>
      </c>
      <c r="U123" s="1">
        <v>1.51E-8</v>
      </c>
      <c r="V123" s="1">
        <v>9.7200000000000004E-5</v>
      </c>
      <c r="W123" s="1">
        <v>2.33E-12</v>
      </c>
      <c r="X123">
        <v>0.13003225600000001</v>
      </c>
      <c r="Y123">
        <v>137</v>
      </c>
      <c r="Z123">
        <v>25</v>
      </c>
      <c r="AA123">
        <v>5</v>
      </c>
      <c r="AB123">
        <v>2</v>
      </c>
      <c r="AC123">
        <v>1</v>
      </c>
      <c r="AG123">
        <v>829208.75</v>
      </c>
      <c r="AH123">
        <v>531205.75</v>
      </c>
      <c r="AI123">
        <v>284359.09379999997</v>
      </c>
      <c r="AJ123">
        <v>95663.328129999994</v>
      </c>
      <c r="AK123">
        <v>8097.5092770000001</v>
      </c>
      <c r="AO123">
        <v>6052.6186520000001</v>
      </c>
      <c r="AP123">
        <v>21248.230469999999</v>
      </c>
      <c r="AQ123">
        <v>56871.820310000003</v>
      </c>
      <c r="AR123">
        <v>47831.664060000003</v>
      </c>
      <c r="AS123">
        <v>8097.5092770000001</v>
      </c>
      <c r="AW123">
        <v>0.64061760899999998</v>
      </c>
      <c r="AX123">
        <v>0.53530877799999999</v>
      </c>
      <c r="AY123">
        <v>0.33641734699999998</v>
      </c>
      <c r="AZ123">
        <v>8.4645904999999994E-2</v>
      </c>
      <c r="BD123">
        <v>5.4800000190000002</v>
      </c>
      <c r="BE123">
        <v>5</v>
      </c>
      <c r="BF123">
        <v>2.5</v>
      </c>
      <c r="BG123">
        <v>2</v>
      </c>
      <c r="BK123">
        <v>24.461877999999999</v>
      </c>
      <c r="BL123">
        <v>12.879811999999999</v>
      </c>
      <c r="BM123">
        <v>52.456296000000002</v>
      </c>
      <c r="BN123">
        <v>283.85164500000002</v>
      </c>
      <c r="BO123">
        <v>36.629596999999997</v>
      </c>
      <c r="BP123">
        <v>12.093588</v>
      </c>
      <c r="BQ123">
        <v>24.536009</v>
      </c>
      <c r="BR123">
        <v>24.403162999999999</v>
      </c>
      <c r="BS123">
        <v>22.978660000000001</v>
      </c>
      <c r="BT123">
        <v>28.187455</v>
      </c>
      <c r="BU123">
        <v>21.092476999999999</v>
      </c>
      <c r="BV123">
        <v>1092.8767439999999</v>
      </c>
      <c r="BW123">
        <v>387.30657600000001</v>
      </c>
      <c r="BX123">
        <v>0.44427800000000001</v>
      </c>
      <c r="BY123">
        <v>115.175816</v>
      </c>
      <c r="BZ123">
        <v>775.85126700000001</v>
      </c>
      <c r="CA123">
        <v>4.2584689999999998</v>
      </c>
      <c r="CB123">
        <v>182.904213</v>
      </c>
      <c r="CC123">
        <v>18.587674</v>
      </c>
      <c r="CD123" t="s">
        <v>139</v>
      </c>
      <c r="CE123">
        <v>592812265.79999995</v>
      </c>
      <c r="CF123">
        <v>423385327.19999999</v>
      </c>
      <c r="CG123">
        <v>283347972.69999999</v>
      </c>
      <c r="CH123">
        <v>187435598.30000001</v>
      </c>
      <c r="CI123">
        <v>156853362.80000001</v>
      </c>
      <c r="CJ123">
        <v>106204957.59999999</v>
      </c>
      <c r="CK123">
        <v>7055.1576999999997</v>
      </c>
      <c r="CL123">
        <v>9176.5859999999993</v>
      </c>
      <c r="CM123">
        <v>5155.1304</v>
      </c>
      <c r="CN123">
        <v>3743.8674000000001</v>
      </c>
      <c r="CO123">
        <v>3565.6610000000001</v>
      </c>
      <c r="CP123">
        <v>2801.1133</v>
      </c>
      <c r="CQ123">
        <v>11.033118</v>
      </c>
      <c r="CR123">
        <v>533.36428599999999</v>
      </c>
      <c r="CS123">
        <v>19.14130166</v>
      </c>
      <c r="CT123">
        <v>0.72103642999999995</v>
      </c>
      <c r="CU123">
        <v>0.77573579999999998</v>
      </c>
      <c r="CV123">
        <v>0.66633719999999996</v>
      </c>
      <c r="CW123">
        <v>0.61412420000000001</v>
      </c>
      <c r="CX123">
        <v>0.57185649999999999</v>
      </c>
      <c r="CY123">
        <v>0.53207517000000004</v>
      </c>
      <c r="CZ123">
        <v>7877672</v>
      </c>
      <c r="DA123">
        <v>692.72102099999995</v>
      </c>
      <c r="DB123" t="s">
        <v>117</v>
      </c>
      <c r="DC123" t="s">
        <v>137</v>
      </c>
      <c r="DD123" t="s">
        <v>135</v>
      </c>
    </row>
    <row r="124" spans="1:108" x14ac:dyDescent="0.3">
      <c r="A124" t="s">
        <v>249</v>
      </c>
      <c r="B124" s="2">
        <v>5</v>
      </c>
      <c r="C124">
        <v>332344.34379999997</v>
      </c>
      <c r="D124">
        <v>198268.76560000001</v>
      </c>
      <c r="E124">
        <v>22102.804690000001</v>
      </c>
      <c r="F124">
        <v>884</v>
      </c>
      <c r="G124">
        <v>213449.1563</v>
      </c>
      <c r="H124">
        <v>727485.5625</v>
      </c>
      <c r="I124">
        <v>1.6762315029999999</v>
      </c>
      <c r="J124">
        <v>0.48513039899999999</v>
      </c>
      <c r="K124">
        <v>4.141502E-3</v>
      </c>
      <c r="L124" s="1">
        <v>1.12E-10</v>
      </c>
      <c r="M124">
        <v>0.52481770500000002</v>
      </c>
      <c r="N124">
        <v>2.0613014700000001</v>
      </c>
      <c r="O124">
        <v>4.8248399999999998E-4</v>
      </c>
      <c r="P124">
        <v>1.6113799999999999E-4</v>
      </c>
      <c r="Q124">
        <v>1.390182853</v>
      </c>
      <c r="R124">
        <v>1.557018757</v>
      </c>
      <c r="S124">
        <v>0.45683976999999998</v>
      </c>
      <c r="T124">
        <v>280</v>
      </c>
      <c r="U124" s="1">
        <v>1.59E-8</v>
      </c>
      <c r="V124" s="1">
        <v>9.8599999999999998E-5</v>
      </c>
      <c r="W124" s="1">
        <v>2.56E-12</v>
      </c>
      <c r="X124">
        <v>0.142445818</v>
      </c>
      <c r="Y124">
        <v>280</v>
      </c>
      <c r="Z124">
        <v>57</v>
      </c>
      <c r="AA124">
        <v>10</v>
      </c>
      <c r="AB124">
        <v>3</v>
      </c>
      <c r="AC124">
        <v>1</v>
      </c>
      <c r="AG124">
        <v>1808250.25</v>
      </c>
      <c r="AH124">
        <v>978104.9375</v>
      </c>
      <c r="AI124">
        <v>352983.5625</v>
      </c>
      <c r="AJ124">
        <v>261121.1875</v>
      </c>
      <c r="AK124">
        <v>161137.17189999999</v>
      </c>
      <c r="AO124">
        <v>6458.0366210000002</v>
      </c>
      <c r="AP124">
        <v>17159.73633</v>
      </c>
      <c r="AQ124">
        <v>35298.355470000002</v>
      </c>
      <c r="AR124">
        <v>87040.398440000004</v>
      </c>
      <c r="AS124">
        <v>161137.17189999999</v>
      </c>
      <c r="AW124">
        <v>0.54091239000000002</v>
      </c>
      <c r="AX124">
        <v>0.360885173</v>
      </c>
      <c r="AY124">
        <v>0.73975449800000004</v>
      </c>
      <c r="AZ124">
        <v>0.61709725900000001</v>
      </c>
      <c r="BD124">
        <v>4.9122805600000001</v>
      </c>
      <c r="BE124">
        <v>5.6999998090000004</v>
      </c>
      <c r="BF124">
        <v>3.3333332539999998</v>
      </c>
      <c r="BG124">
        <v>3</v>
      </c>
      <c r="BK124">
        <v>24.902246999999999</v>
      </c>
      <c r="BL124">
        <v>12.899039</v>
      </c>
      <c r="BM124">
        <v>52.777355</v>
      </c>
      <c r="BN124">
        <v>284.862773</v>
      </c>
      <c r="BO124">
        <v>37.202514000000001</v>
      </c>
      <c r="BP124">
        <v>12.774029000000001</v>
      </c>
      <c r="BQ124">
        <v>24.428484999999998</v>
      </c>
      <c r="BR124">
        <v>24.633413000000001</v>
      </c>
      <c r="BS124">
        <v>23.613184</v>
      </c>
      <c r="BT124">
        <v>28.683336000000001</v>
      </c>
      <c r="BU124">
        <v>21.586881999999999</v>
      </c>
      <c r="BV124">
        <v>872.12601099999995</v>
      </c>
      <c r="BW124">
        <v>288.74765000000002</v>
      </c>
      <c r="BX124">
        <v>0.51602899999999996</v>
      </c>
      <c r="BY124">
        <v>108.45769300000001</v>
      </c>
      <c r="BZ124">
        <v>583.37216799999999</v>
      </c>
      <c r="CA124">
        <v>4.4798539999999996</v>
      </c>
      <c r="CB124">
        <v>132.38612000000001</v>
      </c>
      <c r="CC124">
        <v>25.745902000000001</v>
      </c>
      <c r="CD124" t="s">
        <v>139</v>
      </c>
      <c r="CE124">
        <v>410222242.69999999</v>
      </c>
      <c r="CF124">
        <v>294414346.80000001</v>
      </c>
      <c r="CG124">
        <v>198650214</v>
      </c>
      <c r="CH124">
        <v>132487744.59999999</v>
      </c>
      <c r="CI124">
        <v>111660251</v>
      </c>
      <c r="CJ124">
        <v>76310587.099999994</v>
      </c>
      <c r="CK124">
        <v>7055.1576999999997</v>
      </c>
      <c r="CL124">
        <v>9176.5859999999993</v>
      </c>
      <c r="CM124">
        <v>5155.1304</v>
      </c>
      <c r="CN124">
        <v>3743.8674000000001</v>
      </c>
      <c r="CO124">
        <v>3565.6610000000001</v>
      </c>
      <c r="CP124">
        <v>2801.1133</v>
      </c>
      <c r="CQ124">
        <v>8.1572469999999999</v>
      </c>
      <c r="CR124">
        <v>421.91208799999998</v>
      </c>
      <c r="CS124">
        <v>15.634106170000001</v>
      </c>
      <c r="CT124">
        <v>0.72103642999999995</v>
      </c>
      <c r="CU124">
        <v>0.77573579999999998</v>
      </c>
      <c r="CV124">
        <v>0.66633719999999996</v>
      </c>
      <c r="CW124">
        <v>0.61412420000000001</v>
      </c>
      <c r="CX124">
        <v>0.57185649999999999</v>
      </c>
      <c r="CY124">
        <v>0.53207517000000004</v>
      </c>
      <c r="CZ124">
        <v>10697220</v>
      </c>
      <c r="DA124">
        <v>482.51033899999999</v>
      </c>
      <c r="DB124" t="s">
        <v>117</v>
      </c>
      <c r="DC124" t="s">
        <v>137</v>
      </c>
      <c r="DD124" t="s">
        <v>135</v>
      </c>
    </row>
    <row r="125" spans="1:108" x14ac:dyDescent="0.3">
      <c r="A125" t="s">
        <v>250</v>
      </c>
      <c r="B125" s="2">
        <v>3</v>
      </c>
      <c r="C125">
        <v>127724.74219999999</v>
      </c>
      <c r="D125">
        <v>87262.796879999994</v>
      </c>
      <c r="E125">
        <v>2428.131836</v>
      </c>
      <c r="F125">
        <v>458</v>
      </c>
      <c r="G125">
        <v>89340.929690000004</v>
      </c>
      <c r="H125">
        <v>307853.46879999997</v>
      </c>
      <c r="I125">
        <v>1.463679194</v>
      </c>
      <c r="J125">
        <v>0.30420848700000003</v>
      </c>
      <c r="K125">
        <v>5.1264300000000004E-3</v>
      </c>
      <c r="L125" s="1">
        <v>8.0500000000000001E-10</v>
      </c>
      <c r="M125">
        <v>0.32195416100000002</v>
      </c>
      <c r="N125">
        <v>3.287219286</v>
      </c>
      <c r="O125" s="1">
        <v>8.1199999999999995E-5</v>
      </c>
      <c r="P125">
        <v>1.5134799999999999E-4</v>
      </c>
      <c r="Q125">
        <v>1.7749215359999999</v>
      </c>
      <c r="R125">
        <v>1.4296330209999999</v>
      </c>
      <c r="S125">
        <v>0.41488811399999997</v>
      </c>
      <c r="T125">
        <v>21</v>
      </c>
      <c r="U125" s="1">
        <v>1.03E-8</v>
      </c>
      <c r="V125" s="1">
        <v>6.7999999999999999E-5</v>
      </c>
      <c r="W125" s="1">
        <v>1.56E-12</v>
      </c>
      <c r="X125">
        <v>6.9317497000000006E-2</v>
      </c>
      <c r="Y125">
        <v>21</v>
      </c>
      <c r="Z125">
        <v>3</v>
      </c>
      <c r="AA125">
        <v>1</v>
      </c>
      <c r="AG125">
        <v>182875.64060000001</v>
      </c>
      <c r="AH125">
        <v>112390.07030000001</v>
      </c>
      <c r="AI125">
        <v>72227.78125</v>
      </c>
      <c r="AO125">
        <v>8708.3642579999996</v>
      </c>
      <c r="AP125">
        <v>37463.355470000002</v>
      </c>
      <c r="AQ125">
        <v>72227.78125</v>
      </c>
      <c r="AW125">
        <v>0.61457103499999999</v>
      </c>
      <c r="AX125">
        <v>0.64265269000000003</v>
      </c>
      <c r="BD125">
        <v>7</v>
      </c>
      <c r="BE125">
        <v>3</v>
      </c>
      <c r="BK125">
        <v>24.151350000000001</v>
      </c>
      <c r="BL125">
        <v>10.871689</v>
      </c>
      <c r="BM125">
        <v>54.394201000000002</v>
      </c>
      <c r="BN125">
        <v>202.38635099999999</v>
      </c>
      <c r="BO125">
        <v>34.497084999999998</v>
      </c>
      <c r="BP125">
        <v>14.513735</v>
      </c>
      <c r="BQ125">
        <v>19.983350000000002</v>
      </c>
      <c r="BR125">
        <v>23.420390999999999</v>
      </c>
      <c r="BS125">
        <v>23.831212000000001</v>
      </c>
      <c r="BT125">
        <v>27.133015</v>
      </c>
      <c r="BU125">
        <v>22.223963999999999</v>
      </c>
      <c r="BV125">
        <v>1922.8412060000001</v>
      </c>
      <c r="BW125">
        <v>765.14606400000002</v>
      </c>
      <c r="BX125">
        <v>0.45996599999999999</v>
      </c>
      <c r="BY125">
        <v>134.482891</v>
      </c>
      <c r="BZ125">
        <v>1468.0864320000001</v>
      </c>
      <c r="CA125">
        <v>8.8355110000000003</v>
      </c>
      <c r="CB125">
        <v>109.59497500000001</v>
      </c>
      <c r="CC125">
        <v>55.556784</v>
      </c>
      <c r="CD125" t="s">
        <v>116</v>
      </c>
      <c r="CE125">
        <v>609700604.5</v>
      </c>
      <c r="CF125">
        <v>436997832.5</v>
      </c>
      <c r="CG125">
        <v>294046659.19999999</v>
      </c>
      <c r="CH125">
        <v>195443466.80000001</v>
      </c>
      <c r="CI125">
        <v>164090733.69999999</v>
      </c>
      <c r="CJ125">
        <v>111584646.5</v>
      </c>
      <c r="CK125">
        <v>7055.1576999999997</v>
      </c>
      <c r="CL125">
        <v>9176.5859999999993</v>
      </c>
      <c r="CM125">
        <v>5155.1304</v>
      </c>
      <c r="CN125">
        <v>3743.8674000000001</v>
      </c>
      <c r="CO125">
        <v>3565.6610000000001</v>
      </c>
      <c r="CP125">
        <v>2801.1133</v>
      </c>
      <c r="CQ125">
        <v>9.7856140000000007</v>
      </c>
      <c r="CR125">
        <v>490.24242400000003</v>
      </c>
      <c r="CS125">
        <v>27.383720929999999</v>
      </c>
      <c r="CT125">
        <v>0.72103642999999995</v>
      </c>
      <c r="CU125">
        <v>0.77573579999999998</v>
      </c>
      <c r="CV125">
        <v>0.66633719999999996</v>
      </c>
      <c r="CW125">
        <v>0.61412420000000001</v>
      </c>
      <c r="CX125">
        <v>0.57185649999999999</v>
      </c>
      <c r="CY125">
        <v>0.53207517000000004</v>
      </c>
      <c r="CZ125">
        <v>1623644</v>
      </c>
      <c r="DA125">
        <v>662.64390800000001</v>
      </c>
      <c r="DB125" t="s">
        <v>110</v>
      </c>
      <c r="DC125" t="s">
        <v>110</v>
      </c>
      <c r="DD125" t="s">
        <v>135</v>
      </c>
    </row>
    <row r="126" spans="1:108" x14ac:dyDescent="0.3">
      <c r="A126" t="s">
        <v>251</v>
      </c>
      <c r="B126" s="2">
        <v>5</v>
      </c>
      <c r="C126">
        <v>238112.76560000001</v>
      </c>
      <c r="D126">
        <v>147107.8125</v>
      </c>
      <c r="E126">
        <v>15799.527340000001</v>
      </c>
      <c r="F126">
        <v>897</v>
      </c>
      <c r="G126">
        <v>154135.8125</v>
      </c>
      <c r="H126">
        <v>640746.875</v>
      </c>
      <c r="I126">
        <v>1.6186275480000001</v>
      </c>
      <c r="J126">
        <v>0.66502350600000004</v>
      </c>
      <c r="K126">
        <v>5.8195429999999999E-3</v>
      </c>
      <c r="L126" s="1">
        <v>1.8299999999999999E-10</v>
      </c>
      <c r="M126">
        <v>0.48359405999999999</v>
      </c>
      <c r="N126">
        <v>1.503706336</v>
      </c>
      <c r="O126">
        <v>4.1357999999999998E-4</v>
      </c>
      <c r="P126">
        <v>1.8898600000000001E-4</v>
      </c>
      <c r="Q126">
        <v>1.448223829</v>
      </c>
      <c r="R126">
        <v>1.544824362</v>
      </c>
      <c r="S126">
        <v>0.37161752599999998</v>
      </c>
      <c r="T126">
        <v>190</v>
      </c>
      <c r="U126" s="1">
        <v>1.6800000000000002E-8</v>
      </c>
      <c r="V126" s="1">
        <v>8.8800000000000004E-5</v>
      </c>
      <c r="W126" s="1">
        <v>3.17E-12</v>
      </c>
      <c r="X126">
        <v>0.169520527</v>
      </c>
      <c r="Y126">
        <v>190</v>
      </c>
      <c r="Z126">
        <v>57</v>
      </c>
      <c r="AA126">
        <v>14</v>
      </c>
      <c r="AB126">
        <v>3</v>
      </c>
      <c r="AC126">
        <v>1</v>
      </c>
      <c r="AG126">
        <v>1500666.5</v>
      </c>
      <c r="AH126">
        <v>850580.375</v>
      </c>
      <c r="AI126">
        <v>448903.6875</v>
      </c>
      <c r="AJ126">
        <v>82725.882809999996</v>
      </c>
      <c r="AK126">
        <v>103014.375</v>
      </c>
      <c r="AO126">
        <v>7898.2446289999998</v>
      </c>
      <c r="AP126">
        <v>14922.462890000001</v>
      </c>
      <c r="AQ126">
        <v>32064.54883</v>
      </c>
      <c r="AR126">
        <v>27575.29492</v>
      </c>
      <c r="AS126">
        <v>103014.375</v>
      </c>
      <c r="AW126">
        <v>0.56680172699999998</v>
      </c>
      <c r="AX126">
        <v>0.52776163799999998</v>
      </c>
      <c r="AY126">
        <v>0.18428425500000001</v>
      </c>
      <c r="AZ126">
        <v>1.2452496289999999</v>
      </c>
      <c r="BD126">
        <v>3.3333332539999998</v>
      </c>
      <c r="BE126">
        <v>4.0714287760000003</v>
      </c>
      <c r="BF126">
        <v>4.6666665079999996</v>
      </c>
      <c r="BG126">
        <v>3</v>
      </c>
      <c r="BK126">
        <v>26.961034999999999</v>
      </c>
      <c r="BL126">
        <v>12.906998</v>
      </c>
      <c r="BM126">
        <v>45.551727999999997</v>
      </c>
      <c r="BN126">
        <v>418.17482100000001</v>
      </c>
      <c r="BO126">
        <v>42.005966999999998</v>
      </c>
      <c r="BP126">
        <v>13.676867</v>
      </c>
      <c r="BQ126">
        <v>28.3291</v>
      </c>
      <c r="BR126">
        <v>26.624314999999999</v>
      </c>
      <c r="BS126">
        <v>26.504819000000001</v>
      </c>
      <c r="BT126">
        <v>32.801462000000001</v>
      </c>
      <c r="BU126">
        <v>22.079079</v>
      </c>
      <c r="BV126">
        <v>818.56385899999998</v>
      </c>
      <c r="BW126">
        <v>231.767515</v>
      </c>
      <c r="BX126">
        <v>4.2138010000000001</v>
      </c>
      <c r="BY126">
        <v>124.130995</v>
      </c>
      <c r="BZ126">
        <v>588.45482400000003</v>
      </c>
      <c r="CA126">
        <v>17.821355000000001</v>
      </c>
      <c r="CB126">
        <v>147.96685199999999</v>
      </c>
      <c r="CC126">
        <v>26.337904000000002</v>
      </c>
      <c r="CD126" t="s">
        <v>139</v>
      </c>
      <c r="CE126">
        <v>241107155.90000001</v>
      </c>
      <c r="CF126">
        <v>174637916.40000001</v>
      </c>
      <c r="CG126">
        <v>119623525</v>
      </c>
      <c r="CH126">
        <v>81041013.299999997</v>
      </c>
      <c r="CI126">
        <v>69474322.969999999</v>
      </c>
      <c r="CJ126">
        <v>48570784.079999998</v>
      </c>
      <c r="CK126">
        <v>6892.5598399999999</v>
      </c>
      <c r="CL126">
        <v>8965.0962799999998</v>
      </c>
      <c r="CM126">
        <v>5038.0227839999998</v>
      </c>
      <c r="CN126">
        <v>3669.424188</v>
      </c>
      <c r="CO126">
        <v>3495.4380639999999</v>
      </c>
      <c r="CP126">
        <v>2752.3154519999998</v>
      </c>
      <c r="CQ126">
        <v>1.846339</v>
      </c>
      <c r="CR126">
        <v>362.27</v>
      </c>
      <c r="CS126">
        <v>5.638241989</v>
      </c>
      <c r="CT126">
        <v>0.71110327200000001</v>
      </c>
      <c r="CU126">
        <v>0.76504909200000004</v>
      </c>
      <c r="CV126">
        <v>0.65715758999999996</v>
      </c>
      <c r="CW126">
        <v>0.60566388699999996</v>
      </c>
      <c r="CX126">
        <v>0.56397847800000001</v>
      </c>
      <c r="CY126">
        <v>0.524745185</v>
      </c>
      <c r="CZ126">
        <v>4647239</v>
      </c>
      <c r="DA126">
        <v>291.00780800000001</v>
      </c>
      <c r="DB126" t="s">
        <v>117</v>
      </c>
      <c r="DC126" t="s">
        <v>137</v>
      </c>
      <c r="DD126" t="s">
        <v>110</v>
      </c>
    </row>
    <row r="127" spans="1:108" x14ac:dyDescent="0.3">
      <c r="A127" t="s">
        <v>252</v>
      </c>
      <c r="B127" s="2">
        <v>3</v>
      </c>
      <c r="C127">
        <v>140242.14060000001</v>
      </c>
      <c r="D127">
        <v>94406.539059999996</v>
      </c>
      <c r="E127">
        <v>1853.0169679999999</v>
      </c>
      <c r="F127">
        <v>832</v>
      </c>
      <c r="G127">
        <v>95682.148440000004</v>
      </c>
      <c r="H127">
        <v>291485.90629999997</v>
      </c>
      <c r="I127">
        <v>1.485512972</v>
      </c>
      <c r="J127">
        <v>0.20240329200000001</v>
      </c>
      <c r="K127">
        <v>8.6954570000000002E-3</v>
      </c>
      <c r="L127" s="1">
        <v>8.6100000000000003E-10</v>
      </c>
      <c r="M127">
        <v>0.27406534599999999</v>
      </c>
      <c r="N127">
        <v>4.9406313900000001</v>
      </c>
      <c r="O127" s="1">
        <v>7.8899999999999993E-5</v>
      </c>
      <c r="P127">
        <v>1.4972400000000001E-4</v>
      </c>
      <c r="Q127">
        <v>1.9237520690000001</v>
      </c>
      <c r="R127">
        <v>1.465708494</v>
      </c>
      <c r="S127">
        <v>0.481128365</v>
      </c>
      <c r="T127">
        <v>19</v>
      </c>
      <c r="U127" s="1">
        <v>1.24E-8</v>
      </c>
      <c r="V127" s="1">
        <v>8.2899999999999996E-5</v>
      </c>
      <c r="W127" s="1">
        <v>1.8600000000000002E-12</v>
      </c>
      <c r="X127">
        <v>0.124570213</v>
      </c>
      <c r="Y127">
        <v>19</v>
      </c>
      <c r="Z127">
        <v>3</v>
      </c>
      <c r="AA127">
        <v>1</v>
      </c>
      <c r="AG127">
        <v>132401.125</v>
      </c>
      <c r="AH127">
        <v>41342.445310000003</v>
      </c>
      <c r="AI127">
        <v>103697.19530000001</v>
      </c>
      <c r="AO127">
        <v>6968.4804690000001</v>
      </c>
      <c r="AP127">
        <v>13780.815430000001</v>
      </c>
      <c r="AQ127">
        <v>103697.19530000001</v>
      </c>
      <c r="AW127">
        <v>0.31225147800000003</v>
      </c>
      <c r="AX127">
        <v>2.5082502369999999</v>
      </c>
      <c r="BD127">
        <v>6.3333334920000004</v>
      </c>
      <c r="BE127">
        <v>3</v>
      </c>
      <c r="BK127">
        <v>23.263498999999999</v>
      </c>
      <c r="BL127">
        <v>10.160098</v>
      </c>
      <c r="BM127">
        <v>52.854253999999997</v>
      </c>
      <c r="BN127">
        <v>209.22839500000001</v>
      </c>
      <c r="BO127">
        <v>33.383411000000002</v>
      </c>
      <c r="BP127">
        <v>14.176622999999999</v>
      </c>
      <c r="BQ127">
        <v>19.206788</v>
      </c>
      <c r="BR127">
        <v>22.636685</v>
      </c>
      <c r="BS127">
        <v>22.907205000000001</v>
      </c>
      <c r="BT127">
        <v>26.356992999999999</v>
      </c>
      <c r="BU127">
        <v>21.349278999999999</v>
      </c>
      <c r="BV127">
        <v>2059.4743319999998</v>
      </c>
      <c r="BW127">
        <v>836.28129000000001</v>
      </c>
      <c r="BX127">
        <v>0.38056899999999999</v>
      </c>
      <c r="BY127">
        <v>145.670053</v>
      </c>
      <c r="BZ127">
        <v>1590.2320749999999</v>
      </c>
      <c r="CA127">
        <v>6.0437000000000003</v>
      </c>
      <c r="CB127">
        <v>82.256681999999998</v>
      </c>
      <c r="CC127">
        <v>75.116248999999996</v>
      </c>
      <c r="CD127" t="s">
        <v>116</v>
      </c>
      <c r="CE127">
        <v>114017318.40000001</v>
      </c>
      <c r="CF127">
        <v>83449734.480000004</v>
      </c>
      <c r="CG127">
        <v>58141329.829999998</v>
      </c>
      <c r="CH127">
        <v>40010647.939999998</v>
      </c>
      <c r="CI127">
        <v>34634070.009999998</v>
      </c>
      <c r="CJ127">
        <v>24480242.109999999</v>
      </c>
      <c r="CK127">
        <v>7055.1576999999997</v>
      </c>
      <c r="CL127">
        <v>9176.5859999999993</v>
      </c>
      <c r="CM127">
        <v>5155.1304</v>
      </c>
      <c r="CN127">
        <v>3743.8674000000001</v>
      </c>
      <c r="CO127">
        <v>3565.6610000000001</v>
      </c>
      <c r="CP127">
        <v>2801.1133</v>
      </c>
      <c r="CQ127">
        <v>1.8604499999999999</v>
      </c>
      <c r="CR127">
        <v>293.17391300000003</v>
      </c>
      <c r="CS127">
        <v>10.748702740000001</v>
      </c>
      <c r="CT127">
        <v>0.72103642999999995</v>
      </c>
      <c r="CU127">
        <v>0.77573579999999998</v>
      </c>
      <c r="CV127">
        <v>0.66633719999999996</v>
      </c>
      <c r="CW127">
        <v>0.61412420000000001</v>
      </c>
      <c r="CX127">
        <v>0.57185649999999999</v>
      </c>
      <c r="CY127">
        <v>0.53207517000000004</v>
      </c>
      <c r="CZ127">
        <v>398603.94910000003</v>
      </c>
      <c r="DA127">
        <v>214.446102</v>
      </c>
      <c r="DB127" t="s">
        <v>110</v>
      </c>
      <c r="DC127" t="s">
        <v>134</v>
      </c>
      <c r="DD127" t="s">
        <v>135</v>
      </c>
    </row>
    <row r="128" spans="1:108" x14ac:dyDescent="0.3">
      <c r="A128" t="s">
        <v>253</v>
      </c>
      <c r="B128" s="2">
        <v>5</v>
      </c>
      <c r="C128">
        <v>282463.46879999997</v>
      </c>
      <c r="D128">
        <v>177001.875</v>
      </c>
      <c r="E128">
        <v>14981.12305</v>
      </c>
      <c r="F128">
        <v>865</v>
      </c>
      <c r="G128">
        <v>181422.07810000001</v>
      </c>
      <c r="H128">
        <v>661661.6875</v>
      </c>
      <c r="I128">
        <v>1.595821857</v>
      </c>
      <c r="J128">
        <v>0.455160022</v>
      </c>
      <c r="K128">
        <v>4.7678870000000002E-3</v>
      </c>
      <c r="L128" s="1">
        <v>1.5999999999999999E-10</v>
      </c>
      <c r="M128">
        <v>0.43001365699999999</v>
      </c>
      <c r="N128">
        <v>2.1970295910000002</v>
      </c>
      <c r="O128">
        <v>3.4005299999999999E-4</v>
      </c>
      <c r="P128">
        <v>1.53623E-4</v>
      </c>
      <c r="Q128">
        <v>1.5358012910000001</v>
      </c>
      <c r="R128">
        <v>1.5569410319999999</v>
      </c>
      <c r="S128">
        <v>0.42690014799999998</v>
      </c>
      <c r="T128">
        <v>181</v>
      </c>
      <c r="U128" s="1">
        <v>1.4999999999999999E-8</v>
      </c>
      <c r="V128" s="1">
        <v>9.7800000000000006E-5</v>
      </c>
      <c r="W128" s="1">
        <v>2.3100000000000001E-12</v>
      </c>
      <c r="X128">
        <v>0.13288377200000001</v>
      </c>
      <c r="Y128">
        <v>181</v>
      </c>
      <c r="Z128">
        <v>34</v>
      </c>
      <c r="AA128">
        <v>7</v>
      </c>
      <c r="AB128">
        <v>2</v>
      </c>
      <c r="AC128">
        <v>1</v>
      </c>
      <c r="AG128">
        <v>1152563.5</v>
      </c>
      <c r="AH128">
        <v>541009</v>
      </c>
      <c r="AI128">
        <v>363623.375</v>
      </c>
      <c r="AJ128">
        <v>191262.04689999999</v>
      </c>
      <c r="AK128">
        <v>52985.019529999998</v>
      </c>
      <c r="AO128">
        <v>6367.7539059999999</v>
      </c>
      <c r="AP128">
        <v>15912.0293</v>
      </c>
      <c r="AQ128">
        <v>51946.195310000003</v>
      </c>
      <c r="AR128">
        <v>95631.023440000004</v>
      </c>
      <c r="AS128">
        <v>52985.019529999998</v>
      </c>
      <c r="AW128">
        <v>0.46939626299999998</v>
      </c>
      <c r="AX128">
        <v>0.67212075000000004</v>
      </c>
      <c r="AY128">
        <v>0.52598941300000002</v>
      </c>
      <c r="AZ128">
        <v>0.277028412</v>
      </c>
      <c r="BD128">
        <v>5.3235292430000003</v>
      </c>
      <c r="BE128">
        <v>4.8571429249999998</v>
      </c>
      <c r="BF128">
        <v>3.5</v>
      </c>
      <c r="BG128">
        <v>2</v>
      </c>
      <c r="BK128">
        <v>24.260224999999998</v>
      </c>
      <c r="BL128">
        <v>11.620290000000001</v>
      </c>
      <c r="BM128">
        <v>54.068787</v>
      </c>
      <c r="BN128">
        <v>229.416043</v>
      </c>
      <c r="BO128">
        <v>35.523992999999997</v>
      </c>
      <c r="BP128">
        <v>14.053307</v>
      </c>
      <c r="BQ128">
        <v>21.470685</v>
      </c>
      <c r="BR128">
        <v>23.404302999999999</v>
      </c>
      <c r="BS128">
        <v>23.824559000000001</v>
      </c>
      <c r="BT128">
        <v>27.604177</v>
      </c>
      <c r="BU128">
        <v>22.002813</v>
      </c>
      <c r="BV128">
        <v>1230.9657629999999</v>
      </c>
      <c r="BW128">
        <v>440.42933599999998</v>
      </c>
      <c r="BX128">
        <v>0.185083</v>
      </c>
      <c r="BY128">
        <v>115.90874599999999</v>
      </c>
      <c r="BZ128">
        <v>862.86673199999996</v>
      </c>
      <c r="CA128">
        <v>6.1737789999999997</v>
      </c>
      <c r="CB128">
        <v>87.616311999999994</v>
      </c>
      <c r="CC128">
        <v>49.557952999999998</v>
      </c>
      <c r="CD128" t="s">
        <v>116</v>
      </c>
      <c r="CE128">
        <v>379726869.5</v>
      </c>
      <c r="CF128">
        <v>274829591.69999999</v>
      </c>
      <c r="CG128">
        <v>187994887.90000001</v>
      </c>
      <c r="CH128">
        <v>127028381.59999999</v>
      </c>
      <c r="CI128">
        <v>108107798.3</v>
      </c>
      <c r="CJ128">
        <v>74909658.870000005</v>
      </c>
      <c r="CK128">
        <v>7044.5982459999996</v>
      </c>
      <c r="CL128">
        <v>9162.8514049999994</v>
      </c>
      <c r="CM128">
        <v>5147.9984549999999</v>
      </c>
      <c r="CN128">
        <v>3738.812234</v>
      </c>
      <c r="CO128">
        <v>3558.1993309999998</v>
      </c>
      <c r="CP128">
        <v>2795.5519119999999</v>
      </c>
      <c r="CQ128">
        <v>6.0004200000000001</v>
      </c>
      <c r="CR128">
        <v>462.91891900000002</v>
      </c>
      <c r="CS128">
        <v>18.615864609999999</v>
      </c>
      <c r="CT128">
        <v>0.72067529900000005</v>
      </c>
      <c r="CU128">
        <v>0.77534727199999998</v>
      </c>
      <c r="CV128">
        <v>0.66600346499999996</v>
      </c>
      <c r="CW128">
        <v>0.61381661499999995</v>
      </c>
      <c r="CX128">
        <v>0.57157008499999995</v>
      </c>
      <c r="CY128">
        <v>0.53180868000000003</v>
      </c>
      <c r="CZ128">
        <v>6367786</v>
      </c>
      <c r="DA128">
        <v>421.55571099999997</v>
      </c>
      <c r="DB128" t="s">
        <v>117</v>
      </c>
      <c r="DC128" t="s">
        <v>137</v>
      </c>
      <c r="DD128" t="s">
        <v>135</v>
      </c>
    </row>
    <row r="129" spans="1:108" x14ac:dyDescent="0.3">
      <c r="A129" t="s">
        <v>254</v>
      </c>
      <c r="B129" s="2">
        <v>6</v>
      </c>
      <c r="C129">
        <v>643514.25</v>
      </c>
      <c r="D129">
        <v>413485.125</v>
      </c>
      <c r="E129">
        <v>53175.53125</v>
      </c>
      <c r="F129">
        <v>1014</v>
      </c>
      <c r="G129">
        <v>431351.21879999997</v>
      </c>
      <c r="H129">
        <v>1319463.125</v>
      </c>
      <c r="I129">
        <v>1.556317806</v>
      </c>
      <c r="J129">
        <v>0.28579181399999998</v>
      </c>
      <c r="K129">
        <v>2.3507530000000001E-3</v>
      </c>
      <c r="L129" s="1">
        <v>3.5599999999999999E-11</v>
      </c>
      <c r="M129">
        <v>0.38381964000000002</v>
      </c>
      <c r="N129">
        <v>3.499050617</v>
      </c>
      <c r="O129">
        <v>6.9422199999999998E-4</v>
      </c>
      <c r="P129">
        <v>1.66238E-4</v>
      </c>
      <c r="Q129">
        <v>1.6255958079999999</v>
      </c>
      <c r="R129">
        <v>1.4918568130000001</v>
      </c>
      <c r="S129">
        <v>0.487709165</v>
      </c>
      <c r="T129">
        <v>716</v>
      </c>
      <c r="U129" s="1">
        <v>1.7199999999999999E-8</v>
      </c>
      <c r="V129">
        <v>1.0362200000000001E-4</v>
      </c>
      <c r="W129" s="1">
        <v>2.8599999999999999E-12</v>
      </c>
      <c r="X129">
        <v>0.168565348</v>
      </c>
      <c r="Y129">
        <v>716</v>
      </c>
      <c r="Z129">
        <v>159</v>
      </c>
      <c r="AA129">
        <v>30</v>
      </c>
      <c r="AB129">
        <v>8</v>
      </c>
      <c r="AC129">
        <v>2</v>
      </c>
      <c r="AD129">
        <v>1</v>
      </c>
      <c r="AG129">
        <v>4653860.5</v>
      </c>
      <c r="AH129">
        <v>2214651.25</v>
      </c>
      <c r="AI129">
        <v>806104.5625</v>
      </c>
      <c r="AJ129">
        <v>593371.4375</v>
      </c>
      <c r="AK129">
        <v>489759.78129999997</v>
      </c>
      <c r="AL129">
        <v>82046.804690000004</v>
      </c>
      <c r="AO129">
        <v>6499.8051759999998</v>
      </c>
      <c r="AP129">
        <v>13928.624019999999</v>
      </c>
      <c r="AQ129">
        <v>26870.152340000001</v>
      </c>
      <c r="AR129">
        <v>74171.429690000004</v>
      </c>
      <c r="AS129">
        <v>244879.89060000001</v>
      </c>
      <c r="AT129">
        <v>82046.804690000004</v>
      </c>
      <c r="AW129">
        <v>0.47587400699999999</v>
      </c>
      <c r="AX129">
        <v>0.36398714799999998</v>
      </c>
      <c r="AY129">
        <v>0.73609733600000005</v>
      </c>
      <c r="AZ129">
        <v>0.82538485500000003</v>
      </c>
      <c r="BA129">
        <v>0.167524591</v>
      </c>
      <c r="BD129">
        <v>4.5031447409999998</v>
      </c>
      <c r="BE129">
        <v>5.3000001909999996</v>
      </c>
      <c r="BF129">
        <v>3.75</v>
      </c>
      <c r="BG129">
        <v>4</v>
      </c>
      <c r="BH129">
        <v>2</v>
      </c>
      <c r="BK129">
        <v>25.900796</v>
      </c>
      <c r="BL129">
        <v>13.370307</v>
      </c>
      <c r="BM129">
        <v>49.185845999999998</v>
      </c>
      <c r="BN129">
        <v>362.38731300000001</v>
      </c>
      <c r="BO129">
        <v>39.848799999999997</v>
      </c>
      <c r="BP129">
        <v>12.641226</v>
      </c>
      <c r="BQ129">
        <v>27.207574999999999</v>
      </c>
      <c r="BR129">
        <v>25.768405000000001</v>
      </c>
      <c r="BS129">
        <v>23.859309</v>
      </c>
      <c r="BT129">
        <v>30.759874</v>
      </c>
      <c r="BU129">
        <v>21.561596000000002</v>
      </c>
      <c r="BV129">
        <v>781.88891899999999</v>
      </c>
      <c r="BW129">
        <v>206.855527</v>
      </c>
      <c r="BX129">
        <v>1.7936920000000001</v>
      </c>
      <c r="BY129">
        <v>115.50810799999999</v>
      </c>
      <c r="BZ129">
        <v>532.64532299999996</v>
      </c>
      <c r="CA129">
        <v>8.6443600000000007</v>
      </c>
      <c r="CB129">
        <v>152.84575000000001</v>
      </c>
      <c r="CC129">
        <v>25.341666</v>
      </c>
      <c r="CD129" t="s">
        <v>139</v>
      </c>
      <c r="CE129">
        <v>274066707.30000001</v>
      </c>
      <c r="CF129">
        <v>198857546.30000001</v>
      </c>
      <c r="CG129">
        <v>136590208.30000001</v>
      </c>
      <c r="CH129">
        <v>92693213.329999998</v>
      </c>
      <c r="CI129">
        <v>79271743.640000001</v>
      </c>
      <c r="CJ129">
        <v>55196789.219999999</v>
      </c>
      <c r="CK129">
        <v>7055.1576999999997</v>
      </c>
      <c r="CL129">
        <v>9176.5859999999993</v>
      </c>
      <c r="CM129">
        <v>5155.1304</v>
      </c>
      <c r="CN129">
        <v>3743.8674000000001</v>
      </c>
      <c r="CO129">
        <v>3565.6610000000001</v>
      </c>
      <c r="CP129">
        <v>2801.1133</v>
      </c>
      <c r="CQ129">
        <v>2.5633249999999999</v>
      </c>
      <c r="CR129">
        <v>381.06917299999998</v>
      </c>
      <c r="CS129">
        <v>9.5134483299999992</v>
      </c>
      <c r="CT129">
        <v>0.72103642999999995</v>
      </c>
      <c r="CU129">
        <v>0.77573579999999998</v>
      </c>
      <c r="CV129">
        <v>0.66633719999999996</v>
      </c>
      <c r="CW129">
        <v>0.61412420000000001</v>
      </c>
      <c r="CX129">
        <v>0.57185649999999999</v>
      </c>
      <c r="CY129">
        <v>0.53207517000000004</v>
      </c>
      <c r="CZ129">
        <v>17646960</v>
      </c>
      <c r="DA129">
        <v>330.54139800000002</v>
      </c>
      <c r="DB129" t="s">
        <v>117</v>
      </c>
      <c r="DC129" t="s">
        <v>137</v>
      </c>
      <c r="DD129" t="s">
        <v>135</v>
      </c>
    </row>
    <row r="130" spans="1:108" x14ac:dyDescent="0.3">
      <c r="A130" t="s">
        <v>255</v>
      </c>
      <c r="B130" s="2">
        <v>3</v>
      </c>
      <c r="C130">
        <v>131884.76560000001</v>
      </c>
      <c r="D130">
        <v>96508.734379999994</v>
      </c>
      <c r="E130">
        <v>1949.8756100000001</v>
      </c>
      <c r="F130">
        <v>544</v>
      </c>
      <c r="G130">
        <v>99073.179690000004</v>
      </c>
      <c r="H130">
        <v>274242.9375</v>
      </c>
      <c r="I130">
        <v>1.366557837</v>
      </c>
      <c r="J130">
        <v>0.19865280399999999</v>
      </c>
      <c r="K130">
        <v>5.4908910000000003E-3</v>
      </c>
      <c r="L130" s="1">
        <v>8.0999999999999999E-10</v>
      </c>
      <c r="M130">
        <v>0.32579609799999998</v>
      </c>
      <c r="N130">
        <v>5.0339083670000004</v>
      </c>
      <c r="O130">
        <v>1.2762400000000001E-4</v>
      </c>
      <c r="P130">
        <v>1.5056999999999999E-4</v>
      </c>
      <c r="Q130">
        <v>1.764425159</v>
      </c>
      <c r="R130">
        <v>1.3311853410000001</v>
      </c>
      <c r="S130">
        <v>0.48090487700000001</v>
      </c>
      <c r="T130">
        <v>29</v>
      </c>
      <c r="U130" s="1">
        <v>1.7900000000000001E-8</v>
      </c>
      <c r="V130">
        <v>1.19213E-4</v>
      </c>
      <c r="W130" s="1">
        <v>2.6999999999999998E-12</v>
      </c>
      <c r="X130">
        <v>8.1910223000000004E-2</v>
      </c>
      <c r="Y130">
        <v>29</v>
      </c>
      <c r="Z130">
        <v>5</v>
      </c>
      <c r="AA130">
        <v>1</v>
      </c>
      <c r="AG130">
        <v>127781.60159999999</v>
      </c>
      <c r="AH130">
        <v>82858.820309999996</v>
      </c>
      <c r="AI130">
        <v>82952.882809999996</v>
      </c>
      <c r="AO130">
        <v>4406.2622069999998</v>
      </c>
      <c r="AP130">
        <v>16571.76367</v>
      </c>
      <c r="AQ130">
        <v>82952.882809999996</v>
      </c>
      <c r="AW130">
        <v>0.64844095700000004</v>
      </c>
      <c r="AX130">
        <v>1.00113523</v>
      </c>
      <c r="BD130">
        <v>5.8000001909999996</v>
      </c>
      <c r="BE130">
        <v>5</v>
      </c>
      <c r="BK130">
        <v>24.125536</v>
      </c>
      <c r="BL130">
        <v>11.080109</v>
      </c>
      <c r="BM130">
        <v>53.864528999999997</v>
      </c>
      <c r="BN130">
        <v>215.13054299999999</v>
      </c>
      <c r="BO130">
        <v>34.866722000000003</v>
      </c>
      <c r="BP130">
        <v>14.311078999999999</v>
      </c>
      <c r="BQ130">
        <v>20.555643</v>
      </c>
      <c r="BR130">
        <v>23.427544000000001</v>
      </c>
      <c r="BS130">
        <v>23.751853000000001</v>
      </c>
      <c r="BT130">
        <v>27.283950999999998</v>
      </c>
      <c r="BU130">
        <v>22.065937999999999</v>
      </c>
      <c r="BV130">
        <v>1560.0149939999999</v>
      </c>
      <c r="BW130">
        <v>605.42149099999995</v>
      </c>
      <c r="BX130">
        <v>0.21990799999999999</v>
      </c>
      <c r="BY130">
        <v>130.88410999999999</v>
      </c>
      <c r="BZ130">
        <v>1147.7746770000001</v>
      </c>
      <c r="CA130">
        <v>7.0083299999999999</v>
      </c>
      <c r="CB130">
        <v>98.783006999999998</v>
      </c>
      <c r="CC130">
        <v>44.109121000000002</v>
      </c>
      <c r="CD130" t="s">
        <v>116</v>
      </c>
      <c r="CE130">
        <v>321959105.80000001</v>
      </c>
      <c r="CF130">
        <v>233428587.40000001</v>
      </c>
      <c r="CG130">
        <v>160106234</v>
      </c>
      <c r="CH130">
        <v>108474886.3</v>
      </c>
      <c r="CI130">
        <v>92611841.930000007</v>
      </c>
      <c r="CJ130">
        <v>64348582.630000003</v>
      </c>
      <c r="CK130">
        <v>7055.1576999999997</v>
      </c>
      <c r="CL130">
        <v>9176.5859999999993</v>
      </c>
      <c r="CM130">
        <v>5155.1304</v>
      </c>
      <c r="CN130">
        <v>3743.8674000000001</v>
      </c>
      <c r="CO130">
        <v>3565.6610000000001</v>
      </c>
      <c r="CP130">
        <v>2801.1133</v>
      </c>
      <c r="CQ130">
        <v>5.0994729999999997</v>
      </c>
      <c r="CR130">
        <v>435.73076900000001</v>
      </c>
      <c r="CS130">
        <v>19.839533190000001</v>
      </c>
      <c r="CT130">
        <v>0.72103642999999995</v>
      </c>
      <c r="CU130">
        <v>0.77573579999999998</v>
      </c>
      <c r="CV130">
        <v>0.66633719999999996</v>
      </c>
      <c r="CW130">
        <v>0.61412420000000001</v>
      </c>
      <c r="CX130">
        <v>0.57185649999999999</v>
      </c>
      <c r="CY130">
        <v>0.53207517000000004</v>
      </c>
      <c r="CZ130">
        <v>783196.25670000003</v>
      </c>
      <c r="DA130">
        <v>399.01783</v>
      </c>
      <c r="DB130" t="s">
        <v>117</v>
      </c>
      <c r="DC130" t="s">
        <v>137</v>
      </c>
      <c r="DD130" t="s">
        <v>135</v>
      </c>
    </row>
    <row r="131" spans="1:108" x14ac:dyDescent="0.3">
      <c r="A131" t="s">
        <v>256</v>
      </c>
      <c r="B131" s="2">
        <v>4</v>
      </c>
      <c r="C131">
        <v>191453.9063</v>
      </c>
      <c r="D131">
        <v>158090.4375</v>
      </c>
      <c r="E131">
        <v>6681.5249020000001</v>
      </c>
      <c r="F131">
        <v>811</v>
      </c>
      <c r="G131">
        <v>162895.42189999999</v>
      </c>
      <c r="H131">
        <v>461495.40629999997</v>
      </c>
      <c r="I131">
        <v>1.2110403780000001</v>
      </c>
      <c r="J131">
        <v>0.25180122300000002</v>
      </c>
      <c r="K131">
        <v>4.9786539999999999E-3</v>
      </c>
      <c r="L131" s="1">
        <v>2.6600000000000001E-10</v>
      </c>
      <c r="M131">
        <v>0.39423093199999998</v>
      </c>
      <c r="N131">
        <v>3.9713866709999999</v>
      </c>
      <c r="O131">
        <v>2.3835600000000001E-4</v>
      </c>
      <c r="P131">
        <v>1.6873999999999999E-4</v>
      </c>
      <c r="Q131">
        <v>1.6039868589999999</v>
      </c>
      <c r="R131">
        <v>1.175317883</v>
      </c>
      <c r="S131">
        <v>0.41485550999999998</v>
      </c>
      <c r="T131">
        <v>88</v>
      </c>
      <c r="U131" s="1">
        <v>1.6499999999999999E-8</v>
      </c>
      <c r="V131" s="1">
        <v>9.7600000000000001E-5</v>
      </c>
      <c r="W131" s="1">
        <v>2.7799999999999999E-12</v>
      </c>
      <c r="X131">
        <v>0.13684803200000001</v>
      </c>
      <c r="Y131">
        <v>88</v>
      </c>
      <c r="Z131">
        <v>18</v>
      </c>
      <c r="AA131">
        <v>3</v>
      </c>
      <c r="AB131">
        <v>1</v>
      </c>
      <c r="AG131">
        <v>656826.375</v>
      </c>
      <c r="AH131">
        <v>268755.21879999997</v>
      </c>
      <c r="AI131">
        <v>56267.074220000002</v>
      </c>
      <c r="AJ131">
        <v>145591.0313</v>
      </c>
      <c r="AO131">
        <v>7463.9360349999997</v>
      </c>
      <c r="AP131">
        <v>14930.8457</v>
      </c>
      <c r="AQ131">
        <v>18755.691409999999</v>
      </c>
      <c r="AR131">
        <v>145591.0313</v>
      </c>
      <c r="AW131">
        <v>0.409172386</v>
      </c>
      <c r="AX131">
        <v>0.20936179199999999</v>
      </c>
      <c r="AY131">
        <v>2.5874996189999999</v>
      </c>
      <c r="BD131">
        <v>4.8888888359999996</v>
      </c>
      <c r="BE131">
        <v>6</v>
      </c>
      <c r="BF131">
        <v>3</v>
      </c>
      <c r="BK131">
        <v>24.988928999999999</v>
      </c>
      <c r="BL131">
        <v>12.785857</v>
      </c>
      <c r="BM131">
        <v>53.388882000000002</v>
      </c>
      <c r="BN131">
        <v>273.50087500000001</v>
      </c>
      <c r="BO131">
        <v>37.245938000000002</v>
      </c>
      <c r="BP131">
        <v>13.309939999999999</v>
      </c>
      <c r="BQ131">
        <v>23.935998000000001</v>
      </c>
      <c r="BR131">
        <v>24.473106999999999</v>
      </c>
      <c r="BS131">
        <v>23.986015999999999</v>
      </c>
      <c r="BT131">
        <v>28.696073999999999</v>
      </c>
      <c r="BU131">
        <v>21.929352999999999</v>
      </c>
      <c r="BV131">
        <v>710.47451899999999</v>
      </c>
      <c r="BW131">
        <v>218.07980800000001</v>
      </c>
      <c r="BX131">
        <v>0.334976</v>
      </c>
      <c r="BY131">
        <v>102.780463</v>
      </c>
      <c r="BZ131">
        <v>440.06682699999999</v>
      </c>
      <c r="CA131">
        <v>4.4457930000000001</v>
      </c>
      <c r="CB131">
        <v>72.789783999999997</v>
      </c>
      <c r="CC131">
        <v>35.068148999999998</v>
      </c>
      <c r="CD131" t="s">
        <v>139</v>
      </c>
      <c r="CE131">
        <v>241531769.90000001</v>
      </c>
      <c r="CF131">
        <v>175332607.19999999</v>
      </c>
      <c r="CG131">
        <v>120509721.09999999</v>
      </c>
      <c r="CH131">
        <v>81821094.540000007</v>
      </c>
      <c r="CI131">
        <v>69991051.760000005</v>
      </c>
      <c r="CJ131">
        <v>48749708.649999999</v>
      </c>
      <c r="CK131">
        <v>7055.1576999999997</v>
      </c>
      <c r="CL131">
        <v>9176.5859999999993</v>
      </c>
      <c r="CM131">
        <v>5155.1304</v>
      </c>
      <c r="CN131">
        <v>3743.8674000000001</v>
      </c>
      <c r="CO131">
        <v>3565.6610000000001</v>
      </c>
      <c r="CP131">
        <v>2801.1133</v>
      </c>
      <c r="CQ131">
        <v>5.1903030000000001</v>
      </c>
      <c r="CR131">
        <v>296.903614</v>
      </c>
      <c r="CS131">
        <v>15.349226270000001</v>
      </c>
      <c r="CT131">
        <v>0.72103642999999995</v>
      </c>
      <c r="CU131">
        <v>0.77573579999999998</v>
      </c>
      <c r="CV131">
        <v>0.66633719999999996</v>
      </c>
      <c r="CW131">
        <v>0.61412420000000001</v>
      </c>
      <c r="CX131">
        <v>0.57185649999999999</v>
      </c>
      <c r="CY131">
        <v>0.53207517000000004</v>
      </c>
      <c r="CZ131">
        <v>1967492</v>
      </c>
      <c r="DA131">
        <v>290.74279799999999</v>
      </c>
      <c r="DB131" t="s">
        <v>117</v>
      </c>
      <c r="DC131" t="s">
        <v>137</v>
      </c>
      <c r="DD131" t="s">
        <v>135</v>
      </c>
    </row>
    <row r="132" spans="1:108" x14ac:dyDescent="0.3">
      <c r="A132" t="s">
        <v>257</v>
      </c>
      <c r="B132" s="2">
        <v>4</v>
      </c>
      <c r="C132">
        <v>144197.1563</v>
      </c>
      <c r="D132">
        <v>96068.609379999994</v>
      </c>
      <c r="E132">
        <v>5337.6899409999996</v>
      </c>
      <c r="F132">
        <v>836</v>
      </c>
      <c r="G132">
        <v>100167.0625</v>
      </c>
      <c r="H132">
        <v>354470.40629999997</v>
      </c>
      <c r="I132">
        <v>1.5009809730000001</v>
      </c>
      <c r="J132">
        <v>0.53198999199999997</v>
      </c>
      <c r="K132">
        <v>8.3460570000000005E-3</v>
      </c>
      <c r="L132" s="1">
        <v>4.8399999999999998E-10</v>
      </c>
      <c r="M132">
        <v>0.53383034500000004</v>
      </c>
      <c r="N132">
        <v>1.8797346349999999</v>
      </c>
      <c r="O132">
        <v>2.11583E-4</v>
      </c>
      <c r="P132">
        <v>1.5071999999999999E-4</v>
      </c>
      <c r="Q132">
        <v>1.3783977030000001</v>
      </c>
      <c r="R132">
        <v>1.4395666119999999</v>
      </c>
      <c r="S132">
        <v>0.40679603800000003</v>
      </c>
      <c r="T132">
        <v>58</v>
      </c>
      <c r="U132" s="1">
        <v>1.4100000000000001E-8</v>
      </c>
      <c r="V132" s="1">
        <v>9.3200000000000002E-5</v>
      </c>
      <c r="W132" s="1">
        <v>2.1199999999999999E-12</v>
      </c>
      <c r="X132">
        <v>0.12600231200000001</v>
      </c>
      <c r="Y132">
        <v>58</v>
      </c>
      <c r="Z132">
        <v>13</v>
      </c>
      <c r="AA132">
        <v>3</v>
      </c>
      <c r="AB132">
        <v>1</v>
      </c>
      <c r="AG132">
        <v>430492.46879999997</v>
      </c>
      <c r="AH132">
        <v>163079.82810000001</v>
      </c>
      <c r="AI132">
        <v>154465.60939999999</v>
      </c>
      <c r="AJ132">
        <v>56461.242189999997</v>
      </c>
      <c r="AO132">
        <v>7422.2841799999997</v>
      </c>
      <c r="AP132">
        <v>12544.60254</v>
      </c>
      <c r="AQ132">
        <v>51488.535159999999</v>
      </c>
      <c r="AR132">
        <v>56461.242189999997</v>
      </c>
      <c r="AW132">
        <v>0.37882155200000001</v>
      </c>
      <c r="AX132">
        <v>0.94717788700000005</v>
      </c>
      <c r="AY132">
        <v>0.365526289</v>
      </c>
      <c r="BD132">
        <v>4.4615383150000003</v>
      </c>
      <c r="BE132">
        <v>4.3333334920000004</v>
      </c>
      <c r="BF132">
        <v>3</v>
      </c>
      <c r="BK132">
        <v>23.673743999999999</v>
      </c>
      <c r="BL132">
        <v>11.165557</v>
      </c>
      <c r="BM132">
        <v>53.365642999999999</v>
      </c>
      <c r="BN132">
        <v>229.822506</v>
      </c>
      <c r="BO132">
        <v>34.682186000000002</v>
      </c>
      <c r="BP132">
        <v>13.784338999999999</v>
      </c>
      <c r="BQ132">
        <v>20.897846999999999</v>
      </c>
      <c r="BR132">
        <v>22.846575999999999</v>
      </c>
      <c r="BS132">
        <v>23.210034</v>
      </c>
      <c r="BT132">
        <v>27.022617</v>
      </c>
      <c r="BU132">
        <v>21.463321000000001</v>
      </c>
      <c r="BV132">
        <v>1364.9055490000001</v>
      </c>
      <c r="BW132">
        <v>508.26470599999999</v>
      </c>
      <c r="BX132">
        <v>0.22271099999999999</v>
      </c>
      <c r="BY132">
        <v>124.42245699999999</v>
      </c>
      <c r="BZ132">
        <v>983.09369300000003</v>
      </c>
      <c r="CA132">
        <v>5.0541239999999998</v>
      </c>
      <c r="CB132">
        <v>74.395998000000006</v>
      </c>
      <c r="CC132">
        <v>60.815190999999999</v>
      </c>
      <c r="CD132" t="s">
        <v>116</v>
      </c>
      <c r="CE132">
        <v>233024062.19999999</v>
      </c>
      <c r="CF132">
        <v>170116820.40000001</v>
      </c>
      <c r="CG132">
        <v>118020283.7</v>
      </c>
      <c r="CH132">
        <v>80870638.219999999</v>
      </c>
      <c r="CI132">
        <v>69733974.870000005</v>
      </c>
      <c r="CJ132">
        <v>49056919.119999997</v>
      </c>
      <c r="CK132">
        <v>7055.1576999999997</v>
      </c>
      <c r="CL132">
        <v>9176.5859999999993</v>
      </c>
      <c r="CM132">
        <v>5155.1304</v>
      </c>
      <c r="CN132">
        <v>3743.8674000000001</v>
      </c>
      <c r="CO132">
        <v>3565.6610000000001</v>
      </c>
      <c r="CP132">
        <v>2801.1133</v>
      </c>
      <c r="CQ132">
        <v>4.1174600000000003</v>
      </c>
      <c r="CR132">
        <v>372.140625</v>
      </c>
      <c r="CS132">
        <v>16.539373189999999</v>
      </c>
      <c r="CT132">
        <v>0.72103642999999995</v>
      </c>
      <c r="CU132">
        <v>0.77573579999999998</v>
      </c>
      <c r="CV132">
        <v>0.66633719999999996</v>
      </c>
      <c r="CW132">
        <v>0.61412420000000001</v>
      </c>
      <c r="CX132">
        <v>0.57185649999999999</v>
      </c>
      <c r="CY132">
        <v>0.53207517000000004</v>
      </c>
      <c r="CZ132">
        <v>1649276</v>
      </c>
      <c r="DA132">
        <v>309.37905499999999</v>
      </c>
      <c r="DB132" t="s">
        <v>117</v>
      </c>
      <c r="DC132" t="s">
        <v>110</v>
      </c>
      <c r="DD132" t="s">
        <v>135</v>
      </c>
    </row>
    <row r="133" spans="1:108" x14ac:dyDescent="0.3">
      <c r="A133" t="s">
        <v>258</v>
      </c>
      <c r="B133" s="2">
        <v>4</v>
      </c>
      <c r="C133">
        <v>142904.82810000001</v>
      </c>
      <c r="D133">
        <v>63096.3125</v>
      </c>
      <c r="E133">
        <v>4400.0703130000002</v>
      </c>
      <c r="F133">
        <v>1096</v>
      </c>
      <c r="G133">
        <v>107997.2031</v>
      </c>
      <c r="H133">
        <v>359372.5</v>
      </c>
      <c r="I133">
        <v>2.264868259</v>
      </c>
      <c r="J133">
        <v>0.377254635</v>
      </c>
      <c r="K133">
        <v>1.0148411E-2</v>
      </c>
      <c r="L133" s="1">
        <v>4.9500000000000005E-10</v>
      </c>
      <c r="M133">
        <v>0.42813408400000003</v>
      </c>
      <c r="N133">
        <v>2.6507294180000001</v>
      </c>
      <c r="O133">
        <v>2.1982800000000001E-4</v>
      </c>
      <c r="P133">
        <v>1.6952800000000001E-4</v>
      </c>
      <c r="Q133">
        <v>1.5391688349999999</v>
      </c>
      <c r="R133">
        <v>1.323227167</v>
      </c>
      <c r="S133">
        <v>0.39765098700000001</v>
      </c>
      <c r="T133">
        <v>60</v>
      </c>
      <c r="U133" s="1">
        <v>1.7999999999999999E-8</v>
      </c>
      <c r="V133">
        <v>1.05908E-4</v>
      </c>
      <c r="W133" s="1">
        <v>3.04E-12</v>
      </c>
      <c r="X133">
        <v>0.18580216199999999</v>
      </c>
      <c r="Y133">
        <v>60</v>
      </c>
      <c r="Z133">
        <v>15</v>
      </c>
      <c r="AA133">
        <v>3</v>
      </c>
      <c r="AB133">
        <v>1</v>
      </c>
      <c r="AG133">
        <v>320415.3125</v>
      </c>
      <c r="AH133">
        <v>263921.125</v>
      </c>
      <c r="AI133">
        <v>122766.0313</v>
      </c>
      <c r="AJ133">
        <v>38830.480470000002</v>
      </c>
      <c r="AO133">
        <v>5340.2553710000002</v>
      </c>
      <c r="AP133">
        <v>17594.742190000001</v>
      </c>
      <c r="AQ133">
        <v>40922.011720000002</v>
      </c>
      <c r="AR133">
        <v>38830.480470000002</v>
      </c>
      <c r="AW133">
        <v>0.82368451399999998</v>
      </c>
      <c r="AX133">
        <v>0.46516183</v>
      </c>
      <c r="AY133">
        <v>0.31629660700000001</v>
      </c>
      <c r="BD133">
        <v>4</v>
      </c>
      <c r="BE133">
        <v>5</v>
      </c>
      <c r="BF133">
        <v>3</v>
      </c>
      <c r="BK133">
        <v>25.654202000000002</v>
      </c>
      <c r="BL133">
        <v>9.9602970000000006</v>
      </c>
      <c r="BM133">
        <v>43.073683000000003</v>
      </c>
      <c r="BN133">
        <v>395.25626999999997</v>
      </c>
      <c r="BO133">
        <v>35.905501000000001</v>
      </c>
      <c r="BP133">
        <v>12.786220999999999</v>
      </c>
      <c r="BQ133">
        <v>23.11928</v>
      </c>
      <c r="BR133">
        <v>27.563656000000002</v>
      </c>
      <c r="BS133">
        <v>20.263552000000001</v>
      </c>
      <c r="BT133">
        <v>29.843218</v>
      </c>
      <c r="BU133">
        <v>20.18497</v>
      </c>
      <c r="BV133">
        <v>1725.151586</v>
      </c>
      <c r="BW133">
        <v>385.45386100000002</v>
      </c>
      <c r="BX133">
        <v>4.532521</v>
      </c>
      <c r="BY133">
        <v>100.30417</v>
      </c>
      <c r="BZ133">
        <v>1061.974377</v>
      </c>
      <c r="CA133">
        <v>45.640208000000001</v>
      </c>
      <c r="CB133">
        <v>402.745386</v>
      </c>
      <c r="CC133">
        <v>53.240099999999998</v>
      </c>
      <c r="CD133" t="s">
        <v>116</v>
      </c>
      <c r="CE133">
        <v>118880003.5</v>
      </c>
      <c r="CF133">
        <v>85381348.549999997</v>
      </c>
      <c r="CG133">
        <v>53143980.600000001</v>
      </c>
      <c r="CH133">
        <v>34513340.719999999</v>
      </c>
      <c r="CI133">
        <v>26589866.469999999</v>
      </c>
      <c r="CJ133">
        <v>19410351.829999998</v>
      </c>
      <c r="CK133">
        <v>3574.4634000000001</v>
      </c>
      <c r="CL133">
        <v>4649.2749999999996</v>
      </c>
      <c r="CM133">
        <v>2407.8957999999998</v>
      </c>
      <c r="CN133">
        <v>1702.1746000000001</v>
      </c>
      <c r="CO133">
        <v>1446.5907999999999</v>
      </c>
      <c r="CP133">
        <v>1177.3779999999999</v>
      </c>
      <c r="CQ133">
        <v>2.1524960000000002</v>
      </c>
      <c r="CR133">
        <v>152.01724100000001</v>
      </c>
      <c r="CS133">
        <v>24.37888199</v>
      </c>
      <c r="CT133">
        <v>0.45632030000000001</v>
      </c>
      <c r="CU133">
        <v>0.49093769999999998</v>
      </c>
      <c r="CV133">
        <v>0.42170291999999998</v>
      </c>
      <c r="CW133">
        <v>0.38865899999999998</v>
      </c>
      <c r="CX133">
        <v>0.36190919999999999</v>
      </c>
      <c r="CY133">
        <v>0.33673291999999999</v>
      </c>
      <c r="CZ133">
        <v>1252129</v>
      </c>
      <c r="DA133">
        <v>281.73767700000002</v>
      </c>
      <c r="DB133" t="s">
        <v>117</v>
      </c>
      <c r="DC133" t="s">
        <v>110</v>
      </c>
      <c r="DD133" t="s">
        <v>112</v>
      </c>
    </row>
    <row r="134" spans="1:108" x14ac:dyDescent="0.3">
      <c r="A134" t="s">
        <v>259</v>
      </c>
      <c r="B134" s="2">
        <v>4</v>
      </c>
      <c r="C134">
        <v>130219.6563</v>
      </c>
      <c r="D134">
        <v>97241.421879999994</v>
      </c>
      <c r="E134">
        <v>6939.7070309999999</v>
      </c>
      <c r="F134">
        <v>1228</v>
      </c>
      <c r="G134">
        <v>99967.726559999996</v>
      </c>
      <c r="H134">
        <v>526080.3125</v>
      </c>
      <c r="I134">
        <v>1.339137673</v>
      </c>
      <c r="J134">
        <v>0.69441884799999998</v>
      </c>
      <c r="K134">
        <v>1.2283964E-2</v>
      </c>
      <c r="L134" s="1">
        <v>4.2599999999999998E-10</v>
      </c>
      <c r="M134">
        <v>0.31509891200000001</v>
      </c>
      <c r="N134">
        <v>1.4400531050000001</v>
      </c>
      <c r="O134">
        <v>2.18598E-4</v>
      </c>
      <c r="P134">
        <v>1.60987E-4</v>
      </c>
      <c r="Q134">
        <v>1.7941250799999999</v>
      </c>
      <c r="R134">
        <v>1.3026169540000001</v>
      </c>
      <c r="S134">
        <v>0.24752809100000001</v>
      </c>
      <c r="T134">
        <v>90</v>
      </c>
      <c r="U134" s="1">
        <v>1.66E-8</v>
      </c>
      <c r="V134">
        <v>1.02935E-4</v>
      </c>
      <c r="W134" s="1">
        <v>2.6700000000000001E-12</v>
      </c>
      <c r="X134">
        <v>0.197692439</v>
      </c>
      <c r="Y134">
        <v>90</v>
      </c>
      <c r="Z134">
        <v>19</v>
      </c>
      <c r="AA134">
        <v>5</v>
      </c>
      <c r="AB134">
        <v>1</v>
      </c>
      <c r="AG134">
        <v>554401.5</v>
      </c>
      <c r="AH134">
        <v>344403.0625</v>
      </c>
      <c r="AI134">
        <v>147489.4063</v>
      </c>
      <c r="AJ134">
        <v>70910.960940000004</v>
      </c>
      <c r="AO134">
        <v>6160.0166019999997</v>
      </c>
      <c r="AP134">
        <v>18126.476559999999</v>
      </c>
      <c r="AQ134">
        <v>29497.880860000001</v>
      </c>
      <c r="AR134">
        <v>70910.960940000004</v>
      </c>
      <c r="AW134">
        <v>0.62121594000000002</v>
      </c>
      <c r="AX134">
        <v>0.42824649799999998</v>
      </c>
      <c r="AY134">
        <v>0.48078680000000001</v>
      </c>
      <c r="BD134">
        <v>4.7368421549999997</v>
      </c>
      <c r="BE134">
        <v>3.7999999519999998</v>
      </c>
      <c r="BF134">
        <v>5</v>
      </c>
      <c r="BK134">
        <v>25.920017999999999</v>
      </c>
      <c r="BL134">
        <v>9.0504599999999993</v>
      </c>
      <c r="BM134">
        <v>43.608680999999997</v>
      </c>
      <c r="BN134">
        <v>337.63877400000001</v>
      </c>
      <c r="BO134">
        <v>35.212308999999998</v>
      </c>
      <c r="BP134">
        <v>14.4435</v>
      </c>
      <c r="BQ134">
        <v>20.768808</v>
      </c>
      <c r="BR134">
        <v>27.241499000000001</v>
      </c>
      <c r="BS134">
        <v>21.470237999999998</v>
      </c>
      <c r="BT134">
        <v>29.762602000000001</v>
      </c>
      <c r="BU134">
        <v>21.318254</v>
      </c>
      <c r="BV134">
        <v>1429.1888309999999</v>
      </c>
      <c r="BW134">
        <v>312.57144499999998</v>
      </c>
      <c r="BX134">
        <v>7.4141620000000001</v>
      </c>
      <c r="BY134">
        <v>97.877966000000001</v>
      </c>
      <c r="BZ134">
        <v>846.54335100000003</v>
      </c>
      <c r="CA134">
        <v>43.841450999999999</v>
      </c>
      <c r="CB134">
        <v>303.34438699999998</v>
      </c>
      <c r="CC134">
        <v>59.681058999999998</v>
      </c>
      <c r="CD134" t="s">
        <v>116</v>
      </c>
      <c r="CE134">
        <v>113823405.3</v>
      </c>
      <c r="CF134">
        <v>82151873.590000004</v>
      </c>
      <c r="CG134">
        <v>51552364.479999997</v>
      </c>
      <c r="CH134">
        <v>33752515.93</v>
      </c>
      <c r="CI134">
        <v>26193356.699999999</v>
      </c>
      <c r="CJ134">
        <v>19291169.620000001</v>
      </c>
      <c r="CK134">
        <v>3574.4634000000001</v>
      </c>
      <c r="CL134">
        <v>4649.2749999999996</v>
      </c>
      <c r="CM134">
        <v>2407.8957999999998</v>
      </c>
      <c r="CN134">
        <v>1702.1746000000001</v>
      </c>
      <c r="CO134">
        <v>1446.5907999999999</v>
      </c>
      <c r="CP134">
        <v>1177.3779999999999</v>
      </c>
      <c r="CQ134">
        <v>0.88686699999999996</v>
      </c>
      <c r="CR134">
        <v>184.454545</v>
      </c>
      <c r="CS134">
        <v>17.798312580000001</v>
      </c>
      <c r="CT134">
        <v>0.45632030000000001</v>
      </c>
      <c r="CU134">
        <v>0.49093769999999998</v>
      </c>
      <c r="CV134">
        <v>0.42170291999999998</v>
      </c>
      <c r="CW134">
        <v>0.38865899999999998</v>
      </c>
      <c r="CX134">
        <v>0.36190919999999999</v>
      </c>
      <c r="CY134">
        <v>0.33673291999999999</v>
      </c>
      <c r="CZ134">
        <v>1843435</v>
      </c>
      <c r="DA134">
        <v>262.89982900000001</v>
      </c>
      <c r="DB134" t="s">
        <v>110</v>
      </c>
      <c r="DC134" t="s">
        <v>110</v>
      </c>
      <c r="DD134" t="s">
        <v>110</v>
      </c>
    </row>
    <row r="135" spans="1:108" x14ac:dyDescent="0.3">
      <c r="A135" t="s">
        <v>260</v>
      </c>
      <c r="B135" s="2">
        <v>4</v>
      </c>
      <c r="C135">
        <v>125846.0156</v>
      </c>
      <c r="D135">
        <v>81815.265629999994</v>
      </c>
      <c r="E135">
        <v>6867.4140630000002</v>
      </c>
      <c r="F135">
        <v>1301</v>
      </c>
      <c r="G135">
        <v>95678.640629999994</v>
      </c>
      <c r="H135">
        <v>489397.46879999997</v>
      </c>
      <c r="I135">
        <v>1.538172841</v>
      </c>
      <c r="J135">
        <v>0.750176132</v>
      </c>
      <c r="K135">
        <v>1.3597601000000001E-2</v>
      </c>
      <c r="L135" s="1">
        <v>4.4700000000000001E-10</v>
      </c>
      <c r="M135">
        <v>0.36031276000000001</v>
      </c>
      <c r="N135">
        <v>1.333020329</v>
      </c>
      <c r="O135">
        <v>2.4111299999999999E-4</v>
      </c>
      <c r="P135">
        <v>1.5766200000000001E-4</v>
      </c>
      <c r="Q135">
        <v>1.6777851580000001</v>
      </c>
      <c r="R135">
        <v>1.3152989150000001</v>
      </c>
      <c r="S135">
        <v>0.25714480899999997</v>
      </c>
      <c r="T135">
        <v>92</v>
      </c>
      <c r="U135" s="1">
        <v>1.7199999999999999E-8</v>
      </c>
      <c r="V135">
        <v>1.08984E-4</v>
      </c>
      <c r="W135" s="1">
        <v>2.71E-12</v>
      </c>
      <c r="X135">
        <v>0.20511853699999999</v>
      </c>
      <c r="Y135">
        <v>92</v>
      </c>
      <c r="Z135">
        <v>21</v>
      </c>
      <c r="AA135">
        <v>4</v>
      </c>
      <c r="AB135">
        <v>1</v>
      </c>
      <c r="AG135">
        <v>511826.125</v>
      </c>
      <c r="AH135">
        <v>358760.875</v>
      </c>
      <c r="AI135">
        <v>159276.04689999999</v>
      </c>
      <c r="AJ135">
        <v>52868.6875</v>
      </c>
      <c r="AO135">
        <v>5563.3276370000003</v>
      </c>
      <c r="AP135">
        <v>17083.851559999999</v>
      </c>
      <c r="AQ135">
        <v>39819.011720000002</v>
      </c>
      <c r="AR135">
        <v>52868.6875</v>
      </c>
      <c r="AW135">
        <v>0.70094287399999999</v>
      </c>
      <c r="AX135">
        <v>0.44396159099999999</v>
      </c>
      <c r="AY135">
        <v>0.331931174</v>
      </c>
      <c r="BD135">
        <v>4.380952358</v>
      </c>
      <c r="BE135">
        <v>5.25</v>
      </c>
      <c r="BF135">
        <v>4</v>
      </c>
      <c r="BK135">
        <v>24.771795999999998</v>
      </c>
      <c r="BL135">
        <v>9.0612209999999997</v>
      </c>
      <c r="BM135">
        <v>42.861437000000002</v>
      </c>
      <c r="BN135">
        <v>345.59308499999997</v>
      </c>
      <c r="BO135">
        <v>34.588484000000001</v>
      </c>
      <c r="BP135">
        <v>13.423429</v>
      </c>
      <c r="BQ135">
        <v>21.165054000000001</v>
      </c>
      <c r="BR135">
        <v>25.794620999999999</v>
      </c>
      <c r="BS135">
        <v>20.404565000000002</v>
      </c>
      <c r="BT135">
        <v>28.914860000000001</v>
      </c>
      <c r="BU135">
        <v>20.107949999999999</v>
      </c>
      <c r="BV135">
        <v>1481.997552</v>
      </c>
      <c r="BW135">
        <v>333.03776699999997</v>
      </c>
      <c r="BX135">
        <v>8.7856389999999998</v>
      </c>
      <c r="BY135">
        <v>99.352446999999998</v>
      </c>
      <c r="BZ135">
        <v>896.731088</v>
      </c>
      <c r="CA135">
        <v>40.664413000000003</v>
      </c>
      <c r="CB135">
        <v>341.35691800000001</v>
      </c>
      <c r="CC135">
        <v>55.625714000000002</v>
      </c>
      <c r="CD135" t="s">
        <v>116</v>
      </c>
      <c r="CE135">
        <v>38111741.82</v>
      </c>
      <c r="CF135">
        <v>27775532.07</v>
      </c>
      <c r="CG135">
        <v>17714391.850000001</v>
      </c>
      <c r="CH135">
        <v>11787466.08</v>
      </c>
      <c r="CI135">
        <v>9283986.3629999999</v>
      </c>
      <c r="CJ135">
        <v>6959165.6330000004</v>
      </c>
      <c r="CK135">
        <v>3574.4634000000001</v>
      </c>
      <c r="CL135">
        <v>4649.2749999999996</v>
      </c>
      <c r="CM135">
        <v>2407.8957999999998</v>
      </c>
      <c r="CN135">
        <v>1702.1746000000001</v>
      </c>
      <c r="CO135">
        <v>1446.5907999999999</v>
      </c>
      <c r="CP135">
        <v>1177.3779999999999</v>
      </c>
      <c r="CQ135">
        <v>1.279547</v>
      </c>
      <c r="CR135">
        <v>186.72093000000001</v>
      </c>
      <c r="CS135">
        <v>2.5614962389999998</v>
      </c>
      <c r="CT135">
        <v>0.45632030000000001</v>
      </c>
      <c r="CU135">
        <v>0.49093769999999998</v>
      </c>
      <c r="CV135">
        <v>0.42170291999999998</v>
      </c>
      <c r="CW135">
        <v>0.38865899999999998</v>
      </c>
      <c r="CX135">
        <v>0.36190919999999999</v>
      </c>
      <c r="CY135">
        <v>0.33673291999999999</v>
      </c>
      <c r="CZ135">
        <v>682307.12560000003</v>
      </c>
      <c r="DA135">
        <v>98.453282000000002</v>
      </c>
      <c r="DB135" t="s">
        <v>110</v>
      </c>
      <c r="DC135" t="s">
        <v>110</v>
      </c>
      <c r="DD135" t="s">
        <v>114</v>
      </c>
    </row>
    <row r="136" spans="1:108" x14ac:dyDescent="0.3">
      <c r="A136" t="s">
        <v>261</v>
      </c>
      <c r="B136" s="2">
        <v>4</v>
      </c>
      <c r="C136">
        <v>236027.0313</v>
      </c>
      <c r="D136">
        <v>73252.507809999996</v>
      </c>
      <c r="E136">
        <v>8498.8896480000003</v>
      </c>
      <c r="F136">
        <v>1056</v>
      </c>
      <c r="G136">
        <v>123378.7969</v>
      </c>
      <c r="H136">
        <v>502656.75</v>
      </c>
      <c r="I136">
        <v>3.222101688</v>
      </c>
      <c r="J136">
        <v>0.55831736300000001</v>
      </c>
      <c r="K136">
        <v>8.5590070000000004E-3</v>
      </c>
      <c r="L136" s="1">
        <v>3.1200000000000001E-10</v>
      </c>
      <c r="M136">
        <v>0.42269685899999998</v>
      </c>
      <c r="N136">
        <v>1.7910959719999999</v>
      </c>
      <c r="O136">
        <v>2.6459399999999999E-4</v>
      </c>
      <c r="P136">
        <v>1.61788E-4</v>
      </c>
      <c r="Q136">
        <v>1.549036503</v>
      </c>
      <c r="R136">
        <v>1.913027525</v>
      </c>
      <c r="S136">
        <v>0.46955907299999999</v>
      </c>
      <c r="T136">
        <v>105</v>
      </c>
      <c r="U136" s="1">
        <v>1.5600000000000001E-8</v>
      </c>
      <c r="V136" s="1">
        <v>9.6700000000000006E-5</v>
      </c>
      <c r="W136" s="1">
        <v>2.5299999999999999E-12</v>
      </c>
      <c r="X136">
        <v>0.17084835500000001</v>
      </c>
      <c r="Y136">
        <v>105</v>
      </c>
      <c r="Z136">
        <v>21</v>
      </c>
      <c r="AA136">
        <v>6</v>
      </c>
      <c r="AB136">
        <v>1</v>
      </c>
      <c r="AG136">
        <v>693655.4375</v>
      </c>
      <c r="AH136">
        <v>376267.03129999997</v>
      </c>
      <c r="AI136">
        <v>107307.0938</v>
      </c>
      <c r="AJ136">
        <v>197790.5938</v>
      </c>
      <c r="AO136">
        <v>6606.2421880000002</v>
      </c>
      <c r="AP136">
        <v>17917.478520000001</v>
      </c>
      <c r="AQ136">
        <v>17884.515630000002</v>
      </c>
      <c r="AR136">
        <v>197790.5938</v>
      </c>
      <c r="AW136">
        <v>0.54244083200000004</v>
      </c>
      <c r="AX136">
        <v>0.285188675</v>
      </c>
      <c r="AY136">
        <v>1.843220115</v>
      </c>
      <c r="BD136">
        <v>5</v>
      </c>
      <c r="BE136">
        <v>3.5</v>
      </c>
      <c r="BF136">
        <v>6</v>
      </c>
      <c r="BK136">
        <v>24.740860999999999</v>
      </c>
      <c r="BL136">
        <v>10.636753000000001</v>
      </c>
      <c r="BM136">
        <v>42.825226999999998</v>
      </c>
      <c r="BN136">
        <v>408.398618</v>
      </c>
      <c r="BO136">
        <v>36.391305000000003</v>
      </c>
      <c r="BP136">
        <v>11.556756</v>
      </c>
      <c r="BQ136">
        <v>24.834548999999999</v>
      </c>
      <c r="BR136">
        <v>26.405408999999999</v>
      </c>
      <c r="BS136">
        <v>19.270965</v>
      </c>
      <c r="BT136">
        <v>29.412334999999999</v>
      </c>
      <c r="BU136">
        <v>19.258431000000002</v>
      </c>
      <c r="BV136">
        <v>1543.2887900000001</v>
      </c>
      <c r="BW136">
        <v>386.19367099999999</v>
      </c>
      <c r="BX136">
        <v>3.9202859999999999</v>
      </c>
      <c r="BY136">
        <v>109.542017</v>
      </c>
      <c r="BZ136">
        <v>1009.9017260000001</v>
      </c>
      <c r="CA136">
        <v>36.709724999999999</v>
      </c>
      <c r="CB136">
        <v>334.37639200000001</v>
      </c>
      <c r="CC136">
        <v>40.989792000000001</v>
      </c>
      <c r="CD136" t="s">
        <v>116</v>
      </c>
      <c r="CE136">
        <v>100618453.40000001</v>
      </c>
      <c r="CF136">
        <v>72546134.540000007</v>
      </c>
      <c r="CG136">
        <v>45597086.729999997</v>
      </c>
      <c r="CH136">
        <v>30238682</v>
      </c>
      <c r="CI136">
        <v>23433844.98</v>
      </c>
      <c r="CJ136">
        <v>17480778.510000002</v>
      </c>
      <c r="CK136">
        <v>3445.8218219999999</v>
      </c>
      <c r="CL136">
        <v>4481.9519849999997</v>
      </c>
      <c r="CM136">
        <v>2327.1091040000001</v>
      </c>
      <c r="CN136">
        <v>1663.481593</v>
      </c>
      <c r="CO136">
        <v>1415.7141039999999</v>
      </c>
      <c r="CP136">
        <v>1167.8320739999999</v>
      </c>
      <c r="CQ136">
        <v>2.2834449999999999</v>
      </c>
      <c r="CR136">
        <v>211.37962999999999</v>
      </c>
      <c r="CS136">
        <v>16.567284449999999</v>
      </c>
      <c r="CT136">
        <v>0.45762753900000003</v>
      </c>
      <c r="CU136">
        <v>0.49234411</v>
      </c>
      <c r="CV136">
        <v>0.42291098900000001</v>
      </c>
      <c r="CW136">
        <v>0.38977240699999999</v>
      </c>
      <c r="CX136">
        <v>0.362945978</v>
      </c>
      <c r="CY136">
        <v>0.33769757299999997</v>
      </c>
      <c r="CZ136">
        <v>1726261</v>
      </c>
      <c r="DA136">
        <v>200.931692</v>
      </c>
      <c r="DB136" t="s">
        <v>117</v>
      </c>
      <c r="DC136" t="s">
        <v>118</v>
      </c>
      <c r="DD136" t="s">
        <v>110</v>
      </c>
    </row>
    <row r="137" spans="1:108" x14ac:dyDescent="0.3">
      <c r="A137" t="s">
        <v>262</v>
      </c>
      <c r="B137" s="2">
        <v>5</v>
      </c>
      <c r="C137">
        <v>632429</v>
      </c>
      <c r="D137">
        <v>286711.25</v>
      </c>
      <c r="E137">
        <v>35632.476560000003</v>
      </c>
      <c r="F137">
        <v>1070</v>
      </c>
      <c r="G137">
        <v>340334.78129999997</v>
      </c>
      <c r="H137">
        <v>1418521</v>
      </c>
      <c r="I137">
        <v>2.2058045860000002</v>
      </c>
      <c r="J137">
        <v>0.30763331100000002</v>
      </c>
      <c r="K137">
        <v>3.1439630000000001E-3</v>
      </c>
      <c r="L137" s="1">
        <v>5.5200000000000001E-11</v>
      </c>
      <c r="M137">
        <v>0.22252783200000001</v>
      </c>
      <c r="N137">
        <v>3.2506234649999999</v>
      </c>
      <c r="O137">
        <v>4.3919E-4</v>
      </c>
      <c r="P137">
        <v>1.61836E-4</v>
      </c>
      <c r="Q137">
        <v>2.1349318030000002</v>
      </c>
      <c r="R137">
        <v>1.8582555059999999</v>
      </c>
      <c r="S137">
        <v>0.44583690199999998</v>
      </c>
      <c r="T137">
        <v>483</v>
      </c>
      <c r="U137" s="1">
        <v>1.7500000000000001E-8</v>
      </c>
      <c r="V137">
        <v>1.0803599999999999E-4</v>
      </c>
      <c r="W137" s="1">
        <v>2.8299999999999999E-12</v>
      </c>
      <c r="X137">
        <v>0.17316421900000001</v>
      </c>
      <c r="Y137">
        <v>483</v>
      </c>
      <c r="Z137">
        <v>112</v>
      </c>
      <c r="AA137">
        <v>23</v>
      </c>
      <c r="AB137">
        <v>4</v>
      </c>
      <c r="AC137">
        <v>1</v>
      </c>
      <c r="AG137">
        <v>2925343</v>
      </c>
      <c r="AH137">
        <v>1453692.25</v>
      </c>
      <c r="AI137">
        <v>693158.125</v>
      </c>
      <c r="AJ137">
        <v>305119.71879999997</v>
      </c>
      <c r="AK137">
        <v>389294.53129999997</v>
      </c>
      <c r="AO137">
        <v>6056.6108400000003</v>
      </c>
      <c r="AP137">
        <v>12979.39551</v>
      </c>
      <c r="AQ137">
        <v>30137.310549999998</v>
      </c>
      <c r="AR137">
        <v>76279.929690000004</v>
      </c>
      <c r="AS137">
        <v>389294.53129999997</v>
      </c>
      <c r="AW137">
        <v>0.49693053999999998</v>
      </c>
      <c r="AX137">
        <v>0.476825893</v>
      </c>
      <c r="AY137">
        <v>0.44018775199999999</v>
      </c>
      <c r="AZ137">
        <v>1.2758747340000001</v>
      </c>
      <c r="BD137">
        <v>4.3125</v>
      </c>
      <c r="BE137">
        <v>4.8695650099999996</v>
      </c>
      <c r="BF137">
        <v>5.75</v>
      </c>
      <c r="BG137">
        <v>4</v>
      </c>
      <c r="BK137">
        <v>25.382884000000001</v>
      </c>
      <c r="BL137">
        <v>10.827400000000001</v>
      </c>
      <c r="BM137">
        <v>40.879956999999997</v>
      </c>
      <c r="BN137">
        <v>446.23768200000001</v>
      </c>
      <c r="BO137">
        <v>38.436866000000002</v>
      </c>
      <c r="BP137">
        <v>11.931597999999999</v>
      </c>
      <c r="BQ137">
        <v>26.505268000000001</v>
      </c>
      <c r="BR137">
        <v>27.015321</v>
      </c>
      <c r="BS137">
        <v>19.575129</v>
      </c>
      <c r="BT137">
        <v>30.767144999999999</v>
      </c>
      <c r="BU137">
        <v>19.533601000000001</v>
      </c>
      <c r="BV137">
        <v>1416.77819</v>
      </c>
      <c r="BW137">
        <v>376.31476500000002</v>
      </c>
      <c r="BX137">
        <v>3.8983240000000001</v>
      </c>
      <c r="BY137">
        <v>118.497321</v>
      </c>
      <c r="BZ137">
        <v>975.12989300000004</v>
      </c>
      <c r="CA137">
        <v>31.434545</v>
      </c>
      <c r="CB137">
        <v>278.70665300000002</v>
      </c>
      <c r="CC137">
        <v>40.375239999999998</v>
      </c>
      <c r="CD137" t="s">
        <v>116</v>
      </c>
      <c r="CE137">
        <v>69534205.469999999</v>
      </c>
      <c r="CF137">
        <v>50275043.590000004</v>
      </c>
      <c r="CG137">
        <v>32225545.18</v>
      </c>
      <c r="CH137">
        <v>22695765.5</v>
      </c>
      <c r="CI137">
        <v>17770739.690000001</v>
      </c>
      <c r="CJ137">
        <v>14011852.01</v>
      </c>
      <c r="CK137">
        <v>2808.3651199999999</v>
      </c>
      <c r="CL137">
        <v>3652.817427</v>
      </c>
      <c r="CM137">
        <v>1934.6250090000001</v>
      </c>
      <c r="CN137">
        <v>1486.7255</v>
      </c>
      <c r="CO137">
        <v>1283.8855060000001</v>
      </c>
      <c r="CP137">
        <v>1139.3250860000001</v>
      </c>
      <c r="CQ137">
        <v>2.7696930000000002</v>
      </c>
      <c r="CR137">
        <v>296.48008800000002</v>
      </c>
      <c r="CS137">
        <v>11.847358720000001</v>
      </c>
      <c r="CT137">
        <v>0.46905465000000002</v>
      </c>
      <c r="CU137">
        <v>0.504638107</v>
      </c>
      <c r="CV137">
        <v>0.43347121199999999</v>
      </c>
      <c r="CW137">
        <v>0.399505155</v>
      </c>
      <c r="CX137">
        <v>0.37200886700000002</v>
      </c>
      <c r="CY137">
        <v>0.34612999300000002</v>
      </c>
      <c r="CZ137">
        <v>7435132</v>
      </c>
      <c r="DA137">
        <v>208.36307199999999</v>
      </c>
      <c r="DB137" t="s">
        <v>110</v>
      </c>
      <c r="DC137" t="s">
        <v>110</v>
      </c>
      <c r="DD137" t="s">
        <v>110</v>
      </c>
    </row>
    <row r="138" spans="1:108" x14ac:dyDescent="0.3">
      <c r="A138" t="s">
        <v>263</v>
      </c>
      <c r="B138" s="2">
        <v>3</v>
      </c>
      <c r="C138">
        <v>60466.265630000002</v>
      </c>
      <c r="D138">
        <v>49601.691409999999</v>
      </c>
      <c r="E138">
        <v>1431.448975</v>
      </c>
      <c r="F138">
        <v>1283</v>
      </c>
      <c r="G138">
        <v>51690.945310000003</v>
      </c>
      <c r="H138">
        <v>187482.64060000001</v>
      </c>
      <c r="I138">
        <v>1.219036341</v>
      </c>
      <c r="J138">
        <v>0.53573119599999997</v>
      </c>
      <c r="K138">
        <v>2.4820594000000001E-2</v>
      </c>
      <c r="L138" s="1">
        <v>1.81E-9</v>
      </c>
      <c r="M138">
        <v>0.51175677799999997</v>
      </c>
      <c r="N138">
        <v>1.866607785</v>
      </c>
      <c r="O138">
        <v>1.4401299999999999E-4</v>
      </c>
      <c r="P138">
        <v>1.6379599999999999E-4</v>
      </c>
      <c r="Q138">
        <v>1.407811046</v>
      </c>
      <c r="R138">
        <v>1.1697651149999999</v>
      </c>
      <c r="S138">
        <v>0.32251661999999998</v>
      </c>
      <c r="T138">
        <v>20</v>
      </c>
      <c r="U138" s="1">
        <v>1.89E-8</v>
      </c>
      <c r="V138">
        <v>1.15155E-4</v>
      </c>
      <c r="W138" s="1">
        <v>3.09E-12</v>
      </c>
      <c r="X138">
        <v>0.21015055499999999</v>
      </c>
      <c r="Y138">
        <v>20</v>
      </c>
      <c r="Z138">
        <v>6</v>
      </c>
      <c r="AA138">
        <v>1</v>
      </c>
      <c r="AG138">
        <v>132559.375</v>
      </c>
      <c r="AH138">
        <v>55271.125</v>
      </c>
      <c r="AI138">
        <v>46635.449220000002</v>
      </c>
      <c r="AO138">
        <v>6627.96875</v>
      </c>
      <c r="AP138">
        <v>9211.8544920000004</v>
      </c>
      <c r="AQ138">
        <v>46635.449220000002</v>
      </c>
      <c r="AW138">
        <v>0.416953713</v>
      </c>
      <c r="AX138">
        <v>0.84375792699999996</v>
      </c>
      <c r="BD138">
        <v>3.3333332539999998</v>
      </c>
      <c r="BE138">
        <v>6</v>
      </c>
      <c r="BK138">
        <v>25.415979</v>
      </c>
      <c r="BL138">
        <v>12.681603000000001</v>
      </c>
      <c r="BM138">
        <v>43.243712000000002</v>
      </c>
      <c r="BN138">
        <v>479.52071999999998</v>
      </c>
      <c r="BO138">
        <v>39.441257</v>
      </c>
      <c r="BP138">
        <v>10.146338999999999</v>
      </c>
      <c r="BQ138">
        <v>29.294917999999999</v>
      </c>
      <c r="BR138">
        <v>26.920911</v>
      </c>
      <c r="BS138">
        <v>25.088360999999999</v>
      </c>
      <c r="BT138">
        <v>31.227086</v>
      </c>
      <c r="BU138">
        <v>18.937359000000001</v>
      </c>
      <c r="BV138">
        <v>794.50273200000004</v>
      </c>
      <c r="BW138">
        <v>306.49016399999999</v>
      </c>
      <c r="BX138">
        <v>1.0213110000000001</v>
      </c>
      <c r="BY138">
        <v>160.707053</v>
      </c>
      <c r="BZ138">
        <v>703.23989099999994</v>
      </c>
      <c r="CA138">
        <v>4.7109290000000001</v>
      </c>
      <c r="CB138">
        <v>65.740983999999997</v>
      </c>
      <c r="CC138">
        <v>6.5540979999999998</v>
      </c>
      <c r="CD138" t="s">
        <v>110</v>
      </c>
      <c r="CE138">
        <v>63142779.530000001</v>
      </c>
      <c r="CF138">
        <v>45742314.789999999</v>
      </c>
      <c r="CG138">
        <v>29998005.920000002</v>
      </c>
      <c r="CH138">
        <v>23246520.52</v>
      </c>
      <c r="CI138">
        <v>15858915.869999999</v>
      </c>
      <c r="CJ138">
        <v>13458951.41</v>
      </c>
      <c r="CK138">
        <v>3646.3489</v>
      </c>
      <c r="CL138">
        <v>4742.7759999999998</v>
      </c>
      <c r="CM138">
        <v>2549.3506000000002</v>
      </c>
      <c r="CN138">
        <v>2118.8627999999999</v>
      </c>
      <c r="CO138">
        <v>1644.204</v>
      </c>
      <c r="CP138">
        <v>1617.7662</v>
      </c>
      <c r="CQ138">
        <v>4.2407329999999996</v>
      </c>
      <c r="CR138">
        <v>210.684211</v>
      </c>
      <c r="CS138">
        <v>8.8403041830000006</v>
      </c>
      <c r="CT138">
        <v>0.54708009999999996</v>
      </c>
      <c r="CU138">
        <v>0.58858275000000004</v>
      </c>
      <c r="CV138">
        <v>0.50557750000000001</v>
      </c>
      <c r="CW138">
        <v>0.46596134</v>
      </c>
      <c r="CX138">
        <v>0.43389115</v>
      </c>
      <c r="CY138">
        <v>0.40370739999999999</v>
      </c>
      <c r="CZ138">
        <v>373535.22009999998</v>
      </c>
      <c r="DA138">
        <v>261.515038</v>
      </c>
      <c r="DB138" t="s">
        <v>117</v>
      </c>
      <c r="DC138" t="s">
        <v>110</v>
      </c>
      <c r="DD138" t="s">
        <v>110</v>
      </c>
    </row>
    <row r="139" spans="1:108" x14ac:dyDescent="0.3">
      <c r="A139" t="s">
        <v>264</v>
      </c>
      <c r="B139" s="2">
        <v>5</v>
      </c>
      <c r="C139">
        <v>547933.6875</v>
      </c>
      <c r="D139">
        <v>346375.28129999997</v>
      </c>
      <c r="E139">
        <v>52116.335939999997</v>
      </c>
      <c r="F139">
        <v>2415</v>
      </c>
      <c r="G139">
        <v>352447.375</v>
      </c>
      <c r="H139">
        <v>1485431.5</v>
      </c>
      <c r="I139">
        <v>1.5819076299999999</v>
      </c>
      <c r="J139">
        <v>0.41955152200000001</v>
      </c>
      <c r="K139">
        <v>6.8520869999999998E-3</v>
      </c>
      <c r="L139" s="1">
        <v>4.4100000000000002E-11</v>
      </c>
      <c r="M139">
        <v>0.29680997100000001</v>
      </c>
      <c r="N139">
        <v>2.3834974770000001</v>
      </c>
      <c r="O139">
        <v>5.80303E-4</v>
      </c>
      <c r="P139">
        <v>1.5755700000000001E-4</v>
      </c>
      <c r="Q139">
        <v>1.8485744</v>
      </c>
      <c r="R139">
        <v>1.5546538830000001</v>
      </c>
      <c r="S139">
        <v>0.36887171899999999</v>
      </c>
      <c r="T139">
        <v>676</v>
      </c>
      <c r="U139" s="1">
        <v>1.6499999999999999E-8</v>
      </c>
      <c r="V139">
        <v>1.04978E-4</v>
      </c>
      <c r="W139" s="1">
        <v>2.61E-12</v>
      </c>
      <c r="X139">
        <v>0.38049903499999999</v>
      </c>
      <c r="Y139">
        <v>676</v>
      </c>
      <c r="Z139">
        <v>146</v>
      </c>
      <c r="AA139">
        <v>32</v>
      </c>
      <c r="AB139">
        <v>7</v>
      </c>
      <c r="AC139">
        <v>1</v>
      </c>
      <c r="AG139">
        <v>4309210.5</v>
      </c>
      <c r="AH139">
        <v>1928801.25</v>
      </c>
      <c r="AI139">
        <v>1107053.625</v>
      </c>
      <c r="AJ139">
        <v>574224.5625</v>
      </c>
      <c r="AK139">
        <v>291979.75</v>
      </c>
      <c r="AO139">
        <v>6374.5717770000001</v>
      </c>
      <c r="AP139">
        <v>13210.967769999999</v>
      </c>
      <c r="AQ139">
        <v>34595.425779999998</v>
      </c>
      <c r="AR139">
        <v>82032.078129999994</v>
      </c>
      <c r="AS139">
        <v>291979.75</v>
      </c>
      <c r="AW139">
        <v>0.44759967899999997</v>
      </c>
      <c r="AX139">
        <v>0.57395940999999995</v>
      </c>
      <c r="AY139">
        <v>0.518696249</v>
      </c>
      <c r="AZ139">
        <v>0.50847661499999997</v>
      </c>
      <c r="BD139">
        <v>4.6301369670000003</v>
      </c>
      <c r="BE139">
        <v>4.5625</v>
      </c>
      <c r="BF139">
        <v>4.5714287760000003</v>
      </c>
      <c r="BG139">
        <v>7</v>
      </c>
      <c r="BK139">
        <v>24.076573</v>
      </c>
      <c r="BL139">
        <v>10.217382000000001</v>
      </c>
      <c r="BM139">
        <v>58.486980000000003</v>
      </c>
      <c r="BN139">
        <v>186.856211</v>
      </c>
      <c r="BO139">
        <v>33.432929999999999</v>
      </c>
      <c r="BP139">
        <v>15.953549000000001</v>
      </c>
      <c r="BQ139">
        <v>17.479379999999999</v>
      </c>
      <c r="BR139">
        <v>23.407926</v>
      </c>
      <c r="BS139">
        <v>24.075122</v>
      </c>
      <c r="BT139">
        <v>26.756259</v>
      </c>
      <c r="BU139">
        <v>22.039553999999999</v>
      </c>
      <c r="BV139">
        <v>1037.9512090000001</v>
      </c>
      <c r="BW139">
        <v>284.06283100000002</v>
      </c>
      <c r="BX139">
        <v>3.4872730000000001</v>
      </c>
      <c r="BY139">
        <v>91.858149999999995</v>
      </c>
      <c r="BZ139">
        <v>594.26562000000001</v>
      </c>
      <c r="CA139">
        <v>17.029243000000001</v>
      </c>
      <c r="CB139">
        <v>180.46010000000001</v>
      </c>
      <c r="CC139">
        <v>161.46624399999999</v>
      </c>
      <c r="CD139" t="s">
        <v>116</v>
      </c>
      <c r="CE139">
        <v>267807759.80000001</v>
      </c>
      <c r="CF139">
        <v>193407890.09999999</v>
      </c>
      <c r="CG139">
        <v>133913148.8</v>
      </c>
      <c r="CH139">
        <v>93123392.530000001</v>
      </c>
      <c r="CI139">
        <v>64683967.119999997</v>
      </c>
      <c r="CJ139">
        <v>46491562.299999997</v>
      </c>
      <c r="CK139">
        <v>5361.6542390000004</v>
      </c>
      <c r="CL139">
        <v>6973.8598339999999</v>
      </c>
      <c r="CM139">
        <v>3996.3851759999998</v>
      </c>
      <c r="CN139">
        <v>2994.0220610000001</v>
      </c>
      <c r="CO139">
        <v>2276.1174040000001</v>
      </c>
      <c r="CP139">
        <v>1807.3113519999999</v>
      </c>
      <c r="CQ139">
        <v>5.95688</v>
      </c>
      <c r="CR139">
        <v>445.74562800000001</v>
      </c>
      <c r="CS139">
        <v>18.765254049999999</v>
      </c>
      <c r="CT139">
        <v>0.68819182099999998</v>
      </c>
      <c r="CU139">
        <v>0.73721680199999995</v>
      </c>
      <c r="CV139">
        <v>0.63598418999999995</v>
      </c>
      <c r="CW139">
        <v>0.58614959499999997</v>
      </c>
      <c r="CX139">
        <v>0.54580731000000005</v>
      </c>
      <c r="CY139">
        <v>0.50783812500000003</v>
      </c>
      <c r="CZ139">
        <v>22524910</v>
      </c>
      <c r="DA139">
        <v>430.380223</v>
      </c>
      <c r="DB139" t="s">
        <v>117</v>
      </c>
      <c r="DC139" t="s">
        <v>110</v>
      </c>
      <c r="DD139" t="s">
        <v>114</v>
      </c>
    </row>
    <row r="140" spans="1:108" x14ac:dyDescent="0.3">
      <c r="A140" t="s">
        <v>265</v>
      </c>
      <c r="B140" s="2">
        <v>4</v>
      </c>
      <c r="C140">
        <v>97069.257809999996</v>
      </c>
      <c r="D140">
        <v>76067.8125</v>
      </c>
      <c r="E140">
        <v>4622.4599609999996</v>
      </c>
      <c r="F140">
        <v>1657</v>
      </c>
      <c r="G140">
        <v>82541.359379999994</v>
      </c>
      <c r="H140">
        <v>313788.90629999997</v>
      </c>
      <c r="I140">
        <v>1.276088476</v>
      </c>
      <c r="J140">
        <v>0.67846888299999997</v>
      </c>
      <c r="K140">
        <v>2.0074785000000001E-2</v>
      </c>
      <c r="L140" s="1">
        <v>6.3199999999999999E-10</v>
      </c>
      <c r="M140">
        <v>0.58994001200000001</v>
      </c>
      <c r="N140">
        <v>1.473906994</v>
      </c>
      <c r="O140">
        <v>2.35827E-4</v>
      </c>
      <c r="P140">
        <v>1.51877E-4</v>
      </c>
      <c r="Q140">
        <v>1.311209917</v>
      </c>
      <c r="R140">
        <v>1.176007509</v>
      </c>
      <c r="S140">
        <v>0.30934572199999999</v>
      </c>
      <c r="T140">
        <v>58</v>
      </c>
      <c r="U140" s="1">
        <v>1.6000000000000001E-8</v>
      </c>
      <c r="V140">
        <v>1.05406E-4</v>
      </c>
      <c r="W140" s="1">
        <v>2.4299999999999999E-12</v>
      </c>
      <c r="X140">
        <v>0.25166097300000001</v>
      </c>
      <c r="Y140">
        <v>58</v>
      </c>
      <c r="Z140">
        <v>12</v>
      </c>
      <c r="AA140">
        <v>3</v>
      </c>
      <c r="AB140">
        <v>1</v>
      </c>
      <c r="AG140">
        <v>376198.34379999997</v>
      </c>
      <c r="AH140">
        <v>191998.73439999999</v>
      </c>
      <c r="AI140">
        <v>114657.25</v>
      </c>
      <c r="AJ140">
        <v>19193.240229999999</v>
      </c>
      <c r="AO140">
        <v>6486.1782229999999</v>
      </c>
      <c r="AP140">
        <v>15999.89453</v>
      </c>
      <c r="AQ140">
        <v>38219.082029999998</v>
      </c>
      <c r="AR140">
        <v>19193.240229999999</v>
      </c>
      <c r="AW140">
        <v>0.51036572499999999</v>
      </c>
      <c r="AX140">
        <v>0.59717708800000002</v>
      </c>
      <c r="AY140">
        <v>0.16739665000000001</v>
      </c>
      <c r="BD140">
        <v>4.8333334920000004</v>
      </c>
      <c r="BE140">
        <v>4</v>
      </c>
      <c r="BF140">
        <v>3</v>
      </c>
      <c r="BK140">
        <v>27.564336000000001</v>
      </c>
      <c r="BL140">
        <v>8.7666389999999996</v>
      </c>
      <c r="BM140">
        <v>64.799492999999998</v>
      </c>
      <c r="BN140">
        <v>153.95095499999999</v>
      </c>
      <c r="BO140">
        <v>34.304864000000002</v>
      </c>
      <c r="BP140">
        <v>20.800398999999999</v>
      </c>
      <c r="BQ140">
        <v>13.504465</v>
      </c>
      <c r="BR140">
        <v>26.215520000000001</v>
      </c>
      <c r="BS140">
        <v>27.918396999999999</v>
      </c>
      <c r="BT140">
        <v>29.220504999999999</v>
      </c>
      <c r="BU140">
        <v>25.446038000000001</v>
      </c>
      <c r="BV140">
        <v>1086.000544</v>
      </c>
      <c r="BW140">
        <v>223.91705999999999</v>
      </c>
      <c r="BX140">
        <v>28.260435999999999</v>
      </c>
      <c r="BY140">
        <v>76.014301000000003</v>
      </c>
      <c r="BZ140">
        <v>543.87985500000002</v>
      </c>
      <c r="CA140">
        <v>110.28384800000001</v>
      </c>
      <c r="CB140">
        <v>205.08076199999999</v>
      </c>
      <c r="CC140">
        <v>360.64119799999997</v>
      </c>
      <c r="CD140" t="s">
        <v>116</v>
      </c>
      <c r="CE140">
        <v>309867991.60000002</v>
      </c>
      <c r="CF140">
        <v>224730107.90000001</v>
      </c>
      <c r="CG140">
        <v>154007471.59999999</v>
      </c>
      <c r="CH140">
        <v>113154259.40000001</v>
      </c>
      <c r="CI140">
        <v>77905302.739999995</v>
      </c>
      <c r="CJ140">
        <v>55329918.969999999</v>
      </c>
      <c r="CK140">
        <v>5806.0230000000001</v>
      </c>
      <c r="CL140">
        <v>7551.8459999999995</v>
      </c>
      <c r="CM140">
        <v>4264.6499999999996</v>
      </c>
      <c r="CN140">
        <v>3377.855</v>
      </c>
      <c r="CO140">
        <v>2495.1064000000001</v>
      </c>
      <c r="CP140">
        <v>1911.3802000000001</v>
      </c>
      <c r="CQ140">
        <v>10.935895</v>
      </c>
      <c r="CR140">
        <v>491.81481500000001</v>
      </c>
      <c r="CS140">
        <v>21.25834128</v>
      </c>
      <c r="CT140">
        <v>0.71851533999999995</v>
      </c>
      <c r="CU140">
        <v>0.77302340000000003</v>
      </c>
      <c r="CV140">
        <v>0.66400729999999997</v>
      </c>
      <c r="CW140">
        <v>0.61197685999999996</v>
      </c>
      <c r="CX140">
        <v>0.56985699999999995</v>
      </c>
      <c r="CY140">
        <v>0.53021479999999999</v>
      </c>
      <c r="CZ140">
        <v>2433273</v>
      </c>
      <c r="DA140">
        <v>522.430701</v>
      </c>
      <c r="DB140" t="s">
        <v>117</v>
      </c>
      <c r="DC140" t="s">
        <v>137</v>
      </c>
      <c r="DD140" t="s">
        <v>114</v>
      </c>
    </row>
    <row r="141" spans="1:108" x14ac:dyDescent="0.3">
      <c r="A141" t="s">
        <v>266</v>
      </c>
      <c r="B141" s="2">
        <v>4</v>
      </c>
      <c r="C141">
        <v>181523.01560000001</v>
      </c>
      <c r="D141">
        <v>127230.2344</v>
      </c>
      <c r="E141">
        <v>8603.4628909999992</v>
      </c>
      <c r="F141">
        <v>2305</v>
      </c>
      <c r="G141">
        <v>130421.55469999999</v>
      </c>
      <c r="H141">
        <v>479126.65629999997</v>
      </c>
      <c r="I141">
        <v>1.426728606</v>
      </c>
      <c r="J141">
        <v>0.50579500200000005</v>
      </c>
      <c r="K141">
        <v>1.7673458999999999E-2</v>
      </c>
      <c r="L141" s="1">
        <v>2.9300000000000002E-10</v>
      </c>
      <c r="M141">
        <v>0.47095832199999998</v>
      </c>
      <c r="N141">
        <v>1.9770854710000001</v>
      </c>
      <c r="O141">
        <v>2.7341399999999998E-4</v>
      </c>
      <c r="P141">
        <v>1.5806500000000001E-4</v>
      </c>
      <c r="Q141">
        <v>1.4675229789999999</v>
      </c>
      <c r="R141">
        <v>1.3918175699999999</v>
      </c>
      <c r="S141">
        <v>0.37886226200000001</v>
      </c>
      <c r="T141">
        <v>106</v>
      </c>
      <c r="U141" s="1">
        <v>1.52E-8</v>
      </c>
      <c r="V141" s="1">
        <v>9.6299999999999996E-5</v>
      </c>
      <c r="W141" s="1">
        <v>2.41E-12</v>
      </c>
      <c r="X141">
        <v>0.36434078199999997</v>
      </c>
      <c r="Y141">
        <v>106</v>
      </c>
      <c r="Z141">
        <v>20</v>
      </c>
      <c r="AA141">
        <v>4</v>
      </c>
      <c r="AB141">
        <v>1</v>
      </c>
      <c r="AG141">
        <v>731444.8125</v>
      </c>
      <c r="AH141">
        <v>354336</v>
      </c>
      <c r="AI141">
        <v>177199.73439999999</v>
      </c>
      <c r="AJ141">
        <v>96929.445309999996</v>
      </c>
      <c r="AO141">
        <v>6900.4228519999997</v>
      </c>
      <c r="AP141">
        <v>17716.800780000001</v>
      </c>
      <c r="AQ141">
        <v>44299.933590000001</v>
      </c>
      <c r="AR141">
        <v>96929.445309999996</v>
      </c>
      <c r="AW141">
        <v>0.48443299499999998</v>
      </c>
      <c r="AX141">
        <v>0.50008958599999997</v>
      </c>
      <c r="AY141">
        <v>0.547006726</v>
      </c>
      <c r="BD141">
        <v>5.3000001909999996</v>
      </c>
      <c r="BE141">
        <v>5</v>
      </c>
      <c r="BF141">
        <v>4</v>
      </c>
      <c r="BK141">
        <v>26.212713999999998</v>
      </c>
      <c r="BL141">
        <v>10.363022000000001</v>
      </c>
      <c r="BM141">
        <v>63.348984999999999</v>
      </c>
      <c r="BN141">
        <v>180.25633999999999</v>
      </c>
      <c r="BO141">
        <v>34.612363999999999</v>
      </c>
      <c r="BP141">
        <v>18.267741000000001</v>
      </c>
      <c r="BQ141">
        <v>16.344622999999999</v>
      </c>
      <c r="BR141">
        <v>25.069766999999999</v>
      </c>
      <c r="BS141">
        <v>25.653382000000001</v>
      </c>
      <c r="BT141">
        <v>28.432535999999999</v>
      </c>
      <c r="BU141">
        <v>23.817793999999999</v>
      </c>
      <c r="BV141">
        <v>781.62606800000003</v>
      </c>
      <c r="BW141">
        <v>175.495148</v>
      </c>
      <c r="BX141">
        <v>11.815023</v>
      </c>
      <c r="BY141">
        <v>79.662345000000002</v>
      </c>
      <c r="BZ141">
        <v>386.633734</v>
      </c>
      <c r="CA141">
        <v>43.094915</v>
      </c>
      <c r="CB141">
        <v>150.906735</v>
      </c>
      <c r="CC141">
        <v>209.24990299999999</v>
      </c>
      <c r="CD141" t="s">
        <v>139</v>
      </c>
      <c r="CE141">
        <v>304651939.60000002</v>
      </c>
      <c r="CF141">
        <v>221554027</v>
      </c>
      <c r="CG141">
        <v>152450946.40000001</v>
      </c>
      <c r="CH141">
        <v>112146668.3</v>
      </c>
      <c r="CI141">
        <v>77354785.459999993</v>
      </c>
      <c r="CJ141">
        <v>55145310.539999999</v>
      </c>
      <c r="CK141">
        <v>5826.155323</v>
      </c>
      <c r="CL141">
        <v>7578.0320000000002</v>
      </c>
      <c r="CM141">
        <v>4278.9264999999996</v>
      </c>
      <c r="CN141">
        <v>3372.7815959999998</v>
      </c>
      <c r="CO141">
        <v>2483.683477</v>
      </c>
      <c r="CP141">
        <v>1901.296885</v>
      </c>
      <c r="CQ141">
        <v>5.8397249999999996</v>
      </c>
      <c r="CR141">
        <v>344.085714</v>
      </c>
      <c r="CS141">
        <v>12.39946381</v>
      </c>
      <c r="CT141">
        <v>0.72918156199999995</v>
      </c>
      <c r="CU141">
        <v>0.78175326899999997</v>
      </c>
      <c r="CV141">
        <v>0.67386436199999999</v>
      </c>
      <c r="CW141">
        <v>0.62106153799999997</v>
      </c>
      <c r="CX141">
        <v>0.57831641899999997</v>
      </c>
      <c r="CY141">
        <v>0.53808573500000001</v>
      </c>
      <c r="CZ141">
        <v>2975681</v>
      </c>
      <c r="DA141">
        <v>342.56173000000001</v>
      </c>
      <c r="DB141" t="s">
        <v>117</v>
      </c>
      <c r="DC141" t="s">
        <v>137</v>
      </c>
      <c r="DD141" t="s">
        <v>114</v>
      </c>
    </row>
    <row r="142" spans="1:108" x14ac:dyDescent="0.3">
      <c r="A142" t="s">
        <v>267</v>
      </c>
      <c r="B142" s="2">
        <v>3</v>
      </c>
      <c r="C142">
        <v>75436.078129999994</v>
      </c>
      <c r="D142">
        <v>38612.574220000002</v>
      </c>
      <c r="E142">
        <v>1458.4602050000001</v>
      </c>
      <c r="F142">
        <v>2179</v>
      </c>
      <c r="G142">
        <v>53540.925779999998</v>
      </c>
      <c r="H142">
        <v>186012.3125</v>
      </c>
      <c r="I142">
        <v>1.9536660910000001</v>
      </c>
      <c r="J142">
        <v>0.50877153900000005</v>
      </c>
      <c r="K142">
        <v>4.0697839E-2</v>
      </c>
      <c r="L142" s="1">
        <v>1.73E-9</v>
      </c>
      <c r="M142">
        <v>0.52968913299999998</v>
      </c>
      <c r="N142">
        <v>1.965518594</v>
      </c>
      <c r="O142">
        <v>1.3977600000000001E-4</v>
      </c>
      <c r="P142">
        <v>1.51426E-4</v>
      </c>
      <c r="Q142">
        <v>1.383775473</v>
      </c>
      <c r="R142">
        <v>1.408942342</v>
      </c>
      <c r="S142">
        <v>0.40554347600000001</v>
      </c>
      <c r="T142">
        <v>19</v>
      </c>
      <c r="U142" s="1">
        <v>1.7800000000000001E-8</v>
      </c>
      <c r="V142">
        <v>1.1772700000000001E-4</v>
      </c>
      <c r="W142" s="1">
        <v>2.6999999999999998E-12</v>
      </c>
      <c r="X142">
        <v>0.32995823000000002</v>
      </c>
      <c r="Y142">
        <v>19</v>
      </c>
      <c r="Z142">
        <v>6</v>
      </c>
      <c r="AA142">
        <v>1</v>
      </c>
      <c r="AG142">
        <v>111369.7813</v>
      </c>
      <c r="AH142">
        <v>74314.171879999994</v>
      </c>
      <c r="AI142">
        <v>35165.492189999997</v>
      </c>
      <c r="AO142">
        <v>5861.5673829999996</v>
      </c>
      <c r="AP142">
        <v>12385.695309999999</v>
      </c>
      <c r="AQ142">
        <v>35165.492189999997</v>
      </c>
      <c r="AW142">
        <v>0.66727411700000006</v>
      </c>
      <c r="AX142">
        <v>0.47320035100000002</v>
      </c>
      <c r="BD142">
        <v>3.1666667460000002</v>
      </c>
      <c r="BE142">
        <v>6</v>
      </c>
      <c r="BK142">
        <v>20.559342000000001</v>
      </c>
      <c r="BL142">
        <v>9.2684560000000005</v>
      </c>
      <c r="BM142">
        <v>60.572583000000002</v>
      </c>
      <c r="BN142">
        <v>138.93169800000001</v>
      </c>
      <c r="BO142">
        <v>28.307310000000001</v>
      </c>
      <c r="BP142">
        <v>13.009022999999999</v>
      </c>
      <c r="BQ142">
        <v>15.298287</v>
      </c>
      <c r="BR142">
        <v>20.194203000000002</v>
      </c>
      <c r="BS142">
        <v>20.396659</v>
      </c>
      <c r="BT142">
        <v>22.571017000000001</v>
      </c>
      <c r="BU142">
        <v>19.05752</v>
      </c>
      <c r="BV142">
        <v>1695.1404910000001</v>
      </c>
      <c r="BW142">
        <v>389.16561999999999</v>
      </c>
      <c r="BX142">
        <v>8.0748139999999999</v>
      </c>
      <c r="BY142">
        <v>82.702770999999998</v>
      </c>
      <c r="BZ142">
        <v>894.76242100000002</v>
      </c>
      <c r="CA142">
        <v>36.095945</v>
      </c>
      <c r="CB142">
        <v>224.11650499999999</v>
      </c>
      <c r="CC142">
        <v>172.04168999999999</v>
      </c>
      <c r="CD142" t="s">
        <v>116</v>
      </c>
      <c r="CE142">
        <v>126594130</v>
      </c>
      <c r="CF142">
        <v>92312604.400000006</v>
      </c>
      <c r="CG142">
        <v>63220060.560000002</v>
      </c>
      <c r="CH142">
        <v>42565142.289999999</v>
      </c>
      <c r="CI142">
        <v>27786642.739999998</v>
      </c>
      <c r="CJ142">
        <v>19627904.34</v>
      </c>
      <c r="CK142">
        <v>6021.5572819999998</v>
      </c>
      <c r="CL142">
        <v>7832.190235</v>
      </c>
      <c r="CM142">
        <v>4417.4925290000001</v>
      </c>
      <c r="CN142">
        <v>3323.5397349999998</v>
      </c>
      <c r="CO142">
        <v>2372.8139289999999</v>
      </c>
      <c r="CP142">
        <v>1803.429412</v>
      </c>
      <c r="CQ142">
        <v>1.9143330000000001</v>
      </c>
      <c r="CR142">
        <v>345.70588199999997</v>
      </c>
      <c r="CS142">
        <v>7.474747475</v>
      </c>
      <c r="CT142">
        <v>0.83270665300000002</v>
      </c>
      <c r="CU142">
        <v>0.86648435300000004</v>
      </c>
      <c r="CV142">
        <v>0.76953584100000005</v>
      </c>
      <c r="CW142">
        <v>0.70923635900000004</v>
      </c>
      <c r="CX142">
        <v>0.66042254700000003</v>
      </c>
      <c r="CY142">
        <v>0.61448009999999997</v>
      </c>
      <c r="CZ142">
        <v>504291.2279</v>
      </c>
      <c r="DA142">
        <v>342.57532200000003</v>
      </c>
      <c r="DB142" t="s">
        <v>110</v>
      </c>
      <c r="DC142" t="s">
        <v>111</v>
      </c>
      <c r="DD142" t="s">
        <v>114</v>
      </c>
    </row>
    <row r="143" spans="1:108" x14ac:dyDescent="0.3">
      <c r="A143" t="s">
        <v>268</v>
      </c>
      <c r="B143" s="2">
        <v>5</v>
      </c>
      <c r="C143">
        <v>212483.17189999999</v>
      </c>
      <c r="D143">
        <v>166941.67189999999</v>
      </c>
      <c r="E143">
        <v>9025.5107420000004</v>
      </c>
      <c r="F143">
        <v>1482</v>
      </c>
      <c r="G143">
        <v>172407.125</v>
      </c>
      <c r="H143">
        <v>600556</v>
      </c>
      <c r="I143">
        <v>1.2727988960000001</v>
      </c>
      <c r="J143">
        <v>0.303641677</v>
      </c>
      <c r="K143">
        <v>8.5959320000000006E-3</v>
      </c>
      <c r="L143" s="1">
        <v>2.16E-10</v>
      </c>
      <c r="M143">
        <v>0.31446668500000002</v>
      </c>
      <c r="N143">
        <v>3.293355703</v>
      </c>
      <c r="O143">
        <v>2.5143399999999998E-4</v>
      </c>
      <c r="P143">
        <v>1.6406E-4</v>
      </c>
      <c r="Q143">
        <v>1.7959277629999999</v>
      </c>
      <c r="R143">
        <v>1.232450008</v>
      </c>
      <c r="S143">
        <v>0.35381075699999998</v>
      </c>
      <c r="T143">
        <v>114</v>
      </c>
      <c r="U143" s="1">
        <v>1.6700000000000001E-8</v>
      </c>
      <c r="V143">
        <v>1.01977E-4</v>
      </c>
      <c r="W143" s="1">
        <v>2.74E-12</v>
      </c>
      <c r="X143">
        <v>0.243137047</v>
      </c>
      <c r="Y143">
        <v>114</v>
      </c>
      <c r="Z143">
        <v>27</v>
      </c>
      <c r="AA143">
        <v>7</v>
      </c>
      <c r="AB143">
        <v>2</v>
      </c>
      <c r="AC143">
        <v>1</v>
      </c>
      <c r="AG143">
        <v>768533.6875</v>
      </c>
      <c r="AH143">
        <v>317420</v>
      </c>
      <c r="AI143">
        <v>249883.8438</v>
      </c>
      <c r="AJ143">
        <v>91900.453129999994</v>
      </c>
      <c r="AK143">
        <v>52988.050779999998</v>
      </c>
      <c r="AO143">
        <v>6741.5234380000002</v>
      </c>
      <c r="AP143">
        <v>11756.295899999999</v>
      </c>
      <c r="AQ143">
        <v>35697.691409999999</v>
      </c>
      <c r="AR143">
        <v>45950.226560000003</v>
      </c>
      <c r="AS143">
        <v>52988.050779999998</v>
      </c>
      <c r="AW143">
        <v>0.41302028299999999</v>
      </c>
      <c r="AX143">
        <v>0.78723406799999995</v>
      </c>
      <c r="AY143">
        <v>0.36777269800000001</v>
      </c>
      <c r="AZ143">
        <v>0.57658094199999999</v>
      </c>
      <c r="BD143">
        <v>4.222222328</v>
      </c>
      <c r="BE143">
        <v>3.8571429249999998</v>
      </c>
      <c r="BF143">
        <v>3.5</v>
      </c>
      <c r="BG143">
        <v>2</v>
      </c>
      <c r="BK143">
        <v>25.454992000000001</v>
      </c>
      <c r="BL143">
        <v>9.237323</v>
      </c>
      <c r="BM143">
        <v>44.591259999999998</v>
      </c>
      <c r="BN143">
        <v>326.67344600000001</v>
      </c>
      <c r="BO143">
        <v>35.163823000000001</v>
      </c>
      <c r="BP143">
        <v>14.417346</v>
      </c>
      <c r="BQ143">
        <v>20.746476999999999</v>
      </c>
      <c r="BR143">
        <v>26.269873</v>
      </c>
      <c r="BS143">
        <v>21.383949000000001</v>
      </c>
      <c r="BT143">
        <v>29.433405</v>
      </c>
      <c r="BU143">
        <v>21.073568999999999</v>
      </c>
      <c r="BV143">
        <v>1345.0163669999999</v>
      </c>
      <c r="BW143">
        <v>289.49581899999998</v>
      </c>
      <c r="BX143">
        <v>8.2098379999999995</v>
      </c>
      <c r="BY143">
        <v>97.126251999999994</v>
      </c>
      <c r="BZ143">
        <v>795.50853900000004</v>
      </c>
      <c r="CA143">
        <v>29.599360000000001</v>
      </c>
      <c r="CB143">
        <v>304.80475000000001</v>
      </c>
      <c r="CC143">
        <v>56.657001000000001</v>
      </c>
      <c r="CD143" t="s">
        <v>116</v>
      </c>
      <c r="CE143">
        <v>149617313.59999999</v>
      </c>
      <c r="CF143">
        <v>108258142.09999999</v>
      </c>
      <c r="CG143">
        <v>67077083.109999999</v>
      </c>
      <c r="CH143">
        <v>47418745.009999998</v>
      </c>
      <c r="CI143">
        <v>34137477.229999997</v>
      </c>
      <c r="CJ143">
        <v>25301617.91</v>
      </c>
      <c r="CK143">
        <v>4463.0805819999996</v>
      </c>
      <c r="CL143">
        <v>5805.0922970000001</v>
      </c>
      <c r="CM143">
        <v>2977.0708199999999</v>
      </c>
      <c r="CN143">
        <v>2225.1798399999998</v>
      </c>
      <c r="CO143">
        <v>1782.4315280000001</v>
      </c>
      <c r="CP143">
        <v>1450.2918810000001</v>
      </c>
      <c r="CQ143">
        <v>1.81629</v>
      </c>
      <c r="CR143">
        <v>254.43478300000001</v>
      </c>
      <c r="CS143">
        <v>11.29032258</v>
      </c>
      <c r="CT143">
        <v>0.52691127699999996</v>
      </c>
      <c r="CU143">
        <v>0.56688389100000003</v>
      </c>
      <c r="CV143">
        <v>0.48693872300000002</v>
      </c>
      <c r="CW143">
        <v>0.44878307200000001</v>
      </c>
      <c r="CX143">
        <v>0.41789516500000001</v>
      </c>
      <c r="CY143">
        <v>0.38882420099999998</v>
      </c>
      <c r="CZ143">
        <v>2223267</v>
      </c>
      <c r="DA143">
        <v>242.99422100000001</v>
      </c>
      <c r="DB143" t="s">
        <v>110</v>
      </c>
      <c r="DC143" t="s">
        <v>110</v>
      </c>
      <c r="DD143" t="s">
        <v>114</v>
      </c>
    </row>
    <row r="144" spans="1:108" x14ac:dyDescent="0.3">
      <c r="A144" t="s">
        <v>269</v>
      </c>
      <c r="B144" s="2">
        <v>3</v>
      </c>
      <c r="C144">
        <v>47957.640630000002</v>
      </c>
      <c r="D144">
        <v>33927.4375</v>
      </c>
      <c r="E144">
        <v>745.87188719999995</v>
      </c>
      <c r="F144">
        <v>1668</v>
      </c>
      <c r="G144">
        <v>37800.695310000003</v>
      </c>
      <c r="H144">
        <v>140863.0938</v>
      </c>
      <c r="I144">
        <v>1.4135355949999999</v>
      </c>
      <c r="J144">
        <v>0.52199298100000002</v>
      </c>
      <c r="K144">
        <v>4.4126171999999998E-2</v>
      </c>
      <c r="L144" s="1">
        <v>3.4299999999999999E-9</v>
      </c>
      <c r="M144">
        <v>0.47236710799999998</v>
      </c>
      <c r="N144">
        <v>1.9157345290000001</v>
      </c>
      <c r="O144" s="1">
        <v>9.9400000000000004E-5</v>
      </c>
      <c r="P144">
        <v>1.4709200000000001E-4</v>
      </c>
      <c r="Q144">
        <v>1.4653329850000001</v>
      </c>
      <c r="R144">
        <v>1.2686972620000001</v>
      </c>
      <c r="S144">
        <v>0.34045568100000001</v>
      </c>
      <c r="T144">
        <v>11</v>
      </c>
      <c r="U144" s="1">
        <v>1.88E-8</v>
      </c>
      <c r="V144">
        <v>1.2760700000000001E-4</v>
      </c>
      <c r="W144" s="1">
        <v>2.76E-12</v>
      </c>
      <c r="X144">
        <v>0.245348915</v>
      </c>
      <c r="Y144">
        <v>11</v>
      </c>
      <c r="Z144">
        <v>2</v>
      </c>
      <c r="AA144">
        <v>1</v>
      </c>
      <c r="AG144">
        <v>59368.929689999997</v>
      </c>
      <c r="AH144">
        <v>37611.808590000001</v>
      </c>
      <c r="AI144">
        <v>12730.811519999999</v>
      </c>
      <c r="AO144">
        <v>5397.1752930000002</v>
      </c>
      <c r="AP144">
        <v>18805.904299999998</v>
      </c>
      <c r="AQ144">
        <v>12730.811519999999</v>
      </c>
      <c r="AW144">
        <v>0.633526802</v>
      </c>
      <c r="AX144">
        <v>0.33847910199999998</v>
      </c>
      <c r="BD144">
        <v>5.5</v>
      </c>
      <c r="BE144">
        <v>2</v>
      </c>
      <c r="BK144">
        <v>25.741989</v>
      </c>
      <c r="BL144">
        <v>7.488912</v>
      </c>
      <c r="BM144">
        <v>66.612684999999999</v>
      </c>
      <c r="BN144">
        <v>94.788499000000002</v>
      </c>
      <c r="BO144">
        <v>31.334244999999999</v>
      </c>
      <c r="BP144">
        <v>20.089179999999999</v>
      </c>
      <c r="BQ144">
        <v>11.245065</v>
      </c>
      <c r="BR144">
        <v>25.294886999999999</v>
      </c>
      <c r="BS144">
        <v>25.519698999999999</v>
      </c>
      <c r="BT144">
        <v>27.074771999999999</v>
      </c>
      <c r="BU144">
        <v>24.626258</v>
      </c>
      <c r="BV144">
        <v>1566.0297270000001</v>
      </c>
      <c r="BW144">
        <v>257.53983399999998</v>
      </c>
      <c r="BX144">
        <v>30.12604</v>
      </c>
      <c r="BY144">
        <v>57.669871999999998</v>
      </c>
      <c r="BZ144">
        <v>625.34363900000005</v>
      </c>
      <c r="CA144">
        <v>123.412604</v>
      </c>
      <c r="CB144">
        <v>283.04280599999998</v>
      </c>
      <c r="CC144">
        <v>364.45778799999999</v>
      </c>
      <c r="CD144" t="s">
        <v>116</v>
      </c>
      <c r="CE144">
        <v>235638962.40000001</v>
      </c>
      <c r="CF144">
        <v>171504459.80000001</v>
      </c>
      <c r="CG144">
        <v>118065810.40000001</v>
      </c>
      <c r="CH144">
        <v>87127623.450000003</v>
      </c>
      <c r="CI144">
        <v>60274415.090000004</v>
      </c>
      <c r="CJ144">
        <v>43044915.359999999</v>
      </c>
      <c r="CK144">
        <v>5806.0230000000001</v>
      </c>
      <c r="CL144">
        <v>7551.8459999999995</v>
      </c>
      <c r="CM144">
        <v>4264.6499999999996</v>
      </c>
      <c r="CN144">
        <v>3377.855</v>
      </c>
      <c r="CO144">
        <v>2495.1064000000001</v>
      </c>
      <c r="CP144">
        <v>1911.3802000000001</v>
      </c>
      <c r="CQ144">
        <v>7.2554179999999997</v>
      </c>
      <c r="CR144">
        <v>418.75</v>
      </c>
      <c r="CS144">
        <v>26.804123709999999</v>
      </c>
      <c r="CT144">
        <v>0.71851533999999995</v>
      </c>
      <c r="CU144">
        <v>0.77302340000000003</v>
      </c>
      <c r="CV144">
        <v>0.66400729999999997</v>
      </c>
      <c r="CW144">
        <v>0.61197685999999996</v>
      </c>
      <c r="CX144">
        <v>0.56985699999999995</v>
      </c>
      <c r="CY144">
        <v>0.53021479999999999</v>
      </c>
      <c r="CZ144">
        <v>803864.60519999999</v>
      </c>
      <c r="DA144">
        <v>1149.5394080000001</v>
      </c>
      <c r="DB144" t="s">
        <v>110</v>
      </c>
      <c r="DC144" t="s">
        <v>110</v>
      </c>
      <c r="DD144" t="s">
        <v>110</v>
      </c>
    </row>
    <row r="145" spans="1:108" x14ac:dyDescent="0.3">
      <c r="A145" t="s">
        <v>270</v>
      </c>
      <c r="B145" s="2">
        <v>3</v>
      </c>
      <c r="C145">
        <v>57485.324220000002</v>
      </c>
      <c r="D145">
        <v>46993.175779999998</v>
      </c>
      <c r="E145">
        <v>1380.2136230000001</v>
      </c>
      <c r="F145">
        <v>2213</v>
      </c>
      <c r="G145">
        <v>54301.746090000001</v>
      </c>
      <c r="H145">
        <v>199167.9063</v>
      </c>
      <c r="I145">
        <v>1.2232695819999999</v>
      </c>
      <c r="J145">
        <v>0.468078524</v>
      </c>
      <c r="K145">
        <v>4.0753756000000002E-2</v>
      </c>
      <c r="L145" s="1">
        <v>1.7599999999999999E-9</v>
      </c>
      <c r="M145">
        <v>0.437237561</v>
      </c>
      <c r="N145">
        <v>2.1363935469999999</v>
      </c>
      <c r="O145">
        <v>1.30543E-4</v>
      </c>
      <c r="P145">
        <v>1.42139E-4</v>
      </c>
      <c r="Q145">
        <v>1.5230615139999999</v>
      </c>
      <c r="R145">
        <v>1.0586276050000001</v>
      </c>
      <c r="S145">
        <v>0.28862744600000001</v>
      </c>
      <c r="T145">
        <v>20</v>
      </c>
      <c r="U145" s="1">
        <v>1.88E-8</v>
      </c>
      <c r="V145">
        <v>1.3253000000000001E-4</v>
      </c>
      <c r="W145" s="1">
        <v>2.6799999999999999E-12</v>
      </c>
      <c r="X145">
        <v>0.314552575</v>
      </c>
      <c r="Y145">
        <v>20</v>
      </c>
      <c r="Z145">
        <v>5</v>
      </c>
      <c r="AA145">
        <v>1</v>
      </c>
      <c r="AG145">
        <v>106777.57030000001</v>
      </c>
      <c r="AH145">
        <v>53620.496090000001</v>
      </c>
      <c r="AI145">
        <v>35783.472659999999</v>
      </c>
      <c r="AO145">
        <v>5338.8784180000002</v>
      </c>
      <c r="AP145">
        <v>10724.099609999999</v>
      </c>
      <c r="AQ145">
        <v>35783.472659999999</v>
      </c>
      <c r="AW145">
        <v>0.50217002600000005</v>
      </c>
      <c r="AX145">
        <v>0.667346895</v>
      </c>
      <c r="BD145">
        <v>4</v>
      </c>
      <c r="BE145">
        <v>5</v>
      </c>
      <c r="BK145">
        <v>24.327815999999999</v>
      </c>
      <c r="BL145">
        <v>9.2319340000000008</v>
      </c>
      <c r="BM145">
        <v>64.575507000000002</v>
      </c>
      <c r="BN145">
        <v>142.38272900000001</v>
      </c>
      <c r="BO145">
        <v>31.578061000000002</v>
      </c>
      <c r="BP145">
        <v>17.294544999999999</v>
      </c>
      <c r="BQ145">
        <v>14.283515</v>
      </c>
      <c r="BR145">
        <v>23.794152</v>
      </c>
      <c r="BS145">
        <v>23.857889</v>
      </c>
      <c r="BT145">
        <v>26.154212000000001</v>
      </c>
      <c r="BU145">
        <v>22.492889000000002</v>
      </c>
      <c r="BV145">
        <v>1286.007879</v>
      </c>
      <c r="BW145">
        <v>232.00181799999999</v>
      </c>
      <c r="BX145">
        <v>24.792121000000002</v>
      </c>
      <c r="BY145">
        <v>60.695345000000003</v>
      </c>
      <c r="BZ145">
        <v>526.230909</v>
      </c>
      <c r="CA145">
        <v>97.439393999999993</v>
      </c>
      <c r="CB145">
        <v>232.61030299999999</v>
      </c>
      <c r="CC145">
        <v>293.04787900000002</v>
      </c>
      <c r="CD145" t="s">
        <v>116</v>
      </c>
      <c r="CE145">
        <v>379321819</v>
      </c>
      <c r="CF145">
        <v>275771927.89999998</v>
      </c>
      <c r="CG145">
        <v>189567077.5</v>
      </c>
      <c r="CH145">
        <v>139686484.40000001</v>
      </c>
      <c r="CI145">
        <v>96475453.430000007</v>
      </c>
      <c r="CJ145">
        <v>68767883.219999999</v>
      </c>
      <c r="CK145">
        <v>5806.0230000000001</v>
      </c>
      <c r="CL145">
        <v>7551.8459999999995</v>
      </c>
      <c r="CM145">
        <v>4264.6499999999996</v>
      </c>
      <c r="CN145">
        <v>3377.855</v>
      </c>
      <c r="CO145">
        <v>2495.1064000000001</v>
      </c>
      <c r="CP145">
        <v>1911.3802000000001</v>
      </c>
      <c r="CQ145">
        <v>5.1040890000000001</v>
      </c>
      <c r="CR145">
        <v>392.5</v>
      </c>
      <c r="CS145">
        <v>16.720257230000001</v>
      </c>
      <c r="CT145">
        <v>0.71851533999999995</v>
      </c>
      <c r="CU145">
        <v>0.77302340000000003</v>
      </c>
      <c r="CV145">
        <v>0.66400729999999997</v>
      </c>
      <c r="CW145">
        <v>0.61197685999999996</v>
      </c>
      <c r="CX145">
        <v>0.56985699999999995</v>
      </c>
      <c r="CY145">
        <v>0.53021479999999999</v>
      </c>
      <c r="CZ145">
        <v>645113.64020000002</v>
      </c>
      <c r="DA145">
        <v>461.98461099999997</v>
      </c>
      <c r="DB145" t="s">
        <v>110</v>
      </c>
      <c r="DC145" t="s">
        <v>111</v>
      </c>
      <c r="DD145" t="s">
        <v>186</v>
      </c>
    </row>
    <row r="146" spans="1:108" x14ac:dyDescent="0.3">
      <c r="A146" t="s">
        <v>271</v>
      </c>
      <c r="B146" s="2">
        <v>4</v>
      </c>
      <c r="C146">
        <v>223782.3125</v>
      </c>
      <c r="D146">
        <v>132676.01560000001</v>
      </c>
      <c r="E146">
        <v>5893.1328130000002</v>
      </c>
      <c r="F146">
        <v>2471</v>
      </c>
      <c r="G146">
        <v>166860.07810000001</v>
      </c>
      <c r="H146">
        <v>572657.4375</v>
      </c>
      <c r="I146">
        <v>1.6866824629999999</v>
      </c>
      <c r="J146">
        <v>0.211661249</v>
      </c>
      <c r="K146">
        <v>1.4808814999999999E-2</v>
      </c>
      <c r="L146" s="1">
        <v>2.7700000000000003E-10</v>
      </c>
      <c r="M146">
        <v>0.22582201700000001</v>
      </c>
      <c r="N146">
        <v>4.7245306969999996</v>
      </c>
      <c r="O146">
        <v>1.60655E-4</v>
      </c>
      <c r="P146">
        <v>1.60378E-4</v>
      </c>
      <c r="Q146">
        <v>2.1193027500000001</v>
      </c>
      <c r="R146">
        <v>1.341137528</v>
      </c>
      <c r="S146">
        <v>0.39077866100000003</v>
      </c>
      <c r="T146">
        <v>71</v>
      </c>
      <c r="U146" s="1">
        <v>1.5600000000000001E-8</v>
      </c>
      <c r="V146" s="1">
        <v>9.7299999999999993E-5</v>
      </c>
      <c r="W146" s="1">
        <v>2.4999999999999998E-12</v>
      </c>
      <c r="X146">
        <v>0.39629492199999999</v>
      </c>
      <c r="Y146">
        <v>71</v>
      </c>
      <c r="Z146">
        <v>16</v>
      </c>
      <c r="AA146">
        <v>4</v>
      </c>
      <c r="AB146">
        <v>1</v>
      </c>
      <c r="AG146">
        <v>458149.625</v>
      </c>
      <c r="AH146">
        <v>255967.60939999999</v>
      </c>
      <c r="AI146">
        <v>90766.117190000004</v>
      </c>
      <c r="AJ146">
        <v>140247.625</v>
      </c>
      <c r="AO146">
        <v>6452.8115230000003</v>
      </c>
      <c r="AP146">
        <v>15997.97559</v>
      </c>
      <c r="AQ146">
        <v>22691.529299999998</v>
      </c>
      <c r="AR146">
        <v>140247.625</v>
      </c>
      <c r="AW146">
        <v>0.55869871400000004</v>
      </c>
      <c r="AX146">
        <v>0.35460001200000002</v>
      </c>
      <c r="AY146">
        <v>1.5451539750000001</v>
      </c>
      <c r="BD146">
        <v>4.4375</v>
      </c>
      <c r="BE146">
        <v>4</v>
      </c>
      <c r="BF146">
        <v>4</v>
      </c>
      <c r="BK146">
        <v>26.163239000000001</v>
      </c>
      <c r="BL146">
        <v>9.3817810000000001</v>
      </c>
      <c r="BM146">
        <v>62.808103000000003</v>
      </c>
      <c r="BN146">
        <v>175.055171</v>
      </c>
      <c r="BO146">
        <v>33.768355</v>
      </c>
      <c r="BP146">
        <v>18.826522000000001</v>
      </c>
      <c r="BQ146">
        <v>14.941833000000001</v>
      </c>
      <c r="BR146">
        <v>25.316948</v>
      </c>
      <c r="BS146">
        <v>25.265915</v>
      </c>
      <c r="BT146">
        <v>28.212114</v>
      </c>
      <c r="BU146">
        <v>23.821867000000001</v>
      </c>
      <c r="BV146">
        <v>1000.0932309999999</v>
      </c>
      <c r="BW146">
        <v>204.729814</v>
      </c>
      <c r="BX146">
        <v>18.695330999999999</v>
      </c>
      <c r="BY146">
        <v>69.214937000000006</v>
      </c>
      <c r="BZ146">
        <v>464.73832800000002</v>
      </c>
      <c r="CA146">
        <v>74.078331000000006</v>
      </c>
      <c r="CB146">
        <v>189.91201899999999</v>
      </c>
      <c r="CC146">
        <v>259.59032200000001</v>
      </c>
      <c r="CD146" t="s">
        <v>116</v>
      </c>
      <c r="CE146">
        <v>373724101.69999999</v>
      </c>
      <c r="CF146">
        <v>269987663.69999999</v>
      </c>
      <c r="CG146">
        <v>183800056.5</v>
      </c>
      <c r="CH146">
        <v>134104162.40000001</v>
      </c>
      <c r="CI146">
        <v>91779634.640000001</v>
      </c>
      <c r="CJ146">
        <v>64751141.600000001</v>
      </c>
      <c r="CK146">
        <v>5813.2930059999999</v>
      </c>
      <c r="CL146">
        <v>7561.3020560000004</v>
      </c>
      <c r="CM146">
        <v>4269.8054030000003</v>
      </c>
      <c r="CN146">
        <v>3376.0229380000001</v>
      </c>
      <c r="CO146">
        <v>2490.981456</v>
      </c>
      <c r="CP146">
        <v>1907.7390029999999</v>
      </c>
      <c r="CQ146">
        <v>6.6684900000000003</v>
      </c>
      <c r="CR146">
        <v>458.5</v>
      </c>
      <c r="CS146">
        <v>19.354838709999999</v>
      </c>
      <c r="CT146">
        <v>0.72236703099999999</v>
      </c>
      <c r="CU146">
        <v>0.77617585300000003</v>
      </c>
      <c r="CV146">
        <v>0.66756679399999996</v>
      </c>
      <c r="CW146">
        <v>0.61525743799999999</v>
      </c>
      <c r="CX146">
        <v>0.57291179000000003</v>
      </c>
      <c r="CY146">
        <v>0.53305708200000002</v>
      </c>
      <c r="CZ146">
        <v>3149550</v>
      </c>
      <c r="DA146">
        <v>528.97830399999998</v>
      </c>
      <c r="DB146" t="s">
        <v>117</v>
      </c>
      <c r="DC146" t="s">
        <v>110</v>
      </c>
      <c r="DD146" t="s">
        <v>186</v>
      </c>
    </row>
    <row r="147" spans="1:108" x14ac:dyDescent="0.3">
      <c r="A147" t="s">
        <v>272</v>
      </c>
      <c r="B147" s="2">
        <v>5</v>
      </c>
      <c r="C147">
        <v>617363.5625</v>
      </c>
      <c r="D147">
        <v>396741.5</v>
      </c>
      <c r="E147">
        <v>69242.585940000004</v>
      </c>
      <c r="F147">
        <v>2456</v>
      </c>
      <c r="G147">
        <v>402829.9375</v>
      </c>
      <c r="H147">
        <v>1786575.5</v>
      </c>
      <c r="I147">
        <v>1.5560851099999999</v>
      </c>
      <c r="J147">
        <v>0.42670702900000002</v>
      </c>
      <c r="K147">
        <v>6.0968660000000003E-3</v>
      </c>
      <c r="L147" s="1">
        <v>3.3400000000000002E-11</v>
      </c>
      <c r="M147">
        <v>0.27260911500000001</v>
      </c>
      <c r="N147">
        <v>2.3435282709999998</v>
      </c>
      <c r="O147">
        <v>6.3417400000000004E-4</v>
      </c>
      <c r="P147">
        <v>1.5734000000000001E-4</v>
      </c>
      <c r="Q147">
        <v>1.9288833139999999</v>
      </c>
      <c r="R147">
        <v>1.5325661900000001</v>
      </c>
      <c r="S147">
        <v>0.345556945</v>
      </c>
      <c r="T147">
        <v>896</v>
      </c>
      <c r="U147" s="1">
        <v>1.6400000000000001E-8</v>
      </c>
      <c r="V147">
        <v>1.03996E-4</v>
      </c>
      <c r="W147" s="1">
        <v>2.5700000000000002E-12</v>
      </c>
      <c r="X147">
        <v>0.38642755200000001</v>
      </c>
      <c r="Y147">
        <v>896</v>
      </c>
      <c r="Z147">
        <v>187</v>
      </c>
      <c r="AA147">
        <v>40</v>
      </c>
      <c r="AB147">
        <v>9</v>
      </c>
      <c r="AC147">
        <v>1</v>
      </c>
      <c r="AG147">
        <v>5736075</v>
      </c>
      <c r="AH147">
        <v>2601893.75</v>
      </c>
      <c r="AI147">
        <v>1478570.25</v>
      </c>
      <c r="AJ147">
        <v>716694.6875</v>
      </c>
      <c r="AK147">
        <v>361409.625</v>
      </c>
      <c r="AO147">
        <v>6401.8696289999998</v>
      </c>
      <c r="AP147">
        <v>13913.87012</v>
      </c>
      <c r="AQ147">
        <v>36964.257810000003</v>
      </c>
      <c r="AR147">
        <v>79632.742190000004</v>
      </c>
      <c r="AS147">
        <v>361409.625</v>
      </c>
      <c r="AW147">
        <v>0.45360177800000001</v>
      </c>
      <c r="AX147">
        <v>0.56826698799999997</v>
      </c>
      <c r="AY147">
        <v>0.48472142200000001</v>
      </c>
      <c r="AZ147">
        <v>0.50427275900000001</v>
      </c>
      <c r="BD147">
        <v>4.791443825</v>
      </c>
      <c r="BE147">
        <v>4.6750001909999996</v>
      </c>
      <c r="BF147">
        <v>4.4444446559999999</v>
      </c>
      <c r="BG147">
        <v>9</v>
      </c>
      <c r="BK147">
        <v>24.767624999999999</v>
      </c>
      <c r="BL147">
        <v>10.304243</v>
      </c>
      <c r="BM147">
        <v>59.625123000000002</v>
      </c>
      <c r="BN147">
        <v>186.62206499999999</v>
      </c>
      <c r="BO147">
        <v>33.946026000000003</v>
      </c>
      <c r="BP147">
        <v>16.648612</v>
      </c>
      <c r="BQ147">
        <v>17.297414</v>
      </c>
      <c r="BR147">
        <v>24.023771</v>
      </c>
      <c r="BS147">
        <v>24.639185999999999</v>
      </c>
      <c r="BT147">
        <v>27.36036</v>
      </c>
      <c r="BU147">
        <v>22.632390000000001</v>
      </c>
      <c r="BV147">
        <v>972.94579999999996</v>
      </c>
      <c r="BW147">
        <v>258.45504899999997</v>
      </c>
      <c r="BX147">
        <v>5.232011</v>
      </c>
      <c r="BY147">
        <v>88.937309999999997</v>
      </c>
      <c r="BZ147">
        <v>543.12153599999999</v>
      </c>
      <c r="CA147">
        <v>22.104309000000001</v>
      </c>
      <c r="CB147">
        <v>172.88442599999999</v>
      </c>
      <c r="CC147">
        <v>167.77052</v>
      </c>
      <c r="CD147" t="s">
        <v>110</v>
      </c>
      <c r="CE147">
        <v>306462479.19999999</v>
      </c>
      <c r="CF147">
        <v>221496079.80000001</v>
      </c>
      <c r="CG147">
        <v>152659991.30000001</v>
      </c>
      <c r="CH147">
        <v>108021542</v>
      </c>
      <c r="CI147">
        <v>74712628.930000007</v>
      </c>
      <c r="CJ147">
        <v>53417291.93</v>
      </c>
      <c r="CK147">
        <v>5473.3558759999996</v>
      </c>
      <c r="CL147">
        <v>7119.1490899999999</v>
      </c>
      <c r="CM147">
        <v>4064.1513660000001</v>
      </c>
      <c r="CN147">
        <v>3086.9926310000001</v>
      </c>
      <c r="CO147">
        <v>2327.8259309999999</v>
      </c>
      <c r="CP147">
        <v>1831.1562919999999</v>
      </c>
      <c r="CQ147">
        <v>7.3806690000000001</v>
      </c>
      <c r="CR147">
        <v>458.034898</v>
      </c>
      <c r="CS147">
        <v>20.268576920000001</v>
      </c>
      <c r="CT147">
        <v>0.69726797399999996</v>
      </c>
      <c r="CU147">
        <v>0.747329464</v>
      </c>
      <c r="CV147">
        <v>0.64437180699999996</v>
      </c>
      <c r="CW147">
        <v>0.59387997100000001</v>
      </c>
      <c r="CX147">
        <v>0.55300563899999999</v>
      </c>
      <c r="CY147">
        <v>0.51453570199999998</v>
      </c>
      <c r="CZ147">
        <v>31793580</v>
      </c>
      <c r="DA147">
        <v>456.41129999999998</v>
      </c>
      <c r="DB147" t="s">
        <v>117</v>
      </c>
      <c r="DC147" t="s">
        <v>110</v>
      </c>
      <c r="DD147" t="s">
        <v>114</v>
      </c>
    </row>
    <row r="148" spans="1:108" x14ac:dyDescent="0.3">
      <c r="A148" t="s">
        <v>273</v>
      </c>
      <c r="B148" s="2">
        <v>4</v>
      </c>
      <c r="C148">
        <v>136093.98439999999</v>
      </c>
      <c r="D148">
        <v>100289.82030000001</v>
      </c>
      <c r="E148">
        <v>3174.086914</v>
      </c>
      <c r="F148">
        <v>771</v>
      </c>
      <c r="G148">
        <v>104415.25</v>
      </c>
      <c r="H148">
        <v>320455.3125</v>
      </c>
      <c r="I148">
        <v>1.3570069069999999</v>
      </c>
      <c r="J148">
        <v>0.291132689</v>
      </c>
      <c r="K148">
        <v>7.3839789999999997E-3</v>
      </c>
      <c r="L148" s="1">
        <v>6.0299999999999999E-10</v>
      </c>
      <c r="M148">
        <v>0.38841298200000002</v>
      </c>
      <c r="N148">
        <v>3.4348599910000002</v>
      </c>
      <c r="O148">
        <v>1.7475100000000001E-4</v>
      </c>
      <c r="P148">
        <v>1.62354E-4</v>
      </c>
      <c r="Q148">
        <v>1.6159551139999999</v>
      </c>
      <c r="R148">
        <v>1.303391814</v>
      </c>
      <c r="S148">
        <v>0.42468944199999997</v>
      </c>
      <c r="T148">
        <v>43</v>
      </c>
      <c r="U148" s="1">
        <v>1.7599999999999999E-8</v>
      </c>
      <c r="V148">
        <v>1.08669E-4</v>
      </c>
      <c r="W148" s="1">
        <v>2.8599999999999999E-12</v>
      </c>
      <c r="X148">
        <v>0.125174597</v>
      </c>
      <c r="Y148">
        <v>43</v>
      </c>
      <c r="Z148">
        <v>10</v>
      </c>
      <c r="AA148">
        <v>2</v>
      </c>
      <c r="AB148">
        <v>1</v>
      </c>
      <c r="AG148">
        <v>272567.8125</v>
      </c>
      <c r="AH148">
        <v>110561.6875</v>
      </c>
      <c r="AI148">
        <v>46593.152340000001</v>
      </c>
      <c r="AJ148">
        <v>85601.671879999994</v>
      </c>
      <c r="AO148">
        <v>6338.7861329999996</v>
      </c>
      <c r="AP148">
        <v>11056.168949999999</v>
      </c>
      <c r="AQ148">
        <v>23296.57617</v>
      </c>
      <c r="AR148">
        <v>85601.671879999994</v>
      </c>
      <c r="AW148">
        <v>0.40563002199999998</v>
      </c>
      <c r="AX148">
        <v>0.42142221299999999</v>
      </c>
      <c r="AY148">
        <v>1.837215662</v>
      </c>
      <c r="BD148">
        <v>4.3000001909999996</v>
      </c>
      <c r="BE148">
        <v>5</v>
      </c>
      <c r="BF148">
        <v>2</v>
      </c>
      <c r="BK148">
        <v>24.626041000000001</v>
      </c>
      <c r="BL148">
        <v>10.93139</v>
      </c>
      <c r="BM148">
        <v>55.752260999999997</v>
      </c>
      <c r="BN148">
        <v>246.037634</v>
      </c>
      <c r="BO148">
        <v>34.665033999999999</v>
      </c>
      <c r="BP148">
        <v>15.054429000000001</v>
      </c>
      <c r="BQ148">
        <v>19.610603999999999</v>
      </c>
      <c r="BR148">
        <v>24.592321999999999</v>
      </c>
      <c r="BS148">
        <v>23.624462000000001</v>
      </c>
      <c r="BT148">
        <v>27.635677999999999</v>
      </c>
      <c r="BU148">
        <v>21.365043</v>
      </c>
      <c r="BV148">
        <v>661.77644599999996</v>
      </c>
      <c r="BW148">
        <v>147.77644599999999</v>
      </c>
      <c r="BX148">
        <v>2.1985410000000001</v>
      </c>
      <c r="BY148">
        <v>86.813325000000006</v>
      </c>
      <c r="BZ148">
        <v>359.560969</v>
      </c>
      <c r="CA148">
        <v>9.7266809999999992</v>
      </c>
      <c r="CB148">
        <v>133.70844199999999</v>
      </c>
      <c r="CC148">
        <v>80.609692999999993</v>
      </c>
      <c r="CD148" t="s">
        <v>139</v>
      </c>
      <c r="CE148">
        <v>250606594.69999999</v>
      </c>
      <c r="CF148">
        <v>181825274.69999999</v>
      </c>
      <c r="CG148">
        <v>125378795.2</v>
      </c>
      <c r="CH148">
        <v>86585794.560000002</v>
      </c>
      <c r="CI148">
        <v>61664408.060000002</v>
      </c>
      <c r="CJ148">
        <v>45502815.060000002</v>
      </c>
      <c r="CK148">
        <v>5166.7061720000002</v>
      </c>
      <c r="CL148">
        <v>6720.2926669999997</v>
      </c>
      <c r="CM148">
        <v>3752.4875830000001</v>
      </c>
      <c r="CN148">
        <v>2789.268294</v>
      </c>
      <c r="CO148">
        <v>2164.980783</v>
      </c>
      <c r="CP148">
        <v>1757.277556</v>
      </c>
      <c r="CQ148">
        <v>7.8445020000000003</v>
      </c>
      <c r="CR148">
        <v>303</v>
      </c>
      <c r="CS148">
        <v>24.41016334</v>
      </c>
      <c r="CT148">
        <v>0.63973078000000005</v>
      </c>
      <c r="CU148">
        <v>0.68826212499999995</v>
      </c>
      <c r="CV148">
        <v>0.59119950499999996</v>
      </c>
      <c r="CW148">
        <v>0.54487417000000005</v>
      </c>
      <c r="CX148">
        <v>0.50737269500000004</v>
      </c>
      <c r="CY148">
        <v>0.47207721800000002</v>
      </c>
      <c r="CZ148">
        <v>1157142</v>
      </c>
      <c r="DA148">
        <v>361.00380100000001</v>
      </c>
      <c r="DB148" t="s">
        <v>117</v>
      </c>
      <c r="DC148" t="s">
        <v>201</v>
      </c>
      <c r="DD148" t="s">
        <v>186</v>
      </c>
    </row>
    <row r="149" spans="1:108" x14ac:dyDescent="0.3">
      <c r="A149" t="s">
        <v>274</v>
      </c>
      <c r="B149" s="2">
        <v>5</v>
      </c>
      <c r="C149">
        <v>486086.0625</v>
      </c>
      <c r="D149">
        <v>298311.71879999997</v>
      </c>
      <c r="E149">
        <v>44228.082029999998</v>
      </c>
      <c r="F149">
        <v>1572</v>
      </c>
      <c r="G149">
        <v>304188.59379999997</v>
      </c>
      <c r="H149">
        <v>1381963.875</v>
      </c>
      <c r="I149">
        <v>1.6294567579999999</v>
      </c>
      <c r="J149">
        <v>0.47798278900000002</v>
      </c>
      <c r="K149">
        <v>5.1678469999999997E-3</v>
      </c>
      <c r="L149" s="1">
        <v>5.5399999999999997E-11</v>
      </c>
      <c r="M149">
        <v>0.291014463</v>
      </c>
      <c r="N149">
        <v>2.0921256540000002</v>
      </c>
      <c r="O149">
        <v>5.2751000000000002E-4</v>
      </c>
      <c r="P149">
        <v>1.5724399999999999E-4</v>
      </c>
      <c r="Q149">
        <v>1.8668905499999999</v>
      </c>
      <c r="R149">
        <v>1.5979759689999999</v>
      </c>
      <c r="S149">
        <v>0.35173571100000001</v>
      </c>
      <c r="T149">
        <v>569</v>
      </c>
      <c r="U149" s="1">
        <v>1.6499999999999999E-8</v>
      </c>
      <c r="V149">
        <v>1.04823E-4</v>
      </c>
      <c r="W149" s="1">
        <v>2.5900000000000001E-12</v>
      </c>
      <c r="X149">
        <v>0.24718712300000001</v>
      </c>
      <c r="Y149">
        <v>569</v>
      </c>
      <c r="Z149">
        <v>124</v>
      </c>
      <c r="AA149">
        <v>29</v>
      </c>
      <c r="AB149">
        <v>6</v>
      </c>
      <c r="AC149">
        <v>1</v>
      </c>
      <c r="AG149">
        <v>3602708</v>
      </c>
      <c r="AH149">
        <v>1665160</v>
      </c>
      <c r="AI149">
        <v>966017.125</v>
      </c>
      <c r="AJ149">
        <v>490570.84379999997</v>
      </c>
      <c r="AK149">
        <v>230132.14060000001</v>
      </c>
      <c r="AO149">
        <v>6331.6484380000002</v>
      </c>
      <c r="AP149">
        <v>13428.70996</v>
      </c>
      <c r="AQ149">
        <v>33310.933590000001</v>
      </c>
      <c r="AR149">
        <v>81761.804690000004</v>
      </c>
      <c r="AS149">
        <v>230132.14060000001</v>
      </c>
      <c r="AW149">
        <v>0.46219676700000001</v>
      </c>
      <c r="AX149">
        <v>0.58013468999999995</v>
      </c>
      <c r="AY149">
        <v>0.50782829500000004</v>
      </c>
      <c r="AZ149">
        <v>0.46911093599999998</v>
      </c>
      <c r="BD149">
        <v>4.5887098310000001</v>
      </c>
      <c r="BE149">
        <v>4.2758622170000002</v>
      </c>
      <c r="BF149">
        <v>4.8333334920000004</v>
      </c>
      <c r="BG149">
        <v>6</v>
      </c>
      <c r="BK149">
        <v>24.062004000000002</v>
      </c>
      <c r="BL149">
        <v>10.235958</v>
      </c>
      <c r="BM149">
        <v>58.035260000000001</v>
      </c>
      <c r="BN149">
        <v>190.40728100000001</v>
      </c>
      <c r="BO149">
        <v>33.562474000000002</v>
      </c>
      <c r="BP149">
        <v>15.918851999999999</v>
      </c>
      <c r="BQ149">
        <v>17.643622000000001</v>
      </c>
      <c r="BR149">
        <v>23.383939000000002</v>
      </c>
      <c r="BS149">
        <v>24.107883999999999</v>
      </c>
      <c r="BT149">
        <v>26.810706</v>
      </c>
      <c r="BU149">
        <v>22.018426999999999</v>
      </c>
      <c r="BV149">
        <v>1044.3074690000001</v>
      </c>
      <c r="BW149">
        <v>293.33431400000001</v>
      </c>
      <c r="BX149">
        <v>2.6599870000000001</v>
      </c>
      <c r="BY149">
        <v>93.950575999999998</v>
      </c>
      <c r="BZ149">
        <v>610.89955399999997</v>
      </c>
      <c r="CA149">
        <v>14.456657</v>
      </c>
      <c r="CB149">
        <v>180.40058500000001</v>
      </c>
      <c r="CC149">
        <v>163.796314</v>
      </c>
      <c r="CD149" t="s">
        <v>116</v>
      </c>
      <c r="CE149">
        <v>243163768.19999999</v>
      </c>
      <c r="CF149">
        <v>175459161.09999999</v>
      </c>
      <c r="CG149">
        <v>121956908.5</v>
      </c>
      <c r="CH149">
        <v>83580741.310000002</v>
      </c>
      <c r="CI149">
        <v>58321363.369999997</v>
      </c>
      <c r="CJ149">
        <v>42121908.149999999</v>
      </c>
      <c r="CK149">
        <v>5277.5586460000004</v>
      </c>
      <c r="CL149">
        <v>6864.4774799999996</v>
      </c>
      <c r="CM149">
        <v>3944.9101810000002</v>
      </c>
      <c r="CN149">
        <v>2928.8603750000002</v>
      </c>
      <c r="CO149">
        <v>2241.7795550000001</v>
      </c>
      <c r="CP149">
        <v>1792.5427199999999</v>
      </c>
      <c r="CQ149">
        <v>5.2611030000000003</v>
      </c>
      <c r="CR149">
        <v>443.79849300000001</v>
      </c>
      <c r="CS149">
        <v>17.66338962</v>
      </c>
      <c r="CT149">
        <v>0.67935986400000004</v>
      </c>
      <c r="CU149">
        <v>0.72807446600000003</v>
      </c>
      <c r="CV149">
        <v>0.62782224399999997</v>
      </c>
      <c r="CW149">
        <v>0.57862720499999998</v>
      </c>
      <c r="CX149">
        <v>0.53880265400000005</v>
      </c>
      <c r="CY149">
        <v>0.50132074800000004</v>
      </c>
      <c r="CZ149">
        <v>19364610</v>
      </c>
      <c r="DA149">
        <v>436.27902499999999</v>
      </c>
      <c r="DB149" t="s">
        <v>117</v>
      </c>
      <c r="DC149" t="s">
        <v>110</v>
      </c>
      <c r="DD149" t="s">
        <v>114</v>
      </c>
    </row>
    <row r="150" spans="1:108" x14ac:dyDescent="0.3">
      <c r="A150" t="s">
        <v>275</v>
      </c>
      <c r="B150" s="2">
        <v>5</v>
      </c>
      <c r="C150">
        <v>87602.875</v>
      </c>
      <c r="D150">
        <v>73380.75</v>
      </c>
      <c r="E150">
        <v>3872.8498540000001</v>
      </c>
      <c r="F150">
        <v>1704</v>
      </c>
      <c r="G150">
        <v>79224.101559999996</v>
      </c>
      <c r="H150">
        <v>278566.96879999997</v>
      </c>
      <c r="I150">
        <v>1.1938127279999999</v>
      </c>
      <c r="J150">
        <v>0.61704385299999998</v>
      </c>
      <c r="K150">
        <v>2.1508606E-2</v>
      </c>
      <c r="L150" s="1">
        <v>7.19E-10</v>
      </c>
      <c r="M150">
        <v>0.62716424500000001</v>
      </c>
      <c r="N150">
        <v>1.620630383</v>
      </c>
      <c r="O150">
        <v>2.8000399999999998E-4</v>
      </c>
      <c r="P150">
        <v>1.6503399999999999E-4</v>
      </c>
      <c r="Q150">
        <v>1.2717025280000001</v>
      </c>
      <c r="R150">
        <v>1.105760455</v>
      </c>
      <c r="S150">
        <v>0.31447690700000003</v>
      </c>
      <c r="T150">
        <v>53</v>
      </c>
      <c r="U150" s="1">
        <v>2.0100000000000001E-8</v>
      </c>
      <c r="V150">
        <v>1.22036E-4</v>
      </c>
      <c r="W150" s="1">
        <v>3.32E-12</v>
      </c>
      <c r="X150">
        <v>0.28121843899999999</v>
      </c>
      <c r="Y150">
        <v>53</v>
      </c>
      <c r="Z150">
        <v>17</v>
      </c>
      <c r="AA150">
        <v>5</v>
      </c>
      <c r="AB150">
        <v>2</v>
      </c>
      <c r="AC150">
        <v>1</v>
      </c>
      <c r="AG150">
        <v>256529.3125</v>
      </c>
      <c r="AH150">
        <v>237659.54689999999</v>
      </c>
      <c r="AI150">
        <v>99503</v>
      </c>
      <c r="AJ150">
        <v>45461.207029999998</v>
      </c>
      <c r="AO150">
        <v>4840.1757809999999</v>
      </c>
      <c r="AP150">
        <v>13979.97363</v>
      </c>
      <c r="AQ150">
        <v>19900.599610000001</v>
      </c>
      <c r="AR150">
        <v>22730.603520000001</v>
      </c>
      <c r="AW150">
        <v>0.92644208699999997</v>
      </c>
      <c r="AX150">
        <v>0.41867873100000003</v>
      </c>
      <c r="AY150">
        <v>0.45688277500000002</v>
      </c>
      <c r="BD150">
        <v>3.1176471710000002</v>
      </c>
      <c r="BE150">
        <v>3.4000000950000002</v>
      </c>
      <c r="BF150">
        <v>2.5</v>
      </c>
      <c r="BG150">
        <v>2</v>
      </c>
      <c r="BK150">
        <v>28.112794999999998</v>
      </c>
      <c r="BL150">
        <v>9.5899009999999993</v>
      </c>
      <c r="BM150">
        <v>65.457982000000001</v>
      </c>
      <c r="BN150">
        <v>174.53324799999999</v>
      </c>
      <c r="BO150">
        <v>35.390096999999997</v>
      </c>
      <c r="BP150">
        <v>20.756022000000002</v>
      </c>
      <c r="BQ150">
        <v>14.634076</v>
      </c>
      <c r="BR150">
        <v>26.597377000000002</v>
      </c>
      <c r="BS150">
        <v>27.547139000000001</v>
      </c>
      <c r="BT150">
        <v>29.972370999999999</v>
      </c>
      <c r="BU150">
        <v>25.669467000000001</v>
      </c>
      <c r="BV150">
        <v>914.00670300000002</v>
      </c>
      <c r="BW150">
        <v>197.62335100000001</v>
      </c>
      <c r="BX150">
        <v>27.822054000000001</v>
      </c>
      <c r="BY150">
        <v>74.021895000000001</v>
      </c>
      <c r="BZ150">
        <v>459.56864899999999</v>
      </c>
      <c r="CA150">
        <v>105.191351</v>
      </c>
      <c r="CB150">
        <v>180.817081</v>
      </c>
      <c r="CC150">
        <v>292.82702699999999</v>
      </c>
      <c r="CD150" t="s">
        <v>116</v>
      </c>
      <c r="CE150">
        <v>351368897.30000001</v>
      </c>
      <c r="CF150">
        <v>255364671.59999999</v>
      </c>
      <c r="CG150">
        <v>175593550.5</v>
      </c>
      <c r="CH150">
        <v>129415205.7</v>
      </c>
      <c r="CI150">
        <v>89336141.030000001</v>
      </c>
      <c r="CJ150">
        <v>63645287.380000003</v>
      </c>
      <c r="CK150">
        <v>5816.9280079999999</v>
      </c>
      <c r="CL150">
        <v>7566.0300829999996</v>
      </c>
      <c r="CM150">
        <v>4272.3831039999995</v>
      </c>
      <c r="CN150">
        <v>3375.106906</v>
      </c>
      <c r="CO150">
        <v>2488.918983</v>
      </c>
      <c r="CP150">
        <v>1905.918404</v>
      </c>
      <c r="CQ150">
        <v>7.8117599999999996</v>
      </c>
      <c r="CR150">
        <v>454.5</v>
      </c>
      <c r="CS150">
        <v>20.70385623</v>
      </c>
      <c r="CT150">
        <v>0.724292877</v>
      </c>
      <c r="CU150">
        <v>0.77775207899999999</v>
      </c>
      <c r="CV150">
        <v>0.66934654199999999</v>
      </c>
      <c r="CW150">
        <v>0.61689772700000001</v>
      </c>
      <c r="CX150">
        <v>0.57443918500000002</v>
      </c>
      <c r="CY150">
        <v>0.53447822300000003</v>
      </c>
      <c r="CZ150">
        <v>1826201</v>
      </c>
      <c r="DA150">
        <v>467.213527</v>
      </c>
      <c r="DB150" t="s">
        <v>117</v>
      </c>
      <c r="DC150" t="s">
        <v>137</v>
      </c>
      <c r="DD150" t="s">
        <v>114</v>
      </c>
    </row>
    <row r="151" spans="1:108" x14ac:dyDescent="0.3">
      <c r="A151" t="s">
        <v>276</v>
      </c>
      <c r="B151" s="2">
        <v>3</v>
      </c>
      <c r="C151">
        <v>151549.7813</v>
      </c>
      <c r="D151">
        <v>128616.86719999999</v>
      </c>
      <c r="E151">
        <v>3396.27124</v>
      </c>
      <c r="F151">
        <v>1500</v>
      </c>
      <c r="G151">
        <v>132374.375</v>
      </c>
      <c r="H151">
        <v>346703.90629999997</v>
      </c>
      <c r="I151">
        <v>1.1783040760000001</v>
      </c>
      <c r="J151">
        <v>0.19381818200000001</v>
      </c>
      <c r="K151">
        <v>1.1331499E-2</v>
      </c>
      <c r="L151" s="1">
        <v>4.6000000000000001E-10</v>
      </c>
      <c r="M151">
        <v>0.35505428900000002</v>
      </c>
      <c r="N151">
        <v>5.1594743730000001</v>
      </c>
      <c r="O151">
        <v>1.5286799999999999E-4</v>
      </c>
      <c r="P151">
        <v>1.5588399999999999E-4</v>
      </c>
      <c r="Q151">
        <v>1.690163732</v>
      </c>
      <c r="R151">
        <v>1.1448574069999999</v>
      </c>
      <c r="S151">
        <v>0.43711587800000001</v>
      </c>
      <c r="T151">
        <v>43</v>
      </c>
      <c r="U151" s="1">
        <v>1.5600000000000001E-8</v>
      </c>
      <c r="V151">
        <v>1.00109E-4</v>
      </c>
      <c r="W151" s="1">
        <v>2.4299999999999999E-12</v>
      </c>
      <c r="X151">
        <v>0.23382529599999999</v>
      </c>
      <c r="Y151">
        <v>43</v>
      </c>
      <c r="Z151">
        <v>9</v>
      </c>
      <c r="AA151">
        <v>1</v>
      </c>
      <c r="AG151">
        <v>304999.8125</v>
      </c>
      <c r="AH151">
        <v>129454.0156</v>
      </c>
      <c r="AI151">
        <v>94968.945309999996</v>
      </c>
      <c r="AO151">
        <v>7093.0190430000002</v>
      </c>
      <c r="AP151">
        <v>14383.7793</v>
      </c>
      <c r="AQ151">
        <v>94968.945309999996</v>
      </c>
      <c r="AW151">
        <v>0.42443966900000002</v>
      </c>
      <c r="AX151">
        <v>0.73361140499999999</v>
      </c>
      <c r="BD151">
        <v>4.777777672</v>
      </c>
      <c r="BE151">
        <v>9</v>
      </c>
      <c r="BK151">
        <v>28.737499</v>
      </c>
      <c r="BL151">
        <v>11.225</v>
      </c>
      <c r="BM151">
        <v>64.142859999999999</v>
      </c>
      <c r="BN151">
        <v>198.461411</v>
      </c>
      <c r="BO151">
        <v>37.799999</v>
      </c>
      <c r="BP151">
        <v>20.299999</v>
      </c>
      <c r="BQ151">
        <v>17.5</v>
      </c>
      <c r="BR151">
        <v>27.799999</v>
      </c>
      <c r="BS151">
        <v>28.15</v>
      </c>
      <c r="BT151">
        <v>31.133333</v>
      </c>
      <c r="BU151">
        <v>26.066666000000001</v>
      </c>
      <c r="BV151">
        <v>627</v>
      </c>
      <c r="BW151">
        <v>166</v>
      </c>
      <c r="BX151">
        <v>10</v>
      </c>
      <c r="BY151">
        <v>84.604202000000001</v>
      </c>
      <c r="BZ151">
        <v>332</v>
      </c>
      <c r="CA151">
        <v>32</v>
      </c>
      <c r="CB151">
        <v>120</v>
      </c>
      <c r="CC151">
        <v>152</v>
      </c>
      <c r="CD151" t="s">
        <v>139</v>
      </c>
      <c r="CE151">
        <v>748992749.10000002</v>
      </c>
      <c r="CF151">
        <v>539273949.60000002</v>
      </c>
      <c r="CG151">
        <v>365152797.19999999</v>
      </c>
      <c r="CH151">
        <v>265104591.69999999</v>
      </c>
      <c r="CI151">
        <v>180536383.40000001</v>
      </c>
      <c r="CJ151">
        <v>126589282.90000001</v>
      </c>
      <c r="CK151">
        <v>5806.0230000000001</v>
      </c>
      <c r="CL151">
        <v>7551.8459999999995</v>
      </c>
      <c r="CM151">
        <v>4264.6499999999996</v>
      </c>
      <c r="CN151">
        <v>3377.855</v>
      </c>
      <c r="CO151">
        <v>2495.1064000000001</v>
      </c>
      <c r="CP151">
        <v>1911.3802000000001</v>
      </c>
      <c r="CQ151">
        <v>22.624548999999998</v>
      </c>
      <c r="CR151">
        <v>1065.4000000000001</v>
      </c>
      <c r="CS151">
        <v>40.160472970000001</v>
      </c>
      <c r="CT151">
        <v>0.71851533999999995</v>
      </c>
      <c r="CU151">
        <v>0.77302340000000003</v>
      </c>
      <c r="CV151">
        <v>0.66400729999999997</v>
      </c>
      <c r="CW151">
        <v>0.61197685999999996</v>
      </c>
      <c r="CX151">
        <v>0.56985699999999995</v>
      </c>
      <c r="CY151">
        <v>0.53021479999999999</v>
      </c>
      <c r="CZ151">
        <v>2979361</v>
      </c>
      <c r="DA151">
        <v>858.27660400000002</v>
      </c>
      <c r="DB151" t="s">
        <v>117</v>
      </c>
      <c r="DC151" t="s">
        <v>137</v>
      </c>
      <c r="DD151" t="s">
        <v>110</v>
      </c>
    </row>
    <row r="152" spans="1:108" x14ac:dyDescent="0.3">
      <c r="A152" t="s">
        <v>277</v>
      </c>
      <c r="B152" s="2">
        <v>2</v>
      </c>
      <c r="C152">
        <v>23302.76758</v>
      </c>
      <c r="D152">
        <v>19112.630860000001</v>
      </c>
      <c r="E152">
        <v>294.07821660000002</v>
      </c>
      <c r="F152">
        <v>1110</v>
      </c>
      <c r="G152">
        <v>21513.240229999999</v>
      </c>
      <c r="H152">
        <v>73102.296879999994</v>
      </c>
      <c r="I152">
        <v>1.2192338709999999</v>
      </c>
      <c r="J152">
        <v>0.63540583799999995</v>
      </c>
      <c r="K152">
        <v>5.1596131000000003E-2</v>
      </c>
      <c r="L152" s="1">
        <v>9.6099999999999997E-9</v>
      </c>
      <c r="M152">
        <v>0.69152945300000002</v>
      </c>
      <c r="N152">
        <v>1.573797345</v>
      </c>
      <c r="O152" s="1">
        <v>8.2100000000000003E-5</v>
      </c>
      <c r="P152">
        <v>1.3679499999999999E-4</v>
      </c>
      <c r="Q152">
        <v>1.2110744710000001</v>
      </c>
      <c r="R152">
        <v>1.083182573</v>
      </c>
      <c r="S152">
        <v>0.31876930599999997</v>
      </c>
      <c r="T152">
        <v>5</v>
      </c>
      <c r="U152" s="1">
        <v>2.0400000000000001E-8</v>
      </c>
      <c r="V152">
        <v>1.4914799999999999E-4</v>
      </c>
      <c r="W152" s="1">
        <v>2.79E-12</v>
      </c>
      <c r="X152">
        <v>0.15184268400000001</v>
      </c>
      <c r="Y152">
        <v>5</v>
      </c>
      <c r="Z152">
        <v>1</v>
      </c>
      <c r="AG152">
        <v>20814.498049999998</v>
      </c>
      <c r="AH152">
        <v>19413.990229999999</v>
      </c>
      <c r="AO152">
        <v>4162.8994140000004</v>
      </c>
      <c r="AP152">
        <v>19413.990229999999</v>
      </c>
      <c r="AW152">
        <v>0.93271481999999994</v>
      </c>
      <c r="BD152">
        <v>5</v>
      </c>
      <c r="BK152">
        <v>27.083310000000001</v>
      </c>
      <c r="BL152">
        <v>7.6798570000000002</v>
      </c>
      <c r="BM152">
        <v>66.625667000000007</v>
      </c>
      <c r="BN152">
        <v>102.255538</v>
      </c>
      <c r="BO152">
        <v>32.863999999999997</v>
      </c>
      <c r="BP152">
        <v>21.336286000000001</v>
      </c>
      <c r="BQ152">
        <v>11.527714</v>
      </c>
      <c r="BR152">
        <v>26.196142999999999</v>
      </c>
      <c r="BS152">
        <v>26.823333000000002</v>
      </c>
      <c r="BT152">
        <v>28.472619000000002</v>
      </c>
      <c r="BU152">
        <v>25.809951999999999</v>
      </c>
      <c r="BV152">
        <v>1287.588571</v>
      </c>
      <c r="BW152">
        <v>223.28857099999999</v>
      </c>
      <c r="BX152">
        <v>22.557143</v>
      </c>
      <c r="BY152">
        <v>60.643397</v>
      </c>
      <c r="BZ152">
        <v>541.13428599999997</v>
      </c>
      <c r="CA152">
        <v>103.29714300000001</v>
      </c>
      <c r="CB152">
        <v>242.688571</v>
      </c>
      <c r="CC152">
        <v>340.68285700000001</v>
      </c>
      <c r="CD152" t="s">
        <v>116</v>
      </c>
      <c r="CE152">
        <v>1329183700</v>
      </c>
      <c r="CF152">
        <v>955385680</v>
      </c>
      <c r="CG152">
        <v>644909060</v>
      </c>
      <c r="CH152">
        <v>466606980</v>
      </c>
      <c r="CI152">
        <v>316621030</v>
      </c>
      <c r="CJ152">
        <v>221063625</v>
      </c>
      <c r="CK152">
        <v>5806.0230000000001</v>
      </c>
      <c r="CL152">
        <v>7551.8459999999995</v>
      </c>
      <c r="CM152">
        <v>4264.6499999999996</v>
      </c>
      <c r="CN152">
        <v>3377.855</v>
      </c>
      <c r="CO152">
        <v>2495.1064000000001</v>
      </c>
      <c r="CP152">
        <v>1911.3802000000001</v>
      </c>
      <c r="CQ152">
        <v>13.681354000000001</v>
      </c>
      <c r="CR152">
        <v>504.5</v>
      </c>
      <c r="CS152">
        <v>31.527093600000001</v>
      </c>
      <c r="CT152">
        <v>0.71851533999999995</v>
      </c>
      <c r="CU152">
        <v>0.77302340000000003</v>
      </c>
      <c r="CV152">
        <v>0.66400729999999997</v>
      </c>
      <c r="CW152">
        <v>0.61197685999999996</v>
      </c>
      <c r="CX152">
        <v>0.56985699999999995</v>
      </c>
      <c r="CY152">
        <v>0.53021479999999999</v>
      </c>
      <c r="CZ152">
        <v>159036.0007</v>
      </c>
      <c r="DA152">
        <v>535.107846</v>
      </c>
      <c r="DB152" t="s">
        <v>110</v>
      </c>
      <c r="DC152" t="s">
        <v>110</v>
      </c>
      <c r="DD152" t="s">
        <v>110</v>
      </c>
    </row>
    <row r="153" spans="1:108" x14ac:dyDescent="0.3">
      <c r="A153" t="s">
        <v>278</v>
      </c>
      <c r="B153" s="2">
        <v>3</v>
      </c>
      <c r="C153">
        <v>79877.460940000004</v>
      </c>
      <c r="D153">
        <v>43293.457029999998</v>
      </c>
      <c r="E153">
        <v>1321.067505</v>
      </c>
      <c r="F153">
        <v>2197</v>
      </c>
      <c r="G153">
        <v>57376.835939999997</v>
      </c>
      <c r="H153">
        <v>183540.42189999999</v>
      </c>
      <c r="I153">
        <v>1.8450238699999999</v>
      </c>
      <c r="J153">
        <v>0.40128397900000001</v>
      </c>
      <c r="K153">
        <v>3.8290712999999997E-2</v>
      </c>
      <c r="L153" s="1">
        <v>1.6999999999999999E-9</v>
      </c>
      <c r="M153">
        <v>0.49280083200000002</v>
      </c>
      <c r="N153">
        <v>2.4920008180000002</v>
      </c>
      <c r="O153">
        <v>1.3076099999999999E-4</v>
      </c>
      <c r="P153">
        <v>1.63616E-4</v>
      </c>
      <c r="Q153">
        <v>1.434631824</v>
      </c>
      <c r="R153">
        <v>1.3921551700000001</v>
      </c>
      <c r="S153">
        <v>0.435203642</v>
      </c>
      <c r="T153">
        <v>18</v>
      </c>
      <c r="U153" s="1">
        <v>1.8200000000000001E-8</v>
      </c>
      <c r="V153">
        <v>1.11035E-4</v>
      </c>
      <c r="W153" s="1">
        <v>2.9700000000000001E-12</v>
      </c>
      <c r="X153">
        <v>0.35946494299999998</v>
      </c>
      <c r="Y153">
        <v>18</v>
      </c>
      <c r="Z153">
        <v>5</v>
      </c>
      <c r="AA153">
        <v>1</v>
      </c>
      <c r="AG153">
        <v>110348.7344</v>
      </c>
      <c r="AH153">
        <v>65803.039059999996</v>
      </c>
      <c r="AI153">
        <v>39996.351560000003</v>
      </c>
      <c r="AO153">
        <v>6130.4853519999997</v>
      </c>
      <c r="AP153">
        <v>13160.60742</v>
      </c>
      <c r="AQ153">
        <v>39996.351560000003</v>
      </c>
      <c r="AW153">
        <v>0.59631890099999996</v>
      </c>
      <c r="AX153">
        <v>0.6078192</v>
      </c>
      <c r="BD153">
        <v>3.5999999049999998</v>
      </c>
      <c r="BE153">
        <v>5</v>
      </c>
      <c r="BK153">
        <v>19.996504999999999</v>
      </c>
      <c r="BL153">
        <v>9.6967990000000004</v>
      </c>
      <c r="BM153">
        <v>59.289991000000001</v>
      </c>
      <c r="BN153">
        <v>149.724108</v>
      </c>
      <c r="BO153">
        <v>28.361523999999999</v>
      </c>
      <c r="BP153">
        <v>12.012406</v>
      </c>
      <c r="BQ153">
        <v>16.349118000000001</v>
      </c>
      <c r="BR153">
        <v>19.587551999999999</v>
      </c>
      <c r="BS153">
        <v>19.914431</v>
      </c>
      <c r="BT153">
        <v>22.168398</v>
      </c>
      <c r="BU153">
        <v>18.365859</v>
      </c>
      <c r="BV153">
        <v>1305.466625</v>
      </c>
      <c r="BW153">
        <v>280.501259</v>
      </c>
      <c r="BX153">
        <v>5.7890430000000004</v>
      </c>
      <c r="BY153">
        <v>79.293571</v>
      </c>
      <c r="BZ153">
        <v>640.17380400000002</v>
      </c>
      <c r="CA153">
        <v>25.237406</v>
      </c>
      <c r="CB153">
        <v>209.00314900000001</v>
      </c>
      <c r="CC153">
        <v>134.646725</v>
      </c>
      <c r="CD153" t="s">
        <v>116</v>
      </c>
      <c r="CE153">
        <v>182477027.90000001</v>
      </c>
      <c r="CF153">
        <v>132652657.5</v>
      </c>
      <c r="CG153">
        <v>91583505.189999998</v>
      </c>
      <c r="CH153">
        <v>67409211.560000002</v>
      </c>
      <c r="CI153">
        <v>46391420.630000003</v>
      </c>
      <c r="CJ153">
        <v>32931227.190000001</v>
      </c>
      <c r="CK153">
        <v>5673.954694</v>
      </c>
      <c r="CL153">
        <v>7380.0659999999998</v>
      </c>
      <c r="CM153">
        <v>4184.225719</v>
      </c>
      <c r="CN153">
        <v>3271.1312379999999</v>
      </c>
      <c r="CO153">
        <v>2437.008738</v>
      </c>
      <c r="CP153">
        <v>1885.294506</v>
      </c>
      <c r="CQ153">
        <v>2.3732329999999999</v>
      </c>
      <c r="CR153">
        <v>438.933333</v>
      </c>
      <c r="CS153">
        <v>7.768052516</v>
      </c>
      <c r="CT153">
        <v>0.70646130200000001</v>
      </c>
      <c r="CU153">
        <v>0.76005492500000005</v>
      </c>
      <c r="CV153">
        <v>0.65286770699999996</v>
      </c>
      <c r="CW153">
        <v>0.601710148</v>
      </c>
      <c r="CX153">
        <v>0.56029689999999999</v>
      </c>
      <c r="CY153">
        <v>0.521319749</v>
      </c>
      <c r="CZ153">
        <v>305593.12160000001</v>
      </c>
      <c r="DA153">
        <v>230.09446700000001</v>
      </c>
      <c r="DB153" t="s">
        <v>121</v>
      </c>
      <c r="DC153" t="s">
        <v>110</v>
      </c>
      <c r="DD153" t="s">
        <v>110</v>
      </c>
    </row>
    <row r="154" spans="1:108" x14ac:dyDescent="0.3">
      <c r="A154" t="s">
        <v>279</v>
      </c>
      <c r="B154" s="2">
        <v>4</v>
      </c>
      <c r="C154">
        <v>144345.04689999999</v>
      </c>
      <c r="D154">
        <v>108471.22659999999</v>
      </c>
      <c r="E154">
        <v>5049.8032229999999</v>
      </c>
      <c r="F154">
        <v>779</v>
      </c>
      <c r="G154">
        <v>112941.72659999999</v>
      </c>
      <c r="H154">
        <v>383738.8125</v>
      </c>
      <c r="I154">
        <v>1.330721974</v>
      </c>
      <c r="J154">
        <v>0.395881861</v>
      </c>
      <c r="K154">
        <v>6.8973619999999998E-3</v>
      </c>
      <c r="L154" s="1">
        <v>4.4200000000000002E-10</v>
      </c>
      <c r="M154">
        <v>0.43093609799999999</v>
      </c>
      <c r="N154">
        <v>2.5260059830000001</v>
      </c>
      <c r="O154">
        <v>2.2150499999999999E-4</v>
      </c>
      <c r="P154">
        <v>1.5755500000000001E-4</v>
      </c>
      <c r="Q154">
        <v>1.534156799</v>
      </c>
      <c r="R154">
        <v>1.2780488729999999</v>
      </c>
      <c r="S154">
        <v>0.37615442300000002</v>
      </c>
      <c r="T154">
        <v>66</v>
      </c>
      <c r="U154" s="1">
        <v>1.6800000000000002E-8</v>
      </c>
      <c r="V154">
        <v>1.06835E-4</v>
      </c>
      <c r="W154" s="1">
        <v>2.6499999999999998E-12</v>
      </c>
      <c r="X154">
        <v>0.12273542599999999</v>
      </c>
      <c r="Y154">
        <v>66</v>
      </c>
      <c r="Z154">
        <v>15</v>
      </c>
      <c r="AA154">
        <v>3</v>
      </c>
      <c r="AB154">
        <v>1</v>
      </c>
      <c r="AG154">
        <v>395879.46879999997</v>
      </c>
      <c r="AH154">
        <v>242612.17189999999</v>
      </c>
      <c r="AI154">
        <v>113118.7188</v>
      </c>
      <c r="AJ154">
        <v>44011.859380000002</v>
      </c>
      <c r="AO154">
        <v>5998.173828</v>
      </c>
      <c r="AP154">
        <v>16174.14453</v>
      </c>
      <c r="AQ154">
        <v>37706.238279999998</v>
      </c>
      <c r="AR154">
        <v>44011.859380000002</v>
      </c>
      <c r="AW154">
        <v>0.61284351299999995</v>
      </c>
      <c r="AX154">
        <v>0.46625328100000002</v>
      </c>
      <c r="AY154">
        <v>0.38907670999999999</v>
      </c>
      <c r="BD154">
        <v>4.4000000950000002</v>
      </c>
      <c r="BE154">
        <v>5</v>
      </c>
      <c r="BF154">
        <v>3</v>
      </c>
      <c r="BK154">
        <v>24.256924000000001</v>
      </c>
      <c r="BL154">
        <v>10.948801</v>
      </c>
      <c r="BM154">
        <v>56.073171000000002</v>
      </c>
      <c r="BN154">
        <v>230.12914499999999</v>
      </c>
      <c r="BO154">
        <v>34.413164999999999</v>
      </c>
      <c r="BP154">
        <v>14.884149000000001</v>
      </c>
      <c r="BQ154">
        <v>19.529015999999999</v>
      </c>
      <c r="BR154">
        <v>24.021235000000001</v>
      </c>
      <c r="BS154">
        <v>23.615523</v>
      </c>
      <c r="BT154">
        <v>27.222283000000001</v>
      </c>
      <c r="BU154">
        <v>21.301394999999999</v>
      </c>
      <c r="BV154">
        <v>733.05272600000001</v>
      </c>
      <c r="BW154">
        <v>161.95955499999999</v>
      </c>
      <c r="BX154">
        <v>2.1953499999999999</v>
      </c>
      <c r="BY154">
        <v>85.843784999999997</v>
      </c>
      <c r="BZ154">
        <v>393.99345</v>
      </c>
      <c r="CA154">
        <v>11.758801</v>
      </c>
      <c r="CB154">
        <v>129.89127199999999</v>
      </c>
      <c r="CC154">
        <v>76.723596000000001</v>
      </c>
      <c r="CD154" t="s">
        <v>139</v>
      </c>
      <c r="CE154">
        <v>1039622198</v>
      </c>
      <c r="CF154">
        <v>737837947.89999998</v>
      </c>
      <c r="CG154">
        <v>501441029.10000002</v>
      </c>
      <c r="CH154">
        <v>333451627.5</v>
      </c>
      <c r="CI154">
        <v>229324442.90000001</v>
      </c>
      <c r="CJ154">
        <v>161679231.69999999</v>
      </c>
      <c r="CK154">
        <v>5264.4856529999997</v>
      </c>
      <c r="CL154">
        <v>6847.4734840000001</v>
      </c>
      <c r="CM154">
        <v>3927.7426690000002</v>
      </c>
      <c r="CN154">
        <v>2936.063079</v>
      </c>
      <c r="CO154">
        <v>2254.0422269999999</v>
      </c>
      <c r="CP154">
        <v>1802.801784</v>
      </c>
      <c r="CQ154">
        <v>19.321847999999999</v>
      </c>
      <c r="CR154">
        <v>1352.387097</v>
      </c>
      <c r="CS154">
        <v>35.16514806</v>
      </c>
      <c r="CT154">
        <v>0.66780858099999996</v>
      </c>
      <c r="CU154">
        <v>0.71846995000000002</v>
      </c>
      <c r="CV154">
        <v>0.61714726399999997</v>
      </c>
      <c r="CW154">
        <v>0.56878869899999995</v>
      </c>
      <c r="CX154">
        <v>0.52964129000000004</v>
      </c>
      <c r="CY154">
        <v>0.49279669999999998</v>
      </c>
      <c r="CZ154">
        <v>5407171</v>
      </c>
      <c r="DA154">
        <v>1065.4166110000001</v>
      </c>
      <c r="DB154" t="s">
        <v>117</v>
      </c>
      <c r="DC154" t="s">
        <v>201</v>
      </c>
      <c r="DD154" t="s">
        <v>114</v>
      </c>
    </row>
    <row r="155" spans="1:108" x14ac:dyDescent="0.3">
      <c r="A155" t="s">
        <v>280</v>
      </c>
      <c r="B155" s="2">
        <v>6</v>
      </c>
      <c r="C155">
        <v>898543.875</v>
      </c>
      <c r="D155">
        <v>541031.3125</v>
      </c>
      <c r="E155">
        <v>128209.91409999999</v>
      </c>
      <c r="F155">
        <v>1125</v>
      </c>
      <c r="G155">
        <v>558456.9375</v>
      </c>
      <c r="H155">
        <v>2168122.75</v>
      </c>
      <c r="I155">
        <v>1.660798311</v>
      </c>
      <c r="J155">
        <v>0.411095023</v>
      </c>
      <c r="K155">
        <v>2.014479E-3</v>
      </c>
      <c r="L155" s="1">
        <v>1.7700000000000001E-11</v>
      </c>
      <c r="M155">
        <v>0.34273916500000001</v>
      </c>
      <c r="N155">
        <v>2.4325275419999999</v>
      </c>
      <c r="O155">
        <v>9.6120000000000005E-4</v>
      </c>
      <c r="P155">
        <v>1.58753E-4</v>
      </c>
      <c r="Q155">
        <v>1.7202608589999999</v>
      </c>
      <c r="R155">
        <v>1.608976126</v>
      </c>
      <c r="S155">
        <v>0.414434046</v>
      </c>
      <c r="T155">
        <v>1646</v>
      </c>
      <c r="U155" s="1">
        <v>1.63E-8</v>
      </c>
      <c r="V155">
        <v>1.02389E-4</v>
      </c>
      <c r="W155" s="1">
        <v>2.5799999999999999E-12</v>
      </c>
      <c r="X155">
        <v>0.17859680999999999</v>
      </c>
      <c r="Y155">
        <v>1646</v>
      </c>
      <c r="Z155">
        <v>351</v>
      </c>
      <c r="AA155">
        <v>66</v>
      </c>
      <c r="AB155">
        <v>16</v>
      </c>
      <c r="AC155">
        <v>4</v>
      </c>
      <c r="AD155">
        <v>1</v>
      </c>
      <c r="AG155">
        <v>10488742</v>
      </c>
      <c r="AH155">
        <v>5251639</v>
      </c>
      <c r="AI155">
        <v>2057882.25</v>
      </c>
      <c r="AJ155">
        <v>1169442</v>
      </c>
      <c r="AK155">
        <v>998446.625</v>
      </c>
      <c r="AL155">
        <v>387521.65629999997</v>
      </c>
      <c r="AO155">
        <v>6372.2612300000001</v>
      </c>
      <c r="AP155">
        <v>14961.934569999999</v>
      </c>
      <c r="AQ155">
        <v>31180.033200000002</v>
      </c>
      <c r="AR155">
        <v>73090.125</v>
      </c>
      <c r="AS155">
        <v>249611.6563</v>
      </c>
      <c r="AT155">
        <v>387521.65629999997</v>
      </c>
      <c r="AW155">
        <v>0.50069290399999999</v>
      </c>
      <c r="AX155">
        <v>0.39185523999999999</v>
      </c>
      <c r="AY155">
        <v>0.56827449799999996</v>
      </c>
      <c r="AZ155">
        <v>0.85378038899999997</v>
      </c>
      <c r="BA155">
        <v>0.38812455499999998</v>
      </c>
      <c r="BD155">
        <v>4.689458847</v>
      </c>
      <c r="BE155">
        <v>5.3181819920000004</v>
      </c>
      <c r="BF155">
        <v>4.125</v>
      </c>
      <c r="BG155">
        <v>4</v>
      </c>
      <c r="BH155">
        <v>4</v>
      </c>
      <c r="BK155">
        <v>25.62659</v>
      </c>
      <c r="BL155">
        <v>12.308767</v>
      </c>
      <c r="BM155">
        <v>53.446810999999997</v>
      </c>
      <c r="BN155">
        <v>270.92728099999999</v>
      </c>
      <c r="BO155">
        <v>37.686070999999998</v>
      </c>
      <c r="BP155">
        <v>14.604778</v>
      </c>
      <c r="BQ155">
        <v>23.081292999999999</v>
      </c>
      <c r="BR155">
        <v>24.951908</v>
      </c>
      <c r="BS155">
        <v>24.621566000000001</v>
      </c>
      <c r="BT155">
        <v>29.422004999999999</v>
      </c>
      <c r="BU155">
        <v>22.634793999999999</v>
      </c>
      <c r="BV155">
        <v>911.17223999999999</v>
      </c>
      <c r="BW155">
        <v>267.76462700000002</v>
      </c>
      <c r="BX155">
        <v>0.88037500000000002</v>
      </c>
      <c r="BY155">
        <v>105.50870399999999</v>
      </c>
      <c r="BZ155">
        <v>587.28430800000001</v>
      </c>
      <c r="CA155">
        <v>8.0985279999999999</v>
      </c>
      <c r="CB155">
        <v>94.500816</v>
      </c>
      <c r="CC155">
        <v>34.233803999999999</v>
      </c>
      <c r="CD155" t="s">
        <v>139</v>
      </c>
      <c r="CE155">
        <v>237533942.30000001</v>
      </c>
      <c r="CF155">
        <v>171757108.69999999</v>
      </c>
      <c r="CG155">
        <v>118038660.40000001</v>
      </c>
      <c r="CH155">
        <v>79993440.390000001</v>
      </c>
      <c r="CI155">
        <v>64291547.460000001</v>
      </c>
      <c r="CJ155">
        <v>45274181.950000003</v>
      </c>
      <c r="CK155">
        <v>6151.495645</v>
      </c>
      <c r="CL155">
        <v>8001.2002300000004</v>
      </c>
      <c r="CM155">
        <v>4530.0122609999999</v>
      </c>
      <c r="CN155">
        <v>3305.3817760000002</v>
      </c>
      <c r="CO155">
        <v>2919.4058620000001</v>
      </c>
      <c r="CP155">
        <v>2319.4565940000002</v>
      </c>
      <c r="CQ155">
        <v>4.0474639999999997</v>
      </c>
      <c r="CR155">
        <v>380.04873400000002</v>
      </c>
      <c r="CS155">
        <v>10.578235790000001</v>
      </c>
      <c r="CT155">
        <v>0.68803787400000005</v>
      </c>
      <c r="CU155">
        <v>0.74023389699999997</v>
      </c>
      <c r="CV155">
        <v>0.63584195399999999</v>
      </c>
      <c r="CW155">
        <v>0.58601850899999997</v>
      </c>
      <c r="CX155">
        <v>0.54568522200000003</v>
      </c>
      <c r="CY155">
        <v>0.50772451500000004</v>
      </c>
      <c r="CZ155">
        <v>41648070</v>
      </c>
      <c r="DA155">
        <v>322.81914599999999</v>
      </c>
      <c r="DB155" t="s">
        <v>117</v>
      </c>
      <c r="DC155" t="s">
        <v>137</v>
      </c>
      <c r="DD155" t="s">
        <v>135</v>
      </c>
    </row>
    <row r="156" spans="1:108" x14ac:dyDescent="0.3">
      <c r="A156" t="s">
        <v>281</v>
      </c>
      <c r="B156" s="2">
        <v>3</v>
      </c>
      <c r="C156">
        <v>61906.386720000002</v>
      </c>
      <c r="D156">
        <v>51985.570310000003</v>
      </c>
      <c r="E156">
        <v>1925.747437</v>
      </c>
      <c r="F156">
        <v>283</v>
      </c>
      <c r="G156">
        <v>55600.3125</v>
      </c>
      <c r="H156">
        <v>222975.51560000001</v>
      </c>
      <c r="I156">
        <v>1.19083786</v>
      </c>
      <c r="J156">
        <v>0.62293803699999994</v>
      </c>
      <c r="K156">
        <v>5.0898999999999996E-3</v>
      </c>
      <c r="L156" s="1">
        <v>1.45E-9</v>
      </c>
      <c r="M156">
        <v>0.48673754899999999</v>
      </c>
      <c r="N156">
        <v>1.605296016</v>
      </c>
      <c r="O156">
        <v>1.6593700000000001E-4</v>
      </c>
      <c r="P156">
        <v>1.4990500000000001E-4</v>
      </c>
      <c r="Q156">
        <v>1.443539739</v>
      </c>
      <c r="R156">
        <v>1.1134179829999999</v>
      </c>
      <c r="S156">
        <v>0.27763760100000001</v>
      </c>
      <c r="T156">
        <v>30</v>
      </c>
      <c r="U156" s="1">
        <v>1.92E-8</v>
      </c>
      <c r="V156">
        <v>1.2816999999999999E-4</v>
      </c>
      <c r="W156" s="1">
        <v>2.8799999999999998E-12</v>
      </c>
      <c r="X156">
        <v>4.2423009999999997E-2</v>
      </c>
      <c r="Y156">
        <v>30</v>
      </c>
      <c r="Z156">
        <v>6</v>
      </c>
      <c r="AA156">
        <v>1</v>
      </c>
      <c r="AG156">
        <v>157209.82810000001</v>
      </c>
      <c r="AH156">
        <v>89143.226559999996</v>
      </c>
      <c r="AI156">
        <v>42325.402340000001</v>
      </c>
      <c r="AO156">
        <v>5240.3276370000003</v>
      </c>
      <c r="AP156">
        <v>14857.204100000001</v>
      </c>
      <c r="AQ156">
        <v>42325.402340000001</v>
      </c>
      <c r="AW156">
        <v>0.56703340999999996</v>
      </c>
      <c r="AX156">
        <v>0.47480222599999999</v>
      </c>
      <c r="BD156">
        <v>5</v>
      </c>
      <c r="BE156">
        <v>6</v>
      </c>
      <c r="BK156">
        <v>26.471374000000001</v>
      </c>
      <c r="BL156">
        <v>12.301519000000001</v>
      </c>
      <c r="BM156">
        <v>48.900568</v>
      </c>
      <c r="BN156">
        <v>339.891571</v>
      </c>
      <c r="BO156">
        <v>39.759579000000002</v>
      </c>
      <c r="BP156">
        <v>14.601305</v>
      </c>
      <c r="BQ156">
        <v>25.158273999999999</v>
      </c>
      <c r="BR156">
        <v>25.854420999999999</v>
      </c>
      <c r="BS156">
        <v>23.251374999999999</v>
      </c>
      <c r="BT156">
        <v>31.016365</v>
      </c>
      <c r="BU156">
        <v>22.487544</v>
      </c>
      <c r="BV156">
        <v>887.06821100000002</v>
      </c>
      <c r="BW156">
        <v>221.75284199999999</v>
      </c>
      <c r="BX156">
        <v>1</v>
      </c>
      <c r="BY156">
        <v>116.260715</v>
      </c>
      <c r="BZ156">
        <v>617.15621099999998</v>
      </c>
      <c r="CA156">
        <v>7.1920000000000002</v>
      </c>
      <c r="CB156">
        <v>63.782736999999997</v>
      </c>
      <c r="CC156">
        <v>17.269053</v>
      </c>
      <c r="CD156" t="s">
        <v>116</v>
      </c>
      <c r="CE156">
        <v>192360930.90000001</v>
      </c>
      <c r="CF156">
        <v>139994125</v>
      </c>
      <c r="CG156">
        <v>87265037.480000004</v>
      </c>
      <c r="CH156">
        <v>63191948</v>
      </c>
      <c r="CI156">
        <v>45150787.57</v>
      </c>
      <c r="CJ156">
        <v>33814001.130000003</v>
      </c>
      <c r="CK156">
        <v>5335.8296</v>
      </c>
      <c r="CL156">
        <v>6940.27</v>
      </c>
      <c r="CM156">
        <v>3536.0819999999999</v>
      </c>
      <c r="CN156">
        <v>2738.8456999999999</v>
      </c>
      <c r="CO156">
        <v>2112.2750999999998</v>
      </c>
      <c r="CP156">
        <v>1718.3323</v>
      </c>
      <c r="CQ156">
        <v>2.8326519999999999</v>
      </c>
      <c r="CR156">
        <v>463.347826</v>
      </c>
      <c r="CS156">
        <v>11.08679796</v>
      </c>
      <c r="CT156">
        <v>0.59624169999999999</v>
      </c>
      <c r="CU156">
        <v>0.64147390000000004</v>
      </c>
      <c r="CV156">
        <v>0.55100959999999999</v>
      </c>
      <c r="CW156">
        <v>0.50783350000000005</v>
      </c>
      <c r="CX156">
        <v>0.47288138000000002</v>
      </c>
      <c r="CY156">
        <v>0.43998527999999998</v>
      </c>
      <c r="CZ156">
        <v>478193.7672</v>
      </c>
      <c r="DA156">
        <v>245.78905599999999</v>
      </c>
      <c r="DB156" t="s">
        <v>117</v>
      </c>
      <c r="DC156" t="s">
        <v>137</v>
      </c>
      <c r="DD156" t="s">
        <v>186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49EC2E-6EAA-4ED5-B6D6-6938731671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Flood Risk by Basin Size</vt:lpstr>
      <vt:lpstr>Soil Type Impact</vt:lpstr>
      <vt:lpstr>Land Cover Impact</vt:lpstr>
      <vt:lpstr>Population Exposure</vt:lpstr>
      <vt:lpstr>Table1</vt:lpstr>
      <vt:lpstr>Population vs Flood Risk</vt:lpstr>
      <vt:lpstr>Flood Dashboard</vt:lpstr>
      <vt:lpstr>catchment_characteristics_indof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dc:creator>
  <cp:lastModifiedBy>shekhawatsoumya2@gmail.com</cp:lastModifiedBy>
  <dcterms:created xsi:type="dcterms:W3CDTF">2026-03-16T15:22:23Z</dcterms:created>
  <dcterms:modified xsi:type="dcterms:W3CDTF">2026-03-16T18:34:02Z</dcterms:modified>
</cp:coreProperties>
</file>