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aree\Desktop\Master List\"/>
    </mc:Choice>
  </mc:AlternateContent>
  <xr:revisionPtr revIDLastSave="0" documentId="13_ncr:1_{87F4C272-0FEC-44D0-8D34-97C59CB3C5F5}" xr6:coauthVersionLast="45" xr6:coauthVersionMax="46" xr10:uidLastSave="{00000000-0000-0000-0000-000000000000}"/>
  <bookViews>
    <workbookView xWindow="-120" yWindow="-120" windowWidth="20730" windowHeight="11310" xr2:uid="{D03262A1-B5B1-42E3-B9A0-92C21161C312}"/>
  </bookViews>
  <sheets>
    <sheet name="Introduction" sheetId="7" r:id="rId1"/>
    <sheet name="Setup" sheetId="8" r:id="rId2"/>
    <sheet name="Employee Info" sheetId="2" r:id="rId3"/>
    <sheet name="Payroll Calculator" sheetId="3" r:id="rId4"/>
    <sheet name="Dashboard" sheetId="9" r:id="rId5"/>
  </sheets>
  <definedNames>
    <definedName name="EmployeeIDs">OFFSET('Employee Info'!$B$5,0,0,COUNTA('Employee Info'!$B:$B)-2,1)</definedName>
    <definedName name="Status">Table1[Tax Filing Status]</definedName>
  </definedNames>
  <calcPr calcId="181029"/>
</workbook>
</file>

<file path=xl/calcChain.xml><?xml version="1.0" encoding="utf-8"?>
<calcChain xmlns="http://schemas.openxmlformats.org/spreadsheetml/2006/main">
  <c r="N4" i="9" l="1"/>
  <c r="N3" i="9"/>
  <c r="N9" i="9"/>
  <c r="C9" i="9" s="1"/>
  <c r="N8" i="9"/>
  <c r="C8" i="9" s="1"/>
  <c r="N7" i="9"/>
  <c r="C7" i="9" s="1"/>
  <c r="N6" i="9"/>
  <c r="C6" i="9" s="1"/>
  <c r="N5" i="9"/>
  <c r="C5" i="9"/>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N10" i="9" l="1"/>
  <c r="N11" i="9" s="1"/>
  <c r="C10" i="9" l="1"/>
  <c r="C11" i="9" s="1"/>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D5" i="3" l="1"/>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E13" i="3"/>
  <c r="D13" i="3"/>
  <c r="E12" i="3"/>
  <c r="D12" i="3"/>
  <c r="E11" i="3"/>
  <c r="D11" i="3"/>
  <c r="E10" i="3"/>
  <c r="D10" i="3"/>
  <c r="E9" i="3"/>
  <c r="D9" i="3"/>
  <c r="E8" i="3"/>
  <c r="D8" i="3"/>
  <c r="E7" i="3"/>
  <c r="D7" i="3"/>
  <c r="E6" i="3"/>
  <c r="D6" i="3"/>
  <c r="E5"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U99" i="2"/>
  <c r="U98" i="2"/>
  <c r="U97" i="2"/>
  <c r="U96" i="2"/>
  <c r="U95" i="2"/>
  <c r="U94" i="2"/>
  <c r="U93" i="2"/>
  <c r="U92" i="2"/>
  <c r="U91" i="2"/>
  <c r="U90" i="2"/>
  <c r="U89" i="2"/>
  <c r="U88" i="2"/>
  <c r="U87" i="2"/>
  <c r="U86" i="2"/>
  <c r="U85" i="2"/>
  <c r="U84" i="2"/>
  <c r="U83" i="2"/>
  <c r="U82" i="2"/>
  <c r="U81" i="2"/>
  <c r="U80" i="2"/>
  <c r="U79" i="2"/>
  <c r="U78" i="2"/>
  <c r="U77" i="2"/>
  <c r="U76" i="2"/>
  <c r="U75" i="2"/>
  <c r="U74" i="2"/>
  <c r="U73" i="2"/>
  <c r="U72" i="2"/>
  <c r="U71" i="2"/>
  <c r="U70" i="2"/>
  <c r="U69" i="2"/>
  <c r="U68" i="2"/>
  <c r="U67" i="2"/>
  <c r="U66" i="2"/>
  <c r="U65" i="2"/>
  <c r="U64" i="2"/>
  <c r="U63" i="2"/>
  <c r="U62" i="2"/>
  <c r="U61" i="2"/>
  <c r="U60" i="2"/>
  <c r="U59" i="2"/>
  <c r="U58" i="2"/>
  <c r="U57" i="2"/>
  <c r="U56"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7" i="2"/>
  <c r="I7" i="2"/>
  <c r="J6" i="2"/>
  <c r="I6" i="2"/>
  <c r="J5" i="2"/>
  <c r="I5" i="2"/>
  <c r="Q6" i="3" l="1"/>
  <c r="R6" i="3"/>
  <c r="S6" i="3"/>
  <c r="N12" i="9"/>
  <c r="C12" i="9" s="1"/>
  <c r="R5" i="3"/>
  <c r="S5" i="3"/>
  <c r="Q5" i="3"/>
  <c r="U6" i="3" l="1"/>
  <c r="U5" i="3"/>
  <c r="N13" i="9" s="1"/>
  <c r="C13" i="9" s="1"/>
</calcChain>
</file>

<file path=xl/sharedStrings.xml><?xml version="1.0" encoding="utf-8"?>
<sst xmlns="http://schemas.openxmlformats.org/spreadsheetml/2006/main" count="140" uniqueCount="112">
  <si>
    <t>Employee Information</t>
  </si>
  <si>
    <t>Employee ID</t>
  </si>
  <si>
    <t>Name</t>
  </si>
  <si>
    <t>Tax Status</t>
  </si>
  <si>
    <t>Local Tax</t>
  </si>
  <si>
    <t>Vision Insurance Deduction</t>
  </si>
  <si>
    <t>Dental Insurance Deduction</t>
  </si>
  <si>
    <t>Total Post-Tax Deductions</t>
  </si>
  <si>
    <t>Jane Doe</t>
  </si>
  <si>
    <t>Single</t>
  </si>
  <si>
    <t>Employee Name</t>
  </si>
  <si>
    <t>Regular Hours Worked</t>
  </si>
  <si>
    <t>Vacation Hours</t>
  </si>
  <si>
    <t>Sick Hours</t>
  </si>
  <si>
    <t>Overtime Hours</t>
  </si>
  <si>
    <t>Gross Pay</t>
  </si>
  <si>
    <t>Medicare</t>
  </si>
  <si>
    <t>Other Post-Tax Deductions</t>
  </si>
  <si>
    <t>Net Pay</t>
  </si>
  <si>
    <t>Navigation</t>
  </si>
  <si>
    <t>Title</t>
  </si>
  <si>
    <t>Content</t>
  </si>
  <si>
    <t>Customization difficulty (1-3)</t>
  </si>
  <si>
    <t>Explanation of sheets</t>
  </si>
  <si>
    <t>How to customize</t>
  </si>
  <si>
    <t>1)</t>
  </si>
  <si>
    <t>2)</t>
  </si>
  <si>
    <t>3)</t>
  </si>
  <si>
    <t>Enter Employee Information</t>
  </si>
  <si>
    <t>Payroll Template</t>
  </si>
  <si>
    <t>Employee Info:</t>
  </si>
  <si>
    <t>Payroll Calculator:</t>
  </si>
  <si>
    <t>Introduction</t>
  </si>
  <si>
    <t>"Employee Info"</t>
  </si>
  <si>
    <t>Married filing jointly</t>
  </si>
  <si>
    <t>Head of household</t>
  </si>
  <si>
    <t>Payroll Calculator</t>
  </si>
  <si>
    <t>Specify your employee's hourly wage, salary if applicable, tax status, federal allowance, deductions, and taxes.</t>
  </si>
  <si>
    <t>"Payroll Calculator"</t>
  </si>
  <si>
    <t>Simply set up your employee's information in the Emplyee Info Tab, then fill out the remaining information on the Payroll Calculator Tab.</t>
  </si>
  <si>
    <t>This payroll template allows you to quickly and easily calculate and keep a record of your company payroll.</t>
  </si>
  <si>
    <t>SS Tax</t>
  </si>
  <si>
    <t>Federal Allowance 
(Form W-4)</t>
  </si>
  <si>
    <t>Hourly 
Wage</t>
  </si>
  <si>
    <t>Medicare 
Tax</t>
  </si>
  <si>
    <t>401k 
Deduction</t>
  </si>
  <si>
    <t>Health Insurance 
Deduction</t>
  </si>
  <si>
    <t>Total Pre-Tax Deductions</t>
  </si>
  <si>
    <t>Post-Tax Deduction 1</t>
  </si>
  <si>
    <t>Post-Tax Deduction 2</t>
  </si>
  <si>
    <t>Social Security Tax Rate</t>
  </si>
  <si>
    <t>Medicare Tax Rate</t>
  </si>
  <si>
    <t>Other Pre-Tax Deduction 1</t>
  </si>
  <si>
    <t>Other Pre-Tax Deduction 2</t>
  </si>
  <si>
    <t>Local Income Tax Rate</t>
  </si>
  <si>
    <t>Other Tax
(%)</t>
  </si>
  <si>
    <t>Tax Rates</t>
  </si>
  <si>
    <t>Rate (%)</t>
  </si>
  <si>
    <t>From Date</t>
  </si>
  <si>
    <t>To Date</t>
  </si>
  <si>
    <t>Bonus/Other 
Taxable Income</t>
  </si>
  <si>
    <t>Overtime Wage</t>
  </si>
  <si>
    <t>Federal Tax Withheld</t>
  </si>
  <si>
    <t>State Tax Withheld</t>
  </si>
  <si>
    <t xml:space="preserve"> Pre-Tax Benefits
(click for details)</t>
  </si>
  <si>
    <t>Setup:</t>
  </si>
  <si>
    <t>Current Pay Period</t>
  </si>
  <si>
    <t>Setup</t>
  </si>
  <si>
    <t>Enter tax filing options, update standard tax rates and enter the start and end date for the current Pay Period being processed.</t>
  </si>
  <si>
    <t>Enter employee information and all relevant deduction information for each employee. Note that the Employee ID is required for sheet to work and should be entered as a unique value for each employee.</t>
  </si>
  <si>
    <t>Enter time employee worked and other relevant information. Do not type in gray cells, which contain formulas.</t>
  </si>
  <si>
    <t>"Setup"</t>
  </si>
  <si>
    <t>Tax Filing Status</t>
  </si>
  <si>
    <t>Use this tab to update the tax rates based on the current IRS and local tax rates for your area. Also enter start and end dates for payroll period.</t>
  </si>
  <si>
    <t>If there are pre-tax or post-tax deductions not listed please use the "other pre-tax deductions" and "post-tax deductions" columns. The column headers can be renamed as needed by selecting that cell and typing in a new name.</t>
  </si>
  <si>
    <t>Select the Employee ID from the drop-down menu or manually type in the Employee ID. *Note: if an ID is entered that has not been set up on the Employee Info tab, the entry will be rejected.</t>
  </si>
  <si>
    <t>Enter hours worked, overtime, bonus pay, etc. *Note: If some of these columns are not needed they can be hidden by selecting a cell in that column and typing the following keys on your keyboard: alt + o + c + h (do not type the "+" or spaces).</t>
  </si>
  <si>
    <t>Manually enter federal and state withholding numbers in the respective columns, then update the "Other Post-Tax Deduction" column as needed.</t>
  </si>
  <si>
    <t>Total Number of Employees</t>
  </si>
  <si>
    <t>Total Hours</t>
  </si>
  <si>
    <t>*Note: cells that are shaded gray are automated by formulas and should not be typed in/over. Typing in these cells will overwrite the formulas.</t>
  </si>
  <si>
    <t>Total Gross Pay</t>
  </si>
  <si>
    <t>Total Hours Worked</t>
  </si>
  <si>
    <t>Total Hours/Employee</t>
  </si>
  <si>
    <t>Total Net Pay</t>
  </si>
  <si>
    <t>Select Units:</t>
  </si>
  <si>
    <t>Weeks:</t>
  </si>
  <si>
    <t>Days:</t>
  </si>
  <si>
    <t>Dashboard</t>
  </si>
  <si>
    <t>Dashboard:</t>
  </si>
  <si>
    <t>This sheet is fully automated, with the exception of the units drop-down menu. It provides the user a snapshot of their number of employees, hours worked, gross pay etc. by Pay Period, Weekly (average) or Daily (average).</t>
  </si>
  <si>
    <t>"Dashboard"</t>
  </si>
  <si>
    <t>This sheet can be manipulated by changing the selection in the drop down menu to "select units".</t>
  </si>
  <si>
    <t>*Note: The "Employee Info", "Payroll Calculator" and "Dashboard" sheets have been locked to prevent accidental changes to formulas. These sheets can be unlocked using the password "ces".</t>
  </si>
  <si>
    <t>Th</t>
  </si>
  <si>
    <t>Per Day</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</si>
  <si>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</si>
  <si>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</si>
  <si>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</si>
  <si>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</si>
  <si>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</si>
  <si>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</si>
  <si>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</si>
  <si>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</si>
  <si>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</si>
  <si>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</si>
  <si>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</si>
  <si>
    <t>All content is Copyright material of Simple Sheets LLC.</t>
  </si>
  <si>
    <t>http://www.simplesheets.co</t>
  </si>
  <si>
    <t>© 2020 Simple Sheets LLC</t>
  </si>
  <si>
    <t>All rights reserved.  The contents of this publication, including but not limited to all written material, content layout, images, formulas, and code, are protected under international copyright and trademark laws. </t>
  </si>
  <si>
    <t>No part of this publication may be modified, manipulated, reproduced, distributed, or transmitted without prior written permission of the publisher, except in the case of certain noncommercial uses permitted by copyright law.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</si>
</sst>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_([$$-409]* #,##0.00_);_([$$-409]* \(#,##0.00\);_([$$-409]* &quot;-&quot;??_);_(@_)"/>
    <numFmt numFmtId="165" formatCode="&quot;$&quot;#,##0.00"/>
  </numFmts>
  <fonts count="15" x14ac:knownFonts="1">
    <font>
      <sz val="10"/>
      <name val="Arial"/>
    </font>
    <font>
      <sz val="11"/>
      <color theme="1"/>
      <name val="Calibri"/>
      <family val="2"/>
      <scheme val="minor"/>
    </font>
    <font>
      <sz val="11"/>
      <color theme="1"/>
      <name val="Calibri"/>
      <family val="2"/>
      <scheme val="minor"/>
    </font>
    <font>
      <sz val="10"/>
      <color theme="1"/>
      <name val="Arial"/>
      <family val="2"/>
    </font>
    <font>
      <u/>
      <sz val="10"/>
      <color theme="10"/>
      <name val="Arial"/>
      <family val="2"/>
    </font>
    <font>
      <sz val="10"/>
      <color theme="0"/>
      <name val="Arial"/>
      <family val="2"/>
    </font>
    <font>
      <i/>
      <sz val="10"/>
      <color theme="0"/>
      <name val="Arial"/>
      <family val="2"/>
    </font>
    <font>
      <b/>
      <sz val="10"/>
      <color theme="1"/>
      <name val="Arial"/>
      <family val="2"/>
    </font>
    <font>
      <u/>
      <sz val="11"/>
      <color theme="10"/>
      <name val="Calibri"/>
      <family val="2"/>
      <scheme val="minor"/>
    </font>
    <font>
      <b/>
      <u/>
      <sz val="10"/>
      <color theme="0"/>
      <name val="Arial"/>
      <family val="2"/>
    </font>
    <font>
      <b/>
      <sz val="10"/>
      <color theme="0"/>
      <name val="Arial"/>
      <family val="2"/>
    </font>
    <font>
      <sz val="10"/>
      <name val="Arial"/>
      <family val="2"/>
    </font>
    <font>
      <b/>
      <u/>
      <sz val="10"/>
      <name val="Arial"/>
      <family val="2"/>
    </font>
    <font>
      <sz val="10"/>
      <name val="Arial"/>
      <family val="2"/>
    </font>
    <font>
      <i/>
      <sz val="10"/>
      <color theme="1"/>
      <name val="Arial"/>
      <family val="2"/>
    </font>
  </fonts>
  <fills count="6">
    <fill>
      <patternFill patternType="none"/>
    </fill>
    <fill>
      <patternFill patternType="gray125"/>
    </fill>
    <fill>
      <patternFill patternType="solid">
        <fgColor rgb="FF50B47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8FCFAD"/>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rgb="FF7EC8A1"/>
      </left>
      <right/>
      <top style="thin">
        <color rgb="FF7EC8A1"/>
      </top>
      <bottom/>
      <diagonal/>
    </border>
    <border>
      <left/>
      <right/>
      <top style="thin">
        <color rgb="FF7EC8A1"/>
      </top>
      <bottom/>
      <diagonal/>
    </border>
    <border>
      <left/>
      <right style="thin">
        <color rgb="FF7EC8A1"/>
      </right>
      <top style="thin">
        <color rgb="FF7EC8A1"/>
      </top>
      <bottom/>
      <diagonal/>
    </border>
    <border>
      <left style="thin">
        <color rgb="FF7EC8A1"/>
      </left>
      <right/>
      <top/>
      <bottom/>
      <diagonal/>
    </border>
    <border>
      <left/>
      <right style="thin">
        <color rgb="FF7EC8A1"/>
      </right>
      <top/>
      <bottom/>
      <diagonal/>
    </border>
    <border>
      <left style="thin">
        <color rgb="FF7EC8A1"/>
      </left>
      <right/>
      <top/>
      <bottom style="thin">
        <color rgb="FF7EC8A1"/>
      </bottom>
      <diagonal/>
    </border>
    <border>
      <left/>
      <right/>
      <top/>
      <bottom style="thin">
        <color rgb="FF7EC8A1"/>
      </bottom>
      <diagonal/>
    </border>
    <border>
      <left/>
      <right style="thin">
        <color rgb="FF7EC8A1"/>
      </right>
      <top/>
      <bottom style="thin">
        <color rgb="FF7EC8A1"/>
      </bottom>
      <diagonal/>
    </border>
    <border>
      <left/>
      <right/>
      <top/>
      <bottom style="thin">
        <color rgb="FF8FCFAD"/>
      </bottom>
      <diagonal/>
    </border>
  </borders>
  <cellStyleXfs count="6">
    <xf numFmtId="0" fontId="0" fillId="0" borderId="0"/>
    <xf numFmtId="0" fontId="4" fillId="0" borderId="0" applyNumberFormat="0" applyFill="0" applyBorder="0" applyAlignment="0" applyProtection="0"/>
    <xf numFmtId="0" fontId="2" fillId="0" borderId="0"/>
    <xf numFmtId="0" fontId="8" fillId="0" borderId="0" applyNumberFormat="0" applyFill="0" applyBorder="0" applyAlignment="0" applyProtection="0"/>
    <xf numFmtId="9" fontId="13" fillId="0" borderId="0" applyFont="0" applyFill="0" applyBorder="0" applyAlignment="0" applyProtection="0"/>
    <xf numFmtId="0" fontId="3" fillId="0" borderId="0"/>
  </cellStyleXfs>
  <cellXfs count="103">
    <xf numFmtId="0" fontId="0" fillId="0" borderId="0" xfId="0"/>
    <xf numFmtId="10" fontId="0" fillId="0" borderId="0" xfId="0" applyNumberFormat="1"/>
    <xf numFmtId="164" fontId="0" fillId="0" borderId="0" xfId="0" applyNumberFormat="1"/>
    <xf numFmtId="0" fontId="9" fillId="2" borderId="0" xfId="1" quotePrefix="1" applyFont="1" applyFill="1" applyAlignment="1">
      <alignment vertical="center"/>
    </xf>
    <xf numFmtId="0" fontId="6" fillId="2" borderId="0" xfId="2" applyFont="1" applyFill="1" applyAlignment="1">
      <alignment horizontal="center" vertical="center"/>
    </xf>
    <xf numFmtId="0" fontId="5" fillId="2" borderId="0" xfId="2" applyFont="1" applyFill="1"/>
    <xf numFmtId="0" fontId="3" fillId="0" borderId="0" xfId="2" applyFont="1"/>
    <xf numFmtId="0" fontId="7" fillId="0" borderId="0" xfId="2" applyFont="1"/>
    <xf numFmtId="0" fontId="2" fillId="0" borderId="0" xfId="2"/>
    <xf numFmtId="0" fontId="3" fillId="0" borderId="0" xfId="2" applyFont="1" applyAlignment="1">
      <alignment vertical="top"/>
    </xf>
    <xf numFmtId="0" fontId="7" fillId="0" borderId="0" xfId="2" applyFont="1" applyAlignment="1">
      <alignment horizontal="right" vertical="top"/>
    </xf>
    <xf numFmtId="0" fontId="7" fillId="0" borderId="0" xfId="2" quotePrefix="1" applyFont="1" applyAlignment="1">
      <alignment horizontal="right" vertical="top"/>
    </xf>
    <xf numFmtId="0" fontId="2" fillId="0" borderId="0" xfId="2" applyAlignment="1">
      <alignment vertical="top"/>
    </xf>
    <xf numFmtId="0" fontId="2" fillId="0" borderId="0" xfId="2" applyAlignment="1">
      <alignment horizontal="right" vertical="top"/>
    </xf>
    <xf numFmtId="0" fontId="2" fillId="0" borderId="0" xfId="2" quotePrefix="1" applyAlignment="1">
      <alignment horizontal="right" vertical="top"/>
    </xf>
    <xf numFmtId="0" fontId="3" fillId="0" borderId="0" xfId="2" applyFont="1" applyAlignment="1">
      <alignment horizontal="left"/>
    </xf>
    <xf numFmtId="0" fontId="10" fillId="2" borderId="0" xfId="2" applyFont="1" applyFill="1"/>
    <xf numFmtId="0" fontId="11" fillId="0" borderId="0" xfId="0" applyFont="1"/>
    <xf numFmtId="0" fontId="10" fillId="2" borderId="0" xfId="0" applyFont="1" applyFill="1"/>
    <xf numFmtId="0" fontId="12" fillId="0" borderId="0" xfId="0" applyFont="1" applyAlignment="1">
      <alignment horizontal="center" vertical="center"/>
    </xf>
    <xf numFmtId="165" fontId="0" fillId="0" borderId="0" xfId="0" applyNumberFormat="1"/>
    <xf numFmtId="44" fontId="0" fillId="0" borderId="0" xfId="0" applyNumberFormat="1"/>
    <xf numFmtId="0" fontId="10" fillId="0" borderId="0" xfId="0" applyFont="1" applyFill="1"/>
    <xf numFmtId="44" fontId="0" fillId="0" borderId="0" xfId="0" applyNumberFormat="1" applyFill="1"/>
    <xf numFmtId="0" fontId="11" fillId="0" borderId="1" xfId="0" applyFont="1" applyBorder="1"/>
    <xf numFmtId="0" fontId="10" fillId="2" borderId="1" xfId="0" applyFont="1" applyFill="1" applyBorder="1"/>
    <xf numFmtId="0" fontId="10" fillId="2" borderId="1" xfId="0" applyFont="1" applyFill="1" applyBorder="1" applyAlignment="1">
      <alignment horizontal="center" wrapText="1"/>
    </xf>
    <xf numFmtId="0" fontId="10" fillId="2" borderId="1" xfId="0" applyFont="1" applyFill="1" applyBorder="1" applyAlignment="1">
      <alignment horizontal="center"/>
    </xf>
    <xf numFmtId="10" fontId="0" fillId="3" borderId="1" xfId="0" applyNumberFormat="1" applyFill="1" applyBorder="1" applyAlignment="1">
      <alignment horizontal="center"/>
    </xf>
    <xf numFmtId="10" fontId="11" fillId="3" borderId="1" xfId="0" applyNumberFormat="1" applyFont="1" applyFill="1" applyBorder="1" applyAlignment="1">
      <alignment horizontal="center"/>
    </xf>
    <xf numFmtId="44" fontId="0" fillId="3" borderId="1" xfId="0" applyNumberFormat="1" applyFill="1" applyBorder="1" applyAlignment="1">
      <alignment horizontal="center"/>
    </xf>
    <xf numFmtId="44" fontId="11" fillId="3" borderId="1" xfId="0" applyNumberFormat="1" applyFont="1" applyFill="1" applyBorder="1" applyAlignment="1">
      <alignment horizontal="center"/>
    </xf>
    <xf numFmtId="10" fontId="0" fillId="0" borderId="1" xfId="4" applyNumberFormat="1" applyFont="1" applyBorder="1" applyAlignment="1">
      <alignment horizontal="center"/>
    </xf>
    <xf numFmtId="0" fontId="10" fillId="2" borderId="2" xfId="0" applyFont="1" applyFill="1" applyBorder="1"/>
    <xf numFmtId="0" fontId="11" fillId="0" borderId="3" xfId="0" applyFont="1" applyBorder="1"/>
    <xf numFmtId="0" fontId="11" fillId="0" borderId="4" xfId="0" applyFont="1" applyBorder="1"/>
    <xf numFmtId="165" fontId="0" fillId="3" borderId="1" xfId="0" applyNumberFormat="1" applyFill="1" applyBorder="1" applyAlignment="1">
      <alignment horizontal="center"/>
    </xf>
    <xf numFmtId="14" fontId="11" fillId="0" borderId="1" xfId="4" applyNumberFormat="1" applyFont="1" applyBorder="1" applyAlignment="1">
      <alignment horizontal="center"/>
    </xf>
    <xf numFmtId="14" fontId="0" fillId="3" borderId="1" xfId="0" applyNumberFormat="1" applyFill="1" applyBorder="1" applyAlignment="1">
      <alignment horizontal="center"/>
    </xf>
    <xf numFmtId="0" fontId="1" fillId="0" borderId="0" xfId="2" applyFont="1" applyAlignment="1">
      <alignment horizontal="right" vertical="top"/>
    </xf>
    <xf numFmtId="0" fontId="0" fillId="3" borderId="1" xfId="0" applyFill="1" applyBorder="1"/>
    <xf numFmtId="0" fontId="1" fillId="0" borderId="0" xfId="2" quotePrefix="1" applyFont="1" applyAlignment="1">
      <alignment horizontal="right" vertical="top"/>
    </xf>
    <xf numFmtId="0" fontId="0" fillId="3" borderId="1" xfId="0" applyFill="1" applyBorder="1" applyAlignment="1">
      <alignment horizontal="center"/>
    </xf>
    <xf numFmtId="0" fontId="11" fillId="3" borderId="1" xfId="0" applyFont="1" applyFill="1" applyBorder="1" applyAlignment="1">
      <alignment horizontal="center"/>
    </xf>
    <xf numFmtId="0" fontId="0" fillId="4" borderId="0" xfId="0" applyFill="1"/>
    <xf numFmtId="0" fontId="0" fillId="4" borderId="0" xfId="0" applyFill="1" applyBorder="1"/>
    <xf numFmtId="0" fontId="11" fillId="4" borderId="0" xfId="0" applyFont="1" applyFill="1" applyBorder="1" applyAlignment="1">
      <alignment horizontal="right" vertical="center"/>
    </xf>
    <xf numFmtId="0" fontId="0" fillId="4" borderId="0" xfId="0" applyFill="1" applyBorder="1" applyAlignment="1">
      <alignment horizontal="center" vertical="center"/>
    </xf>
    <xf numFmtId="0" fontId="0" fillId="4" borderId="0" xfId="0" applyFill="1" applyBorder="1" applyAlignment="1">
      <alignment vertical="center"/>
    </xf>
    <xf numFmtId="165" fontId="0" fillId="4" borderId="0" xfId="0" applyNumberFormat="1" applyFill="1" applyBorder="1" applyAlignment="1">
      <alignment horizontal="center" vertical="center"/>
    </xf>
    <xf numFmtId="0" fontId="11" fillId="4" borderId="0" xfId="0" applyFont="1" applyFill="1" applyAlignment="1">
      <alignment horizontal="right"/>
    </xf>
    <xf numFmtId="0" fontId="0" fillId="4" borderId="0" xfId="0" applyFill="1" applyAlignment="1">
      <alignment horizontal="center"/>
    </xf>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5" borderId="0" xfId="0" applyFill="1"/>
    <xf numFmtId="0" fontId="9" fillId="5" borderId="0" xfId="1" applyFont="1" applyFill="1" applyAlignment="1">
      <alignment horizontal="center" vertical="center"/>
    </xf>
    <xf numFmtId="0" fontId="10" fillId="5" borderId="0" xfId="0" applyFont="1" applyFill="1"/>
    <xf numFmtId="0" fontId="9" fillId="5" borderId="0" xfId="1" quotePrefix="1" applyFont="1" applyFill="1" applyAlignment="1">
      <alignment horizontal="center" vertical="center"/>
    </xf>
    <xf numFmtId="0" fontId="0" fillId="5" borderId="5" xfId="0" applyFill="1" applyBorder="1"/>
    <xf numFmtId="0" fontId="9" fillId="5" borderId="6" xfId="0" applyFont="1" applyFill="1" applyBorder="1" applyAlignment="1">
      <alignment horizontal="center" vertical="center"/>
    </xf>
    <xf numFmtId="0" fontId="0" fillId="5" borderId="6" xfId="0" applyFill="1" applyBorder="1"/>
    <xf numFmtId="0" fontId="11" fillId="5" borderId="6" xfId="0" applyFont="1" applyFill="1" applyBorder="1"/>
    <xf numFmtId="0" fontId="0" fillId="5" borderId="7" xfId="0" applyFill="1" applyBorder="1"/>
    <xf numFmtId="0" fontId="9" fillId="5" borderId="0" xfId="0" applyFont="1" applyFill="1" applyAlignment="1">
      <alignment horizontal="center" vertical="center"/>
    </xf>
    <xf numFmtId="0" fontId="3" fillId="0" borderId="0" xfId="0" applyFont="1"/>
    <xf numFmtId="0" fontId="5" fillId="2" borderId="0" xfId="0" applyFont="1" applyFill="1"/>
    <xf numFmtId="0" fontId="7" fillId="0" borderId="0" xfId="0" applyFont="1" applyAlignment="1">
      <alignment vertical="top"/>
    </xf>
    <xf numFmtId="0" fontId="7" fillId="0" borderId="0" xfId="0" applyFont="1" applyAlignment="1">
      <alignment horizontal="right" vertical="top"/>
    </xf>
    <xf numFmtId="0" fontId="0" fillId="0" borderId="1" xfId="0" applyBorder="1" applyAlignment="1" applyProtection="1">
      <alignment horizontal="center"/>
      <protection locked="0"/>
    </xf>
    <xf numFmtId="0" fontId="0" fillId="0" borderId="1" xfId="0" applyBorder="1" applyProtection="1">
      <protection locked="0"/>
    </xf>
    <xf numFmtId="164" fontId="0" fillId="0" borderId="1" xfId="0" applyNumberFormat="1" applyBorder="1" applyAlignment="1" applyProtection="1">
      <alignment horizontal="center"/>
      <protection locked="0"/>
    </xf>
    <xf numFmtId="0" fontId="11" fillId="0" borderId="1" xfId="0" applyFont="1" applyBorder="1" applyAlignment="1" applyProtection="1">
      <alignment horizontal="center"/>
      <protection locked="0"/>
    </xf>
    <xf numFmtId="0" fontId="11" fillId="0" borderId="1" xfId="0" applyFont="1" applyBorder="1" applyProtection="1">
      <protection locked="0"/>
    </xf>
    <xf numFmtId="164" fontId="11" fillId="0" borderId="1" xfId="0" applyNumberFormat="1" applyFont="1" applyBorder="1" applyAlignment="1" applyProtection="1">
      <alignment horizontal="center"/>
      <protection locked="0"/>
    </xf>
    <xf numFmtId="0" fontId="0" fillId="0" borderId="0" xfId="0" applyProtection="1">
      <protection locked="0"/>
    </xf>
    <xf numFmtId="164" fontId="0" fillId="0" borderId="0" xfId="0" applyNumberFormat="1" applyProtection="1">
      <protection locked="0"/>
    </xf>
    <xf numFmtId="10" fontId="0" fillId="0" borderId="1" xfId="0" applyNumberFormat="1" applyBorder="1" applyAlignment="1" applyProtection="1">
      <alignment horizontal="center"/>
      <protection locked="0"/>
    </xf>
    <xf numFmtId="44" fontId="0" fillId="0" borderId="1" xfId="0" applyNumberFormat="1" applyBorder="1" applyAlignment="1" applyProtection="1">
      <alignment horizontal="center"/>
      <protection locked="0"/>
    </xf>
    <xf numFmtId="10" fontId="11" fillId="0" borderId="1" xfId="0" applyNumberFormat="1" applyFont="1" applyBorder="1" applyAlignment="1" applyProtection="1">
      <alignment horizontal="center"/>
      <protection locked="0"/>
    </xf>
    <xf numFmtId="44" fontId="11" fillId="0" borderId="1" xfId="0" applyNumberFormat="1" applyFont="1" applyBorder="1" applyAlignment="1" applyProtection="1">
      <alignment horizontal="center"/>
      <protection locked="0"/>
    </xf>
    <xf numFmtId="10" fontId="0" fillId="0" borderId="0" xfId="0" applyNumberFormat="1" applyProtection="1">
      <protection locked="0"/>
    </xf>
    <xf numFmtId="44" fontId="0" fillId="0" borderId="0" xfId="0" applyNumberFormat="1" applyProtection="1">
      <protection locked="0"/>
    </xf>
    <xf numFmtId="43" fontId="0" fillId="0" borderId="1" xfId="0" applyNumberFormat="1" applyBorder="1" applyAlignment="1" applyProtection="1">
      <alignment horizontal="center"/>
      <protection locked="0"/>
    </xf>
    <xf numFmtId="43" fontId="11" fillId="0" borderId="1" xfId="0" applyNumberFormat="1" applyFont="1" applyBorder="1" applyAlignment="1" applyProtection="1">
      <alignment horizontal="center"/>
      <protection locked="0"/>
    </xf>
    <xf numFmtId="43" fontId="0" fillId="0" borderId="0" xfId="0" applyNumberFormat="1" applyProtection="1">
      <protection locked="0"/>
    </xf>
    <xf numFmtId="3" fontId="0" fillId="0" borderId="1" xfId="0" applyNumberFormat="1" applyBorder="1" applyAlignment="1" applyProtection="1">
      <alignment horizontal="center"/>
      <protection locked="0"/>
    </xf>
    <xf numFmtId="0" fontId="11" fillId="4" borderId="13" xfId="0" applyFont="1" applyFill="1" applyBorder="1" applyAlignment="1" applyProtection="1">
      <alignment horizontal="center" vertical="center"/>
      <protection locked="0"/>
    </xf>
    <xf numFmtId="0" fontId="3" fillId="0" borderId="0" xfId="2" applyFont="1" applyAlignment="1">
      <alignment vertical="top" wrapText="1"/>
    </xf>
    <xf numFmtId="0" fontId="3" fillId="0" borderId="0" xfId="2" applyFont="1" applyAlignment="1">
      <alignment horizontal="left" vertical="top" wrapText="1"/>
    </xf>
    <xf numFmtId="0" fontId="14" fillId="0" borderId="0" xfId="0" applyFont="1" applyAlignment="1">
      <alignment horizontal="left" vertical="top" wrapText="1"/>
    </xf>
    <xf numFmtId="0" fontId="9" fillId="5" borderId="0" xfId="1" applyFont="1" applyFill="1" applyAlignment="1">
      <alignment horizontal="center" vertical="center"/>
    </xf>
    <xf numFmtId="0" fontId="9" fillId="5" borderId="0" xfId="0" applyFont="1" applyFill="1" applyAlignment="1">
      <alignment horizontal="center" vertical="center"/>
    </xf>
    <xf numFmtId="0" fontId="9" fillId="5" borderId="6" xfId="1" applyFont="1" applyFill="1" applyBorder="1" applyAlignment="1">
      <alignment horizontal="center" vertical="center"/>
    </xf>
    <xf numFmtId="0" fontId="9" fillId="5" borderId="6" xfId="0" applyFont="1" applyFill="1" applyBorder="1" applyAlignment="1">
      <alignment horizontal="center" vertical="center"/>
    </xf>
    <xf numFmtId="0" fontId="7" fillId="0" borderId="0" xfId="0" applyFont="1"/>
    <xf numFmtId="0" fontId="3" fillId="0" borderId="0" xfId="0" applyFont="1" applyAlignment="1">
      <alignment horizontal="right"/>
    </xf>
    <xf numFmtId="0" fontId="3" fillId="0" borderId="0" xfId="0" applyFont="1" applyAlignment="1">
      <alignment horizontal="left"/>
    </xf>
    <xf numFmtId="0" fontId="3" fillId="0" borderId="0" xfId="5"/>
    <xf numFmtId="0" fontId="7" fillId="0" borderId="0" xfId="0" applyFont="1" applyAlignment="1">
      <alignment horizontal="right"/>
    </xf>
    <xf numFmtId="0" fontId="4" fillId="0" borderId="0" xfId="1"/>
  </cellXfs>
  <cellStyles count="6">
    <cellStyle name="Hyperlink" xfId="1" builtinId="8"/>
    <cellStyle name="Hyperlink 2" xfId="3" xr:uid="{172C2761-4B1C-4A19-8DEB-E72CE599D504}"/>
    <cellStyle name="Normal" xfId="0" builtinId="0"/>
    <cellStyle name="Normal 2" xfId="2" xr:uid="{47042D96-54F2-4F85-8A57-84BC23720A66}"/>
    <cellStyle name="Normal 2 2" xfId="5" xr:uid="{F42A9066-AD15-4D79-BBF6-B056B445329A}"/>
    <cellStyle name="Percent" xfId="4" builtinId="5"/>
  </cellStyles>
  <dxfs count="6">
    <dxf>
      <font>
        <b val="0"/>
        <i val="0"/>
        <strike val="0"/>
        <condense val="0"/>
        <extend val="0"/>
        <outline val="0"/>
        <shadow val="0"/>
        <u val="none"/>
        <vertAlign val="baseline"/>
        <sz val="10"/>
        <color auto="1"/>
        <name val="Arial"/>
        <family val="2"/>
        <scheme val="none"/>
      </font>
      <border diagonalUp="0" diagonalDown="0">
        <left/>
        <right/>
        <top style="thin">
          <color theme="0" tint="-0.34998626667073579"/>
        </top>
        <bottom style="thin">
          <color theme="0" tint="-0.34998626667073579"/>
        </bottom>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Arial"/>
        <family val="2"/>
        <scheme val="none"/>
      </font>
    </dxf>
    <dxf>
      <border>
        <bottom style="thin">
          <color theme="0" tint="-0.34998626667073579"/>
        </bottom>
      </border>
    </dxf>
    <dxf>
      <font>
        <b/>
        <i val="0"/>
        <strike val="0"/>
        <condense val="0"/>
        <extend val="0"/>
        <outline val="0"/>
        <shadow val="0"/>
        <u val="none"/>
        <vertAlign val="baseline"/>
        <sz val="10"/>
        <color theme="0"/>
        <name val="Arial"/>
        <family val="2"/>
        <scheme val="none"/>
      </font>
      <fill>
        <patternFill patternType="solid">
          <fgColor indexed="64"/>
          <bgColor rgb="FF50B47F"/>
        </patternFill>
      </fill>
    </dxf>
  </dxfs>
  <tableStyles count="2" defaultTableStyle="TableStyleMedium2" defaultPivotStyle="PivotStyleLight16">
    <tableStyle name="Invisible" pivot="0" table="0" count="0" xr9:uid="{8CB297C7-2E3E-4FE4-AB9E-2A273670D888}"/>
    <tableStyle name="Table Style 1" pivot="0" count="0" xr9:uid="{05F36C9E-B797-4A6B-A33E-3CBA93CD4B37}"/>
  </tableStyles>
  <colors>
    <mruColors>
      <color rgb="FF8FCFAD"/>
      <color rgb="FF50B47F"/>
      <color rgb="FF7EC8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Total Hours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50B47F"/>
            </a:solidFill>
            <a:ln>
              <a:solidFill>
                <a:schemeClr val="tx1">
                  <a:lumMod val="75000"/>
                  <a:lumOff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Dashboard!$B$6:$B$9</c:f>
              <c:strCache>
                <c:ptCount val="4"/>
                <c:pt idx="0">
                  <c:v>Regular Hours Worked</c:v>
                </c:pt>
                <c:pt idx="1">
                  <c:v>Overtime Hours</c:v>
                </c:pt>
                <c:pt idx="2">
                  <c:v>Vacation Hours</c:v>
                </c:pt>
                <c:pt idx="3">
                  <c:v>Sick Hours</c:v>
                </c:pt>
              </c:strCache>
            </c:strRef>
          </c:cat>
          <c:val>
            <c:numRef>
              <c:f>Dashboard!$C$6:$C$9</c:f>
              <c:numCache>
                <c:formatCode>General</c:formatCode>
                <c:ptCount val="4"/>
                <c:pt idx="0">
                  <c:v>5.79</c:v>
                </c:pt>
                <c:pt idx="1">
                  <c:v>0.15</c:v>
                </c:pt>
                <c:pt idx="2">
                  <c:v>0.19</c:v>
                </c:pt>
                <c:pt idx="3">
                  <c:v>0.17</c:v>
                </c:pt>
              </c:numCache>
            </c:numRef>
          </c:val>
          <c:extLst>
            <c:ext xmlns:c16="http://schemas.microsoft.com/office/drawing/2014/chart" uri="{C3380CC4-5D6E-409C-BE32-E72D297353CC}">
              <c16:uniqueId val="{00000000-8A8B-4E37-AC97-909BE3860989}"/>
            </c:ext>
          </c:extLst>
        </c:ser>
        <c:dLbls>
          <c:showLegendKey val="0"/>
          <c:showVal val="0"/>
          <c:showCatName val="0"/>
          <c:showSerName val="0"/>
          <c:showPercent val="0"/>
          <c:showBubbleSize val="0"/>
        </c:dLbls>
        <c:gapWidth val="219"/>
        <c:overlap val="-27"/>
        <c:axId val="1311785120"/>
        <c:axId val="1414141088"/>
      </c:barChart>
      <c:catAx>
        <c:axId val="13117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141088"/>
        <c:crosses val="autoZero"/>
        <c:auto val="1"/>
        <c:lblAlgn val="ctr"/>
        <c:lblOffset val="100"/>
        <c:noMultiLvlLbl val="0"/>
      </c:catAx>
      <c:valAx>
        <c:axId val="141414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7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47624</xdr:colOff>
      <xdr:row>34</xdr:row>
      <xdr:rowOff>19050</xdr:rowOff>
    </xdr:from>
    <xdr:to>
      <xdr:col>9</xdr:col>
      <xdr:colOff>19050</xdr:colOff>
      <xdr:row>38</xdr:row>
      <xdr:rowOff>38100</xdr:rowOff>
    </xdr:to>
    <xdr:grpSp>
      <xdr:nvGrpSpPr>
        <xdr:cNvPr id="2" name="Group 1">
          <a:extLst>
            <a:ext uri="{FF2B5EF4-FFF2-40B4-BE49-F238E27FC236}">
              <a16:creationId xmlns:a16="http://schemas.microsoft.com/office/drawing/2014/main" id="{0564AB21-03B4-497D-BFF9-F2C090DDF175}"/>
            </a:ext>
          </a:extLst>
        </xdr:cNvPr>
        <xdr:cNvGrpSpPr/>
      </xdr:nvGrpSpPr>
      <xdr:grpSpPr>
        <a:xfrm>
          <a:off x="4591049" y="8820150"/>
          <a:ext cx="6638926" cy="666750"/>
          <a:chOff x="4257674" y="8324850"/>
          <a:chExt cx="7353301" cy="666750"/>
        </a:xfrm>
      </xdr:grpSpPr>
      <xdr:pic>
        <xdr:nvPicPr>
          <xdr:cNvPr id="3" name="Picture 2">
            <a:extLst>
              <a:ext uri="{FF2B5EF4-FFF2-40B4-BE49-F238E27FC236}">
                <a16:creationId xmlns:a16="http://schemas.microsoft.com/office/drawing/2014/main" id="{09287D7F-4AC2-4F6C-8F9E-841099A84A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4" name="Rectangle 3">
            <a:extLst>
              <a:ext uri="{FF2B5EF4-FFF2-40B4-BE49-F238E27FC236}">
                <a16:creationId xmlns:a16="http://schemas.microsoft.com/office/drawing/2014/main" id="{707DE613-97C1-4D0C-92D8-F5C5D79156AC}"/>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64863889-6CA8-41AD-B3DB-4A1AC5F18E1D}"/>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66674</xdr:colOff>
      <xdr:row>42</xdr:row>
      <xdr:rowOff>95250</xdr:rowOff>
    </xdr:from>
    <xdr:to>
      <xdr:col>9</xdr:col>
      <xdr:colOff>38100</xdr:colOff>
      <xdr:row>46</xdr:row>
      <xdr:rowOff>114300</xdr:rowOff>
    </xdr:to>
    <xdr:grpSp>
      <xdr:nvGrpSpPr>
        <xdr:cNvPr id="6" name="Group 5">
          <a:extLst>
            <a:ext uri="{FF2B5EF4-FFF2-40B4-BE49-F238E27FC236}">
              <a16:creationId xmlns:a16="http://schemas.microsoft.com/office/drawing/2014/main" id="{5F8C1BFB-EA45-404A-968B-F04C7CAD1F3F}"/>
            </a:ext>
          </a:extLst>
        </xdr:cNvPr>
        <xdr:cNvGrpSpPr/>
      </xdr:nvGrpSpPr>
      <xdr:grpSpPr>
        <a:xfrm>
          <a:off x="4610099" y="10191750"/>
          <a:ext cx="6638926" cy="666750"/>
          <a:chOff x="4276724" y="9696450"/>
          <a:chExt cx="7353301" cy="666750"/>
        </a:xfrm>
      </xdr:grpSpPr>
      <xdr:pic>
        <xdr:nvPicPr>
          <xdr:cNvPr id="7" name="Picture 6">
            <a:extLst>
              <a:ext uri="{FF2B5EF4-FFF2-40B4-BE49-F238E27FC236}">
                <a16:creationId xmlns:a16="http://schemas.microsoft.com/office/drawing/2014/main" id="{154B67A1-0ED5-402F-9E54-2F2598C81F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8" name="Rectangle 7">
            <a:extLst>
              <a:ext uri="{FF2B5EF4-FFF2-40B4-BE49-F238E27FC236}">
                <a16:creationId xmlns:a16="http://schemas.microsoft.com/office/drawing/2014/main" id="{2CFD92E5-9728-45BD-B826-2C4DEF09E338}"/>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85725</xdr:colOff>
      <xdr:row>48</xdr:row>
      <xdr:rowOff>47625</xdr:rowOff>
    </xdr:from>
    <xdr:to>
      <xdr:col>9</xdr:col>
      <xdr:colOff>24653</xdr:colOff>
      <xdr:row>52</xdr:row>
      <xdr:rowOff>133350</xdr:rowOff>
    </xdr:to>
    <xdr:grpSp>
      <xdr:nvGrpSpPr>
        <xdr:cNvPr id="9" name="Group 8">
          <a:extLst>
            <a:ext uri="{FF2B5EF4-FFF2-40B4-BE49-F238E27FC236}">
              <a16:creationId xmlns:a16="http://schemas.microsoft.com/office/drawing/2014/main" id="{7D46B182-72D9-446F-A88F-46A32B5A8863}"/>
            </a:ext>
          </a:extLst>
        </xdr:cNvPr>
        <xdr:cNvGrpSpPr/>
      </xdr:nvGrpSpPr>
      <xdr:grpSpPr>
        <a:xfrm>
          <a:off x="4629150" y="11115675"/>
          <a:ext cx="6606428" cy="733425"/>
          <a:chOff x="4295775" y="10620375"/>
          <a:chExt cx="7334250" cy="733425"/>
        </a:xfrm>
      </xdr:grpSpPr>
      <xdr:pic>
        <xdr:nvPicPr>
          <xdr:cNvPr id="10" name="Picture 9">
            <a:extLst>
              <a:ext uri="{FF2B5EF4-FFF2-40B4-BE49-F238E27FC236}">
                <a16:creationId xmlns:a16="http://schemas.microsoft.com/office/drawing/2014/main" id="{3D6E515E-7A8C-49C5-A828-6BAE1C1F3607}"/>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1" name="Rectangle 10">
            <a:extLst>
              <a:ext uri="{FF2B5EF4-FFF2-40B4-BE49-F238E27FC236}">
                <a16:creationId xmlns:a16="http://schemas.microsoft.com/office/drawing/2014/main" id="{E506B475-70DF-484C-A7FA-1F1B9BA52830}"/>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152401</xdr:colOff>
      <xdr:row>2</xdr:row>
      <xdr:rowOff>9525</xdr:rowOff>
    </xdr:from>
    <xdr:to>
      <xdr:col>11</xdr:col>
      <xdr:colOff>390526</xdr:colOff>
      <xdr:row>13</xdr:row>
      <xdr:rowOff>95250</xdr:rowOff>
    </xdr:to>
    <xdr:graphicFrame macro="">
      <xdr:nvGraphicFramePr>
        <xdr:cNvPr id="2" name="Chart 1">
          <a:extLst>
            <a:ext uri="{FF2B5EF4-FFF2-40B4-BE49-F238E27FC236}">
              <a16:creationId xmlns:a16="http://schemas.microsoft.com/office/drawing/2014/main" id="{DD6ED189-4688-4B05-81E9-C455385BB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4ED36-D5F5-4A61-83E4-A01458D7C73E}" name="Table1" displayName="Table1" ref="B4:B7" totalsRowShown="0" headerRowDxfId="5" dataDxfId="3" headerRowBorderDxfId="4" tableBorderDxfId="2" totalsRowBorderDxfId="1">
  <autoFilter ref="B4:B7" xr:uid="{6AF61653-DF05-4BF8-ADF2-84490FD031B7}">
    <filterColumn colId="0" hiddenButton="1"/>
  </autoFilter>
  <tableColumns count="1">
    <tableColumn id="1" xr3:uid="{DF9F801B-607F-4F19-9CAD-B1F29FC74B02}" name="Tax Filing Statu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simplesheets.co/"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4B6E-291A-4681-87DA-1B4E0FE8CD85}">
  <sheetPr>
    <tabColor rgb="FF50B47F"/>
  </sheetPr>
  <dimension ref="B2:R60"/>
  <sheetViews>
    <sheetView showGridLines="0" showRowColHeaders="0" tabSelected="1" workbookViewId="0">
      <selection activeCell="H3" sqref="H3"/>
    </sheetView>
  </sheetViews>
  <sheetFormatPr defaultColWidth="9" defaultRowHeight="15" x14ac:dyDescent="0.25"/>
  <cols>
    <col min="1" max="1" width="3.5703125" style="6" customWidth="1"/>
    <col min="2" max="2" width="0.85546875" style="5" customWidth="1"/>
    <col min="3" max="3" width="22" style="5" bestFit="1" customWidth="1"/>
    <col min="4" max="4" width="6.42578125" style="5" customWidth="1"/>
    <col min="5" max="5" width="3.5703125" style="6" customWidth="1"/>
    <col min="6" max="6" width="17.5703125" style="8" customWidth="1"/>
    <col min="7" max="7" width="14.140625" style="8" customWidth="1"/>
    <col min="8" max="8" width="6.7109375" style="6" customWidth="1"/>
    <col min="9" max="9" width="93.28515625" style="6" customWidth="1"/>
    <col min="10" max="16384" width="9" style="6"/>
  </cols>
  <sheetData>
    <row r="2" spans="2:9" x14ac:dyDescent="0.25">
      <c r="C2" s="4" t="s">
        <v>19</v>
      </c>
      <c r="F2" s="7" t="s">
        <v>20</v>
      </c>
      <c r="H2" s="7" t="s">
        <v>29</v>
      </c>
    </row>
    <row r="4" spans="2:9" ht="14.45" customHeight="1" x14ac:dyDescent="0.25">
      <c r="B4" s="16"/>
      <c r="C4" s="3" t="s">
        <v>67</v>
      </c>
      <c r="F4" s="7" t="s">
        <v>21</v>
      </c>
      <c r="H4" s="90" t="s">
        <v>40</v>
      </c>
      <c r="I4" s="90"/>
    </row>
    <row r="5" spans="2:9" ht="30" customHeight="1" x14ac:dyDescent="0.25">
      <c r="B5" s="16"/>
      <c r="C5" s="3" t="s">
        <v>28</v>
      </c>
      <c r="H5" s="90" t="s">
        <v>39</v>
      </c>
      <c r="I5" s="90"/>
    </row>
    <row r="6" spans="2:9" x14ac:dyDescent="0.25">
      <c r="C6" s="3" t="s">
        <v>94</v>
      </c>
      <c r="H6" s="9"/>
      <c r="I6" s="9"/>
    </row>
    <row r="7" spans="2:9" x14ac:dyDescent="0.25">
      <c r="C7" s="3"/>
      <c r="F7" s="7" t="s">
        <v>22</v>
      </c>
      <c r="H7" s="9">
        <v>1</v>
      </c>
      <c r="I7" s="9"/>
    </row>
    <row r="8" spans="2:9" x14ac:dyDescent="0.25">
      <c r="C8" s="3" t="s">
        <v>88</v>
      </c>
      <c r="H8" s="9"/>
      <c r="I8" s="9"/>
    </row>
    <row r="9" spans="2:9" x14ac:dyDescent="0.25">
      <c r="F9" s="7" t="s">
        <v>23</v>
      </c>
      <c r="H9" s="9"/>
      <c r="I9" s="9"/>
    </row>
    <row r="10" spans="2:9" ht="26.1" customHeight="1" x14ac:dyDescent="0.25">
      <c r="G10" s="11" t="s">
        <v>65</v>
      </c>
      <c r="H10" s="90" t="s">
        <v>68</v>
      </c>
      <c r="I10" s="90"/>
    </row>
    <row r="11" spans="2:9" ht="26.1" customHeight="1" x14ac:dyDescent="0.25">
      <c r="G11" s="10" t="s">
        <v>30</v>
      </c>
      <c r="H11" s="90" t="s">
        <v>69</v>
      </c>
      <c r="I11" s="90"/>
    </row>
    <row r="12" spans="2:9" ht="14.45" customHeight="1" x14ac:dyDescent="0.25">
      <c r="G12" s="10" t="s">
        <v>31</v>
      </c>
      <c r="H12" s="90" t="s">
        <v>70</v>
      </c>
      <c r="I12" s="90"/>
    </row>
    <row r="13" spans="2:9" ht="25.5" customHeight="1" x14ac:dyDescent="0.25">
      <c r="G13" s="10"/>
      <c r="H13" s="90" t="s">
        <v>80</v>
      </c>
      <c r="I13" s="90"/>
    </row>
    <row r="14" spans="2:9" ht="25.5" customHeight="1" x14ac:dyDescent="0.25">
      <c r="G14" s="10" t="s">
        <v>89</v>
      </c>
      <c r="H14" s="90" t="s">
        <v>90</v>
      </c>
      <c r="I14" s="90"/>
    </row>
    <row r="15" spans="2:9" x14ac:dyDescent="0.2">
      <c r="F15" s="6"/>
      <c r="G15" s="12"/>
    </row>
    <row r="16" spans="2:9" x14ac:dyDescent="0.2">
      <c r="F16" s="7" t="s">
        <v>24</v>
      </c>
      <c r="G16" s="12"/>
    </row>
    <row r="17" spans="2:18" s="67" customFormat="1" ht="26.25" customHeight="1" x14ac:dyDescent="0.2">
      <c r="B17" s="68"/>
      <c r="C17" s="68"/>
      <c r="D17" s="68"/>
      <c r="F17" s="69"/>
      <c r="G17" s="70"/>
      <c r="H17" s="92" t="s">
        <v>93</v>
      </c>
      <c r="I17" s="92"/>
    </row>
    <row r="18" spans="2:18" ht="26.1" customHeight="1" x14ac:dyDescent="0.25">
      <c r="H18" s="7" t="s">
        <v>71</v>
      </c>
    </row>
    <row r="19" spans="2:18" ht="27.75" customHeight="1" x14ac:dyDescent="0.25">
      <c r="G19" s="13" t="s">
        <v>25</v>
      </c>
      <c r="H19" s="91" t="s">
        <v>73</v>
      </c>
      <c r="I19" s="91"/>
    </row>
    <row r="20" spans="2:18" ht="14.45" customHeight="1" x14ac:dyDescent="0.25">
      <c r="G20" s="12"/>
    </row>
    <row r="21" spans="2:18" ht="14.45" customHeight="1" x14ac:dyDescent="0.25">
      <c r="G21" s="12"/>
      <c r="H21" s="7" t="s">
        <v>33</v>
      </c>
    </row>
    <row r="22" spans="2:18" ht="15" customHeight="1" x14ac:dyDescent="0.25">
      <c r="G22" s="13" t="s">
        <v>25</v>
      </c>
      <c r="H22" s="91" t="s">
        <v>37</v>
      </c>
      <c r="I22" s="91"/>
    </row>
    <row r="23" spans="2:18" ht="28.5" customHeight="1" x14ac:dyDescent="0.25">
      <c r="G23" s="39" t="s">
        <v>26</v>
      </c>
      <c r="H23" s="91" t="s">
        <v>74</v>
      </c>
      <c r="I23" s="91"/>
    </row>
    <row r="24" spans="2:18" ht="30" customHeight="1" x14ac:dyDescent="0.25">
      <c r="G24" s="13"/>
      <c r="H24" s="7" t="s">
        <v>38</v>
      </c>
    </row>
    <row r="25" spans="2:18" ht="30" customHeight="1" x14ac:dyDescent="0.25">
      <c r="G25" s="14" t="s">
        <v>25</v>
      </c>
      <c r="H25" s="91" t="s">
        <v>75</v>
      </c>
      <c r="I25" s="91"/>
    </row>
    <row r="26" spans="2:18" ht="45" customHeight="1" x14ac:dyDescent="0.25">
      <c r="G26" s="14" t="s">
        <v>26</v>
      </c>
      <c r="H26" s="91" t="s">
        <v>76</v>
      </c>
      <c r="I26" s="91"/>
    </row>
    <row r="27" spans="2:18" ht="30" customHeight="1" x14ac:dyDescent="0.25">
      <c r="G27" s="14" t="s">
        <v>27</v>
      </c>
      <c r="H27" s="91" t="s">
        <v>77</v>
      </c>
      <c r="I27" s="91"/>
    </row>
    <row r="28" spans="2:18" x14ac:dyDescent="0.25">
      <c r="G28" s="41"/>
      <c r="H28" s="91"/>
      <c r="I28" s="91"/>
    </row>
    <row r="29" spans="2:18" x14ac:dyDescent="0.25">
      <c r="H29" s="7" t="s">
        <v>91</v>
      </c>
      <c r="I29" s="15"/>
    </row>
    <row r="30" spans="2:18" ht="30" customHeight="1" x14ac:dyDescent="0.25">
      <c r="G30" s="14" t="s">
        <v>25</v>
      </c>
      <c r="H30" s="91" t="s">
        <v>92</v>
      </c>
      <c r="I30" s="91"/>
    </row>
    <row r="31" spans="2:18" ht="12.75" x14ac:dyDescent="0.2">
      <c r="F31" s="97" t="s">
        <v>96</v>
      </c>
      <c r="G31" s="98"/>
      <c r="H31" s="99" t="s">
        <v>97</v>
      </c>
      <c r="I31" s="67"/>
      <c r="J31" s="67"/>
      <c r="K31" s="67"/>
      <c r="L31" s="100"/>
      <c r="M31" s="100"/>
      <c r="N31" s="100"/>
      <c r="O31" s="100"/>
      <c r="P31" s="100"/>
      <c r="Q31" s="100"/>
      <c r="R31" s="100"/>
    </row>
    <row r="32" spans="2:18" ht="12.75" x14ac:dyDescent="0.2">
      <c r="F32" s="67"/>
      <c r="G32" s="67"/>
      <c r="H32" s="99" t="s">
        <v>98</v>
      </c>
      <c r="I32" s="67"/>
      <c r="J32" s="67"/>
      <c r="K32" s="67"/>
      <c r="L32" s="100"/>
      <c r="M32" s="100"/>
      <c r="N32" s="100"/>
      <c r="O32" s="100"/>
      <c r="P32" s="100"/>
      <c r="Q32" s="100"/>
      <c r="R32" s="100"/>
    </row>
    <row r="33" spans="6:18" ht="12.75" x14ac:dyDescent="0.2">
      <c r="F33" s="67"/>
      <c r="G33" s="67"/>
      <c r="H33" s="67"/>
      <c r="I33" s="67"/>
      <c r="J33" s="67"/>
      <c r="K33" s="67"/>
      <c r="L33" s="100"/>
      <c r="M33" s="100"/>
      <c r="N33" s="100"/>
      <c r="O33" s="100"/>
      <c r="P33" s="100"/>
      <c r="Q33" s="100"/>
      <c r="R33" s="100"/>
    </row>
    <row r="34" spans="6:18" ht="12.75" x14ac:dyDescent="0.2">
      <c r="F34" s="67"/>
      <c r="G34" s="101" t="s">
        <v>99</v>
      </c>
      <c r="H34" s="67" t="s">
        <v>100</v>
      </c>
      <c r="I34" s="67"/>
      <c r="J34" s="67"/>
      <c r="K34" s="67"/>
      <c r="L34" s="100"/>
      <c r="M34" s="100"/>
      <c r="N34" s="100"/>
      <c r="O34" s="100"/>
      <c r="P34" s="100"/>
      <c r="Q34" s="100"/>
      <c r="R34" s="100"/>
    </row>
    <row r="35" spans="6:18" ht="12.75" x14ac:dyDescent="0.2">
      <c r="F35" s="67"/>
      <c r="G35" s="67"/>
      <c r="H35" s="98"/>
      <c r="I35" s="67"/>
      <c r="J35" s="67"/>
      <c r="K35" s="67"/>
      <c r="L35" s="100"/>
      <c r="M35" s="100"/>
      <c r="N35" s="100"/>
      <c r="O35" s="100"/>
      <c r="P35" s="100"/>
      <c r="Q35" s="100"/>
      <c r="R35" s="100"/>
    </row>
    <row r="36" spans="6:18" ht="12.75" x14ac:dyDescent="0.2">
      <c r="F36" s="67"/>
      <c r="G36" s="67"/>
      <c r="H36" s="98"/>
      <c r="I36" s="67"/>
      <c r="J36" s="67"/>
      <c r="K36" s="67"/>
      <c r="L36" s="100"/>
      <c r="M36" s="100"/>
      <c r="N36" s="100"/>
      <c r="O36" s="100"/>
      <c r="P36" s="100"/>
      <c r="Q36" s="100"/>
      <c r="R36" s="100"/>
    </row>
    <row r="37" spans="6:18" ht="12.75" x14ac:dyDescent="0.2">
      <c r="F37" s="67"/>
      <c r="G37" s="67"/>
      <c r="H37" s="98"/>
      <c r="I37" s="67"/>
      <c r="J37" s="67"/>
      <c r="K37" s="67"/>
      <c r="L37" s="100"/>
      <c r="M37" s="100"/>
      <c r="N37" s="100"/>
      <c r="O37" s="100"/>
      <c r="P37" s="100"/>
      <c r="Q37" s="100"/>
      <c r="R37" s="100"/>
    </row>
    <row r="38" spans="6:18" ht="12.75" x14ac:dyDescent="0.2">
      <c r="F38" s="67"/>
      <c r="G38" s="67"/>
      <c r="H38" s="98"/>
      <c r="I38" s="67"/>
      <c r="J38" s="67"/>
      <c r="K38" s="67"/>
      <c r="L38" s="100"/>
      <c r="M38" s="100"/>
      <c r="N38" s="100"/>
      <c r="O38" s="100"/>
      <c r="P38" s="100"/>
      <c r="Q38" s="100"/>
      <c r="R38" s="100"/>
    </row>
    <row r="39" spans="6:18" ht="12.75" x14ac:dyDescent="0.2">
      <c r="F39" s="67"/>
      <c r="G39" s="67"/>
      <c r="H39" s="98"/>
      <c r="I39" s="67"/>
      <c r="J39" s="67"/>
      <c r="K39" s="67"/>
      <c r="L39" s="100"/>
      <c r="M39" s="100"/>
      <c r="N39" s="100"/>
      <c r="O39" s="100"/>
      <c r="P39" s="100"/>
      <c r="Q39" s="100"/>
      <c r="R39" s="100"/>
    </row>
    <row r="40" spans="6:18" ht="12.75" x14ac:dyDescent="0.2">
      <c r="F40" s="67"/>
      <c r="G40" s="101" t="s">
        <v>101</v>
      </c>
      <c r="H40" s="67" t="s">
        <v>102</v>
      </c>
      <c r="I40" s="67"/>
      <c r="J40" s="67"/>
      <c r="K40" s="67"/>
      <c r="L40" s="100"/>
      <c r="M40" s="100"/>
      <c r="N40" s="100"/>
      <c r="O40" s="100"/>
      <c r="P40" s="100"/>
      <c r="Q40" s="100"/>
      <c r="R40" s="100"/>
    </row>
    <row r="41" spans="6:18" ht="12.75" x14ac:dyDescent="0.2">
      <c r="F41" s="67"/>
      <c r="G41" s="67"/>
      <c r="H41" s="67"/>
      <c r="I41" s="67"/>
      <c r="J41" s="67"/>
      <c r="K41" s="67"/>
      <c r="L41" s="100"/>
      <c r="M41" s="100"/>
      <c r="N41" s="100"/>
      <c r="O41" s="100"/>
      <c r="P41" s="100"/>
      <c r="Q41" s="100"/>
      <c r="R41" s="100"/>
    </row>
    <row r="42" spans="6:18" ht="12.75" x14ac:dyDescent="0.2">
      <c r="F42" s="67"/>
      <c r="G42" s="101" t="s">
        <v>103</v>
      </c>
      <c r="H42" s="67" t="s">
        <v>104</v>
      </c>
      <c r="I42" s="67"/>
      <c r="J42" s="67"/>
      <c r="K42" s="67"/>
      <c r="L42" s="100"/>
      <c r="M42" s="100"/>
      <c r="N42" s="100"/>
      <c r="O42" s="100"/>
      <c r="P42" s="100"/>
      <c r="Q42" s="100"/>
      <c r="R42" s="100"/>
    </row>
    <row r="43" spans="6:18" ht="12.75" x14ac:dyDescent="0.2">
      <c r="F43" s="67"/>
      <c r="G43" s="67"/>
      <c r="H43" s="67"/>
      <c r="I43" s="67"/>
      <c r="J43" s="67"/>
      <c r="K43" s="67"/>
      <c r="L43" s="100"/>
      <c r="M43" s="100"/>
      <c r="N43" s="100"/>
      <c r="O43" s="100"/>
      <c r="P43" s="100"/>
      <c r="Q43" s="100"/>
      <c r="R43" s="100"/>
    </row>
    <row r="44" spans="6:18" ht="12.75" x14ac:dyDescent="0.2">
      <c r="F44" s="67"/>
      <c r="G44" s="67"/>
      <c r="H44" s="67"/>
      <c r="I44" s="67"/>
      <c r="J44" s="67"/>
      <c r="K44" s="67"/>
      <c r="L44" s="100"/>
      <c r="M44" s="100"/>
      <c r="N44" s="100"/>
      <c r="O44" s="100"/>
      <c r="P44" s="100"/>
      <c r="Q44" s="100"/>
      <c r="R44" s="100"/>
    </row>
    <row r="45" spans="6:18" ht="12.75" x14ac:dyDescent="0.2">
      <c r="F45" s="67"/>
      <c r="G45" s="67"/>
      <c r="H45" s="67"/>
      <c r="I45" s="67"/>
      <c r="J45" s="67"/>
      <c r="K45" s="67"/>
      <c r="L45" s="100"/>
      <c r="M45" s="100"/>
      <c r="N45" s="100"/>
      <c r="O45" s="100"/>
      <c r="P45" s="100"/>
      <c r="Q45" s="100"/>
      <c r="R45" s="100"/>
    </row>
    <row r="46" spans="6:18" ht="12.75" x14ac:dyDescent="0.2">
      <c r="F46" s="67"/>
      <c r="G46" s="67"/>
      <c r="H46" s="67"/>
      <c r="I46" s="67"/>
      <c r="J46" s="67"/>
      <c r="K46" s="67"/>
      <c r="L46" s="100"/>
      <c r="M46" s="100"/>
      <c r="N46" s="100"/>
      <c r="O46" s="100"/>
      <c r="P46" s="100"/>
      <c r="Q46" s="100"/>
      <c r="R46" s="100"/>
    </row>
    <row r="47" spans="6:18" ht="12.75" x14ac:dyDescent="0.2">
      <c r="F47" s="67"/>
      <c r="G47" s="67"/>
      <c r="H47" s="67"/>
      <c r="I47" s="67"/>
      <c r="J47" s="67"/>
      <c r="K47" s="67"/>
      <c r="L47" s="100"/>
      <c r="M47" s="100"/>
      <c r="N47" s="100"/>
      <c r="O47" s="100"/>
      <c r="P47" s="100"/>
      <c r="Q47" s="100"/>
      <c r="R47" s="100"/>
    </row>
    <row r="48" spans="6:18" ht="12.75" x14ac:dyDescent="0.2">
      <c r="F48" s="67"/>
      <c r="G48" s="101" t="s">
        <v>105</v>
      </c>
      <c r="H48" s="67" t="s">
        <v>106</v>
      </c>
      <c r="I48" s="67"/>
      <c r="J48" s="67"/>
      <c r="K48" s="67"/>
      <c r="L48" s="100"/>
      <c r="M48" s="100"/>
      <c r="N48" s="100"/>
      <c r="O48" s="100"/>
      <c r="P48" s="100"/>
      <c r="Q48" s="100"/>
      <c r="R48" s="100"/>
    </row>
    <row r="49" spans="6:18" ht="12.75" x14ac:dyDescent="0.2">
      <c r="F49" s="67"/>
      <c r="G49" s="67"/>
      <c r="H49" s="67"/>
      <c r="I49" s="67"/>
      <c r="J49" s="67"/>
      <c r="K49" s="67"/>
      <c r="L49" s="100"/>
      <c r="M49" s="100"/>
      <c r="N49" s="100"/>
      <c r="O49" s="100"/>
      <c r="P49" s="100"/>
      <c r="Q49" s="100"/>
      <c r="R49" s="100"/>
    </row>
    <row r="50" spans="6:18" ht="12.75" x14ac:dyDescent="0.2">
      <c r="F50" s="67"/>
      <c r="G50" s="67"/>
      <c r="H50" s="67"/>
      <c r="I50" s="67"/>
      <c r="J50" s="67"/>
      <c r="K50" s="67"/>
      <c r="L50" s="100"/>
      <c r="M50" s="100"/>
      <c r="N50" s="100"/>
      <c r="O50" s="100"/>
      <c r="P50" s="100"/>
      <c r="Q50" s="100"/>
      <c r="R50" s="100"/>
    </row>
    <row r="51" spans="6:18" ht="12.75" x14ac:dyDescent="0.2">
      <c r="F51" s="67"/>
      <c r="G51" s="67"/>
      <c r="H51" s="67"/>
      <c r="I51" s="67"/>
      <c r="J51" s="67"/>
      <c r="K51" s="67"/>
      <c r="L51" s="100"/>
      <c r="M51" s="100"/>
      <c r="N51" s="100"/>
      <c r="O51" s="100"/>
      <c r="P51" s="100"/>
      <c r="Q51" s="100"/>
      <c r="R51" s="100"/>
    </row>
    <row r="52" spans="6:18" ht="12.75" x14ac:dyDescent="0.2">
      <c r="F52" s="67"/>
      <c r="G52" s="67"/>
      <c r="H52" s="67"/>
      <c r="I52" s="67"/>
      <c r="J52" s="67"/>
      <c r="K52" s="67"/>
      <c r="L52" s="100"/>
      <c r="M52" s="100"/>
      <c r="N52" s="100"/>
      <c r="O52" s="100"/>
      <c r="P52" s="100"/>
      <c r="Q52" s="100"/>
      <c r="R52" s="100"/>
    </row>
    <row r="53" spans="6:18" ht="12.75" x14ac:dyDescent="0.2">
      <c r="F53" s="67"/>
      <c r="G53" s="67"/>
      <c r="H53" s="67"/>
      <c r="I53" s="67"/>
      <c r="J53" s="67"/>
      <c r="K53" s="67"/>
      <c r="L53" s="100"/>
      <c r="M53" s="100"/>
      <c r="N53" s="100"/>
      <c r="O53" s="100"/>
      <c r="P53" s="100"/>
      <c r="Q53" s="100"/>
      <c r="R53" s="100"/>
    </row>
    <row r="54" spans="6:18" ht="12.75" x14ac:dyDescent="0.2">
      <c r="F54" s="67"/>
      <c r="G54" s="67"/>
      <c r="H54" s="99"/>
      <c r="I54" s="67"/>
      <c r="J54" s="67"/>
      <c r="K54" s="67"/>
      <c r="L54" s="100"/>
      <c r="M54" s="100"/>
      <c r="N54" s="100"/>
      <c r="O54" s="100"/>
      <c r="P54" s="100"/>
      <c r="Q54" s="100"/>
      <c r="R54" s="100"/>
    </row>
    <row r="55" spans="6:18" ht="12.75" x14ac:dyDescent="0.2">
      <c r="F55" s="67"/>
      <c r="G55" s="67"/>
      <c r="H55" s="100" t="s">
        <v>107</v>
      </c>
      <c r="I55" s="67"/>
      <c r="J55" s="67"/>
      <c r="K55" s="67"/>
      <c r="L55" s="100"/>
      <c r="M55" s="100"/>
      <c r="N55" s="100"/>
      <c r="O55" s="100"/>
      <c r="P55" s="100"/>
      <c r="Q55" s="100"/>
      <c r="R55" s="100"/>
    </row>
    <row r="56" spans="6:18" ht="12.75" x14ac:dyDescent="0.2">
      <c r="F56" s="67"/>
      <c r="G56" s="67"/>
      <c r="H56" s="102" t="s">
        <v>108</v>
      </c>
      <c r="I56" s="67"/>
      <c r="J56" s="67"/>
      <c r="K56" s="67"/>
      <c r="L56" s="100"/>
      <c r="M56" s="100"/>
      <c r="N56" s="100"/>
      <c r="O56" s="100"/>
      <c r="P56" s="100"/>
      <c r="Q56" s="100"/>
      <c r="R56" s="100"/>
    </row>
    <row r="57" spans="6:18" ht="12.75" x14ac:dyDescent="0.2">
      <c r="F57" s="67"/>
      <c r="G57" s="67"/>
      <c r="H57" s="100" t="s">
        <v>109</v>
      </c>
      <c r="I57" s="67"/>
      <c r="J57" s="67"/>
      <c r="K57" s="67"/>
      <c r="L57" s="100"/>
      <c r="M57" s="100"/>
      <c r="N57" s="100"/>
      <c r="O57" s="100"/>
      <c r="P57" s="100"/>
      <c r="Q57" s="100"/>
      <c r="R57" s="100"/>
    </row>
    <row r="58" spans="6:18" ht="12.75" x14ac:dyDescent="0.2">
      <c r="F58" s="67"/>
      <c r="G58" s="67"/>
      <c r="H58" s="100" t="s">
        <v>110</v>
      </c>
      <c r="I58" s="67"/>
      <c r="J58" s="67"/>
      <c r="K58" s="67"/>
      <c r="L58" s="100"/>
      <c r="M58" s="100"/>
      <c r="N58" s="100"/>
      <c r="O58" s="100"/>
      <c r="P58" s="100"/>
      <c r="Q58" s="100"/>
      <c r="R58" s="100"/>
    </row>
    <row r="59" spans="6:18" ht="12.75" x14ac:dyDescent="0.2">
      <c r="F59" s="67"/>
      <c r="G59" s="67"/>
      <c r="H59" s="100" t="s">
        <v>111</v>
      </c>
      <c r="I59" s="67"/>
      <c r="J59" s="67"/>
      <c r="K59" s="67"/>
      <c r="L59" s="100"/>
      <c r="M59" s="100"/>
      <c r="N59" s="100"/>
      <c r="O59" s="100"/>
      <c r="P59" s="100"/>
      <c r="Q59" s="100"/>
      <c r="R59" s="100"/>
    </row>
    <row r="60" spans="6:18" ht="12.75" x14ac:dyDescent="0.2">
      <c r="F60" s="100"/>
      <c r="G60" s="100"/>
      <c r="H60" s="100"/>
      <c r="I60" s="100"/>
      <c r="J60" s="100"/>
      <c r="K60" s="100"/>
      <c r="L60" s="100"/>
      <c r="M60" s="100"/>
      <c r="N60" s="100"/>
      <c r="O60" s="100"/>
      <c r="P60" s="100"/>
      <c r="Q60" s="100"/>
      <c r="R60" s="100"/>
    </row>
  </sheetData>
  <mergeCells count="16">
    <mergeCell ref="H30:I30"/>
    <mergeCell ref="H25:I25"/>
    <mergeCell ref="H26:I26"/>
    <mergeCell ref="H27:I27"/>
    <mergeCell ref="H13:I13"/>
    <mergeCell ref="H14:I14"/>
    <mergeCell ref="H22:I22"/>
    <mergeCell ref="H28:I28"/>
    <mergeCell ref="H23:I23"/>
    <mergeCell ref="H19:I19"/>
    <mergeCell ref="H17:I17"/>
    <mergeCell ref="H4:I4"/>
    <mergeCell ref="H5:I5"/>
    <mergeCell ref="H11:I11"/>
    <mergeCell ref="H12:I12"/>
    <mergeCell ref="H10:I10"/>
  </mergeCells>
  <conditionalFormatting sqref="H7">
    <cfRule type="iconSet" priority="1">
      <iconSet reverse="1">
        <cfvo type="percent" val="0"/>
        <cfvo type="num" val="2"/>
        <cfvo type="num" val="3" gte="0"/>
      </iconSet>
    </cfRule>
  </conditionalFormatting>
  <hyperlinks>
    <hyperlink ref="C4" location="Setup!A1" display="Setup" xr:uid="{E40AEC15-6BD5-4375-9160-D17468F40669}"/>
    <hyperlink ref="C6" location="'Payroll Calculator'!A1" display="Payroll Calculator" xr:uid="{2567AB7D-0039-4D20-9249-2C608653F789}"/>
    <hyperlink ref="C5" location="'Employee Info'!A1" display="Enter Employee Information" xr:uid="{38B7A41E-99C7-4C2F-9E5A-345720F93902}"/>
    <hyperlink ref="C8" location="Dashboard!A1" display="Dashboard" xr:uid="{4AC0B996-D52F-46BA-A872-9453F652657C}"/>
    <hyperlink ref="H56" r:id="rId1" xr:uid="{B7218D26-9126-427A-9462-B4B8B9B590F9}"/>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FA0CD-75A9-4E48-B8A6-D90497C6D0E1}">
  <sheetPr>
    <tabColor rgb="FF50B47F"/>
  </sheetPr>
  <dimension ref="A1:I23"/>
  <sheetViews>
    <sheetView showGridLines="0" showRowColHeaders="0" workbookViewId="0">
      <selection activeCell="D2" sqref="D2"/>
    </sheetView>
  </sheetViews>
  <sheetFormatPr defaultColWidth="0" defaultRowHeight="12.75" zeroHeight="1" x14ac:dyDescent="0.2"/>
  <cols>
    <col min="1" max="1" width="3.5703125" customWidth="1"/>
    <col min="2" max="2" width="20.7109375" customWidth="1"/>
    <col min="3" max="3" width="5" customWidth="1"/>
    <col min="4" max="4" width="22" bestFit="1" customWidth="1"/>
    <col min="5" max="5" width="9.140625" customWidth="1"/>
    <col min="6" max="6" width="7.85546875" customWidth="1"/>
    <col min="7" max="7" width="15" customWidth="1"/>
    <col min="8" max="8" width="12.85546875" customWidth="1"/>
    <col min="9" max="9" width="9.140625" customWidth="1"/>
    <col min="10" max="16384" width="9.140625" hidden="1"/>
  </cols>
  <sheetData>
    <row r="1" spans="1:8" s="57" customFormat="1" x14ac:dyDescent="0.2">
      <c r="B1" s="58" t="s">
        <v>32</v>
      </c>
      <c r="C1" s="59"/>
      <c r="D1" s="58" t="s">
        <v>0</v>
      </c>
      <c r="E1" s="59"/>
      <c r="F1" s="93" t="s">
        <v>36</v>
      </c>
      <c r="G1" s="93"/>
      <c r="H1" s="60" t="s">
        <v>88</v>
      </c>
    </row>
    <row r="2" spans="1:8" x14ac:dyDescent="0.2"/>
    <row r="3" spans="1:8" x14ac:dyDescent="0.2"/>
    <row r="4" spans="1:8" x14ac:dyDescent="0.2">
      <c r="A4" s="22"/>
      <c r="B4" s="33" t="s">
        <v>72</v>
      </c>
      <c r="D4" s="25" t="s">
        <v>56</v>
      </c>
      <c r="E4" s="25" t="s">
        <v>57</v>
      </c>
      <c r="G4" s="25" t="s">
        <v>66</v>
      </c>
      <c r="H4" s="25"/>
    </row>
    <row r="5" spans="1:8" x14ac:dyDescent="0.2">
      <c r="B5" s="34" t="s">
        <v>9</v>
      </c>
      <c r="D5" s="24" t="s">
        <v>50</v>
      </c>
      <c r="E5" s="32">
        <v>6.2E-2</v>
      </c>
      <c r="G5" s="24" t="s">
        <v>58</v>
      </c>
      <c r="H5" s="37">
        <v>43835</v>
      </c>
    </row>
    <row r="6" spans="1:8" x14ac:dyDescent="0.2">
      <c r="B6" s="34" t="s">
        <v>34</v>
      </c>
      <c r="D6" s="24" t="s">
        <v>51</v>
      </c>
      <c r="E6" s="32">
        <v>1.4500000000000001E-2</v>
      </c>
      <c r="G6" s="24" t="s">
        <v>59</v>
      </c>
      <c r="H6" s="37">
        <v>43848</v>
      </c>
    </row>
    <row r="7" spans="1:8" x14ac:dyDescent="0.2">
      <c r="B7" s="35" t="s">
        <v>35</v>
      </c>
      <c r="D7" s="24" t="s">
        <v>54</v>
      </c>
      <c r="E7" s="32">
        <v>2.1000000000000001E-2</v>
      </c>
    </row>
    <row r="8" spans="1:8" x14ac:dyDescent="0.2">
      <c r="B8" s="17"/>
    </row>
    <row r="9" spans="1:8" x14ac:dyDescent="0.2"/>
    <row r="10" spans="1:8" x14ac:dyDescent="0.2"/>
    <row r="11" spans="1:8" x14ac:dyDescent="0.2"/>
    <row r="12" spans="1:8" x14ac:dyDescent="0.2"/>
    <row r="13" spans="1:8" x14ac:dyDescent="0.2"/>
    <row r="14" spans="1:8" x14ac:dyDescent="0.2"/>
    <row r="15" spans="1:8" x14ac:dyDescent="0.2"/>
    <row r="16" spans="1:8" x14ac:dyDescent="0.2"/>
    <row r="17" spans="6:6" x14ac:dyDescent="0.2"/>
    <row r="23" spans="6:6" hidden="1" x14ac:dyDescent="0.2">
      <c r="F23" s="19"/>
    </row>
  </sheetData>
  <mergeCells count="1">
    <mergeCell ref="F1:G1"/>
  </mergeCells>
  <hyperlinks>
    <hyperlink ref="F1" location="'Payroll Calculator'!A1" display="Payroll Calculator" xr:uid="{347F12EC-B1CF-46B5-A5FE-ECFE1DD3AB52}"/>
    <hyperlink ref="B1" location="Introduction!A1" display="Introduction" xr:uid="{D8A0B03C-F4D2-4BC0-BEF7-F2F3A64D6CA4}"/>
    <hyperlink ref="D1" location="'Employee Info'!A1" display="Employee Information" xr:uid="{D6520BF2-7A49-4EE6-AC68-540B0AEFFE32}"/>
    <hyperlink ref="H1" location="Dashboard!A1" display="Dashboard" xr:uid="{0923796F-6DF1-467F-973C-4C17521CAEBE}"/>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DB3A-80BC-43A3-974E-4F02603C7AA9}">
  <sheetPr>
    <tabColor rgb="FF50B47F"/>
  </sheetPr>
  <dimension ref="A1:V100"/>
  <sheetViews>
    <sheetView showGridLines="0" showRowColHeaders="0" workbookViewId="0">
      <selection activeCell="R4" sqref="R4"/>
    </sheetView>
  </sheetViews>
  <sheetFormatPr defaultColWidth="0" defaultRowHeight="12.75" zeroHeight="1" x14ac:dyDescent="0.2"/>
  <cols>
    <col min="1" max="1" width="3.5703125" customWidth="1"/>
    <col min="2" max="2" width="14.42578125" style="77" customWidth="1"/>
    <col min="3" max="3" width="19.140625" style="77" customWidth="1"/>
    <col min="4" max="4" width="11.85546875" style="78" bestFit="1" customWidth="1"/>
    <col min="5" max="5" width="11.85546875" style="78" customWidth="1"/>
    <col min="6" max="6" width="17" style="77" bestFit="1" customWidth="1"/>
    <col min="7" max="7" width="19.5703125" style="77" customWidth="1"/>
    <col min="8" max="8" width="10.7109375" style="1" customWidth="1"/>
    <col min="9" max="9" width="11.7109375" style="1" customWidth="1"/>
    <col min="10" max="10" width="13.42578125" style="1" customWidth="1"/>
    <col min="11" max="11" width="10.7109375" style="83" customWidth="1"/>
    <col min="12" max="12" width="16.28515625" style="83" customWidth="1"/>
    <col min="13" max="15" width="16.7109375" style="84" customWidth="1"/>
    <col min="16" max="17" width="15.7109375" style="84" customWidth="1"/>
    <col min="18" max="18" width="15.140625" style="21" customWidth="1"/>
    <col min="19" max="19" width="14.85546875" style="87" customWidth="1"/>
    <col min="20" max="20" width="15.42578125" style="87" customWidth="1"/>
    <col min="21" max="21" width="18.42578125" style="21" customWidth="1"/>
    <col min="22" max="22" width="9.140625" customWidth="1"/>
    <col min="23" max="16384" width="9.140625" hidden="1"/>
  </cols>
  <sheetData>
    <row r="1" spans="1:21" s="57" customFormat="1" x14ac:dyDescent="0.2">
      <c r="B1" s="66" t="s">
        <v>32</v>
      </c>
      <c r="C1" s="66" t="s">
        <v>67</v>
      </c>
      <c r="D1" s="94" t="s">
        <v>36</v>
      </c>
      <c r="E1" s="94"/>
      <c r="F1" s="60" t="s">
        <v>88</v>
      </c>
    </row>
    <row r="2" spans="1:21" x14ac:dyDescent="0.2">
      <c r="B2"/>
      <c r="C2"/>
      <c r="D2" s="2"/>
      <c r="E2" s="2"/>
      <c r="F2"/>
      <c r="G2"/>
      <c r="K2" s="1"/>
      <c r="L2" s="1"/>
      <c r="M2"/>
      <c r="N2"/>
      <c r="O2"/>
      <c r="P2"/>
      <c r="Q2"/>
      <c r="R2"/>
      <c r="S2" s="1"/>
      <c r="T2"/>
      <c r="U2"/>
    </row>
    <row r="3" spans="1:21" x14ac:dyDescent="0.2">
      <c r="B3"/>
      <c r="C3"/>
      <c r="D3" s="2"/>
      <c r="E3" s="2"/>
      <c r="F3"/>
      <c r="G3"/>
      <c r="K3" s="1"/>
      <c r="L3" s="1"/>
      <c r="M3"/>
      <c r="N3"/>
      <c r="O3"/>
      <c r="P3"/>
      <c r="Q3"/>
      <c r="R3"/>
      <c r="S3" s="1"/>
      <c r="T3"/>
      <c r="U3"/>
    </row>
    <row r="4" spans="1:21" s="22" customFormat="1" ht="25.5" x14ac:dyDescent="0.2">
      <c r="A4" s="18"/>
      <c r="B4" s="26" t="s">
        <v>1</v>
      </c>
      <c r="C4" s="27" t="s">
        <v>2</v>
      </c>
      <c r="D4" s="26" t="s">
        <v>43</v>
      </c>
      <c r="E4" s="26" t="s">
        <v>61</v>
      </c>
      <c r="F4" s="27" t="s">
        <v>3</v>
      </c>
      <c r="G4" s="26" t="s">
        <v>42</v>
      </c>
      <c r="H4" s="27" t="s">
        <v>4</v>
      </c>
      <c r="I4" s="27" t="s">
        <v>41</v>
      </c>
      <c r="J4" s="26" t="s">
        <v>44</v>
      </c>
      <c r="K4" s="26" t="s">
        <v>55</v>
      </c>
      <c r="L4" s="26" t="s">
        <v>45</v>
      </c>
      <c r="M4" s="26" t="s">
        <v>46</v>
      </c>
      <c r="N4" s="26" t="s">
        <v>5</v>
      </c>
      <c r="O4" s="26" t="s">
        <v>6</v>
      </c>
      <c r="P4" s="26" t="s">
        <v>52</v>
      </c>
      <c r="Q4" s="26" t="s">
        <v>53</v>
      </c>
      <c r="R4" s="26" t="s">
        <v>47</v>
      </c>
      <c r="S4" s="26" t="s">
        <v>48</v>
      </c>
      <c r="T4" s="26" t="s">
        <v>49</v>
      </c>
      <c r="U4" s="26" t="s">
        <v>7</v>
      </c>
    </row>
    <row r="5" spans="1:21" x14ac:dyDescent="0.2">
      <c r="B5" s="71">
        <v>1</v>
      </c>
      <c r="C5" s="72" t="s">
        <v>8</v>
      </c>
      <c r="D5" s="73">
        <v>20</v>
      </c>
      <c r="E5" s="73">
        <v>30</v>
      </c>
      <c r="F5" s="74" t="s">
        <v>9</v>
      </c>
      <c r="G5" s="71">
        <v>1</v>
      </c>
      <c r="H5" s="28">
        <f>IF(B5="","",Setup!E$7)</f>
        <v>2.1000000000000001E-2</v>
      </c>
      <c r="I5" s="28">
        <f>IF(B5="","",Setup!E$5)</f>
        <v>6.2E-2</v>
      </c>
      <c r="J5" s="28">
        <f>IF(B5="","",Setup!E$6)</f>
        <v>1.4500000000000001E-2</v>
      </c>
      <c r="K5" s="79"/>
      <c r="L5" s="79">
        <v>0.03</v>
      </c>
      <c r="M5" s="80">
        <v>600</v>
      </c>
      <c r="N5" s="80">
        <v>40</v>
      </c>
      <c r="O5" s="80">
        <v>60</v>
      </c>
      <c r="P5" s="80"/>
      <c r="Q5" s="80"/>
      <c r="R5" s="30">
        <f>IF(B5="","",SUM(M5:Q5))</f>
        <v>700</v>
      </c>
      <c r="S5" s="85"/>
      <c r="T5" s="85"/>
      <c r="U5" s="30">
        <f>IF(B5="","",SUM(S5:T5))</f>
        <v>0</v>
      </c>
    </row>
    <row r="6" spans="1:21" x14ac:dyDescent="0.2">
      <c r="B6" s="71"/>
      <c r="C6" s="72"/>
      <c r="D6" s="73"/>
      <c r="E6" s="73"/>
      <c r="F6" s="71"/>
      <c r="G6" s="71"/>
      <c r="H6" s="28" t="str">
        <f>IF(B6="","",Setup!E$7)</f>
        <v/>
      </c>
      <c r="I6" s="28" t="str">
        <f>IF(B6="","",Setup!E$5)</f>
        <v/>
      </c>
      <c r="J6" s="28" t="str">
        <f>IF(B6="","",Setup!E$6)</f>
        <v/>
      </c>
      <c r="K6" s="79"/>
      <c r="L6" s="79"/>
      <c r="M6" s="80"/>
      <c r="N6" s="80"/>
      <c r="O6" s="80"/>
      <c r="P6" s="80"/>
      <c r="Q6" s="80"/>
      <c r="R6" s="30" t="str">
        <f t="shared" ref="R6:R69" si="0">IF(B6="","",SUM(M6:Q6))</f>
        <v/>
      </c>
      <c r="S6" s="85"/>
      <c r="T6" s="85"/>
      <c r="U6" s="30" t="str">
        <f t="shared" ref="U6:U69" si="1">IF(B6="","",SUM(S6:T6))</f>
        <v/>
      </c>
    </row>
    <row r="7" spans="1:21" x14ac:dyDescent="0.2">
      <c r="B7" s="71"/>
      <c r="C7" s="72"/>
      <c r="D7" s="73"/>
      <c r="E7" s="73"/>
      <c r="F7" s="71"/>
      <c r="G7" s="71"/>
      <c r="H7" s="28" t="str">
        <f>IF(B7="","",Setup!E$7)</f>
        <v/>
      </c>
      <c r="I7" s="28" t="str">
        <f>IF(B7="","",Setup!E$5)</f>
        <v/>
      </c>
      <c r="J7" s="28" t="str">
        <f>IF(B7="","",Setup!E$6)</f>
        <v/>
      </c>
      <c r="K7" s="79"/>
      <c r="L7" s="79"/>
      <c r="M7" s="80"/>
      <c r="N7" s="80"/>
      <c r="O7" s="80"/>
      <c r="P7" s="80"/>
      <c r="Q7" s="80"/>
      <c r="R7" s="30" t="str">
        <f t="shared" si="0"/>
        <v/>
      </c>
      <c r="S7" s="85"/>
      <c r="T7" s="85"/>
      <c r="U7" s="30" t="str">
        <f t="shared" si="1"/>
        <v/>
      </c>
    </row>
    <row r="8" spans="1:21" x14ac:dyDescent="0.2">
      <c r="B8" s="71"/>
      <c r="C8" s="72"/>
      <c r="D8" s="73"/>
      <c r="E8" s="73"/>
      <c r="F8" s="71"/>
      <c r="G8" s="71"/>
      <c r="H8" s="28" t="str">
        <f>IF(B8="","",Setup!E$7)</f>
        <v/>
      </c>
      <c r="I8" s="28" t="str">
        <f>IF(B8="","",Setup!E$5)</f>
        <v/>
      </c>
      <c r="J8" s="28" t="str">
        <f>IF(B8="","",Setup!E$6)</f>
        <v/>
      </c>
      <c r="K8" s="79"/>
      <c r="L8" s="79"/>
      <c r="M8" s="80"/>
      <c r="N8" s="80"/>
      <c r="O8" s="80"/>
      <c r="P8" s="80"/>
      <c r="Q8" s="80"/>
      <c r="R8" s="30" t="str">
        <f t="shared" si="0"/>
        <v/>
      </c>
      <c r="S8" s="85"/>
      <c r="T8" s="85"/>
      <c r="U8" s="30" t="str">
        <f t="shared" si="1"/>
        <v/>
      </c>
    </row>
    <row r="9" spans="1:21" x14ac:dyDescent="0.2">
      <c r="B9" s="71"/>
      <c r="C9" s="72"/>
      <c r="D9" s="73"/>
      <c r="E9" s="73"/>
      <c r="F9" s="71"/>
      <c r="G9" s="71"/>
      <c r="H9" s="28" t="str">
        <f>IF(B9="","",Setup!E$7)</f>
        <v/>
      </c>
      <c r="I9" s="28" t="str">
        <f>IF(B9="","",Setup!E$5)</f>
        <v/>
      </c>
      <c r="J9" s="28" t="str">
        <f>IF(B9="","",Setup!E$6)</f>
        <v/>
      </c>
      <c r="K9" s="79"/>
      <c r="L9" s="79"/>
      <c r="M9" s="80"/>
      <c r="N9" s="80"/>
      <c r="O9" s="80"/>
      <c r="P9" s="80"/>
      <c r="Q9" s="80"/>
      <c r="R9" s="30" t="str">
        <f t="shared" si="0"/>
        <v/>
      </c>
      <c r="S9" s="85"/>
      <c r="T9" s="85"/>
      <c r="U9" s="30" t="str">
        <f t="shared" si="1"/>
        <v/>
      </c>
    </row>
    <row r="10" spans="1:21" x14ac:dyDescent="0.2">
      <c r="B10" s="71"/>
      <c r="C10" s="72"/>
      <c r="D10" s="73"/>
      <c r="E10" s="73"/>
      <c r="F10" s="71"/>
      <c r="G10" s="71"/>
      <c r="H10" s="28" t="str">
        <f>IF(B10="","",Setup!E$7)</f>
        <v/>
      </c>
      <c r="I10" s="28" t="str">
        <f>IF(B10="","",Setup!E$5)</f>
        <v/>
      </c>
      <c r="J10" s="28" t="str">
        <f>IF(B10="","",Setup!E$6)</f>
        <v/>
      </c>
      <c r="K10" s="79"/>
      <c r="L10" s="79"/>
      <c r="M10" s="80"/>
      <c r="N10" s="80"/>
      <c r="O10" s="80"/>
      <c r="P10" s="80"/>
      <c r="Q10" s="80"/>
      <c r="R10" s="30" t="str">
        <f t="shared" si="0"/>
        <v/>
      </c>
      <c r="S10" s="85"/>
      <c r="T10" s="85"/>
      <c r="U10" s="30" t="str">
        <f t="shared" si="1"/>
        <v/>
      </c>
    </row>
    <row r="11" spans="1:21" x14ac:dyDescent="0.2">
      <c r="B11" s="71"/>
      <c r="C11" s="72"/>
      <c r="D11" s="73"/>
      <c r="E11" s="73"/>
      <c r="F11" s="71"/>
      <c r="G11" s="71"/>
      <c r="H11" s="28" t="str">
        <f>IF(B11="","",Setup!E$7)</f>
        <v/>
      </c>
      <c r="I11" s="28" t="str">
        <f>IF(B11="","",Setup!E$5)</f>
        <v/>
      </c>
      <c r="J11" s="28" t="str">
        <f>IF(B11="","",Setup!E$6)</f>
        <v/>
      </c>
      <c r="K11" s="79"/>
      <c r="L11" s="79"/>
      <c r="M11" s="80"/>
      <c r="N11" s="80"/>
      <c r="O11" s="80"/>
      <c r="P11" s="80"/>
      <c r="Q11" s="80"/>
      <c r="R11" s="30" t="str">
        <f t="shared" si="0"/>
        <v/>
      </c>
      <c r="S11" s="85"/>
      <c r="T11" s="85"/>
      <c r="U11" s="30" t="str">
        <f t="shared" si="1"/>
        <v/>
      </c>
    </row>
    <row r="12" spans="1:21" x14ac:dyDescent="0.2">
      <c r="B12" s="71"/>
      <c r="C12" s="72"/>
      <c r="D12" s="73"/>
      <c r="E12" s="73"/>
      <c r="F12" s="71"/>
      <c r="G12" s="71"/>
      <c r="H12" s="28" t="str">
        <f>IF(B12="","",Setup!E$7)</f>
        <v/>
      </c>
      <c r="I12" s="28" t="str">
        <f>IF(B12="","",Setup!E$5)</f>
        <v/>
      </c>
      <c r="J12" s="28" t="str">
        <f>IF(B12="","",Setup!E$6)</f>
        <v/>
      </c>
      <c r="K12" s="79"/>
      <c r="L12" s="79"/>
      <c r="M12" s="80"/>
      <c r="N12" s="80"/>
      <c r="O12" s="80"/>
      <c r="P12" s="80"/>
      <c r="Q12" s="80"/>
      <c r="R12" s="30" t="str">
        <f t="shared" si="0"/>
        <v/>
      </c>
      <c r="S12" s="85"/>
      <c r="T12" s="85"/>
      <c r="U12" s="30" t="str">
        <f t="shared" si="1"/>
        <v/>
      </c>
    </row>
    <row r="13" spans="1:21" x14ac:dyDescent="0.2">
      <c r="B13" s="71"/>
      <c r="C13" s="72"/>
      <c r="D13" s="73"/>
      <c r="E13" s="73"/>
      <c r="F13" s="71"/>
      <c r="G13" s="71"/>
      <c r="H13" s="28" t="str">
        <f>IF(B13="","",Setup!E$7)</f>
        <v/>
      </c>
      <c r="I13" s="28" t="str">
        <f>IF(B13="","",Setup!E$5)</f>
        <v/>
      </c>
      <c r="J13" s="28" t="str">
        <f>IF(B13="","",Setup!E$6)</f>
        <v/>
      </c>
      <c r="K13" s="79"/>
      <c r="L13" s="79"/>
      <c r="M13" s="80"/>
      <c r="N13" s="80"/>
      <c r="O13" s="80"/>
      <c r="P13" s="80"/>
      <c r="Q13" s="80"/>
      <c r="R13" s="30" t="str">
        <f t="shared" si="0"/>
        <v/>
      </c>
      <c r="S13" s="85"/>
      <c r="T13" s="85"/>
      <c r="U13" s="30" t="str">
        <f t="shared" si="1"/>
        <v/>
      </c>
    </row>
    <row r="14" spans="1:21" x14ac:dyDescent="0.2">
      <c r="B14" s="71"/>
      <c r="C14" s="72"/>
      <c r="D14" s="73"/>
      <c r="E14" s="73"/>
      <c r="F14" s="71"/>
      <c r="G14" s="71"/>
      <c r="H14" s="28" t="str">
        <f>IF(B14="","",Setup!E$7)</f>
        <v/>
      </c>
      <c r="I14" s="28" t="str">
        <f>IF(B14="","",Setup!E$5)</f>
        <v/>
      </c>
      <c r="J14" s="28" t="str">
        <f>IF(B14="","",Setup!E$6)</f>
        <v/>
      </c>
      <c r="K14" s="79"/>
      <c r="L14" s="79"/>
      <c r="M14" s="80"/>
      <c r="N14" s="80"/>
      <c r="O14" s="80"/>
      <c r="P14" s="80"/>
      <c r="Q14" s="80"/>
      <c r="R14" s="30" t="str">
        <f t="shared" si="0"/>
        <v/>
      </c>
      <c r="S14" s="85"/>
      <c r="T14" s="85"/>
      <c r="U14" s="30" t="str">
        <f t="shared" si="1"/>
        <v/>
      </c>
    </row>
    <row r="15" spans="1:21" x14ac:dyDescent="0.2">
      <c r="B15" s="71"/>
      <c r="C15" s="72"/>
      <c r="D15" s="73"/>
      <c r="E15" s="73"/>
      <c r="F15" s="71"/>
      <c r="G15" s="71"/>
      <c r="H15" s="28" t="str">
        <f>IF(B15="","",Setup!E$7)</f>
        <v/>
      </c>
      <c r="I15" s="28" t="str">
        <f>IF(B15="","",Setup!E$5)</f>
        <v/>
      </c>
      <c r="J15" s="28" t="str">
        <f>IF(B15="","",Setup!E$6)</f>
        <v/>
      </c>
      <c r="K15" s="79"/>
      <c r="L15" s="79"/>
      <c r="M15" s="80"/>
      <c r="N15" s="80"/>
      <c r="O15" s="80"/>
      <c r="P15" s="80"/>
      <c r="Q15" s="80"/>
      <c r="R15" s="30" t="str">
        <f t="shared" si="0"/>
        <v/>
      </c>
      <c r="S15" s="85"/>
      <c r="T15" s="85"/>
      <c r="U15" s="30" t="str">
        <f t="shared" si="1"/>
        <v/>
      </c>
    </row>
    <row r="16" spans="1:21" x14ac:dyDescent="0.2">
      <c r="B16" s="71"/>
      <c r="C16" s="72"/>
      <c r="D16" s="73"/>
      <c r="E16" s="73"/>
      <c r="F16" s="71"/>
      <c r="G16" s="71"/>
      <c r="H16" s="28" t="str">
        <f>IF(B16="","",Setup!E$7)</f>
        <v/>
      </c>
      <c r="I16" s="28" t="str">
        <f>IF(B16="","",Setup!E$5)</f>
        <v/>
      </c>
      <c r="J16" s="28" t="str">
        <f>IF(B16="","",Setup!E$6)</f>
        <v/>
      </c>
      <c r="K16" s="79"/>
      <c r="L16" s="79"/>
      <c r="M16" s="80"/>
      <c r="N16" s="80"/>
      <c r="O16" s="80"/>
      <c r="P16" s="80"/>
      <c r="Q16" s="80"/>
      <c r="R16" s="30" t="str">
        <f t="shared" si="0"/>
        <v/>
      </c>
      <c r="S16" s="85"/>
      <c r="T16" s="85"/>
      <c r="U16" s="30" t="str">
        <f t="shared" si="1"/>
        <v/>
      </c>
    </row>
    <row r="17" spans="2:21" x14ac:dyDescent="0.2">
      <c r="B17" s="71"/>
      <c r="C17" s="72"/>
      <c r="D17" s="73"/>
      <c r="E17" s="73"/>
      <c r="F17" s="71"/>
      <c r="G17" s="71"/>
      <c r="H17" s="28" t="str">
        <f>IF(B17="","",Setup!E$7)</f>
        <v/>
      </c>
      <c r="I17" s="28" t="str">
        <f>IF(B17="","",Setup!E$5)</f>
        <v/>
      </c>
      <c r="J17" s="28" t="str">
        <f>IF(B17="","",Setup!E$6)</f>
        <v/>
      </c>
      <c r="K17" s="79"/>
      <c r="L17" s="79"/>
      <c r="M17" s="80"/>
      <c r="N17" s="80"/>
      <c r="O17" s="80"/>
      <c r="P17" s="80"/>
      <c r="Q17" s="80"/>
      <c r="R17" s="30" t="str">
        <f t="shared" si="0"/>
        <v/>
      </c>
      <c r="S17" s="85"/>
      <c r="T17" s="85"/>
      <c r="U17" s="30" t="str">
        <f t="shared" si="1"/>
        <v/>
      </c>
    </row>
    <row r="18" spans="2:21" x14ac:dyDescent="0.2">
      <c r="B18" s="71"/>
      <c r="C18" s="72"/>
      <c r="D18" s="73"/>
      <c r="E18" s="73"/>
      <c r="F18" s="71"/>
      <c r="G18" s="71"/>
      <c r="H18" s="28" t="str">
        <f>IF(B18="","",Setup!E$7)</f>
        <v/>
      </c>
      <c r="I18" s="28" t="str">
        <f>IF(B18="","",Setup!E$5)</f>
        <v/>
      </c>
      <c r="J18" s="28" t="str">
        <f>IF(B18="","",Setup!E$6)</f>
        <v/>
      </c>
      <c r="K18" s="79"/>
      <c r="L18" s="79"/>
      <c r="M18" s="80"/>
      <c r="N18" s="80"/>
      <c r="O18" s="80"/>
      <c r="P18" s="80"/>
      <c r="Q18" s="80"/>
      <c r="R18" s="30" t="str">
        <f t="shared" si="0"/>
        <v/>
      </c>
      <c r="S18" s="85"/>
      <c r="T18" s="85"/>
      <c r="U18" s="30" t="str">
        <f t="shared" si="1"/>
        <v/>
      </c>
    </row>
    <row r="19" spans="2:21" x14ac:dyDescent="0.2">
      <c r="B19" s="71"/>
      <c r="C19" s="72"/>
      <c r="D19" s="73"/>
      <c r="E19" s="73"/>
      <c r="F19" s="71"/>
      <c r="G19" s="71"/>
      <c r="H19" s="28" t="str">
        <f>IF(B19="","",Setup!E$7)</f>
        <v/>
      </c>
      <c r="I19" s="28" t="str">
        <f>IF(B19="","",Setup!E$5)</f>
        <v/>
      </c>
      <c r="J19" s="28" t="str">
        <f>IF(B19="","",Setup!E$6)</f>
        <v/>
      </c>
      <c r="K19" s="79"/>
      <c r="L19" s="79"/>
      <c r="M19" s="80"/>
      <c r="N19" s="80"/>
      <c r="O19" s="80"/>
      <c r="P19" s="80"/>
      <c r="Q19" s="80"/>
      <c r="R19" s="30" t="str">
        <f t="shared" si="0"/>
        <v/>
      </c>
      <c r="S19" s="85"/>
      <c r="T19" s="85"/>
      <c r="U19" s="30" t="str">
        <f t="shared" si="1"/>
        <v/>
      </c>
    </row>
    <row r="20" spans="2:21" x14ac:dyDescent="0.2">
      <c r="B20" s="71"/>
      <c r="C20" s="72"/>
      <c r="D20" s="73"/>
      <c r="E20" s="73"/>
      <c r="F20" s="71"/>
      <c r="G20" s="71"/>
      <c r="H20" s="28" t="str">
        <f>IF(B20="","",Setup!E$7)</f>
        <v/>
      </c>
      <c r="I20" s="28" t="str">
        <f>IF(B20="","",Setup!E$5)</f>
        <v/>
      </c>
      <c r="J20" s="28" t="str">
        <f>IF(B20="","",Setup!E$6)</f>
        <v/>
      </c>
      <c r="K20" s="79"/>
      <c r="L20" s="79"/>
      <c r="M20" s="80"/>
      <c r="N20" s="80"/>
      <c r="O20" s="80"/>
      <c r="P20" s="80"/>
      <c r="Q20" s="80"/>
      <c r="R20" s="30" t="str">
        <f t="shared" si="0"/>
        <v/>
      </c>
      <c r="S20" s="85"/>
      <c r="T20" s="85"/>
      <c r="U20" s="30" t="str">
        <f t="shared" si="1"/>
        <v/>
      </c>
    </row>
    <row r="21" spans="2:21" x14ac:dyDescent="0.2">
      <c r="B21" s="71"/>
      <c r="C21" s="72"/>
      <c r="D21" s="73"/>
      <c r="E21" s="73"/>
      <c r="F21" s="71"/>
      <c r="G21" s="71"/>
      <c r="H21" s="28" t="str">
        <f>IF(B21="","",Setup!E$7)</f>
        <v/>
      </c>
      <c r="I21" s="28" t="str">
        <f>IF(B21="","",Setup!E$5)</f>
        <v/>
      </c>
      <c r="J21" s="28" t="str">
        <f>IF(B21="","",Setup!E$6)</f>
        <v/>
      </c>
      <c r="K21" s="79"/>
      <c r="L21" s="79"/>
      <c r="M21" s="80"/>
      <c r="N21" s="80"/>
      <c r="O21" s="80"/>
      <c r="P21" s="80"/>
      <c r="Q21" s="80"/>
      <c r="R21" s="30" t="str">
        <f t="shared" si="0"/>
        <v/>
      </c>
      <c r="S21" s="85"/>
      <c r="T21" s="85"/>
      <c r="U21" s="30" t="str">
        <f t="shared" si="1"/>
        <v/>
      </c>
    </row>
    <row r="22" spans="2:21" x14ac:dyDescent="0.2">
      <c r="B22" s="71"/>
      <c r="C22" s="72"/>
      <c r="D22" s="73"/>
      <c r="E22" s="73"/>
      <c r="F22" s="71"/>
      <c r="G22" s="71"/>
      <c r="H22" s="28" t="str">
        <f>IF(B22="","",Setup!E$7)</f>
        <v/>
      </c>
      <c r="I22" s="28" t="str">
        <f>IF(B22="","",Setup!E$5)</f>
        <v/>
      </c>
      <c r="J22" s="28" t="str">
        <f>IF(B22="","",Setup!E$6)</f>
        <v/>
      </c>
      <c r="K22" s="79"/>
      <c r="L22" s="79"/>
      <c r="M22" s="80"/>
      <c r="N22" s="80"/>
      <c r="O22" s="80"/>
      <c r="P22" s="80"/>
      <c r="Q22" s="80"/>
      <c r="R22" s="30" t="str">
        <f t="shared" si="0"/>
        <v/>
      </c>
      <c r="S22" s="85"/>
      <c r="T22" s="85"/>
      <c r="U22" s="30" t="str">
        <f t="shared" si="1"/>
        <v/>
      </c>
    </row>
    <row r="23" spans="2:21" x14ac:dyDescent="0.2">
      <c r="B23" s="71"/>
      <c r="C23" s="72"/>
      <c r="D23" s="73"/>
      <c r="E23" s="73"/>
      <c r="F23" s="71"/>
      <c r="G23" s="71"/>
      <c r="H23" s="28" t="str">
        <f>IF(B23="","",Setup!E$7)</f>
        <v/>
      </c>
      <c r="I23" s="28" t="str">
        <f>IF(B23="","",Setup!E$5)</f>
        <v/>
      </c>
      <c r="J23" s="28" t="str">
        <f>IF(B23="","",Setup!E$6)</f>
        <v/>
      </c>
      <c r="K23" s="79"/>
      <c r="L23" s="79"/>
      <c r="M23" s="80"/>
      <c r="N23" s="80"/>
      <c r="O23" s="80"/>
      <c r="P23" s="80"/>
      <c r="Q23" s="80"/>
      <c r="R23" s="30" t="str">
        <f t="shared" si="0"/>
        <v/>
      </c>
      <c r="S23" s="85"/>
      <c r="T23" s="85"/>
      <c r="U23" s="30" t="str">
        <f t="shared" si="1"/>
        <v/>
      </c>
    </row>
    <row r="24" spans="2:21" x14ac:dyDescent="0.2">
      <c r="B24" s="71"/>
      <c r="C24" s="72"/>
      <c r="D24" s="73"/>
      <c r="E24" s="73"/>
      <c r="F24" s="71"/>
      <c r="G24" s="71"/>
      <c r="H24" s="28" t="str">
        <f>IF(B24="","",Setup!E$7)</f>
        <v/>
      </c>
      <c r="I24" s="28" t="str">
        <f>IF(B24="","",Setup!E$5)</f>
        <v/>
      </c>
      <c r="J24" s="28" t="str">
        <f>IF(B24="","",Setup!E$6)</f>
        <v/>
      </c>
      <c r="K24" s="79"/>
      <c r="L24" s="79"/>
      <c r="M24" s="80"/>
      <c r="N24" s="80"/>
      <c r="O24" s="80"/>
      <c r="P24" s="80"/>
      <c r="Q24" s="80"/>
      <c r="R24" s="30" t="str">
        <f t="shared" si="0"/>
        <v/>
      </c>
      <c r="S24" s="85"/>
      <c r="T24" s="85"/>
      <c r="U24" s="30" t="str">
        <f t="shared" si="1"/>
        <v/>
      </c>
    </row>
    <row r="25" spans="2:21" x14ac:dyDescent="0.2">
      <c r="B25" s="71"/>
      <c r="C25" s="72"/>
      <c r="D25" s="73"/>
      <c r="E25" s="73"/>
      <c r="F25" s="71"/>
      <c r="G25" s="71"/>
      <c r="H25" s="28" t="str">
        <f>IF(B25="","",Setup!E$7)</f>
        <v/>
      </c>
      <c r="I25" s="28" t="str">
        <f>IF(B25="","",Setup!E$5)</f>
        <v/>
      </c>
      <c r="J25" s="28" t="str">
        <f>IF(B25="","",Setup!E$6)</f>
        <v/>
      </c>
      <c r="K25" s="79"/>
      <c r="L25" s="79"/>
      <c r="M25" s="80"/>
      <c r="N25" s="80"/>
      <c r="O25" s="80"/>
      <c r="P25" s="80"/>
      <c r="Q25" s="80"/>
      <c r="R25" s="30" t="str">
        <f t="shared" si="0"/>
        <v/>
      </c>
      <c r="S25" s="85"/>
      <c r="T25" s="85"/>
      <c r="U25" s="30" t="str">
        <f t="shared" si="1"/>
        <v/>
      </c>
    </row>
    <row r="26" spans="2:21" x14ac:dyDescent="0.2">
      <c r="B26" s="71"/>
      <c r="C26" s="72"/>
      <c r="D26" s="73"/>
      <c r="E26" s="73"/>
      <c r="F26" s="71"/>
      <c r="G26" s="71"/>
      <c r="H26" s="28" t="str">
        <f>IF(B26="","",Setup!E$7)</f>
        <v/>
      </c>
      <c r="I26" s="28" t="str">
        <f>IF(B26="","",Setup!E$5)</f>
        <v/>
      </c>
      <c r="J26" s="28" t="str">
        <f>IF(B26="","",Setup!E$6)</f>
        <v/>
      </c>
      <c r="K26" s="79"/>
      <c r="L26" s="79"/>
      <c r="M26" s="80"/>
      <c r="N26" s="80"/>
      <c r="O26" s="80"/>
      <c r="P26" s="80"/>
      <c r="Q26" s="80"/>
      <c r="R26" s="30" t="str">
        <f t="shared" si="0"/>
        <v/>
      </c>
      <c r="S26" s="85"/>
      <c r="T26" s="85"/>
      <c r="U26" s="30" t="str">
        <f t="shared" si="1"/>
        <v/>
      </c>
    </row>
    <row r="27" spans="2:21" x14ac:dyDescent="0.2">
      <c r="B27" s="71"/>
      <c r="C27" s="72"/>
      <c r="D27" s="73"/>
      <c r="E27" s="73"/>
      <c r="F27" s="71"/>
      <c r="G27" s="71"/>
      <c r="H27" s="28" t="str">
        <f>IF(B27="","",Setup!E$7)</f>
        <v/>
      </c>
      <c r="I27" s="28" t="str">
        <f>IF(B27="","",Setup!E$5)</f>
        <v/>
      </c>
      <c r="J27" s="28" t="str">
        <f>IF(B27="","",Setup!E$6)</f>
        <v/>
      </c>
      <c r="K27" s="79"/>
      <c r="L27" s="79"/>
      <c r="M27" s="80"/>
      <c r="N27" s="80"/>
      <c r="O27" s="80"/>
      <c r="P27" s="80"/>
      <c r="Q27" s="80"/>
      <c r="R27" s="30" t="str">
        <f t="shared" si="0"/>
        <v/>
      </c>
      <c r="S27" s="85"/>
      <c r="T27" s="85"/>
      <c r="U27" s="30" t="str">
        <f t="shared" si="1"/>
        <v/>
      </c>
    </row>
    <row r="28" spans="2:21" x14ac:dyDescent="0.2">
      <c r="B28" s="71"/>
      <c r="C28" s="72"/>
      <c r="D28" s="73"/>
      <c r="E28" s="73"/>
      <c r="F28" s="71"/>
      <c r="G28" s="71"/>
      <c r="H28" s="28" t="str">
        <f>IF(B28="","",Setup!E$7)</f>
        <v/>
      </c>
      <c r="I28" s="28" t="str">
        <f>IF(B28="","",Setup!E$5)</f>
        <v/>
      </c>
      <c r="J28" s="28" t="str">
        <f>IF(B28="","",Setup!E$6)</f>
        <v/>
      </c>
      <c r="K28" s="79"/>
      <c r="L28" s="79"/>
      <c r="M28" s="80"/>
      <c r="N28" s="80"/>
      <c r="O28" s="80"/>
      <c r="P28" s="80"/>
      <c r="Q28" s="80"/>
      <c r="R28" s="30" t="str">
        <f t="shared" si="0"/>
        <v/>
      </c>
      <c r="S28" s="85"/>
      <c r="T28" s="85"/>
      <c r="U28" s="30" t="str">
        <f t="shared" si="1"/>
        <v/>
      </c>
    </row>
    <row r="29" spans="2:21" x14ac:dyDescent="0.2">
      <c r="B29" s="71"/>
      <c r="C29" s="72"/>
      <c r="D29" s="73"/>
      <c r="E29" s="73"/>
      <c r="F29" s="71"/>
      <c r="G29" s="71"/>
      <c r="H29" s="28" t="str">
        <f>IF(B29="","",Setup!E$7)</f>
        <v/>
      </c>
      <c r="I29" s="28" t="str">
        <f>IF(B29="","",Setup!E$5)</f>
        <v/>
      </c>
      <c r="J29" s="28" t="str">
        <f>IF(B29="","",Setup!E$6)</f>
        <v/>
      </c>
      <c r="K29" s="79"/>
      <c r="L29" s="79"/>
      <c r="M29" s="80"/>
      <c r="N29" s="80"/>
      <c r="O29" s="80"/>
      <c r="P29" s="80"/>
      <c r="Q29" s="80"/>
      <c r="R29" s="30" t="str">
        <f t="shared" si="0"/>
        <v/>
      </c>
      <c r="S29" s="85"/>
      <c r="T29" s="85"/>
      <c r="U29" s="30" t="str">
        <f t="shared" si="1"/>
        <v/>
      </c>
    </row>
    <row r="30" spans="2:21" x14ac:dyDescent="0.2">
      <c r="B30" s="71"/>
      <c r="C30" s="72"/>
      <c r="D30" s="73"/>
      <c r="E30" s="73"/>
      <c r="F30" s="71"/>
      <c r="G30" s="71"/>
      <c r="H30" s="28" t="str">
        <f>IF(B30="","",Setup!E$7)</f>
        <v/>
      </c>
      <c r="I30" s="28" t="str">
        <f>IF(B30="","",Setup!E$5)</f>
        <v/>
      </c>
      <c r="J30" s="28" t="str">
        <f>IF(B30="","",Setup!E$6)</f>
        <v/>
      </c>
      <c r="K30" s="79"/>
      <c r="L30" s="79"/>
      <c r="M30" s="80"/>
      <c r="N30" s="80"/>
      <c r="O30" s="80"/>
      <c r="P30" s="80"/>
      <c r="Q30" s="80"/>
      <c r="R30" s="30" t="str">
        <f t="shared" si="0"/>
        <v/>
      </c>
      <c r="S30" s="85"/>
      <c r="T30" s="85"/>
      <c r="U30" s="30" t="str">
        <f t="shared" si="1"/>
        <v/>
      </c>
    </row>
    <row r="31" spans="2:21" x14ac:dyDescent="0.2">
      <c r="B31" s="71"/>
      <c r="C31" s="72"/>
      <c r="D31" s="73"/>
      <c r="E31" s="73"/>
      <c r="F31" s="71"/>
      <c r="G31" s="71"/>
      <c r="H31" s="28" t="str">
        <f>IF(B31="","",Setup!E$7)</f>
        <v/>
      </c>
      <c r="I31" s="28" t="str">
        <f>IF(B31="","",Setup!E$5)</f>
        <v/>
      </c>
      <c r="J31" s="28" t="str">
        <f>IF(B31="","",Setup!E$6)</f>
        <v/>
      </c>
      <c r="K31" s="79"/>
      <c r="L31" s="79"/>
      <c r="M31" s="80"/>
      <c r="N31" s="80"/>
      <c r="O31" s="80"/>
      <c r="P31" s="80"/>
      <c r="Q31" s="80"/>
      <c r="R31" s="30" t="str">
        <f t="shared" si="0"/>
        <v/>
      </c>
      <c r="S31" s="85"/>
      <c r="T31" s="85"/>
      <c r="U31" s="30" t="str">
        <f t="shared" si="1"/>
        <v/>
      </c>
    </row>
    <row r="32" spans="2:21" x14ac:dyDescent="0.2">
      <c r="B32" s="71"/>
      <c r="C32" s="72"/>
      <c r="D32" s="73"/>
      <c r="E32" s="73"/>
      <c r="F32" s="71"/>
      <c r="G32" s="71"/>
      <c r="H32" s="28" t="str">
        <f>IF(B32="","",Setup!E$7)</f>
        <v/>
      </c>
      <c r="I32" s="28" t="str">
        <f>IF(B32="","",Setup!E$5)</f>
        <v/>
      </c>
      <c r="J32" s="28" t="str">
        <f>IF(B32="","",Setup!E$6)</f>
        <v/>
      </c>
      <c r="K32" s="79"/>
      <c r="L32" s="79"/>
      <c r="M32" s="80"/>
      <c r="N32" s="80"/>
      <c r="O32" s="80"/>
      <c r="P32" s="80"/>
      <c r="Q32" s="80"/>
      <c r="R32" s="30" t="str">
        <f t="shared" si="0"/>
        <v/>
      </c>
      <c r="S32" s="85"/>
      <c r="T32" s="85"/>
      <c r="U32" s="30" t="str">
        <f t="shared" si="1"/>
        <v/>
      </c>
    </row>
    <row r="33" spans="2:21" x14ac:dyDescent="0.2">
      <c r="B33" s="71"/>
      <c r="C33" s="72"/>
      <c r="D33" s="73"/>
      <c r="E33" s="73"/>
      <c r="F33" s="71"/>
      <c r="G33" s="71"/>
      <c r="H33" s="28" t="str">
        <f>IF(B33="","",Setup!E$7)</f>
        <v/>
      </c>
      <c r="I33" s="28" t="str">
        <f>IF(B33="","",Setup!E$5)</f>
        <v/>
      </c>
      <c r="J33" s="28" t="str">
        <f>IF(B33="","",Setup!E$6)</f>
        <v/>
      </c>
      <c r="K33" s="79"/>
      <c r="L33" s="79"/>
      <c r="M33" s="80"/>
      <c r="N33" s="80"/>
      <c r="O33" s="80"/>
      <c r="P33" s="80"/>
      <c r="Q33" s="80"/>
      <c r="R33" s="30" t="str">
        <f t="shared" si="0"/>
        <v/>
      </c>
      <c r="S33" s="85"/>
      <c r="T33" s="85"/>
      <c r="U33" s="30" t="str">
        <f t="shared" si="1"/>
        <v/>
      </c>
    </row>
    <row r="34" spans="2:21" x14ac:dyDescent="0.2">
      <c r="B34" s="71"/>
      <c r="C34" s="72"/>
      <c r="D34" s="73"/>
      <c r="E34" s="73"/>
      <c r="F34" s="71"/>
      <c r="G34" s="71"/>
      <c r="H34" s="28" t="str">
        <f>IF(B34="","",Setup!E$7)</f>
        <v/>
      </c>
      <c r="I34" s="28" t="str">
        <f>IF(B34="","",Setup!E$5)</f>
        <v/>
      </c>
      <c r="J34" s="28" t="str">
        <f>IF(B34="","",Setup!E$6)</f>
        <v/>
      </c>
      <c r="K34" s="79"/>
      <c r="L34" s="79"/>
      <c r="M34" s="80"/>
      <c r="N34" s="80"/>
      <c r="O34" s="80"/>
      <c r="P34" s="80"/>
      <c r="Q34" s="80"/>
      <c r="R34" s="30" t="str">
        <f t="shared" si="0"/>
        <v/>
      </c>
      <c r="S34" s="85"/>
      <c r="T34" s="85"/>
      <c r="U34" s="30" t="str">
        <f t="shared" si="1"/>
        <v/>
      </c>
    </row>
    <row r="35" spans="2:21" x14ac:dyDescent="0.2">
      <c r="B35" s="71"/>
      <c r="C35" s="72"/>
      <c r="D35" s="73"/>
      <c r="E35" s="73"/>
      <c r="F35" s="71"/>
      <c r="G35" s="71"/>
      <c r="H35" s="28" t="str">
        <f>IF(B35="","",Setup!E$7)</f>
        <v/>
      </c>
      <c r="I35" s="28" t="str">
        <f>IF(B35="","",Setup!E$5)</f>
        <v/>
      </c>
      <c r="J35" s="28" t="str">
        <f>IF(B35="","",Setup!E$6)</f>
        <v/>
      </c>
      <c r="K35" s="79"/>
      <c r="L35" s="79"/>
      <c r="M35" s="80"/>
      <c r="N35" s="80"/>
      <c r="O35" s="80"/>
      <c r="P35" s="80"/>
      <c r="Q35" s="80"/>
      <c r="R35" s="30" t="str">
        <f t="shared" si="0"/>
        <v/>
      </c>
      <c r="S35" s="85"/>
      <c r="T35" s="85"/>
      <c r="U35" s="30" t="str">
        <f t="shared" si="1"/>
        <v/>
      </c>
    </row>
    <row r="36" spans="2:21" x14ac:dyDescent="0.2">
      <c r="B36" s="71"/>
      <c r="C36" s="72"/>
      <c r="D36" s="73"/>
      <c r="E36" s="73"/>
      <c r="F36" s="71"/>
      <c r="G36" s="71"/>
      <c r="H36" s="28" t="str">
        <f>IF(B36="","",Setup!E$7)</f>
        <v/>
      </c>
      <c r="I36" s="28" t="str">
        <f>IF(B36="","",Setup!E$5)</f>
        <v/>
      </c>
      <c r="J36" s="28" t="str">
        <f>IF(B36="","",Setup!E$6)</f>
        <v/>
      </c>
      <c r="K36" s="79"/>
      <c r="L36" s="79"/>
      <c r="M36" s="80"/>
      <c r="N36" s="80"/>
      <c r="O36" s="80"/>
      <c r="P36" s="80"/>
      <c r="Q36" s="80"/>
      <c r="R36" s="30" t="str">
        <f t="shared" si="0"/>
        <v/>
      </c>
      <c r="S36" s="85"/>
      <c r="T36" s="85"/>
      <c r="U36" s="30" t="str">
        <f t="shared" si="1"/>
        <v/>
      </c>
    </row>
    <row r="37" spans="2:21" x14ac:dyDescent="0.2">
      <c r="B37" s="71"/>
      <c r="C37" s="72"/>
      <c r="D37" s="73"/>
      <c r="E37" s="73"/>
      <c r="F37" s="71"/>
      <c r="G37" s="71"/>
      <c r="H37" s="28" t="str">
        <f>IF(B37="","",Setup!E$7)</f>
        <v/>
      </c>
      <c r="I37" s="28" t="str">
        <f>IF(B37="","",Setup!E$5)</f>
        <v/>
      </c>
      <c r="J37" s="28" t="str">
        <f>IF(B37="","",Setup!E$6)</f>
        <v/>
      </c>
      <c r="K37" s="79"/>
      <c r="L37" s="79"/>
      <c r="M37" s="80"/>
      <c r="N37" s="80"/>
      <c r="O37" s="80"/>
      <c r="P37" s="80"/>
      <c r="Q37" s="80"/>
      <c r="R37" s="30" t="str">
        <f t="shared" si="0"/>
        <v/>
      </c>
      <c r="S37" s="85"/>
      <c r="T37" s="85"/>
      <c r="U37" s="30" t="str">
        <f t="shared" si="1"/>
        <v/>
      </c>
    </row>
    <row r="38" spans="2:21" x14ac:dyDescent="0.2">
      <c r="B38" s="71"/>
      <c r="C38" s="72"/>
      <c r="D38" s="73"/>
      <c r="E38" s="73"/>
      <c r="F38" s="71"/>
      <c r="G38" s="71"/>
      <c r="H38" s="28" t="str">
        <f>IF(B38="","",Setup!E$7)</f>
        <v/>
      </c>
      <c r="I38" s="28" t="str">
        <f>IF(B38="","",Setup!E$5)</f>
        <v/>
      </c>
      <c r="J38" s="28" t="str">
        <f>IF(B38="","",Setup!E$6)</f>
        <v/>
      </c>
      <c r="K38" s="79"/>
      <c r="L38" s="79"/>
      <c r="M38" s="80"/>
      <c r="N38" s="80"/>
      <c r="O38" s="80"/>
      <c r="P38" s="80"/>
      <c r="Q38" s="80"/>
      <c r="R38" s="30" t="str">
        <f t="shared" si="0"/>
        <v/>
      </c>
      <c r="S38" s="85"/>
      <c r="T38" s="85"/>
      <c r="U38" s="30" t="str">
        <f t="shared" si="1"/>
        <v/>
      </c>
    </row>
    <row r="39" spans="2:21" x14ac:dyDescent="0.2">
      <c r="B39" s="71"/>
      <c r="C39" s="72"/>
      <c r="D39" s="73"/>
      <c r="E39" s="73"/>
      <c r="F39" s="71"/>
      <c r="G39" s="71"/>
      <c r="H39" s="28" t="str">
        <f>IF(B39="","",Setup!E$7)</f>
        <v/>
      </c>
      <c r="I39" s="28" t="str">
        <f>IF(B39="","",Setup!E$5)</f>
        <v/>
      </c>
      <c r="J39" s="28" t="str">
        <f>IF(B39="","",Setup!E$6)</f>
        <v/>
      </c>
      <c r="K39" s="79"/>
      <c r="L39" s="79"/>
      <c r="M39" s="80"/>
      <c r="N39" s="80"/>
      <c r="O39" s="80"/>
      <c r="P39" s="80"/>
      <c r="Q39" s="80"/>
      <c r="R39" s="30" t="str">
        <f t="shared" si="0"/>
        <v/>
      </c>
      <c r="S39" s="85"/>
      <c r="T39" s="85"/>
      <c r="U39" s="30" t="str">
        <f t="shared" si="1"/>
        <v/>
      </c>
    </row>
    <row r="40" spans="2:21" x14ac:dyDescent="0.2">
      <c r="B40" s="71"/>
      <c r="C40" s="72"/>
      <c r="D40" s="73"/>
      <c r="E40" s="73"/>
      <c r="F40" s="71"/>
      <c r="G40" s="71"/>
      <c r="H40" s="28" t="str">
        <f>IF(B40="","",Setup!E$7)</f>
        <v/>
      </c>
      <c r="I40" s="28" t="str">
        <f>IF(B40="","",Setup!E$5)</f>
        <v/>
      </c>
      <c r="J40" s="28" t="str">
        <f>IF(B40="","",Setup!E$6)</f>
        <v/>
      </c>
      <c r="K40" s="79"/>
      <c r="L40" s="79"/>
      <c r="M40" s="80"/>
      <c r="N40" s="80"/>
      <c r="O40" s="80"/>
      <c r="P40" s="80"/>
      <c r="Q40" s="80"/>
      <c r="R40" s="30" t="str">
        <f t="shared" si="0"/>
        <v/>
      </c>
      <c r="S40" s="85"/>
      <c r="T40" s="85"/>
      <c r="U40" s="30" t="str">
        <f t="shared" si="1"/>
        <v/>
      </c>
    </row>
    <row r="41" spans="2:21" x14ac:dyDescent="0.2">
      <c r="B41" s="71"/>
      <c r="C41" s="72"/>
      <c r="D41" s="73"/>
      <c r="E41" s="73"/>
      <c r="F41" s="71"/>
      <c r="G41" s="71"/>
      <c r="H41" s="28" t="str">
        <f>IF(B41="","",Setup!E$7)</f>
        <v/>
      </c>
      <c r="I41" s="28" t="str">
        <f>IF(B41="","",Setup!E$5)</f>
        <v/>
      </c>
      <c r="J41" s="28" t="str">
        <f>IF(B41="","",Setup!E$6)</f>
        <v/>
      </c>
      <c r="K41" s="79"/>
      <c r="L41" s="79"/>
      <c r="M41" s="80"/>
      <c r="N41" s="80"/>
      <c r="O41" s="80"/>
      <c r="P41" s="80"/>
      <c r="Q41" s="80"/>
      <c r="R41" s="30" t="str">
        <f t="shared" si="0"/>
        <v/>
      </c>
      <c r="S41" s="85"/>
      <c r="T41" s="85"/>
      <c r="U41" s="30" t="str">
        <f t="shared" si="1"/>
        <v/>
      </c>
    </row>
    <row r="42" spans="2:21" x14ac:dyDescent="0.2">
      <c r="B42" s="71"/>
      <c r="C42" s="72"/>
      <c r="D42" s="73"/>
      <c r="E42" s="73"/>
      <c r="F42" s="71"/>
      <c r="G42" s="71"/>
      <c r="H42" s="28" t="str">
        <f>IF(B42="","",Setup!E$7)</f>
        <v/>
      </c>
      <c r="I42" s="28" t="str">
        <f>IF(B42="","",Setup!E$5)</f>
        <v/>
      </c>
      <c r="J42" s="28" t="str">
        <f>IF(B42="","",Setup!E$6)</f>
        <v/>
      </c>
      <c r="K42" s="79"/>
      <c r="L42" s="79"/>
      <c r="M42" s="80"/>
      <c r="N42" s="80"/>
      <c r="O42" s="80"/>
      <c r="P42" s="80"/>
      <c r="Q42" s="80"/>
      <c r="R42" s="30" t="str">
        <f t="shared" si="0"/>
        <v/>
      </c>
      <c r="S42" s="85"/>
      <c r="T42" s="85"/>
      <c r="U42" s="30" t="str">
        <f t="shared" si="1"/>
        <v/>
      </c>
    </row>
    <row r="43" spans="2:21" x14ac:dyDescent="0.2">
      <c r="B43" s="71"/>
      <c r="C43" s="72"/>
      <c r="D43" s="73"/>
      <c r="E43" s="73"/>
      <c r="F43" s="71"/>
      <c r="G43" s="71"/>
      <c r="H43" s="28" t="str">
        <f>IF(B43="","",Setup!E$7)</f>
        <v/>
      </c>
      <c r="I43" s="28" t="str">
        <f>IF(B43="","",Setup!E$5)</f>
        <v/>
      </c>
      <c r="J43" s="28" t="str">
        <f>IF(B43="","",Setup!E$6)</f>
        <v/>
      </c>
      <c r="K43" s="79"/>
      <c r="L43" s="79"/>
      <c r="M43" s="80"/>
      <c r="N43" s="80"/>
      <c r="O43" s="80"/>
      <c r="P43" s="80"/>
      <c r="Q43" s="80"/>
      <c r="R43" s="30" t="str">
        <f t="shared" si="0"/>
        <v/>
      </c>
      <c r="S43" s="85"/>
      <c r="T43" s="85"/>
      <c r="U43" s="30" t="str">
        <f t="shared" si="1"/>
        <v/>
      </c>
    </row>
    <row r="44" spans="2:21" x14ac:dyDescent="0.2">
      <c r="B44" s="71"/>
      <c r="C44" s="72"/>
      <c r="D44" s="73"/>
      <c r="E44" s="73"/>
      <c r="F44" s="71"/>
      <c r="G44" s="71"/>
      <c r="H44" s="28" t="str">
        <f>IF(B44="","",Setup!E$7)</f>
        <v/>
      </c>
      <c r="I44" s="28" t="str">
        <f>IF(B44="","",Setup!E$5)</f>
        <v/>
      </c>
      <c r="J44" s="28" t="str">
        <f>IF(B44="","",Setup!E$6)</f>
        <v/>
      </c>
      <c r="K44" s="79"/>
      <c r="L44" s="79"/>
      <c r="M44" s="80"/>
      <c r="N44" s="80"/>
      <c r="O44" s="80"/>
      <c r="P44" s="80"/>
      <c r="Q44" s="80"/>
      <c r="R44" s="30" t="str">
        <f t="shared" si="0"/>
        <v/>
      </c>
      <c r="S44" s="85"/>
      <c r="T44" s="85"/>
      <c r="U44" s="30" t="str">
        <f t="shared" si="1"/>
        <v/>
      </c>
    </row>
    <row r="45" spans="2:21" x14ac:dyDescent="0.2">
      <c r="B45" s="71"/>
      <c r="C45" s="72"/>
      <c r="D45" s="73"/>
      <c r="E45" s="73"/>
      <c r="F45" s="71"/>
      <c r="G45" s="71"/>
      <c r="H45" s="28" t="str">
        <f>IF(B45="","",Setup!E$7)</f>
        <v/>
      </c>
      <c r="I45" s="28" t="str">
        <f>IF(B45="","",Setup!E$5)</f>
        <v/>
      </c>
      <c r="J45" s="28" t="str">
        <f>IF(B45="","",Setup!E$6)</f>
        <v/>
      </c>
      <c r="K45" s="79"/>
      <c r="L45" s="79"/>
      <c r="M45" s="80"/>
      <c r="N45" s="80"/>
      <c r="O45" s="80"/>
      <c r="P45" s="80"/>
      <c r="Q45" s="80"/>
      <c r="R45" s="30" t="str">
        <f t="shared" si="0"/>
        <v/>
      </c>
      <c r="S45" s="85"/>
      <c r="T45" s="85"/>
      <c r="U45" s="30" t="str">
        <f t="shared" si="1"/>
        <v/>
      </c>
    </row>
    <row r="46" spans="2:21" x14ac:dyDescent="0.2">
      <c r="B46" s="71"/>
      <c r="C46" s="72"/>
      <c r="D46" s="73"/>
      <c r="E46" s="73"/>
      <c r="F46" s="71"/>
      <c r="G46" s="71"/>
      <c r="H46" s="28" t="str">
        <f>IF(B46="","",Setup!E$7)</f>
        <v/>
      </c>
      <c r="I46" s="28" t="str">
        <f>IF(B46="","",Setup!E$5)</f>
        <v/>
      </c>
      <c r="J46" s="28" t="str">
        <f>IF(B46="","",Setup!E$6)</f>
        <v/>
      </c>
      <c r="K46" s="79"/>
      <c r="L46" s="79"/>
      <c r="M46" s="80"/>
      <c r="N46" s="80"/>
      <c r="O46" s="80"/>
      <c r="P46" s="80"/>
      <c r="Q46" s="80"/>
      <c r="R46" s="30" t="str">
        <f t="shared" si="0"/>
        <v/>
      </c>
      <c r="S46" s="85"/>
      <c r="T46" s="85"/>
      <c r="U46" s="30" t="str">
        <f t="shared" si="1"/>
        <v/>
      </c>
    </row>
    <row r="47" spans="2:21" x14ac:dyDescent="0.2">
      <c r="B47" s="71"/>
      <c r="C47" s="72"/>
      <c r="D47" s="73"/>
      <c r="E47" s="73"/>
      <c r="F47" s="71"/>
      <c r="G47" s="71"/>
      <c r="H47" s="28" t="str">
        <f>IF(B47="","",Setup!E$7)</f>
        <v/>
      </c>
      <c r="I47" s="28" t="str">
        <f>IF(B47="","",Setup!E$5)</f>
        <v/>
      </c>
      <c r="J47" s="28" t="str">
        <f>IF(B47="","",Setup!E$6)</f>
        <v/>
      </c>
      <c r="K47" s="79"/>
      <c r="L47" s="79"/>
      <c r="M47" s="80"/>
      <c r="N47" s="80"/>
      <c r="O47" s="80"/>
      <c r="P47" s="80"/>
      <c r="Q47" s="80"/>
      <c r="R47" s="30" t="str">
        <f t="shared" si="0"/>
        <v/>
      </c>
      <c r="S47" s="85"/>
      <c r="T47" s="85"/>
      <c r="U47" s="30" t="str">
        <f t="shared" si="1"/>
        <v/>
      </c>
    </row>
    <row r="48" spans="2:21" x14ac:dyDescent="0.2">
      <c r="B48" s="71"/>
      <c r="C48" s="72"/>
      <c r="D48" s="73"/>
      <c r="E48" s="73"/>
      <c r="F48" s="71"/>
      <c r="G48" s="71"/>
      <c r="H48" s="28" t="str">
        <f>IF(B48="","",Setup!E$7)</f>
        <v/>
      </c>
      <c r="I48" s="28" t="str">
        <f>IF(B48="","",Setup!E$5)</f>
        <v/>
      </c>
      <c r="J48" s="28" t="str">
        <f>IF(B48="","",Setup!E$6)</f>
        <v/>
      </c>
      <c r="K48" s="79"/>
      <c r="L48" s="79"/>
      <c r="M48" s="80"/>
      <c r="N48" s="80"/>
      <c r="O48" s="80"/>
      <c r="P48" s="80"/>
      <c r="Q48" s="80"/>
      <c r="R48" s="30" t="str">
        <f t="shared" si="0"/>
        <v/>
      </c>
      <c r="S48" s="85"/>
      <c r="T48" s="85"/>
      <c r="U48" s="30" t="str">
        <f t="shared" si="1"/>
        <v/>
      </c>
    </row>
    <row r="49" spans="2:21" x14ac:dyDescent="0.2">
      <c r="B49" s="71"/>
      <c r="C49" s="72"/>
      <c r="D49" s="73"/>
      <c r="E49" s="73"/>
      <c r="F49" s="71"/>
      <c r="G49" s="71"/>
      <c r="H49" s="28" t="str">
        <f>IF(B49="","",Setup!E$7)</f>
        <v/>
      </c>
      <c r="I49" s="28" t="str">
        <f>IF(B49="","",Setup!E$5)</f>
        <v/>
      </c>
      <c r="J49" s="28" t="str">
        <f>IF(B49="","",Setup!E$6)</f>
        <v/>
      </c>
      <c r="K49" s="79"/>
      <c r="L49" s="79"/>
      <c r="M49" s="80"/>
      <c r="N49" s="80"/>
      <c r="O49" s="80"/>
      <c r="P49" s="80"/>
      <c r="Q49" s="80"/>
      <c r="R49" s="30" t="str">
        <f t="shared" si="0"/>
        <v/>
      </c>
      <c r="S49" s="85"/>
      <c r="T49" s="85"/>
      <c r="U49" s="30" t="str">
        <f t="shared" si="1"/>
        <v/>
      </c>
    </row>
    <row r="50" spans="2:21" x14ac:dyDescent="0.2">
      <c r="B50" s="71"/>
      <c r="C50" s="72"/>
      <c r="D50" s="73"/>
      <c r="E50" s="73"/>
      <c r="F50" s="71"/>
      <c r="G50" s="71"/>
      <c r="H50" s="28" t="str">
        <f>IF(B50="","",Setup!E$7)</f>
        <v/>
      </c>
      <c r="I50" s="28" t="str">
        <f>IF(B50="","",Setup!E$5)</f>
        <v/>
      </c>
      <c r="J50" s="28" t="str">
        <f>IF(B50="","",Setup!E$6)</f>
        <v/>
      </c>
      <c r="K50" s="79"/>
      <c r="L50" s="79"/>
      <c r="M50" s="80"/>
      <c r="N50" s="80"/>
      <c r="O50" s="80"/>
      <c r="P50" s="80"/>
      <c r="Q50" s="80"/>
      <c r="R50" s="30" t="str">
        <f t="shared" si="0"/>
        <v/>
      </c>
      <c r="S50" s="85"/>
      <c r="T50" s="85"/>
      <c r="U50" s="30" t="str">
        <f t="shared" si="1"/>
        <v/>
      </c>
    </row>
    <row r="51" spans="2:21" x14ac:dyDescent="0.2">
      <c r="B51" s="71"/>
      <c r="C51" s="72"/>
      <c r="D51" s="73"/>
      <c r="E51" s="73"/>
      <c r="F51" s="71"/>
      <c r="G51" s="71"/>
      <c r="H51" s="28" t="str">
        <f>IF(B51="","",Setup!E$7)</f>
        <v/>
      </c>
      <c r="I51" s="28" t="str">
        <f>IF(B51="","",Setup!E$5)</f>
        <v/>
      </c>
      <c r="J51" s="28" t="str">
        <f>IF(B51="","",Setup!E$6)</f>
        <v/>
      </c>
      <c r="K51" s="79"/>
      <c r="L51" s="79"/>
      <c r="M51" s="80"/>
      <c r="N51" s="80"/>
      <c r="O51" s="80"/>
      <c r="P51" s="80"/>
      <c r="Q51" s="80"/>
      <c r="R51" s="30" t="str">
        <f t="shared" si="0"/>
        <v/>
      </c>
      <c r="S51" s="85"/>
      <c r="T51" s="85"/>
      <c r="U51" s="30" t="str">
        <f t="shared" si="1"/>
        <v/>
      </c>
    </row>
    <row r="52" spans="2:21" x14ac:dyDescent="0.2">
      <c r="B52" s="71"/>
      <c r="C52" s="72"/>
      <c r="D52" s="73"/>
      <c r="E52" s="73"/>
      <c r="F52" s="71"/>
      <c r="G52" s="71"/>
      <c r="H52" s="28" t="str">
        <f>IF(B52="","",Setup!E$7)</f>
        <v/>
      </c>
      <c r="I52" s="28" t="str">
        <f>IF(B52="","",Setup!E$5)</f>
        <v/>
      </c>
      <c r="J52" s="28" t="str">
        <f>IF(B52="","",Setup!E$6)</f>
        <v/>
      </c>
      <c r="K52" s="79"/>
      <c r="L52" s="79"/>
      <c r="M52" s="80"/>
      <c r="N52" s="80"/>
      <c r="O52" s="80"/>
      <c r="P52" s="80"/>
      <c r="Q52" s="80"/>
      <c r="R52" s="30" t="str">
        <f t="shared" si="0"/>
        <v/>
      </c>
      <c r="S52" s="85"/>
      <c r="T52" s="85"/>
      <c r="U52" s="30" t="str">
        <f t="shared" si="1"/>
        <v/>
      </c>
    </row>
    <row r="53" spans="2:21" x14ac:dyDescent="0.2">
      <c r="B53" s="71"/>
      <c r="C53" s="72"/>
      <c r="D53" s="73"/>
      <c r="E53" s="73"/>
      <c r="F53" s="71"/>
      <c r="G53" s="71"/>
      <c r="H53" s="28" t="str">
        <f>IF(B53="","",Setup!E$7)</f>
        <v/>
      </c>
      <c r="I53" s="28" t="str">
        <f>IF(B53="","",Setup!E$5)</f>
        <v/>
      </c>
      <c r="J53" s="28" t="str">
        <f>IF(B53="","",Setup!E$6)</f>
        <v/>
      </c>
      <c r="K53" s="79"/>
      <c r="L53" s="79"/>
      <c r="M53" s="80"/>
      <c r="N53" s="80"/>
      <c r="O53" s="80"/>
      <c r="P53" s="80"/>
      <c r="Q53" s="80"/>
      <c r="R53" s="30" t="str">
        <f t="shared" si="0"/>
        <v/>
      </c>
      <c r="S53" s="85"/>
      <c r="T53" s="85"/>
      <c r="U53" s="30" t="str">
        <f t="shared" si="1"/>
        <v/>
      </c>
    </row>
    <row r="54" spans="2:21" x14ac:dyDescent="0.2">
      <c r="B54" s="71"/>
      <c r="C54" s="72"/>
      <c r="D54" s="73"/>
      <c r="E54" s="73"/>
      <c r="F54" s="71"/>
      <c r="G54" s="71"/>
      <c r="H54" s="28" t="str">
        <f>IF(B54="","",Setup!E$7)</f>
        <v/>
      </c>
      <c r="I54" s="28" t="str">
        <f>IF(B54="","",Setup!E$5)</f>
        <v/>
      </c>
      <c r="J54" s="28" t="str">
        <f>IF(B54="","",Setup!E$6)</f>
        <v/>
      </c>
      <c r="K54" s="79"/>
      <c r="L54" s="79"/>
      <c r="M54" s="80"/>
      <c r="N54" s="80"/>
      <c r="O54" s="80"/>
      <c r="P54" s="80"/>
      <c r="Q54" s="80"/>
      <c r="R54" s="30" t="str">
        <f t="shared" si="0"/>
        <v/>
      </c>
      <c r="S54" s="85"/>
      <c r="T54" s="85"/>
      <c r="U54" s="30" t="str">
        <f t="shared" si="1"/>
        <v/>
      </c>
    </row>
    <row r="55" spans="2:21" x14ac:dyDescent="0.2">
      <c r="B55" s="71"/>
      <c r="C55" s="72"/>
      <c r="D55" s="73"/>
      <c r="E55" s="73"/>
      <c r="F55" s="71"/>
      <c r="G55" s="71"/>
      <c r="H55" s="28" t="str">
        <f>IF(B55="","",Setup!E$7)</f>
        <v/>
      </c>
      <c r="I55" s="28" t="str">
        <f>IF(B55="","",Setup!E$5)</f>
        <v/>
      </c>
      <c r="J55" s="28" t="str">
        <f>IF(B55="","",Setup!E$6)</f>
        <v/>
      </c>
      <c r="K55" s="79"/>
      <c r="L55" s="79"/>
      <c r="M55" s="80"/>
      <c r="N55" s="80"/>
      <c r="O55" s="80"/>
      <c r="P55" s="80"/>
      <c r="Q55" s="80"/>
      <c r="R55" s="30" t="str">
        <f t="shared" si="0"/>
        <v/>
      </c>
      <c r="S55" s="85"/>
      <c r="T55" s="85"/>
      <c r="U55" s="30" t="str">
        <f t="shared" si="1"/>
        <v/>
      </c>
    </row>
    <row r="56" spans="2:21" x14ac:dyDescent="0.2">
      <c r="B56" s="71"/>
      <c r="C56" s="72"/>
      <c r="D56" s="73"/>
      <c r="E56" s="73"/>
      <c r="F56" s="71"/>
      <c r="G56" s="71"/>
      <c r="H56" s="28" t="str">
        <f>IF(B56="","",Setup!E$7)</f>
        <v/>
      </c>
      <c r="I56" s="28" t="str">
        <f>IF(B56="","",Setup!E$5)</f>
        <v/>
      </c>
      <c r="J56" s="28" t="str">
        <f>IF(B56="","",Setup!E$6)</f>
        <v/>
      </c>
      <c r="K56" s="79"/>
      <c r="L56" s="79"/>
      <c r="M56" s="80"/>
      <c r="N56" s="80"/>
      <c r="O56" s="80"/>
      <c r="P56" s="80"/>
      <c r="Q56" s="80"/>
      <c r="R56" s="30" t="str">
        <f t="shared" si="0"/>
        <v/>
      </c>
      <c r="S56" s="85"/>
      <c r="T56" s="85"/>
      <c r="U56" s="30" t="str">
        <f t="shared" si="1"/>
        <v/>
      </c>
    </row>
    <row r="57" spans="2:21" x14ac:dyDescent="0.2">
      <c r="B57" s="71"/>
      <c r="C57" s="72"/>
      <c r="D57" s="73"/>
      <c r="E57" s="73"/>
      <c r="F57" s="71"/>
      <c r="G57" s="71"/>
      <c r="H57" s="28" t="str">
        <f>IF(B57="","",Setup!E$7)</f>
        <v/>
      </c>
      <c r="I57" s="28" t="str">
        <f>IF(B57="","",Setup!E$5)</f>
        <v/>
      </c>
      <c r="J57" s="28" t="str">
        <f>IF(B57="","",Setup!E$6)</f>
        <v/>
      </c>
      <c r="K57" s="79"/>
      <c r="L57" s="79"/>
      <c r="M57" s="80"/>
      <c r="N57" s="80"/>
      <c r="O57" s="80"/>
      <c r="P57" s="80"/>
      <c r="Q57" s="80"/>
      <c r="R57" s="30" t="str">
        <f t="shared" si="0"/>
        <v/>
      </c>
      <c r="S57" s="85"/>
      <c r="T57" s="85"/>
      <c r="U57" s="30" t="str">
        <f t="shared" si="1"/>
        <v/>
      </c>
    </row>
    <row r="58" spans="2:21" x14ac:dyDescent="0.2">
      <c r="B58" s="71"/>
      <c r="C58" s="72"/>
      <c r="D58" s="73"/>
      <c r="E58" s="73"/>
      <c r="F58" s="71"/>
      <c r="G58" s="71"/>
      <c r="H58" s="28" t="str">
        <f>IF(B58="","",Setup!E$7)</f>
        <v/>
      </c>
      <c r="I58" s="28" t="str">
        <f>IF(B58="","",Setup!E$5)</f>
        <v/>
      </c>
      <c r="J58" s="28" t="str">
        <f>IF(B58="","",Setup!E$6)</f>
        <v/>
      </c>
      <c r="K58" s="79"/>
      <c r="L58" s="79"/>
      <c r="M58" s="80"/>
      <c r="N58" s="80"/>
      <c r="O58" s="80"/>
      <c r="P58" s="80"/>
      <c r="Q58" s="80"/>
      <c r="R58" s="30" t="str">
        <f t="shared" si="0"/>
        <v/>
      </c>
      <c r="S58" s="85"/>
      <c r="T58" s="85"/>
      <c r="U58" s="30" t="str">
        <f t="shared" si="1"/>
        <v/>
      </c>
    </row>
    <row r="59" spans="2:21" x14ac:dyDescent="0.2">
      <c r="B59" s="71"/>
      <c r="C59" s="72"/>
      <c r="D59" s="73"/>
      <c r="E59" s="73"/>
      <c r="F59" s="71"/>
      <c r="G59" s="71"/>
      <c r="H59" s="28" t="str">
        <f>IF(B59="","",Setup!E$7)</f>
        <v/>
      </c>
      <c r="I59" s="28" t="str">
        <f>IF(B59="","",Setup!E$5)</f>
        <v/>
      </c>
      <c r="J59" s="28" t="str">
        <f>IF(B59="","",Setup!E$6)</f>
        <v/>
      </c>
      <c r="K59" s="79"/>
      <c r="L59" s="79"/>
      <c r="M59" s="80"/>
      <c r="N59" s="80"/>
      <c r="O59" s="80"/>
      <c r="P59" s="80"/>
      <c r="Q59" s="80"/>
      <c r="R59" s="30" t="str">
        <f t="shared" si="0"/>
        <v/>
      </c>
      <c r="S59" s="85"/>
      <c r="T59" s="85"/>
      <c r="U59" s="30" t="str">
        <f t="shared" si="1"/>
        <v/>
      </c>
    </row>
    <row r="60" spans="2:21" x14ac:dyDescent="0.2">
      <c r="B60" s="71"/>
      <c r="C60" s="72"/>
      <c r="D60" s="73"/>
      <c r="E60" s="73"/>
      <c r="F60" s="71"/>
      <c r="G60" s="71"/>
      <c r="H60" s="28" t="str">
        <f>IF(B60="","",Setup!E$7)</f>
        <v/>
      </c>
      <c r="I60" s="28" t="str">
        <f>IF(B60="","",Setup!E$5)</f>
        <v/>
      </c>
      <c r="J60" s="28" t="str">
        <f>IF(B60="","",Setup!E$6)</f>
        <v/>
      </c>
      <c r="K60" s="79"/>
      <c r="L60" s="79"/>
      <c r="M60" s="80"/>
      <c r="N60" s="80"/>
      <c r="O60" s="80"/>
      <c r="P60" s="80"/>
      <c r="Q60" s="80"/>
      <c r="R60" s="30" t="str">
        <f t="shared" si="0"/>
        <v/>
      </c>
      <c r="S60" s="85"/>
      <c r="T60" s="85"/>
      <c r="U60" s="30" t="str">
        <f t="shared" si="1"/>
        <v/>
      </c>
    </row>
    <row r="61" spans="2:21" x14ac:dyDescent="0.2">
      <c r="B61" s="71"/>
      <c r="C61" s="72"/>
      <c r="D61" s="73"/>
      <c r="E61" s="73"/>
      <c r="F61" s="71"/>
      <c r="G61" s="71"/>
      <c r="H61" s="28" t="str">
        <f>IF(B61="","",Setup!E$7)</f>
        <v/>
      </c>
      <c r="I61" s="28" t="str">
        <f>IF(B61="","",Setup!E$5)</f>
        <v/>
      </c>
      <c r="J61" s="28" t="str">
        <f>IF(B61="","",Setup!E$6)</f>
        <v/>
      </c>
      <c r="K61" s="79"/>
      <c r="L61" s="79"/>
      <c r="M61" s="80"/>
      <c r="N61" s="80"/>
      <c r="O61" s="80"/>
      <c r="P61" s="80"/>
      <c r="Q61" s="80"/>
      <c r="R61" s="30" t="str">
        <f t="shared" si="0"/>
        <v/>
      </c>
      <c r="S61" s="85"/>
      <c r="T61" s="85"/>
      <c r="U61" s="30" t="str">
        <f t="shared" si="1"/>
        <v/>
      </c>
    </row>
    <row r="62" spans="2:21" x14ac:dyDescent="0.2">
      <c r="B62" s="71"/>
      <c r="C62" s="72"/>
      <c r="D62" s="73"/>
      <c r="E62" s="73"/>
      <c r="F62" s="71"/>
      <c r="G62" s="71"/>
      <c r="H62" s="28" t="str">
        <f>IF(B62="","",Setup!E$7)</f>
        <v/>
      </c>
      <c r="I62" s="28" t="str">
        <f>IF(B62="","",Setup!E$5)</f>
        <v/>
      </c>
      <c r="J62" s="28" t="str">
        <f>IF(B62="","",Setup!E$6)</f>
        <v/>
      </c>
      <c r="K62" s="79"/>
      <c r="L62" s="79"/>
      <c r="M62" s="80"/>
      <c r="N62" s="80"/>
      <c r="O62" s="80"/>
      <c r="P62" s="80"/>
      <c r="Q62" s="80"/>
      <c r="R62" s="30" t="str">
        <f t="shared" si="0"/>
        <v/>
      </c>
      <c r="S62" s="85"/>
      <c r="T62" s="85"/>
      <c r="U62" s="30" t="str">
        <f t="shared" si="1"/>
        <v/>
      </c>
    </row>
    <row r="63" spans="2:21" x14ac:dyDescent="0.2">
      <c r="B63" s="71"/>
      <c r="C63" s="72"/>
      <c r="D63" s="73"/>
      <c r="E63" s="73"/>
      <c r="F63" s="71"/>
      <c r="G63" s="71"/>
      <c r="H63" s="28" t="str">
        <f>IF(B63="","",Setup!E$7)</f>
        <v/>
      </c>
      <c r="I63" s="28" t="str">
        <f>IF(B63="","",Setup!E$5)</f>
        <v/>
      </c>
      <c r="J63" s="28" t="str">
        <f>IF(B63="","",Setup!E$6)</f>
        <v/>
      </c>
      <c r="K63" s="79"/>
      <c r="L63" s="79"/>
      <c r="M63" s="80"/>
      <c r="N63" s="80"/>
      <c r="O63" s="80"/>
      <c r="P63" s="80"/>
      <c r="Q63" s="80"/>
      <c r="R63" s="30" t="str">
        <f t="shared" si="0"/>
        <v/>
      </c>
      <c r="S63" s="85"/>
      <c r="T63" s="85"/>
      <c r="U63" s="30" t="str">
        <f t="shared" si="1"/>
        <v/>
      </c>
    </row>
    <row r="64" spans="2:21" x14ac:dyDescent="0.2">
      <c r="B64" s="71"/>
      <c r="C64" s="72"/>
      <c r="D64" s="73"/>
      <c r="E64" s="73"/>
      <c r="F64" s="71"/>
      <c r="G64" s="71"/>
      <c r="H64" s="28" t="str">
        <f>IF(B64="","",Setup!E$7)</f>
        <v/>
      </c>
      <c r="I64" s="28" t="str">
        <f>IF(B64="","",Setup!E$5)</f>
        <v/>
      </c>
      <c r="J64" s="28" t="str">
        <f>IF(B64="","",Setup!E$6)</f>
        <v/>
      </c>
      <c r="K64" s="79"/>
      <c r="L64" s="79"/>
      <c r="M64" s="80"/>
      <c r="N64" s="80"/>
      <c r="O64" s="80"/>
      <c r="P64" s="80"/>
      <c r="Q64" s="80"/>
      <c r="R64" s="30" t="str">
        <f t="shared" si="0"/>
        <v/>
      </c>
      <c r="S64" s="85"/>
      <c r="T64" s="85"/>
      <c r="U64" s="30" t="str">
        <f t="shared" si="1"/>
        <v/>
      </c>
    </row>
    <row r="65" spans="2:21" x14ac:dyDescent="0.2">
      <c r="B65" s="71"/>
      <c r="C65" s="72"/>
      <c r="D65" s="73"/>
      <c r="E65" s="73"/>
      <c r="F65" s="71"/>
      <c r="G65" s="71"/>
      <c r="H65" s="28" t="str">
        <f>IF(B65="","",Setup!E$7)</f>
        <v/>
      </c>
      <c r="I65" s="28" t="str">
        <f>IF(B65="","",Setup!E$5)</f>
        <v/>
      </c>
      <c r="J65" s="28" t="str">
        <f>IF(B65="","",Setup!E$6)</f>
        <v/>
      </c>
      <c r="K65" s="79"/>
      <c r="L65" s="79"/>
      <c r="M65" s="80"/>
      <c r="N65" s="80"/>
      <c r="O65" s="80"/>
      <c r="P65" s="80"/>
      <c r="Q65" s="80"/>
      <c r="R65" s="30" t="str">
        <f t="shared" si="0"/>
        <v/>
      </c>
      <c r="S65" s="85"/>
      <c r="T65" s="85"/>
      <c r="U65" s="30" t="str">
        <f t="shared" si="1"/>
        <v/>
      </c>
    </row>
    <row r="66" spans="2:21" x14ac:dyDescent="0.2">
      <c r="B66" s="71"/>
      <c r="C66" s="72"/>
      <c r="D66" s="73"/>
      <c r="E66" s="73"/>
      <c r="F66" s="71"/>
      <c r="G66" s="71"/>
      <c r="H66" s="28" t="str">
        <f>IF(B66="","",Setup!E$7)</f>
        <v/>
      </c>
      <c r="I66" s="28" t="str">
        <f>IF(B66="","",Setup!E$5)</f>
        <v/>
      </c>
      <c r="J66" s="28" t="str">
        <f>IF(B66="","",Setup!E$6)</f>
        <v/>
      </c>
      <c r="K66" s="79"/>
      <c r="L66" s="79"/>
      <c r="M66" s="80"/>
      <c r="N66" s="80"/>
      <c r="O66" s="80"/>
      <c r="P66" s="80"/>
      <c r="Q66" s="80"/>
      <c r="R66" s="30" t="str">
        <f t="shared" si="0"/>
        <v/>
      </c>
      <c r="S66" s="85"/>
      <c r="T66" s="85"/>
      <c r="U66" s="30" t="str">
        <f t="shared" si="1"/>
        <v/>
      </c>
    </row>
    <row r="67" spans="2:21" x14ac:dyDescent="0.2">
      <c r="B67" s="71"/>
      <c r="C67" s="72"/>
      <c r="D67" s="73"/>
      <c r="E67" s="73"/>
      <c r="F67" s="71"/>
      <c r="G67" s="71"/>
      <c r="H67" s="28" t="str">
        <f>IF(B67="","",Setup!E$7)</f>
        <v/>
      </c>
      <c r="I67" s="28" t="str">
        <f>IF(B67="","",Setup!E$5)</f>
        <v/>
      </c>
      <c r="J67" s="28" t="str">
        <f>IF(B67="","",Setup!E$6)</f>
        <v/>
      </c>
      <c r="K67" s="79"/>
      <c r="L67" s="79"/>
      <c r="M67" s="80"/>
      <c r="N67" s="80"/>
      <c r="O67" s="80"/>
      <c r="P67" s="80"/>
      <c r="Q67" s="80"/>
      <c r="R67" s="30" t="str">
        <f t="shared" si="0"/>
        <v/>
      </c>
      <c r="S67" s="85"/>
      <c r="T67" s="85"/>
      <c r="U67" s="30" t="str">
        <f t="shared" si="1"/>
        <v/>
      </c>
    </row>
    <row r="68" spans="2:21" x14ac:dyDescent="0.2">
      <c r="B68" s="71"/>
      <c r="C68" s="72"/>
      <c r="D68" s="73"/>
      <c r="E68" s="73"/>
      <c r="F68" s="71"/>
      <c r="G68" s="71"/>
      <c r="H68" s="28" t="str">
        <f>IF(B68="","",Setup!E$7)</f>
        <v/>
      </c>
      <c r="I68" s="28" t="str">
        <f>IF(B68="","",Setup!E$5)</f>
        <v/>
      </c>
      <c r="J68" s="28" t="str">
        <f>IF(B68="","",Setup!E$6)</f>
        <v/>
      </c>
      <c r="K68" s="79"/>
      <c r="L68" s="79"/>
      <c r="M68" s="80"/>
      <c r="N68" s="80"/>
      <c r="O68" s="80"/>
      <c r="P68" s="80"/>
      <c r="Q68" s="80"/>
      <c r="R68" s="30" t="str">
        <f t="shared" si="0"/>
        <v/>
      </c>
      <c r="S68" s="85"/>
      <c r="T68" s="85"/>
      <c r="U68" s="30" t="str">
        <f t="shared" si="1"/>
        <v/>
      </c>
    </row>
    <row r="69" spans="2:21" x14ac:dyDescent="0.2">
      <c r="B69" s="71"/>
      <c r="C69" s="72"/>
      <c r="D69" s="73"/>
      <c r="E69" s="73"/>
      <c r="F69" s="71"/>
      <c r="G69" s="71"/>
      <c r="H69" s="28" t="str">
        <f>IF(B69="","",Setup!E$7)</f>
        <v/>
      </c>
      <c r="I69" s="28" t="str">
        <f>IF(B69="","",Setup!E$5)</f>
        <v/>
      </c>
      <c r="J69" s="28" t="str">
        <f>IF(B69="","",Setup!E$6)</f>
        <v/>
      </c>
      <c r="K69" s="79"/>
      <c r="L69" s="79"/>
      <c r="M69" s="80"/>
      <c r="N69" s="80"/>
      <c r="O69" s="80"/>
      <c r="P69" s="80"/>
      <c r="Q69" s="80"/>
      <c r="R69" s="30" t="str">
        <f t="shared" si="0"/>
        <v/>
      </c>
      <c r="S69" s="85"/>
      <c r="T69" s="85"/>
      <c r="U69" s="30" t="str">
        <f t="shared" si="1"/>
        <v/>
      </c>
    </row>
    <row r="70" spans="2:21" x14ac:dyDescent="0.2">
      <c r="B70" s="71"/>
      <c r="C70" s="72"/>
      <c r="D70" s="73"/>
      <c r="E70" s="73"/>
      <c r="F70" s="71"/>
      <c r="G70" s="71"/>
      <c r="H70" s="28" t="str">
        <f>IF(B70="","",Setup!E$7)</f>
        <v/>
      </c>
      <c r="I70" s="28" t="str">
        <f>IF(B70="","",Setup!E$5)</f>
        <v/>
      </c>
      <c r="J70" s="28" t="str">
        <f>IF(B70="","",Setup!E$6)</f>
        <v/>
      </c>
      <c r="K70" s="79"/>
      <c r="L70" s="79"/>
      <c r="M70" s="80"/>
      <c r="N70" s="80"/>
      <c r="O70" s="80"/>
      <c r="P70" s="80"/>
      <c r="Q70" s="80"/>
      <c r="R70" s="30" t="str">
        <f t="shared" ref="R70:R99" si="2">IF(B70="","",SUM(M70:Q70))</f>
        <v/>
      </c>
      <c r="S70" s="85"/>
      <c r="T70" s="85"/>
      <c r="U70" s="30" t="str">
        <f t="shared" ref="U70:U99" si="3">IF(B70="","",SUM(S70:T70))</f>
        <v/>
      </c>
    </row>
    <row r="71" spans="2:21" x14ac:dyDescent="0.2">
      <c r="B71" s="71"/>
      <c r="C71" s="72"/>
      <c r="D71" s="73"/>
      <c r="E71" s="73"/>
      <c r="F71" s="71"/>
      <c r="G71" s="71"/>
      <c r="H71" s="28" t="str">
        <f>IF(B71="","",Setup!E$7)</f>
        <v/>
      </c>
      <c r="I71" s="28" t="str">
        <f>IF(B71="","",Setup!E$5)</f>
        <v/>
      </c>
      <c r="J71" s="28" t="str">
        <f>IF(B71="","",Setup!E$6)</f>
        <v/>
      </c>
      <c r="K71" s="79"/>
      <c r="L71" s="79"/>
      <c r="M71" s="80"/>
      <c r="N71" s="80"/>
      <c r="O71" s="80"/>
      <c r="P71" s="80"/>
      <c r="Q71" s="80"/>
      <c r="R71" s="30" t="str">
        <f t="shared" si="2"/>
        <v/>
      </c>
      <c r="S71" s="85"/>
      <c r="T71" s="85"/>
      <c r="U71" s="30" t="str">
        <f t="shared" si="3"/>
        <v/>
      </c>
    </row>
    <row r="72" spans="2:21" x14ac:dyDescent="0.2">
      <c r="B72" s="71"/>
      <c r="C72" s="72"/>
      <c r="D72" s="73"/>
      <c r="E72" s="73"/>
      <c r="F72" s="71"/>
      <c r="G72" s="71"/>
      <c r="H72" s="28" t="str">
        <f>IF(B72="","",Setup!E$7)</f>
        <v/>
      </c>
      <c r="I72" s="28" t="str">
        <f>IF(B72="","",Setup!E$5)</f>
        <v/>
      </c>
      <c r="J72" s="28" t="str">
        <f>IF(B72="","",Setup!E$6)</f>
        <v/>
      </c>
      <c r="K72" s="79"/>
      <c r="L72" s="79"/>
      <c r="M72" s="80"/>
      <c r="N72" s="80"/>
      <c r="O72" s="80"/>
      <c r="P72" s="80"/>
      <c r="Q72" s="80"/>
      <c r="R72" s="30" t="str">
        <f t="shared" si="2"/>
        <v/>
      </c>
      <c r="S72" s="85"/>
      <c r="T72" s="85"/>
      <c r="U72" s="30" t="str">
        <f t="shared" si="3"/>
        <v/>
      </c>
    </row>
    <row r="73" spans="2:21" x14ac:dyDescent="0.2">
      <c r="B73" s="71"/>
      <c r="C73" s="72"/>
      <c r="D73" s="73"/>
      <c r="E73" s="73"/>
      <c r="F73" s="71"/>
      <c r="G73" s="71"/>
      <c r="H73" s="28" t="str">
        <f>IF(B73="","",Setup!E$7)</f>
        <v/>
      </c>
      <c r="I73" s="28" t="str">
        <f>IF(B73="","",Setup!E$5)</f>
        <v/>
      </c>
      <c r="J73" s="28" t="str">
        <f>IF(B73="","",Setup!E$6)</f>
        <v/>
      </c>
      <c r="K73" s="79"/>
      <c r="L73" s="79"/>
      <c r="M73" s="80"/>
      <c r="N73" s="80"/>
      <c r="O73" s="80"/>
      <c r="P73" s="80"/>
      <c r="Q73" s="80"/>
      <c r="R73" s="30" t="str">
        <f t="shared" si="2"/>
        <v/>
      </c>
      <c r="S73" s="85"/>
      <c r="T73" s="85"/>
      <c r="U73" s="30" t="str">
        <f t="shared" si="3"/>
        <v/>
      </c>
    </row>
    <row r="74" spans="2:21" x14ac:dyDescent="0.2">
      <c r="B74" s="71"/>
      <c r="C74" s="72"/>
      <c r="D74" s="73"/>
      <c r="E74" s="73"/>
      <c r="F74" s="71"/>
      <c r="G74" s="71"/>
      <c r="H74" s="28" t="str">
        <f>IF(B74="","",Setup!E$7)</f>
        <v/>
      </c>
      <c r="I74" s="28" t="str">
        <f>IF(B74="","",Setup!E$5)</f>
        <v/>
      </c>
      <c r="J74" s="28" t="str">
        <f>IF(B74="","",Setup!E$6)</f>
        <v/>
      </c>
      <c r="K74" s="79"/>
      <c r="L74" s="79"/>
      <c r="M74" s="80"/>
      <c r="N74" s="80"/>
      <c r="O74" s="80"/>
      <c r="P74" s="80"/>
      <c r="Q74" s="80"/>
      <c r="R74" s="30" t="str">
        <f t="shared" si="2"/>
        <v/>
      </c>
      <c r="S74" s="85"/>
      <c r="T74" s="85"/>
      <c r="U74" s="30" t="str">
        <f t="shared" si="3"/>
        <v/>
      </c>
    </row>
    <row r="75" spans="2:21" x14ac:dyDescent="0.2">
      <c r="B75" s="71"/>
      <c r="C75" s="72"/>
      <c r="D75" s="73"/>
      <c r="E75" s="73"/>
      <c r="F75" s="71"/>
      <c r="G75" s="71"/>
      <c r="H75" s="28" t="str">
        <f>IF(B75="","",Setup!E$7)</f>
        <v/>
      </c>
      <c r="I75" s="28" t="str">
        <f>IF(B75="","",Setup!E$5)</f>
        <v/>
      </c>
      <c r="J75" s="28" t="str">
        <f>IF(B75="","",Setup!E$6)</f>
        <v/>
      </c>
      <c r="K75" s="79"/>
      <c r="L75" s="79"/>
      <c r="M75" s="80"/>
      <c r="N75" s="80"/>
      <c r="O75" s="80"/>
      <c r="P75" s="80"/>
      <c r="Q75" s="80"/>
      <c r="R75" s="30" t="str">
        <f t="shared" si="2"/>
        <v/>
      </c>
      <c r="S75" s="85"/>
      <c r="T75" s="85"/>
      <c r="U75" s="30" t="str">
        <f t="shared" si="3"/>
        <v/>
      </c>
    </row>
    <row r="76" spans="2:21" x14ac:dyDescent="0.2">
      <c r="B76" s="71"/>
      <c r="C76" s="72"/>
      <c r="D76" s="73"/>
      <c r="E76" s="73"/>
      <c r="F76" s="71"/>
      <c r="G76" s="71"/>
      <c r="H76" s="28" t="str">
        <f>IF(B76="","",Setup!E$7)</f>
        <v/>
      </c>
      <c r="I76" s="28" t="str">
        <f>IF(B76="","",Setup!E$5)</f>
        <v/>
      </c>
      <c r="J76" s="28" t="str">
        <f>IF(B76="","",Setup!E$6)</f>
        <v/>
      </c>
      <c r="K76" s="79"/>
      <c r="L76" s="79"/>
      <c r="M76" s="80"/>
      <c r="N76" s="80"/>
      <c r="O76" s="80"/>
      <c r="P76" s="80"/>
      <c r="Q76" s="80"/>
      <c r="R76" s="30" t="str">
        <f t="shared" si="2"/>
        <v/>
      </c>
      <c r="S76" s="85"/>
      <c r="T76" s="85"/>
      <c r="U76" s="30" t="str">
        <f t="shared" si="3"/>
        <v/>
      </c>
    </row>
    <row r="77" spans="2:21" x14ac:dyDescent="0.2">
      <c r="B77" s="71"/>
      <c r="C77" s="72"/>
      <c r="D77" s="73"/>
      <c r="E77" s="73"/>
      <c r="F77" s="71"/>
      <c r="G77" s="71"/>
      <c r="H77" s="28" t="str">
        <f>IF(B77="","",Setup!E$7)</f>
        <v/>
      </c>
      <c r="I77" s="28" t="str">
        <f>IF(B77="","",Setup!E$5)</f>
        <v/>
      </c>
      <c r="J77" s="28" t="str">
        <f>IF(B77="","",Setup!E$6)</f>
        <v/>
      </c>
      <c r="K77" s="79"/>
      <c r="L77" s="79"/>
      <c r="M77" s="80"/>
      <c r="N77" s="80"/>
      <c r="O77" s="80"/>
      <c r="P77" s="80"/>
      <c r="Q77" s="80"/>
      <c r="R77" s="30" t="str">
        <f t="shared" si="2"/>
        <v/>
      </c>
      <c r="S77" s="85"/>
      <c r="T77" s="85"/>
      <c r="U77" s="30" t="str">
        <f t="shared" si="3"/>
        <v/>
      </c>
    </row>
    <row r="78" spans="2:21" x14ac:dyDescent="0.2">
      <c r="B78" s="71"/>
      <c r="C78" s="72"/>
      <c r="D78" s="73"/>
      <c r="E78" s="73"/>
      <c r="F78" s="71"/>
      <c r="G78" s="71"/>
      <c r="H78" s="28" t="str">
        <f>IF(B78="","",Setup!E$7)</f>
        <v/>
      </c>
      <c r="I78" s="28" t="str">
        <f>IF(B78="","",Setup!E$5)</f>
        <v/>
      </c>
      <c r="J78" s="28" t="str">
        <f>IF(B78="","",Setup!E$6)</f>
        <v/>
      </c>
      <c r="K78" s="79"/>
      <c r="L78" s="79"/>
      <c r="M78" s="80"/>
      <c r="N78" s="80"/>
      <c r="O78" s="80"/>
      <c r="P78" s="80"/>
      <c r="Q78" s="80"/>
      <c r="R78" s="30" t="str">
        <f t="shared" si="2"/>
        <v/>
      </c>
      <c r="S78" s="85"/>
      <c r="T78" s="85"/>
      <c r="U78" s="30" t="str">
        <f t="shared" si="3"/>
        <v/>
      </c>
    </row>
    <row r="79" spans="2:21" x14ac:dyDescent="0.2">
      <c r="B79" s="71"/>
      <c r="C79" s="72"/>
      <c r="D79" s="73"/>
      <c r="E79" s="73"/>
      <c r="F79" s="71"/>
      <c r="G79" s="71"/>
      <c r="H79" s="28" t="str">
        <f>IF(B79="","",Setup!E$7)</f>
        <v/>
      </c>
      <c r="I79" s="28" t="str">
        <f>IF(B79="","",Setup!E$5)</f>
        <v/>
      </c>
      <c r="J79" s="28" t="str">
        <f>IF(B79="","",Setup!E$6)</f>
        <v/>
      </c>
      <c r="K79" s="79"/>
      <c r="L79" s="79"/>
      <c r="M79" s="80"/>
      <c r="N79" s="80"/>
      <c r="O79" s="80"/>
      <c r="P79" s="80"/>
      <c r="Q79" s="80"/>
      <c r="R79" s="30" t="str">
        <f t="shared" si="2"/>
        <v/>
      </c>
      <c r="S79" s="85"/>
      <c r="T79" s="85"/>
      <c r="U79" s="30" t="str">
        <f t="shared" si="3"/>
        <v/>
      </c>
    </row>
    <row r="80" spans="2:21" x14ac:dyDescent="0.2">
      <c r="B80" s="71"/>
      <c r="C80" s="72"/>
      <c r="D80" s="73"/>
      <c r="E80" s="73"/>
      <c r="F80" s="71"/>
      <c r="G80" s="71"/>
      <c r="H80" s="28" t="str">
        <f>IF(B80="","",Setup!E$7)</f>
        <v/>
      </c>
      <c r="I80" s="28" t="str">
        <f>IF(B80="","",Setup!E$5)</f>
        <v/>
      </c>
      <c r="J80" s="28" t="str">
        <f>IF(B80="","",Setup!E$6)</f>
        <v/>
      </c>
      <c r="K80" s="79"/>
      <c r="L80" s="79"/>
      <c r="M80" s="80"/>
      <c r="N80" s="80"/>
      <c r="O80" s="80"/>
      <c r="P80" s="80"/>
      <c r="Q80" s="80"/>
      <c r="R80" s="30" t="str">
        <f t="shared" si="2"/>
        <v/>
      </c>
      <c r="S80" s="85"/>
      <c r="T80" s="85"/>
      <c r="U80" s="30" t="str">
        <f t="shared" si="3"/>
        <v/>
      </c>
    </row>
    <row r="81" spans="2:21" x14ac:dyDescent="0.2">
      <c r="B81" s="71"/>
      <c r="C81" s="72"/>
      <c r="D81" s="73"/>
      <c r="E81" s="73"/>
      <c r="F81" s="71"/>
      <c r="G81" s="71"/>
      <c r="H81" s="28" t="str">
        <f>IF(B81="","",Setup!E$7)</f>
        <v/>
      </c>
      <c r="I81" s="28" t="str">
        <f>IF(B81="","",Setup!E$5)</f>
        <v/>
      </c>
      <c r="J81" s="28" t="str">
        <f>IF(B81="","",Setup!E$6)</f>
        <v/>
      </c>
      <c r="K81" s="79"/>
      <c r="L81" s="79"/>
      <c r="M81" s="80"/>
      <c r="N81" s="80"/>
      <c r="O81" s="80"/>
      <c r="P81" s="80"/>
      <c r="Q81" s="80"/>
      <c r="R81" s="30" t="str">
        <f t="shared" si="2"/>
        <v/>
      </c>
      <c r="S81" s="85"/>
      <c r="T81" s="85"/>
      <c r="U81" s="30" t="str">
        <f t="shared" si="3"/>
        <v/>
      </c>
    </row>
    <row r="82" spans="2:21" x14ac:dyDescent="0.2">
      <c r="B82" s="71"/>
      <c r="C82" s="72"/>
      <c r="D82" s="73"/>
      <c r="E82" s="73"/>
      <c r="F82" s="71"/>
      <c r="G82" s="71"/>
      <c r="H82" s="28" t="str">
        <f>IF(B82="","",Setup!E$7)</f>
        <v/>
      </c>
      <c r="I82" s="28" t="str">
        <f>IF(B82="","",Setup!E$5)</f>
        <v/>
      </c>
      <c r="J82" s="28" t="str">
        <f>IF(B82="","",Setup!E$6)</f>
        <v/>
      </c>
      <c r="K82" s="79"/>
      <c r="L82" s="79"/>
      <c r="M82" s="80"/>
      <c r="N82" s="80"/>
      <c r="O82" s="80"/>
      <c r="P82" s="80"/>
      <c r="Q82" s="80"/>
      <c r="R82" s="30" t="str">
        <f t="shared" si="2"/>
        <v/>
      </c>
      <c r="S82" s="85"/>
      <c r="T82" s="85"/>
      <c r="U82" s="30" t="str">
        <f t="shared" si="3"/>
        <v/>
      </c>
    </row>
    <row r="83" spans="2:21" x14ac:dyDescent="0.2">
      <c r="B83" s="71"/>
      <c r="C83" s="72"/>
      <c r="D83" s="73"/>
      <c r="E83" s="73"/>
      <c r="F83" s="71"/>
      <c r="G83" s="71"/>
      <c r="H83" s="28" t="str">
        <f>IF(B83="","",Setup!E$7)</f>
        <v/>
      </c>
      <c r="I83" s="28" t="str">
        <f>IF(B83="","",Setup!E$5)</f>
        <v/>
      </c>
      <c r="J83" s="28" t="str">
        <f>IF(B83="","",Setup!E$6)</f>
        <v/>
      </c>
      <c r="K83" s="79"/>
      <c r="L83" s="79"/>
      <c r="M83" s="80"/>
      <c r="N83" s="80"/>
      <c r="O83" s="80"/>
      <c r="P83" s="80"/>
      <c r="Q83" s="80"/>
      <c r="R83" s="30" t="str">
        <f t="shared" si="2"/>
        <v/>
      </c>
      <c r="S83" s="85"/>
      <c r="T83" s="85"/>
      <c r="U83" s="30" t="str">
        <f t="shared" si="3"/>
        <v/>
      </c>
    </row>
    <row r="84" spans="2:21" x14ac:dyDescent="0.2">
      <c r="B84" s="71"/>
      <c r="C84" s="72"/>
      <c r="D84" s="73"/>
      <c r="E84" s="73"/>
      <c r="F84" s="71"/>
      <c r="G84" s="71"/>
      <c r="H84" s="28" t="str">
        <f>IF(B84="","",Setup!E$7)</f>
        <v/>
      </c>
      <c r="I84" s="28" t="str">
        <f>IF(B84="","",Setup!E$5)</f>
        <v/>
      </c>
      <c r="J84" s="28" t="str">
        <f>IF(B84="","",Setup!E$6)</f>
        <v/>
      </c>
      <c r="K84" s="79"/>
      <c r="L84" s="79"/>
      <c r="M84" s="80"/>
      <c r="N84" s="80"/>
      <c r="O84" s="80"/>
      <c r="P84" s="80"/>
      <c r="Q84" s="80"/>
      <c r="R84" s="30" t="str">
        <f t="shared" si="2"/>
        <v/>
      </c>
      <c r="S84" s="85"/>
      <c r="T84" s="85"/>
      <c r="U84" s="30" t="str">
        <f t="shared" si="3"/>
        <v/>
      </c>
    </row>
    <row r="85" spans="2:21" x14ac:dyDescent="0.2">
      <c r="B85" s="71"/>
      <c r="C85" s="72"/>
      <c r="D85" s="73"/>
      <c r="E85" s="73"/>
      <c r="F85" s="71"/>
      <c r="G85" s="71"/>
      <c r="H85" s="28" t="str">
        <f>IF(B85="","",Setup!E$7)</f>
        <v/>
      </c>
      <c r="I85" s="28" t="str">
        <f>IF(B85="","",Setup!E$5)</f>
        <v/>
      </c>
      <c r="J85" s="28" t="str">
        <f>IF(B85="","",Setup!E$6)</f>
        <v/>
      </c>
      <c r="K85" s="79"/>
      <c r="L85" s="79"/>
      <c r="M85" s="80"/>
      <c r="N85" s="80"/>
      <c r="O85" s="80"/>
      <c r="P85" s="80"/>
      <c r="Q85" s="80"/>
      <c r="R85" s="30" t="str">
        <f t="shared" si="2"/>
        <v/>
      </c>
      <c r="S85" s="85"/>
      <c r="T85" s="85"/>
      <c r="U85" s="30" t="str">
        <f t="shared" si="3"/>
        <v/>
      </c>
    </row>
    <row r="86" spans="2:21" x14ac:dyDescent="0.2">
      <c r="B86" s="71"/>
      <c r="C86" s="72"/>
      <c r="D86" s="73"/>
      <c r="E86" s="73"/>
      <c r="F86" s="71"/>
      <c r="G86" s="71"/>
      <c r="H86" s="28" t="str">
        <f>IF(B86="","",Setup!E$7)</f>
        <v/>
      </c>
      <c r="I86" s="28" t="str">
        <f>IF(B86="","",Setup!E$5)</f>
        <v/>
      </c>
      <c r="J86" s="28" t="str">
        <f>IF(B86="","",Setup!E$6)</f>
        <v/>
      </c>
      <c r="K86" s="79"/>
      <c r="L86" s="79"/>
      <c r="M86" s="80"/>
      <c r="N86" s="80"/>
      <c r="O86" s="80"/>
      <c r="P86" s="80"/>
      <c r="Q86" s="80"/>
      <c r="R86" s="30" t="str">
        <f t="shared" si="2"/>
        <v/>
      </c>
      <c r="S86" s="85"/>
      <c r="T86" s="85"/>
      <c r="U86" s="30" t="str">
        <f t="shared" si="3"/>
        <v/>
      </c>
    </row>
    <row r="87" spans="2:21" x14ac:dyDescent="0.2">
      <c r="B87" s="71"/>
      <c r="C87" s="72"/>
      <c r="D87" s="73"/>
      <c r="E87" s="73"/>
      <c r="F87" s="71"/>
      <c r="G87" s="71"/>
      <c r="H87" s="28" t="str">
        <f>IF(B87="","",Setup!E$7)</f>
        <v/>
      </c>
      <c r="I87" s="28" t="str">
        <f>IF(B87="","",Setup!E$5)</f>
        <v/>
      </c>
      <c r="J87" s="28" t="str">
        <f>IF(B87="","",Setup!E$6)</f>
        <v/>
      </c>
      <c r="K87" s="79"/>
      <c r="L87" s="79"/>
      <c r="M87" s="80"/>
      <c r="N87" s="80"/>
      <c r="O87" s="80"/>
      <c r="P87" s="80"/>
      <c r="Q87" s="80"/>
      <c r="R87" s="30" t="str">
        <f t="shared" si="2"/>
        <v/>
      </c>
      <c r="S87" s="85"/>
      <c r="T87" s="85"/>
      <c r="U87" s="30" t="str">
        <f t="shared" si="3"/>
        <v/>
      </c>
    </row>
    <row r="88" spans="2:21" x14ac:dyDescent="0.2">
      <c r="B88" s="71"/>
      <c r="C88" s="72"/>
      <c r="D88" s="73"/>
      <c r="E88" s="73"/>
      <c r="F88" s="71"/>
      <c r="G88" s="71"/>
      <c r="H88" s="28" t="str">
        <f>IF(B88="","",Setup!E$7)</f>
        <v/>
      </c>
      <c r="I88" s="28" t="str">
        <f>IF(B88="","",Setup!E$5)</f>
        <v/>
      </c>
      <c r="J88" s="28" t="str">
        <f>IF(B88="","",Setup!E$6)</f>
        <v/>
      </c>
      <c r="K88" s="79"/>
      <c r="L88" s="79"/>
      <c r="M88" s="80"/>
      <c r="N88" s="80"/>
      <c r="O88" s="80"/>
      <c r="P88" s="80"/>
      <c r="Q88" s="80"/>
      <c r="R88" s="30" t="str">
        <f t="shared" si="2"/>
        <v/>
      </c>
      <c r="S88" s="85"/>
      <c r="T88" s="85"/>
      <c r="U88" s="30" t="str">
        <f t="shared" si="3"/>
        <v/>
      </c>
    </row>
    <row r="89" spans="2:21" x14ac:dyDescent="0.2">
      <c r="B89" s="71"/>
      <c r="C89" s="72"/>
      <c r="D89" s="73"/>
      <c r="E89" s="73"/>
      <c r="F89" s="71"/>
      <c r="G89" s="71"/>
      <c r="H89" s="28" t="str">
        <f>IF(B89="","",Setup!E$7)</f>
        <v/>
      </c>
      <c r="I89" s="28" t="str">
        <f>IF(B89="","",Setup!E$5)</f>
        <v/>
      </c>
      <c r="J89" s="28" t="str">
        <f>IF(B89="","",Setup!E$6)</f>
        <v/>
      </c>
      <c r="K89" s="79"/>
      <c r="L89" s="79"/>
      <c r="M89" s="80"/>
      <c r="N89" s="80"/>
      <c r="O89" s="80"/>
      <c r="P89" s="80"/>
      <c r="Q89" s="80"/>
      <c r="R89" s="30" t="str">
        <f t="shared" si="2"/>
        <v/>
      </c>
      <c r="S89" s="85"/>
      <c r="T89" s="85"/>
      <c r="U89" s="30" t="str">
        <f t="shared" si="3"/>
        <v/>
      </c>
    </row>
    <row r="90" spans="2:21" x14ac:dyDescent="0.2">
      <c r="B90" s="71"/>
      <c r="C90" s="72"/>
      <c r="D90" s="73"/>
      <c r="E90" s="73"/>
      <c r="F90" s="71"/>
      <c r="G90" s="71"/>
      <c r="H90" s="28" t="str">
        <f>IF(B90="","",Setup!E$7)</f>
        <v/>
      </c>
      <c r="I90" s="28" t="str">
        <f>IF(B90="","",Setup!E$5)</f>
        <v/>
      </c>
      <c r="J90" s="28" t="str">
        <f>IF(B90="","",Setup!E$6)</f>
        <v/>
      </c>
      <c r="K90" s="79"/>
      <c r="L90" s="79"/>
      <c r="M90" s="80"/>
      <c r="N90" s="80"/>
      <c r="O90" s="80"/>
      <c r="P90" s="80"/>
      <c r="Q90" s="80"/>
      <c r="R90" s="30" t="str">
        <f t="shared" si="2"/>
        <v/>
      </c>
      <c r="S90" s="85"/>
      <c r="T90" s="85"/>
      <c r="U90" s="30" t="str">
        <f t="shared" si="3"/>
        <v/>
      </c>
    </row>
    <row r="91" spans="2:21" x14ac:dyDescent="0.2">
      <c r="B91" s="71"/>
      <c r="C91" s="72"/>
      <c r="D91" s="73"/>
      <c r="E91" s="73"/>
      <c r="F91" s="71"/>
      <c r="G91" s="71"/>
      <c r="H91" s="28" t="str">
        <f>IF(B91="","",Setup!E$7)</f>
        <v/>
      </c>
      <c r="I91" s="28" t="str">
        <f>IF(B91="","",Setup!E$5)</f>
        <v/>
      </c>
      <c r="J91" s="28" t="str">
        <f>IF(B91="","",Setup!E$6)</f>
        <v/>
      </c>
      <c r="K91" s="79"/>
      <c r="L91" s="79"/>
      <c r="M91" s="80"/>
      <c r="N91" s="80"/>
      <c r="O91" s="80"/>
      <c r="P91" s="80"/>
      <c r="Q91" s="80"/>
      <c r="R91" s="30" t="str">
        <f t="shared" si="2"/>
        <v/>
      </c>
      <c r="S91" s="85"/>
      <c r="T91" s="85"/>
      <c r="U91" s="30" t="str">
        <f t="shared" si="3"/>
        <v/>
      </c>
    </row>
    <row r="92" spans="2:21" x14ac:dyDescent="0.2">
      <c r="B92" s="71"/>
      <c r="C92" s="72"/>
      <c r="D92" s="73"/>
      <c r="E92" s="73"/>
      <c r="F92" s="71"/>
      <c r="G92" s="71"/>
      <c r="H92" s="28" t="str">
        <f>IF(B92="","",Setup!E$7)</f>
        <v/>
      </c>
      <c r="I92" s="28" t="str">
        <f>IF(B92="","",Setup!E$5)</f>
        <v/>
      </c>
      <c r="J92" s="28" t="str">
        <f>IF(B92="","",Setup!E$6)</f>
        <v/>
      </c>
      <c r="K92" s="79"/>
      <c r="L92" s="79"/>
      <c r="M92" s="80"/>
      <c r="N92" s="80"/>
      <c r="O92" s="80"/>
      <c r="P92" s="80"/>
      <c r="Q92" s="80"/>
      <c r="R92" s="30" t="str">
        <f t="shared" si="2"/>
        <v/>
      </c>
      <c r="S92" s="85"/>
      <c r="T92" s="85"/>
      <c r="U92" s="30" t="str">
        <f t="shared" si="3"/>
        <v/>
      </c>
    </row>
    <row r="93" spans="2:21" x14ac:dyDescent="0.2">
      <c r="B93" s="71"/>
      <c r="C93" s="72"/>
      <c r="D93" s="73"/>
      <c r="E93" s="73"/>
      <c r="F93" s="71"/>
      <c r="G93" s="71"/>
      <c r="H93" s="28" t="str">
        <f>IF(B93="","",Setup!E$7)</f>
        <v/>
      </c>
      <c r="I93" s="28" t="str">
        <f>IF(B93="","",Setup!E$5)</f>
        <v/>
      </c>
      <c r="J93" s="28" t="str">
        <f>IF(B93="","",Setup!E$6)</f>
        <v/>
      </c>
      <c r="K93" s="79"/>
      <c r="L93" s="79"/>
      <c r="M93" s="80"/>
      <c r="N93" s="80"/>
      <c r="O93" s="80"/>
      <c r="P93" s="80"/>
      <c r="Q93" s="80"/>
      <c r="R93" s="30" t="str">
        <f t="shared" si="2"/>
        <v/>
      </c>
      <c r="S93" s="85"/>
      <c r="T93" s="85"/>
      <c r="U93" s="30" t="str">
        <f t="shared" si="3"/>
        <v/>
      </c>
    </row>
    <row r="94" spans="2:21" x14ac:dyDescent="0.2">
      <c r="B94" s="71"/>
      <c r="C94" s="72"/>
      <c r="D94" s="73"/>
      <c r="E94" s="73"/>
      <c r="F94" s="71"/>
      <c r="G94" s="71"/>
      <c r="H94" s="28" t="str">
        <f>IF(B94="","",Setup!E$7)</f>
        <v/>
      </c>
      <c r="I94" s="28" t="str">
        <f>IF(B94="","",Setup!E$5)</f>
        <v/>
      </c>
      <c r="J94" s="28" t="str">
        <f>IF(B94="","",Setup!E$6)</f>
        <v/>
      </c>
      <c r="K94" s="79"/>
      <c r="L94" s="79"/>
      <c r="M94" s="80"/>
      <c r="N94" s="80"/>
      <c r="O94" s="80"/>
      <c r="P94" s="80"/>
      <c r="Q94" s="80"/>
      <c r="R94" s="30" t="str">
        <f t="shared" si="2"/>
        <v/>
      </c>
      <c r="S94" s="85"/>
      <c r="T94" s="85"/>
      <c r="U94" s="30" t="str">
        <f t="shared" si="3"/>
        <v/>
      </c>
    </row>
    <row r="95" spans="2:21" x14ac:dyDescent="0.2">
      <c r="B95" s="71"/>
      <c r="C95" s="72"/>
      <c r="D95" s="73"/>
      <c r="E95" s="73"/>
      <c r="F95" s="71"/>
      <c r="G95" s="71"/>
      <c r="H95" s="28" t="str">
        <f>IF(B95="","",Setup!E$7)</f>
        <v/>
      </c>
      <c r="I95" s="28" t="str">
        <f>IF(B95="","",Setup!E$5)</f>
        <v/>
      </c>
      <c r="J95" s="28" t="str">
        <f>IF(B95="","",Setup!E$6)</f>
        <v/>
      </c>
      <c r="K95" s="79"/>
      <c r="L95" s="79"/>
      <c r="M95" s="80"/>
      <c r="N95" s="80"/>
      <c r="O95" s="80"/>
      <c r="P95" s="80"/>
      <c r="Q95" s="80"/>
      <c r="R95" s="30" t="str">
        <f t="shared" si="2"/>
        <v/>
      </c>
      <c r="S95" s="85"/>
      <c r="T95" s="85"/>
      <c r="U95" s="30" t="str">
        <f t="shared" si="3"/>
        <v/>
      </c>
    </row>
    <row r="96" spans="2:21" x14ac:dyDescent="0.2">
      <c r="B96" s="71"/>
      <c r="C96" s="72"/>
      <c r="D96" s="73"/>
      <c r="E96" s="73"/>
      <c r="F96" s="71"/>
      <c r="G96" s="71"/>
      <c r="H96" s="28" t="str">
        <f>IF(B96="","",Setup!E$7)</f>
        <v/>
      </c>
      <c r="I96" s="28" t="str">
        <f>IF(B96="","",Setup!E$5)</f>
        <v/>
      </c>
      <c r="J96" s="28" t="str">
        <f>IF(B96="","",Setup!E$6)</f>
        <v/>
      </c>
      <c r="K96" s="79"/>
      <c r="L96" s="79"/>
      <c r="M96" s="80"/>
      <c r="N96" s="80"/>
      <c r="O96" s="80"/>
      <c r="P96" s="80"/>
      <c r="Q96" s="80"/>
      <c r="R96" s="30" t="str">
        <f t="shared" si="2"/>
        <v/>
      </c>
      <c r="S96" s="85"/>
      <c r="T96" s="85"/>
      <c r="U96" s="30" t="str">
        <f t="shared" si="3"/>
        <v/>
      </c>
    </row>
    <row r="97" spans="2:21" x14ac:dyDescent="0.2">
      <c r="B97" s="71"/>
      <c r="C97" s="72"/>
      <c r="D97" s="73"/>
      <c r="E97" s="73"/>
      <c r="F97" s="71"/>
      <c r="G97" s="71"/>
      <c r="H97" s="28" t="str">
        <f>IF(B97="","",Setup!E$7)</f>
        <v/>
      </c>
      <c r="I97" s="28" t="str">
        <f>IF(B97="","",Setup!E$5)</f>
        <v/>
      </c>
      <c r="J97" s="28" t="str">
        <f>IF(B97="","",Setup!E$6)</f>
        <v/>
      </c>
      <c r="K97" s="79"/>
      <c r="L97" s="79"/>
      <c r="M97" s="80"/>
      <c r="N97" s="80"/>
      <c r="O97" s="80"/>
      <c r="P97" s="80"/>
      <c r="Q97" s="80"/>
      <c r="R97" s="30" t="str">
        <f t="shared" si="2"/>
        <v/>
      </c>
      <c r="S97" s="85"/>
      <c r="T97" s="85"/>
      <c r="U97" s="30" t="str">
        <f t="shared" si="3"/>
        <v/>
      </c>
    </row>
    <row r="98" spans="2:21" x14ac:dyDescent="0.2">
      <c r="B98" s="71"/>
      <c r="C98" s="72"/>
      <c r="D98" s="73"/>
      <c r="E98" s="73"/>
      <c r="F98" s="71"/>
      <c r="G98" s="71"/>
      <c r="H98" s="28" t="str">
        <f>IF(B98="","",Setup!E$7)</f>
        <v/>
      </c>
      <c r="I98" s="28" t="str">
        <f>IF(B98="","",Setup!E$5)</f>
        <v/>
      </c>
      <c r="J98" s="28" t="str">
        <f>IF(B98="","",Setup!E$6)</f>
        <v/>
      </c>
      <c r="K98" s="79"/>
      <c r="L98" s="79"/>
      <c r="M98" s="80"/>
      <c r="N98" s="80"/>
      <c r="O98" s="80"/>
      <c r="P98" s="80"/>
      <c r="Q98" s="80"/>
      <c r="R98" s="30" t="str">
        <f t="shared" si="2"/>
        <v/>
      </c>
      <c r="S98" s="85"/>
      <c r="T98" s="85"/>
      <c r="U98" s="30" t="str">
        <f t="shared" si="3"/>
        <v/>
      </c>
    </row>
    <row r="99" spans="2:21" x14ac:dyDescent="0.2">
      <c r="B99" s="74"/>
      <c r="C99" s="75"/>
      <c r="D99" s="76"/>
      <c r="E99" s="76"/>
      <c r="F99" s="71"/>
      <c r="G99" s="74"/>
      <c r="H99" s="29" t="str">
        <f>IF(B99="","",Setup!E$7)</f>
        <v/>
      </c>
      <c r="I99" s="28" t="str">
        <f>IF(B99="","",Setup!E$5)</f>
        <v/>
      </c>
      <c r="J99" s="28" t="str">
        <f>IF(B99="","",Setup!E$6)</f>
        <v/>
      </c>
      <c r="K99" s="81"/>
      <c r="L99" s="81"/>
      <c r="M99" s="82"/>
      <c r="N99" s="82"/>
      <c r="O99" s="82"/>
      <c r="P99" s="82"/>
      <c r="Q99" s="82"/>
      <c r="R99" s="31" t="str">
        <f t="shared" si="2"/>
        <v/>
      </c>
      <c r="S99" s="86"/>
      <c r="T99" s="86"/>
      <c r="U99" s="31" t="str">
        <f t="shared" si="3"/>
        <v/>
      </c>
    </row>
    <row r="100" spans="2:21" x14ac:dyDescent="0.2">
      <c r="D100" s="77"/>
      <c r="E100" s="77"/>
      <c r="H100"/>
      <c r="I100"/>
      <c r="J100"/>
      <c r="K100" s="77"/>
      <c r="L100" s="77"/>
      <c r="M100" s="77"/>
      <c r="N100" s="77"/>
      <c r="O100" s="77"/>
      <c r="P100" s="77"/>
      <c r="Q100" s="77"/>
      <c r="R100"/>
      <c r="S100" s="77"/>
      <c r="T100" s="77"/>
      <c r="U100"/>
    </row>
  </sheetData>
  <sheetProtection algorithmName="SHA-512" hashValue="WC5Vn22Rp9KaOGVRgNhbkDRSM0goYSapo/Iqz6vRIzCfpY3EAVQfF2nncjR78pmCGcrOL9VWrYNwdFw8rRK9hQ==" saltValue="prnH3ifF8Sz5nfy0Pd0GhQ==" spinCount="100000" sheet="1" objects="1" scenarios="1"/>
  <mergeCells count="1">
    <mergeCell ref="D1:E1"/>
  </mergeCells>
  <dataValidations count="2">
    <dataValidation type="list" allowBlank="1" showInputMessage="1" showErrorMessage="1" sqref="F5:F99" xr:uid="{3B2C85B3-B982-4884-97CB-D8F1172102B2}">
      <formula1>Status</formula1>
    </dataValidation>
    <dataValidation allowBlank="1" showInputMessage="1" showErrorMessage="1" promptTitle="Total Pre-Tax Deductions" prompt="This includes health insurance, vision insurance and other pre-tax deductions, but does not include 401(k) deductions which are calculated separately." sqref="R4" xr:uid="{A9DDC917-4953-4057-97EF-963645599DA2}"/>
  </dataValidations>
  <hyperlinks>
    <hyperlink ref="D1" location="'Payroll Calculator'!A1" display="Payroll Calculator" xr:uid="{5D3D0624-F3A1-4E16-B7E5-6AC161B6B598}"/>
    <hyperlink ref="C1" location="Setup!A1" display="Setup" xr:uid="{C2DF29AC-471E-42D2-A0E4-05FE76312316}"/>
    <hyperlink ref="B1" location="Introduction!A1" display="Introduction" xr:uid="{693E49A4-1B12-44F3-82D9-237918265999}"/>
    <hyperlink ref="F1" location="Dashboard!A1" display="Dashboard" xr:uid="{AF1A44CF-1E8A-44F2-98CF-3533CC8F138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83537-5BED-4122-B331-0079ED4301D3}">
  <sheetPr>
    <tabColor rgb="FF50B47F"/>
  </sheetPr>
  <dimension ref="A1:V98"/>
  <sheetViews>
    <sheetView showGridLines="0" showRowColHeaders="0" workbookViewId="0">
      <selection activeCell="B5" sqref="B5"/>
    </sheetView>
  </sheetViews>
  <sheetFormatPr defaultColWidth="0" defaultRowHeight="12.75" zeroHeight="1" x14ac:dyDescent="0.2"/>
  <cols>
    <col min="1" max="1" width="3.5703125" customWidth="1"/>
    <col min="2" max="2" width="13.5703125" style="77" customWidth="1"/>
    <col min="3" max="3" width="24.28515625" customWidth="1"/>
    <col min="4" max="5" width="13.7109375" customWidth="1"/>
    <col min="6" max="6" width="14.7109375" style="77" customWidth="1"/>
    <col min="7" max="7" width="12.7109375" style="77" customWidth="1"/>
    <col min="8" max="8" width="14.7109375" style="77" customWidth="1"/>
    <col min="9" max="9" width="12.7109375" style="77" customWidth="1"/>
    <col min="10" max="10" width="12.7109375" customWidth="1"/>
    <col min="11" max="11" width="16.7109375" style="77" customWidth="1"/>
    <col min="12" max="12" width="15.7109375" style="20" customWidth="1"/>
    <col min="13" max="13" width="18" style="23" customWidth="1"/>
    <col min="14" max="14" width="12.7109375" style="23" customWidth="1"/>
    <col min="15" max="16" width="12.7109375" style="84" customWidth="1"/>
    <col min="17" max="19" width="12.7109375" style="21" customWidth="1"/>
    <col min="20" max="20" width="16.7109375" style="84" customWidth="1"/>
    <col min="21" max="21" width="12.28515625" style="21" customWidth="1"/>
    <col min="22" max="22" width="9.140625" customWidth="1"/>
    <col min="23" max="16384" width="9.140625" hidden="1"/>
  </cols>
  <sheetData>
    <row r="1" spans="2:21" s="57" customFormat="1" x14ac:dyDescent="0.2">
      <c r="B1" s="66" t="s">
        <v>32</v>
      </c>
      <c r="C1" s="66" t="s">
        <v>67</v>
      </c>
      <c r="D1" s="93" t="s">
        <v>0</v>
      </c>
      <c r="E1" s="93"/>
      <c r="F1" s="60" t="s">
        <v>88</v>
      </c>
    </row>
    <row r="2" spans="2:21" x14ac:dyDescent="0.2">
      <c r="B2"/>
      <c r="F2"/>
      <c r="G2"/>
      <c r="H2"/>
      <c r="I2"/>
      <c r="K2"/>
      <c r="L2"/>
      <c r="M2"/>
      <c r="N2"/>
      <c r="O2"/>
      <c r="P2"/>
      <c r="Q2"/>
      <c r="R2"/>
      <c r="S2"/>
      <c r="T2"/>
      <c r="U2"/>
    </row>
    <row r="3" spans="2:21" x14ac:dyDescent="0.2">
      <c r="B3"/>
      <c r="F3"/>
      <c r="G3"/>
      <c r="H3"/>
      <c r="I3"/>
      <c r="K3"/>
      <c r="L3"/>
      <c r="M3"/>
      <c r="N3"/>
      <c r="O3"/>
      <c r="P3"/>
      <c r="Q3"/>
      <c r="R3"/>
      <c r="S3"/>
      <c r="T3"/>
      <c r="U3"/>
    </row>
    <row r="4" spans="2:21" s="18" customFormat="1" ht="25.5" x14ac:dyDescent="0.2">
      <c r="B4" s="26" t="s">
        <v>1</v>
      </c>
      <c r="C4" s="26" t="s">
        <v>10</v>
      </c>
      <c r="D4" s="26" t="s">
        <v>58</v>
      </c>
      <c r="E4" s="26" t="s">
        <v>59</v>
      </c>
      <c r="F4" s="26" t="s">
        <v>11</v>
      </c>
      <c r="G4" s="26" t="s">
        <v>14</v>
      </c>
      <c r="H4" s="26" t="s">
        <v>12</v>
      </c>
      <c r="I4" s="26" t="s">
        <v>13</v>
      </c>
      <c r="J4" s="26" t="s">
        <v>79</v>
      </c>
      <c r="K4" s="26" t="s">
        <v>60</v>
      </c>
      <c r="L4" s="26" t="s">
        <v>15</v>
      </c>
      <c r="M4" s="26" t="s">
        <v>64</v>
      </c>
      <c r="N4" s="26" t="s">
        <v>45</v>
      </c>
      <c r="O4" s="26" t="s">
        <v>62</v>
      </c>
      <c r="P4" s="26" t="s">
        <v>63</v>
      </c>
      <c r="Q4" s="26" t="s">
        <v>4</v>
      </c>
      <c r="R4" s="26" t="s">
        <v>41</v>
      </c>
      <c r="S4" s="26" t="s">
        <v>16</v>
      </c>
      <c r="T4" s="26" t="s">
        <v>17</v>
      </c>
      <c r="U4" s="26" t="s">
        <v>18</v>
      </c>
    </row>
    <row r="5" spans="2:21" x14ac:dyDescent="0.2">
      <c r="B5" s="71">
        <v>1</v>
      </c>
      <c r="C5" s="40" t="str">
        <f>IF(B5="","",INDEX('Employee Info'!C:C,MATCH('Payroll Calculator'!B5,'Employee Info'!B:B,0)))</f>
        <v>Jane Doe</v>
      </c>
      <c r="D5" s="38">
        <f>IF(B5="","",Setup!$H$5)</f>
        <v>43835</v>
      </c>
      <c r="E5" s="38">
        <f>IF(B5="","",Setup!$H$6)</f>
        <v>43848</v>
      </c>
      <c r="F5" s="71">
        <v>75.25</v>
      </c>
      <c r="G5" s="71">
        <v>2</v>
      </c>
      <c r="H5" s="71">
        <v>2.5</v>
      </c>
      <c r="I5" s="71">
        <v>2.25</v>
      </c>
      <c r="J5" s="42">
        <f>IF(B5="","",SUM(F5:I5))</f>
        <v>82</v>
      </c>
      <c r="K5" s="88">
        <v>1000</v>
      </c>
      <c r="L5" s="36">
        <f>IF(B5="","",SUM(F5:I5)*INDEX('Employee Info'!D:D,MATCH('Payroll Calculator'!B5,'Employee Info'!B:B,0))+K5+G5*INDEX('Employee Info'!E:E,MATCH('Payroll Calculator'!B5,'Employee Info'!B:B,0)))</f>
        <v>2700</v>
      </c>
      <c r="M5" s="30">
        <f>IFERROR(IF(B5="","",INDEX('Employee Info'!R:R,MATCH(B5,'Employee Info'!B:B,0))),"")</f>
        <v>700</v>
      </c>
      <c r="N5" s="30">
        <f>IF($B5="","",SUM(F5:I5)*INDEX('Employee Info'!D:D,MATCH('Payroll Calculator'!B5,'Employee Info'!B:B,0))*INDEX('Employee Info'!L:L,MATCH('Payroll Calculator'!B5,'Employee Info'!B:B,0)))</f>
        <v>49.199999999999996</v>
      </c>
      <c r="O5" s="80"/>
      <c r="P5" s="80"/>
      <c r="Q5" s="30">
        <f>IF($B5="","",L5*Setup!$E$7)</f>
        <v>56.7</v>
      </c>
      <c r="R5" s="30">
        <f>IF($B5="","",SUM(L5-M5-N5)*Setup!$E$5)</f>
        <v>120.94959999999999</v>
      </c>
      <c r="S5" s="30">
        <f>IF($B5="","",SUM(L5-M5-N5)*Setup!$E$6)</f>
        <v>28.2866</v>
      </c>
      <c r="T5" s="80"/>
      <c r="U5" s="36">
        <f t="shared" ref="U5:U36" si="0">IF(B5="","",L5-M5-N5-O5-P5-Q5-R5-S5-T5)</f>
        <v>1744.8638000000001</v>
      </c>
    </row>
    <row r="6" spans="2:21" x14ac:dyDescent="0.2">
      <c r="B6" s="71"/>
      <c r="C6" s="40" t="str">
        <f>IF(B6="","",INDEX('Employee Info'!C:C,MATCH('Payroll Calculator'!B6,'Employee Info'!B:B,0)))</f>
        <v/>
      </c>
      <c r="D6" s="38" t="str">
        <f>IF(B6="","",Setup!$H$5)</f>
        <v/>
      </c>
      <c r="E6" s="38" t="str">
        <f>IF(B6="","",Setup!$H$6)</f>
        <v/>
      </c>
      <c r="F6" s="71"/>
      <c r="G6" s="71"/>
      <c r="H6" s="71"/>
      <c r="I6" s="71"/>
      <c r="J6" s="42" t="str">
        <f t="shared" ref="J6:J69" si="1">IF(B6="","",SUM(F6:I6))</f>
        <v/>
      </c>
      <c r="K6" s="71"/>
      <c r="L6" s="36" t="str">
        <f>IF(B6="","",SUM(F6:I6)*INDEX('Employee Info'!D:D,MATCH('Payroll Calculator'!B6,'Employee Info'!B:B,0))+K6+G6*INDEX('Employee Info'!E:E,MATCH('Payroll Calculator'!B6,'Employee Info'!B:B,0)))</f>
        <v/>
      </c>
      <c r="M6" s="30" t="str">
        <f>IFERROR(IF(B6="","",INDEX('Employee Info'!R:R,MATCH(B6,'Employee Info'!B:B,0))),"")</f>
        <v/>
      </c>
      <c r="N6" s="30" t="str">
        <f>IF($B6="","",SUM(F6:I6)*INDEX('Employee Info'!D:D,MATCH('Payroll Calculator'!B6,'Employee Info'!B:B,0))*INDEX('Employee Info'!L:L,MATCH('Payroll Calculator'!B6,'Employee Info'!B:B,0)))</f>
        <v/>
      </c>
      <c r="O6" s="80"/>
      <c r="P6" s="80"/>
      <c r="Q6" s="30" t="str">
        <f>IF($B6="","",L6*Setup!$E$7)</f>
        <v/>
      </c>
      <c r="R6" s="30" t="str">
        <f>IF($B6="","",SUM(L6-M6-N6)*Setup!$E$5)</f>
        <v/>
      </c>
      <c r="S6" s="30" t="str">
        <f>IF($B6="","",SUM(L6-M6-N6)*Setup!$E$6)</f>
        <v/>
      </c>
      <c r="T6" s="80"/>
      <c r="U6" s="30" t="str">
        <f t="shared" si="0"/>
        <v/>
      </c>
    </row>
    <row r="7" spans="2:21" x14ac:dyDescent="0.2">
      <c r="B7" s="71"/>
      <c r="C7" s="40" t="str">
        <f>IF(B7="","",INDEX('Employee Info'!C:C,MATCH('Payroll Calculator'!B7,'Employee Info'!B:B,0)))</f>
        <v/>
      </c>
      <c r="D7" s="38" t="str">
        <f>IF(B7="","",Setup!$H$5)</f>
        <v/>
      </c>
      <c r="E7" s="38" t="str">
        <f>IF(B7="","",Setup!$H$6)</f>
        <v/>
      </c>
      <c r="F7" s="71"/>
      <c r="G7" s="71"/>
      <c r="H7" s="71"/>
      <c r="I7" s="71"/>
      <c r="J7" s="42" t="str">
        <f t="shared" si="1"/>
        <v/>
      </c>
      <c r="K7" s="71"/>
      <c r="L7" s="36" t="str">
        <f>IF(B7="","",SUM(F7:I7)*INDEX('Employee Info'!D:D,MATCH('Payroll Calculator'!B7,'Employee Info'!B:B,0))+K7+G7*INDEX('Employee Info'!E:E,MATCH('Payroll Calculator'!B7,'Employee Info'!B:B,0)))</f>
        <v/>
      </c>
      <c r="M7" s="30" t="str">
        <f>IFERROR(IF(B7="","",INDEX('Employee Info'!R:R,MATCH(B7,'Employee Info'!B:B,0))),"")</f>
        <v/>
      </c>
      <c r="N7" s="30" t="str">
        <f>IF($B7="","",SUM(F7:I7)*INDEX('Employee Info'!D:D,MATCH('Payroll Calculator'!B7,'Employee Info'!B:B,0))*INDEX('Employee Info'!L:L,MATCH('Payroll Calculator'!B7,'Employee Info'!B:B,0)))</f>
        <v/>
      </c>
      <c r="O7" s="80"/>
      <c r="P7" s="80"/>
      <c r="Q7" s="30" t="str">
        <f>IF($B7="","",L7*Setup!$E$7)</f>
        <v/>
      </c>
      <c r="R7" s="30" t="str">
        <f>IF($B7="","",SUM(L7-M7-N7)*Setup!$E$5)</f>
        <v/>
      </c>
      <c r="S7" s="30" t="str">
        <f>IF($B7="","",SUM(L7-M7-N7)*Setup!$E$6)</f>
        <v/>
      </c>
      <c r="T7" s="80"/>
      <c r="U7" s="30" t="str">
        <f t="shared" si="0"/>
        <v/>
      </c>
    </row>
    <row r="8" spans="2:21" x14ac:dyDescent="0.2">
      <c r="B8" s="71"/>
      <c r="C8" s="40" t="str">
        <f>IF(B8="","",INDEX('Employee Info'!C:C,MATCH('Payroll Calculator'!B8,'Employee Info'!B:B,0)))</f>
        <v/>
      </c>
      <c r="D8" s="38" t="str">
        <f>IF(B8="","",Setup!$H$5)</f>
        <v/>
      </c>
      <c r="E8" s="38" t="str">
        <f>IF(B8="","",Setup!$H$6)</f>
        <v/>
      </c>
      <c r="F8" s="71"/>
      <c r="G8" s="71"/>
      <c r="H8" s="71"/>
      <c r="I8" s="71"/>
      <c r="J8" s="42" t="str">
        <f t="shared" si="1"/>
        <v/>
      </c>
      <c r="K8" s="71"/>
      <c r="L8" s="36" t="str">
        <f>IF(B8="","",SUM(F8:I8)*INDEX('Employee Info'!D:D,MATCH('Payroll Calculator'!B8,'Employee Info'!B:B,0))+K8+G8*INDEX('Employee Info'!E:E,MATCH('Payroll Calculator'!B8,'Employee Info'!B:B,0)))</f>
        <v/>
      </c>
      <c r="M8" s="30" t="str">
        <f>IFERROR(IF(B8="","",INDEX('Employee Info'!R:R,MATCH(B8,'Employee Info'!B:B,0))),"")</f>
        <v/>
      </c>
      <c r="N8" s="30" t="str">
        <f>IF($B8="","",SUM(F8:I8)*INDEX('Employee Info'!D:D,MATCH('Payroll Calculator'!B8,'Employee Info'!B:B,0))*INDEX('Employee Info'!L:L,MATCH('Payroll Calculator'!B8,'Employee Info'!B:B,0)))</f>
        <v/>
      </c>
      <c r="O8" s="80"/>
      <c r="P8" s="80"/>
      <c r="Q8" s="30" t="str">
        <f>IF($B8="","",L8*Setup!$E$7)</f>
        <v/>
      </c>
      <c r="R8" s="30" t="str">
        <f>IF($B8="","",SUM(L8-M8-N8)*Setup!$E$5)</f>
        <v/>
      </c>
      <c r="S8" s="30" t="str">
        <f>IF($B8="","",SUM(L8-M8-N8)*Setup!$E$6)</f>
        <v/>
      </c>
      <c r="T8" s="80"/>
      <c r="U8" s="30" t="str">
        <f t="shared" si="0"/>
        <v/>
      </c>
    </row>
    <row r="9" spans="2:21" x14ac:dyDescent="0.2">
      <c r="B9" s="71"/>
      <c r="C9" s="40" t="str">
        <f>IF(B9="","",INDEX('Employee Info'!C:C,MATCH('Payroll Calculator'!B9,'Employee Info'!B:B,0)))</f>
        <v/>
      </c>
      <c r="D9" s="38" t="str">
        <f>IF(B9="","",Setup!$H$5)</f>
        <v/>
      </c>
      <c r="E9" s="38" t="str">
        <f>IF(B9="","",Setup!$H$6)</f>
        <v/>
      </c>
      <c r="F9" s="71"/>
      <c r="G9" s="71"/>
      <c r="H9" s="71"/>
      <c r="I9" s="71"/>
      <c r="J9" s="42" t="str">
        <f t="shared" si="1"/>
        <v/>
      </c>
      <c r="K9" s="71"/>
      <c r="L9" s="36" t="str">
        <f>IF(B9="","",SUM(F9:I9)*INDEX('Employee Info'!D:D,MATCH('Payroll Calculator'!B9,'Employee Info'!B:B,0))+K9+G9*INDEX('Employee Info'!E:E,MATCH('Payroll Calculator'!B9,'Employee Info'!B:B,0)))</f>
        <v/>
      </c>
      <c r="M9" s="30" t="str">
        <f>IFERROR(IF(B9="","",INDEX('Employee Info'!R:R,MATCH(B9,'Employee Info'!B:B,0))),"")</f>
        <v/>
      </c>
      <c r="N9" s="30" t="str">
        <f>IF($B9="","",SUM(F9:I9)*INDEX('Employee Info'!D:D,MATCH('Payroll Calculator'!B9,'Employee Info'!B:B,0))*INDEX('Employee Info'!L:L,MATCH('Payroll Calculator'!B9,'Employee Info'!B:B,0)))</f>
        <v/>
      </c>
      <c r="O9" s="80"/>
      <c r="P9" s="80"/>
      <c r="Q9" s="30" t="str">
        <f>IF($B9="","",L9*Setup!$E$7)</f>
        <v/>
      </c>
      <c r="R9" s="30" t="str">
        <f>IF($B9="","",SUM(L9-M9-N9)*Setup!$E$5)</f>
        <v/>
      </c>
      <c r="S9" s="30" t="str">
        <f>IF($B9="","",SUM(L9-M9-N9)*Setup!$E$6)</f>
        <v/>
      </c>
      <c r="T9" s="80"/>
      <c r="U9" s="30" t="str">
        <f t="shared" si="0"/>
        <v/>
      </c>
    </row>
    <row r="10" spans="2:21" x14ac:dyDescent="0.2">
      <c r="B10" s="71"/>
      <c r="C10" s="40" t="str">
        <f>IF(B10="","",INDEX('Employee Info'!C:C,MATCH('Payroll Calculator'!B10,'Employee Info'!B:B,0)))</f>
        <v/>
      </c>
      <c r="D10" s="38" t="str">
        <f>IF(B10="","",Setup!$H$5)</f>
        <v/>
      </c>
      <c r="E10" s="38" t="str">
        <f>IF(B10="","",Setup!$H$6)</f>
        <v/>
      </c>
      <c r="F10" s="71"/>
      <c r="G10" s="71"/>
      <c r="H10" s="71"/>
      <c r="I10" s="71"/>
      <c r="J10" s="42" t="str">
        <f t="shared" si="1"/>
        <v/>
      </c>
      <c r="K10" s="71"/>
      <c r="L10" s="36" t="str">
        <f>IF(B10="","",SUM(F10:I10)*INDEX('Employee Info'!D:D,MATCH('Payroll Calculator'!B10,'Employee Info'!B:B,0))+K10+G10*INDEX('Employee Info'!E:E,MATCH('Payroll Calculator'!B10,'Employee Info'!B:B,0)))</f>
        <v/>
      </c>
      <c r="M10" s="30" t="str">
        <f>IFERROR(IF(B10="","",INDEX('Employee Info'!R:R,MATCH(B10,'Employee Info'!B:B,0))),"")</f>
        <v/>
      </c>
      <c r="N10" s="30" t="str">
        <f>IF($B10="","",SUM(F10:I10)*INDEX('Employee Info'!D:D,MATCH('Payroll Calculator'!B10,'Employee Info'!B:B,0))*INDEX('Employee Info'!L:L,MATCH('Payroll Calculator'!B10,'Employee Info'!B:B,0)))</f>
        <v/>
      </c>
      <c r="O10" s="80"/>
      <c r="P10" s="80"/>
      <c r="Q10" s="30" t="str">
        <f>IF($B10="","",L10*Setup!$E$7)</f>
        <v/>
      </c>
      <c r="R10" s="30" t="str">
        <f>IF($B10="","",SUM(L10-M10-N10)*Setup!$E$5)</f>
        <v/>
      </c>
      <c r="S10" s="30" t="str">
        <f>IF($B10="","",SUM(L10-M10-N10)*Setup!$E$6)</f>
        <v/>
      </c>
      <c r="T10" s="80"/>
      <c r="U10" s="30" t="str">
        <f t="shared" si="0"/>
        <v/>
      </c>
    </row>
    <row r="11" spans="2:21" x14ac:dyDescent="0.2">
      <c r="B11" s="71"/>
      <c r="C11" s="40" t="str">
        <f>IF(B11="","",INDEX('Employee Info'!C:C,MATCH('Payroll Calculator'!B11,'Employee Info'!B:B,0)))</f>
        <v/>
      </c>
      <c r="D11" s="38" t="str">
        <f>IF(B11="","",Setup!$H$5)</f>
        <v/>
      </c>
      <c r="E11" s="38" t="str">
        <f>IF(B11="","",Setup!$H$6)</f>
        <v/>
      </c>
      <c r="F11" s="71"/>
      <c r="G11" s="71"/>
      <c r="H11" s="71"/>
      <c r="I11" s="71"/>
      <c r="J11" s="42" t="str">
        <f t="shared" si="1"/>
        <v/>
      </c>
      <c r="K11" s="71"/>
      <c r="L11" s="36" t="str">
        <f>IF(B11="","",SUM(F11:I11)*INDEX('Employee Info'!D:D,MATCH('Payroll Calculator'!B11,'Employee Info'!B:B,0))+K11+G11*INDEX('Employee Info'!E:E,MATCH('Payroll Calculator'!B11,'Employee Info'!B:B,0)))</f>
        <v/>
      </c>
      <c r="M11" s="30" t="str">
        <f>IFERROR(IF(B11="","",INDEX('Employee Info'!R:R,MATCH(B11,'Employee Info'!B:B,0))),"")</f>
        <v/>
      </c>
      <c r="N11" s="30" t="str">
        <f>IF($B11="","",SUM(F11:I11)*INDEX('Employee Info'!D:D,MATCH('Payroll Calculator'!B11,'Employee Info'!B:B,0))*INDEX('Employee Info'!L:L,MATCH('Payroll Calculator'!B11,'Employee Info'!B:B,0)))</f>
        <v/>
      </c>
      <c r="O11" s="80"/>
      <c r="P11" s="80"/>
      <c r="Q11" s="30" t="str">
        <f>IF($B11="","",L11*Setup!$E$7)</f>
        <v/>
      </c>
      <c r="R11" s="30" t="str">
        <f>IF($B11="","",SUM(L11-M11-N11)*Setup!$E$5)</f>
        <v/>
      </c>
      <c r="S11" s="30" t="str">
        <f>IF($B11="","",SUM(L11-M11-N11)*Setup!$E$6)</f>
        <v/>
      </c>
      <c r="T11" s="80"/>
      <c r="U11" s="30" t="str">
        <f t="shared" si="0"/>
        <v/>
      </c>
    </row>
    <row r="12" spans="2:21" x14ac:dyDescent="0.2">
      <c r="B12" s="71"/>
      <c r="C12" s="40" t="str">
        <f>IF(B12="","",INDEX('Employee Info'!C:C,MATCH('Payroll Calculator'!B12,'Employee Info'!B:B,0)))</f>
        <v/>
      </c>
      <c r="D12" s="38" t="str">
        <f>IF(B12="","",Setup!$H$5)</f>
        <v/>
      </c>
      <c r="E12" s="38" t="str">
        <f>IF(B12="","",Setup!$H$6)</f>
        <v/>
      </c>
      <c r="F12" s="71"/>
      <c r="G12" s="71"/>
      <c r="H12" s="71"/>
      <c r="I12" s="71"/>
      <c r="J12" s="42" t="str">
        <f t="shared" si="1"/>
        <v/>
      </c>
      <c r="K12" s="71"/>
      <c r="L12" s="36" t="str">
        <f>IF(B12="","",SUM(F12:I12)*INDEX('Employee Info'!D:D,MATCH('Payroll Calculator'!B12,'Employee Info'!B:B,0))+K12+G12*INDEX('Employee Info'!E:E,MATCH('Payroll Calculator'!B12,'Employee Info'!B:B,0)))</f>
        <v/>
      </c>
      <c r="M12" s="30" t="str">
        <f>IFERROR(IF(B12="","",INDEX('Employee Info'!R:R,MATCH(B12,'Employee Info'!B:B,0))),"")</f>
        <v/>
      </c>
      <c r="N12" s="30" t="str">
        <f>IF($B12="","",SUM(F12:I12)*INDEX('Employee Info'!D:D,MATCH('Payroll Calculator'!B12,'Employee Info'!B:B,0))*INDEX('Employee Info'!L:L,MATCH('Payroll Calculator'!B12,'Employee Info'!B:B,0)))</f>
        <v/>
      </c>
      <c r="O12" s="80"/>
      <c r="P12" s="80"/>
      <c r="Q12" s="30" t="str">
        <f>IF($B12="","",L12*Setup!$E$7)</f>
        <v/>
      </c>
      <c r="R12" s="30" t="str">
        <f>IF($B12="","",SUM(L12-M12-N12)*Setup!$E$5)</f>
        <v/>
      </c>
      <c r="S12" s="30" t="str">
        <f>IF($B12="","",SUM(L12-M12-N12)*Setup!$E$6)</f>
        <v/>
      </c>
      <c r="T12" s="80"/>
      <c r="U12" s="30" t="str">
        <f t="shared" si="0"/>
        <v/>
      </c>
    </row>
    <row r="13" spans="2:21" x14ac:dyDescent="0.2">
      <c r="B13" s="71"/>
      <c r="C13" s="40" t="str">
        <f>IF(B13="","",INDEX('Employee Info'!C:C,MATCH('Payroll Calculator'!B13,'Employee Info'!B:B,0)))</f>
        <v/>
      </c>
      <c r="D13" s="38" t="str">
        <f>IF(B13="","",Setup!$H$5)</f>
        <v/>
      </c>
      <c r="E13" s="38" t="str">
        <f>IF(B13="","",Setup!$H$6)</f>
        <v/>
      </c>
      <c r="F13" s="71"/>
      <c r="G13" s="71"/>
      <c r="H13" s="71"/>
      <c r="I13" s="71"/>
      <c r="J13" s="42" t="str">
        <f t="shared" si="1"/>
        <v/>
      </c>
      <c r="K13" s="71"/>
      <c r="L13" s="36" t="str">
        <f>IF(B13="","",SUM(F13:I13)*INDEX('Employee Info'!D:D,MATCH('Payroll Calculator'!B13,'Employee Info'!B:B,0))+K13+G13*INDEX('Employee Info'!E:E,MATCH('Payroll Calculator'!B13,'Employee Info'!B:B,0)))</f>
        <v/>
      </c>
      <c r="M13" s="30" t="str">
        <f>IFERROR(IF(B13="","",INDEX('Employee Info'!R:R,MATCH(B13,'Employee Info'!B:B,0))),"")</f>
        <v/>
      </c>
      <c r="N13" s="30" t="str">
        <f>IF($B13="","",SUM(F13:I13)*INDEX('Employee Info'!D:D,MATCH('Payroll Calculator'!B13,'Employee Info'!B:B,0))*INDEX('Employee Info'!L:L,MATCH('Payroll Calculator'!B13,'Employee Info'!B:B,0)))</f>
        <v/>
      </c>
      <c r="O13" s="80"/>
      <c r="P13" s="80"/>
      <c r="Q13" s="30" t="str">
        <f>IF($B13="","",L13*Setup!$E$7)</f>
        <v/>
      </c>
      <c r="R13" s="30" t="str">
        <f>IF($B13="","",SUM(L13-M13-N13)*Setup!$E$5)</f>
        <v/>
      </c>
      <c r="S13" s="30" t="str">
        <f>IF($B13="","",SUM(L13-M13-N13)*Setup!$E$6)</f>
        <v/>
      </c>
      <c r="T13" s="80"/>
      <c r="U13" s="30" t="str">
        <f t="shared" si="0"/>
        <v/>
      </c>
    </row>
    <row r="14" spans="2:21" x14ac:dyDescent="0.2">
      <c r="B14" s="71"/>
      <c r="C14" s="40" t="str">
        <f>IF(B14="","",INDEX('Employee Info'!C:C,MATCH('Payroll Calculator'!B14,'Employee Info'!B:B,0)))</f>
        <v/>
      </c>
      <c r="D14" s="38" t="str">
        <f>IF(B14="","",Setup!$H$5)</f>
        <v/>
      </c>
      <c r="E14" s="38" t="str">
        <f>IF(B14="","",Setup!$H$6)</f>
        <v/>
      </c>
      <c r="F14" s="71"/>
      <c r="G14" s="71"/>
      <c r="H14" s="71"/>
      <c r="I14" s="71"/>
      <c r="J14" s="42" t="str">
        <f t="shared" si="1"/>
        <v/>
      </c>
      <c r="K14" s="71"/>
      <c r="L14" s="36" t="str">
        <f>IF(B14="","",SUM(F14:I14)*INDEX('Employee Info'!D:D,MATCH('Payroll Calculator'!B14,'Employee Info'!B:B,0))+K14+G14*INDEX('Employee Info'!E:E,MATCH('Payroll Calculator'!B14,'Employee Info'!B:B,0)))</f>
        <v/>
      </c>
      <c r="M14" s="30" t="str">
        <f>IFERROR(IF(B14="","",INDEX('Employee Info'!R:R,MATCH(B14,'Employee Info'!B:B,0))),"")</f>
        <v/>
      </c>
      <c r="N14" s="30" t="str">
        <f>IF($B14="","",SUM(F14:I14)*INDEX('Employee Info'!D:D,MATCH('Payroll Calculator'!B14,'Employee Info'!B:B,0))*INDEX('Employee Info'!L:L,MATCH('Payroll Calculator'!B14,'Employee Info'!B:B,0)))</f>
        <v/>
      </c>
      <c r="O14" s="80"/>
      <c r="P14" s="80"/>
      <c r="Q14" s="30" t="str">
        <f>IF($B14="","",L14*Setup!$E$7)</f>
        <v/>
      </c>
      <c r="R14" s="30" t="str">
        <f>IF($B14="","",SUM(L14-M14-N14)*Setup!$E$5)</f>
        <v/>
      </c>
      <c r="S14" s="30" t="str">
        <f>IF($B14="","",SUM(L14-M14-N14)*Setup!$E$6)</f>
        <v/>
      </c>
      <c r="T14" s="80"/>
      <c r="U14" s="30" t="str">
        <f t="shared" si="0"/>
        <v/>
      </c>
    </row>
    <row r="15" spans="2:21" x14ac:dyDescent="0.2">
      <c r="B15" s="71"/>
      <c r="C15" s="40" t="str">
        <f>IF(B15="","",INDEX('Employee Info'!C:C,MATCH('Payroll Calculator'!B15,'Employee Info'!B:B,0)))</f>
        <v/>
      </c>
      <c r="D15" s="38" t="str">
        <f>IF(B15="","",Setup!$H$5)</f>
        <v/>
      </c>
      <c r="E15" s="38" t="str">
        <f>IF(B15="","",Setup!$H$6)</f>
        <v/>
      </c>
      <c r="F15" s="71"/>
      <c r="G15" s="71"/>
      <c r="H15" s="71"/>
      <c r="I15" s="71"/>
      <c r="J15" s="42" t="str">
        <f t="shared" si="1"/>
        <v/>
      </c>
      <c r="K15" s="71"/>
      <c r="L15" s="36" t="str">
        <f>IF(B15="","",SUM(F15:I15)*INDEX('Employee Info'!D:D,MATCH('Payroll Calculator'!B15,'Employee Info'!B:B,0))+K15+G15*INDEX('Employee Info'!E:E,MATCH('Payroll Calculator'!B15,'Employee Info'!B:B,0)))</f>
        <v/>
      </c>
      <c r="M15" s="30" t="str">
        <f>IFERROR(IF(B15="","",INDEX('Employee Info'!R:R,MATCH(B15,'Employee Info'!B:B,0))),"")</f>
        <v/>
      </c>
      <c r="N15" s="30" t="str">
        <f>IF($B15="","",SUM(F15:I15)*INDEX('Employee Info'!D:D,MATCH('Payroll Calculator'!B15,'Employee Info'!B:B,0))*INDEX('Employee Info'!L:L,MATCH('Payroll Calculator'!B15,'Employee Info'!B:B,0)))</f>
        <v/>
      </c>
      <c r="O15" s="80"/>
      <c r="P15" s="80"/>
      <c r="Q15" s="30" t="str">
        <f>IF($B15="","",L15*Setup!$E$7)</f>
        <v/>
      </c>
      <c r="R15" s="30" t="str">
        <f>IF($B15="","",SUM(L15-M15-N15)*Setup!$E$5)</f>
        <v/>
      </c>
      <c r="S15" s="30" t="str">
        <f>IF($B15="","",SUM(L15-M15-N15)*Setup!$E$6)</f>
        <v/>
      </c>
      <c r="T15" s="80"/>
      <c r="U15" s="30" t="str">
        <f t="shared" si="0"/>
        <v/>
      </c>
    </row>
    <row r="16" spans="2:21" x14ac:dyDescent="0.2">
      <c r="B16" s="71"/>
      <c r="C16" s="40" t="str">
        <f>IF(B16="","",INDEX('Employee Info'!C:C,MATCH('Payroll Calculator'!B16,'Employee Info'!B:B,0)))</f>
        <v/>
      </c>
      <c r="D16" s="38" t="str">
        <f>IF(B16="","",Setup!$H$5)</f>
        <v/>
      </c>
      <c r="E16" s="38" t="str">
        <f>IF(B16="","",Setup!$H$6)</f>
        <v/>
      </c>
      <c r="F16" s="71"/>
      <c r="G16" s="71"/>
      <c r="H16" s="71"/>
      <c r="I16" s="71"/>
      <c r="J16" s="42" t="str">
        <f t="shared" si="1"/>
        <v/>
      </c>
      <c r="K16" s="71"/>
      <c r="L16" s="36" t="str">
        <f>IF(B16="","",SUM(F16:I16)*INDEX('Employee Info'!D:D,MATCH('Payroll Calculator'!B16,'Employee Info'!B:B,0))+K16+G16*INDEX('Employee Info'!E:E,MATCH('Payroll Calculator'!B16,'Employee Info'!B:B,0)))</f>
        <v/>
      </c>
      <c r="M16" s="30" t="str">
        <f>IFERROR(IF(B16="","",INDEX('Employee Info'!R:R,MATCH(B16,'Employee Info'!B:B,0))),"")</f>
        <v/>
      </c>
      <c r="N16" s="30" t="str">
        <f>IF($B16="","",SUM(F16:I16)*INDEX('Employee Info'!D:D,MATCH('Payroll Calculator'!B16,'Employee Info'!B:B,0))*INDEX('Employee Info'!L:L,MATCH('Payroll Calculator'!B16,'Employee Info'!B:B,0)))</f>
        <v/>
      </c>
      <c r="O16" s="80"/>
      <c r="P16" s="80"/>
      <c r="Q16" s="30" t="str">
        <f>IF($B16="","",L16*Setup!$E$7)</f>
        <v/>
      </c>
      <c r="R16" s="30" t="str">
        <f>IF($B16="","",SUM(L16-M16-N16)*Setup!$E$5)</f>
        <v/>
      </c>
      <c r="S16" s="30" t="str">
        <f>IF($B16="","",SUM(L16-M16-N16)*Setup!$E$6)</f>
        <v/>
      </c>
      <c r="T16" s="80"/>
      <c r="U16" s="30" t="str">
        <f t="shared" si="0"/>
        <v/>
      </c>
    </row>
    <row r="17" spans="2:21" x14ac:dyDescent="0.2">
      <c r="B17" s="71"/>
      <c r="C17" s="40" t="str">
        <f>IF(B17="","",INDEX('Employee Info'!C:C,MATCH('Payroll Calculator'!B17,'Employee Info'!B:B,0)))</f>
        <v/>
      </c>
      <c r="D17" s="38" t="str">
        <f>IF(B17="","",Setup!$H$5)</f>
        <v/>
      </c>
      <c r="E17" s="38" t="str">
        <f>IF(B17="","",Setup!$H$6)</f>
        <v/>
      </c>
      <c r="F17" s="71"/>
      <c r="G17" s="71"/>
      <c r="H17" s="71"/>
      <c r="I17" s="71"/>
      <c r="J17" s="42" t="str">
        <f t="shared" si="1"/>
        <v/>
      </c>
      <c r="K17" s="71"/>
      <c r="L17" s="36" t="str">
        <f>IF(B17="","",SUM(F17:I17)*INDEX('Employee Info'!D:D,MATCH('Payroll Calculator'!B17,'Employee Info'!B:B,0))+K17+G17*INDEX('Employee Info'!E:E,MATCH('Payroll Calculator'!B17,'Employee Info'!B:B,0)))</f>
        <v/>
      </c>
      <c r="M17" s="30" t="str">
        <f>IFERROR(IF(B17="","",INDEX('Employee Info'!R:R,MATCH(B17,'Employee Info'!B:B,0))),"")</f>
        <v/>
      </c>
      <c r="N17" s="30" t="str">
        <f>IF($B17="","",SUM(F17:I17)*INDEX('Employee Info'!D:D,MATCH('Payroll Calculator'!B17,'Employee Info'!B:B,0))*INDEX('Employee Info'!L:L,MATCH('Payroll Calculator'!B17,'Employee Info'!B:B,0)))</f>
        <v/>
      </c>
      <c r="O17" s="80"/>
      <c r="P17" s="80"/>
      <c r="Q17" s="30" t="str">
        <f>IF($B17="","",L17*Setup!$E$7)</f>
        <v/>
      </c>
      <c r="R17" s="30" t="str">
        <f>IF($B17="","",SUM(L17-M17-N17)*Setup!$E$5)</f>
        <v/>
      </c>
      <c r="S17" s="30" t="str">
        <f>IF($B17="","",SUM(L17-M17-N17)*Setup!$E$6)</f>
        <v/>
      </c>
      <c r="T17" s="80"/>
      <c r="U17" s="30" t="str">
        <f t="shared" si="0"/>
        <v/>
      </c>
    </row>
    <row r="18" spans="2:21" x14ac:dyDescent="0.2">
      <c r="B18" s="71"/>
      <c r="C18" s="40" t="str">
        <f>IF(B18="","",INDEX('Employee Info'!C:C,MATCH('Payroll Calculator'!B18,'Employee Info'!B:B,0)))</f>
        <v/>
      </c>
      <c r="D18" s="38" t="str">
        <f>IF(B18="","",Setup!$H$5)</f>
        <v/>
      </c>
      <c r="E18" s="38" t="str">
        <f>IF(B18="","",Setup!$H$6)</f>
        <v/>
      </c>
      <c r="F18" s="71"/>
      <c r="G18" s="71"/>
      <c r="H18" s="71"/>
      <c r="I18" s="71"/>
      <c r="J18" s="42" t="str">
        <f t="shared" si="1"/>
        <v/>
      </c>
      <c r="K18" s="71"/>
      <c r="L18" s="36" t="str">
        <f>IF(B18="","",SUM(F18:I18)*INDEX('Employee Info'!D:D,MATCH('Payroll Calculator'!B18,'Employee Info'!B:B,0))+K18+G18*INDEX('Employee Info'!E:E,MATCH('Payroll Calculator'!B18,'Employee Info'!B:B,0)))</f>
        <v/>
      </c>
      <c r="M18" s="30" t="str">
        <f>IFERROR(IF(B18="","",INDEX('Employee Info'!R:R,MATCH(B18,'Employee Info'!B:B,0))),"")</f>
        <v/>
      </c>
      <c r="N18" s="30" t="str">
        <f>IF($B18="","",SUM(F18:I18)*INDEX('Employee Info'!D:D,MATCH('Payroll Calculator'!B18,'Employee Info'!B:B,0))*INDEX('Employee Info'!L:L,MATCH('Payroll Calculator'!B18,'Employee Info'!B:B,0)))</f>
        <v/>
      </c>
      <c r="O18" s="80"/>
      <c r="P18" s="80"/>
      <c r="Q18" s="30" t="str">
        <f>IF($B18="","",L18*Setup!$E$7)</f>
        <v/>
      </c>
      <c r="R18" s="30" t="str">
        <f>IF($B18="","",SUM(L18-M18-N18)*Setup!$E$5)</f>
        <v/>
      </c>
      <c r="S18" s="30" t="str">
        <f>IF($B18="","",SUM(L18-M18-N18)*Setup!$E$6)</f>
        <v/>
      </c>
      <c r="T18" s="80"/>
      <c r="U18" s="30" t="str">
        <f t="shared" si="0"/>
        <v/>
      </c>
    </row>
    <row r="19" spans="2:21" x14ac:dyDescent="0.2">
      <c r="B19" s="71"/>
      <c r="C19" s="40" t="str">
        <f>IF(B19="","",INDEX('Employee Info'!C:C,MATCH('Payroll Calculator'!B19,'Employee Info'!B:B,0)))</f>
        <v/>
      </c>
      <c r="D19" s="38" t="str">
        <f>IF(B19="","",Setup!$H$5)</f>
        <v/>
      </c>
      <c r="E19" s="38" t="str">
        <f>IF(B19="","",Setup!$H$6)</f>
        <v/>
      </c>
      <c r="F19" s="71"/>
      <c r="G19" s="71"/>
      <c r="H19" s="71"/>
      <c r="I19" s="71"/>
      <c r="J19" s="42" t="str">
        <f t="shared" si="1"/>
        <v/>
      </c>
      <c r="K19" s="71"/>
      <c r="L19" s="36" t="str">
        <f>IF(B19="","",SUM(F19:I19)*INDEX('Employee Info'!D:D,MATCH('Payroll Calculator'!B19,'Employee Info'!B:B,0))+K19+G19*INDEX('Employee Info'!E:E,MATCH('Payroll Calculator'!B19,'Employee Info'!B:B,0)))</f>
        <v/>
      </c>
      <c r="M19" s="30" t="str">
        <f>IFERROR(IF(B19="","",INDEX('Employee Info'!R:R,MATCH(B19,'Employee Info'!B:B,0))),"")</f>
        <v/>
      </c>
      <c r="N19" s="30" t="str">
        <f>IF($B19="","",SUM(F19:I19)*INDEX('Employee Info'!D:D,MATCH('Payroll Calculator'!B19,'Employee Info'!B:B,0))*INDEX('Employee Info'!L:L,MATCH('Payroll Calculator'!B19,'Employee Info'!B:B,0)))</f>
        <v/>
      </c>
      <c r="O19" s="80"/>
      <c r="P19" s="80"/>
      <c r="Q19" s="30" t="str">
        <f>IF($B19="","",L19*Setup!$E$7)</f>
        <v/>
      </c>
      <c r="R19" s="30" t="str">
        <f>IF($B19="","",SUM(L19-M19-N19)*Setup!$E$5)</f>
        <v/>
      </c>
      <c r="S19" s="30" t="str">
        <f>IF($B19="","",SUM(L19-M19-N19)*Setup!$E$6)</f>
        <v/>
      </c>
      <c r="T19" s="80"/>
      <c r="U19" s="30" t="str">
        <f t="shared" si="0"/>
        <v/>
      </c>
    </row>
    <row r="20" spans="2:21" x14ac:dyDescent="0.2">
      <c r="B20" s="71"/>
      <c r="C20" s="40" t="str">
        <f>IF(B20="","",INDEX('Employee Info'!C:C,MATCH('Payroll Calculator'!B20,'Employee Info'!B:B,0)))</f>
        <v/>
      </c>
      <c r="D20" s="38" t="str">
        <f>IF(B20="","",Setup!$H$5)</f>
        <v/>
      </c>
      <c r="E20" s="38" t="str">
        <f>IF(B20="","",Setup!$H$6)</f>
        <v/>
      </c>
      <c r="F20" s="71"/>
      <c r="G20" s="71"/>
      <c r="H20" s="71"/>
      <c r="I20" s="71"/>
      <c r="J20" s="42" t="str">
        <f t="shared" si="1"/>
        <v/>
      </c>
      <c r="K20" s="71"/>
      <c r="L20" s="36" t="str">
        <f>IF(B20="","",SUM(F20:I20)*INDEX('Employee Info'!D:D,MATCH('Payroll Calculator'!B20,'Employee Info'!B:B,0))+K20+G20*INDEX('Employee Info'!E:E,MATCH('Payroll Calculator'!B20,'Employee Info'!B:B,0)))</f>
        <v/>
      </c>
      <c r="M20" s="30" t="str">
        <f>IFERROR(IF(B20="","",INDEX('Employee Info'!R:R,MATCH(B20,'Employee Info'!B:B,0))),"")</f>
        <v/>
      </c>
      <c r="N20" s="30" t="str">
        <f>IF($B20="","",SUM(F20:I20)*INDEX('Employee Info'!D:D,MATCH('Payroll Calculator'!B20,'Employee Info'!B:B,0))*INDEX('Employee Info'!L:L,MATCH('Payroll Calculator'!B20,'Employee Info'!B:B,0)))</f>
        <v/>
      </c>
      <c r="O20" s="80"/>
      <c r="P20" s="80"/>
      <c r="Q20" s="30" t="str">
        <f>IF($B20="","",L20*Setup!$E$7)</f>
        <v/>
      </c>
      <c r="R20" s="30" t="str">
        <f>IF($B20="","",SUM(L20-M20-N20)*Setup!$E$5)</f>
        <v/>
      </c>
      <c r="S20" s="30" t="str">
        <f>IF($B20="","",SUM(L20-M20-N20)*Setup!$E$6)</f>
        <v/>
      </c>
      <c r="T20" s="80"/>
      <c r="U20" s="30" t="str">
        <f t="shared" si="0"/>
        <v/>
      </c>
    </row>
    <row r="21" spans="2:21" x14ac:dyDescent="0.2">
      <c r="B21" s="71"/>
      <c r="C21" s="40" t="str">
        <f>IF(B21="","",INDEX('Employee Info'!C:C,MATCH('Payroll Calculator'!B21,'Employee Info'!B:B,0)))</f>
        <v/>
      </c>
      <c r="D21" s="38" t="str">
        <f>IF(B21="","",Setup!$H$5)</f>
        <v/>
      </c>
      <c r="E21" s="38" t="str">
        <f>IF(B21="","",Setup!$H$6)</f>
        <v/>
      </c>
      <c r="F21" s="71"/>
      <c r="G21" s="71"/>
      <c r="H21" s="71"/>
      <c r="I21" s="71"/>
      <c r="J21" s="42" t="str">
        <f t="shared" si="1"/>
        <v/>
      </c>
      <c r="K21" s="71"/>
      <c r="L21" s="36" t="str">
        <f>IF(B21="","",SUM(F21:I21)*INDEX('Employee Info'!D:D,MATCH('Payroll Calculator'!B21,'Employee Info'!B:B,0))+K21+G21*INDEX('Employee Info'!E:E,MATCH('Payroll Calculator'!B21,'Employee Info'!B:B,0)))</f>
        <v/>
      </c>
      <c r="M21" s="30" t="str">
        <f>IFERROR(IF(B21="","",INDEX('Employee Info'!R:R,MATCH(B21,'Employee Info'!B:B,0))),"")</f>
        <v/>
      </c>
      <c r="N21" s="30" t="str">
        <f>IF($B21="","",SUM(F21:I21)*INDEX('Employee Info'!D:D,MATCH('Payroll Calculator'!B21,'Employee Info'!B:B,0))*INDEX('Employee Info'!L:L,MATCH('Payroll Calculator'!B21,'Employee Info'!B:B,0)))</f>
        <v/>
      </c>
      <c r="O21" s="80"/>
      <c r="P21" s="80"/>
      <c r="Q21" s="30" t="str">
        <f>IF($B21="","",L21*Setup!$E$7)</f>
        <v/>
      </c>
      <c r="R21" s="30" t="str">
        <f>IF($B21="","",SUM(L21-M21-N21)*Setup!$E$5)</f>
        <v/>
      </c>
      <c r="S21" s="30" t="str">
        <f>IF($B21="","",SUM(L21-M21-N21)*Setup!$E$6)</f>
        <v/>
      </c>
      <c r="T21" s="80"/>
      <c r="U21" s="30" t="str">
        <f t="shared" si="0"/>
        <v/>
      </c>
    </row>
    <row r="22" spans="2:21" x14ac:dyDescent="0.2">
      <c r="B22" s="71"/>
      <c r="C22" s="40" t="str">
        <f>IF(B22="","",INDEX('Employee Info'!C:C,MATCH('Payroll Calculator'!B22,'Employee Info'!B:B,0)))</f>
        <v/>
      </c>
      <c r="D22" s="38" t="str">
        <f>IF(B22="","",Setup!$H$5)</f>
        <v/>
      </c>
      <c r="E22" s="38" t="str">
        <f>IF(B22="","",Setup!$H$6)</f>
        <v/>
      </c>
      <c r="F22" s="71"/>
      <c r="G22" s="71"/>
      <c r="H22" s="71"/>
      <c r="I22" s="71"/>
      <c r="J22" s="42" t="str">
        <f t="shared" si="1"/>
        <v/>
      </c>
      <c r="K22" s="71"/>
      <c r="L22" s="36" t="str">
        <f>IF(B22="","",SUM(F22:I22)*INDEX('Employee Info'!D:D,MATCH('Payroll Calculator'!B22,'Employee Info'!B:B,0))+K22+G22*INDEX('Employee Info'!E:E,MATCH('Payroll Calculator'!B22,'Employee Info'!B:B,0)))</f>
        <v/>
      </c>
      <c r="M22" s="30" t="str">
        <f>IFERROR(IF(B22="","",INDEX('Employee Info'!R:R,MATCH(B22,'Employee Info'!B:B,0))),"")</f>
        <v/>
      </c>
      <c r="N22" s="30" t="str">
        <f>IF($B22="","",SUM(F22:I22)*INDEX('Employee Info'!D:D,MATCH('Payroll Calculator'!B22,'Employee Info'!B:B,0))*INDEX('Employee Info'!L:L,MATCH('Payroll Calculator'!B22,'Employee Info'!B:B,0)))</f>
        <v/>
      </c>
      <c r="O22" s="80"/>
      <c r="P22" s="80"/>
      <c r="Q22" s="30" t="str">
        <f>IF($B22="","",L22*Setup!$E$7)</f>
        <v/>
      </c>
      <c r="R22" s="30" t="str">
        <f>IF($B22="","",SUM(L22-M22-N22)*Setup!$E$5)</f>
        <v/>
      </c>
      <c r="S22" s="30" t="str">
        <f>IF($B22="","",SUM(L22-M22-N22)*Setup!$E$6)</f>
        <v/>
      </c>
      <c r="T22" s="80"/>
      <c r="U22" s="30" t="str">
        <f t="shared" si="0"/>
        <v/>
      </c>
    </row>
    <row r="23" spans="2:21" x14ac:dyDescent="0.2">
      <c r="B23" s="71"/>
      <c r="C23" s="40" t="str">
        <f>IF(B23="","",INDEX('Employee Info'!C:C,MATCH('Payroll Calculator'!B23,'Employee Info'!B:B,0)))</f>
        <v/>
      </c>
      <c r="D23" s="38" t="str">
        <f>IF(B23="","",Setup!$H$5)</f>
        <v/>
      </c>
      <c r="E23" s="38" t="str">
        <f>IF(B23="","",Setup!$H$6)</f>
        <v/>
      </c>
      <c r="F23" s="71"/>
      <c r="G23" s="71"/>
      <c r="H23" s="71"/>
      <c r="I23" s="71"/>
      <c r="J23" s="42" t="str">
        <f t="shared" si="1"/>
        <v/>
      </c>
      <c r="K23" s="71"/>
      <c r="L23" s="36" t="str">
        <f>IF(B23="","",SUM(F23:I23)*INDEX('Employee Info'!D:D,MATCH('Payroll Calculator'!B23,'Employee Info'!B:B,0))+K23+G23*INDEX('Employee Info'!E:E,MATCH('Payroll Calculator'!B23,'Employee Info'!B:B,0)))</f>
        <v/>
      </c>
      <c r="M23" s="30" t="str">
        <f>IFERROR(IF(B23="","",INDEX('Employee Info'!R:R,MATCH(B23,'Employee Info'!B:B,0))),"")</f>
        <v/>
      </c>
      <c r="N23" s="30" t="str">
        <f>IF($B23="","",SUM(F23:I23)*INDEX('Employee Info'!D:D,MATCH('Payroll Calculator'!B23,'Employee Info'!B:B,0))*INDEX('Employee Info'!L:L,MATCH('Payroll Calculator'!B23,'Employee Info'!B:B,0)))</f>
        <v/>
      </c>
      <c r="O23" s="80"/>
      <c r="P23" s="80"/>
      <c r="Q23" s="30" t="str">
        <f>IF($B23="","",L23*Setup!$E$7)</f>
        <v/>
      </c>
      <c r="R23" s="30" t="str">
        <f>IF($B23="","",SUM(L23-M23-N23)*Setup!$E$5)</f>
        <v/>
      </c>
      <c r="S23" s="30" t="str">
        <f>IF($B23="","",SUM(L23-M23-N23)*Setup!$E$6)</f>
        <v/>
      </c>
      <c r="T23" s="80"/>
      <c r="U23" s="30" t="str">
        <f t="shared" si="0"/>
        <v/>
      </c>
    </row>
    <row r="24" spans="2:21" x14ac:dyDescent="0.2">
      <c r="B24" s="71"/>
      <c r="C24" s="40" t="str">
        <f>IF(B24="","",INDEX('Employee Info'!C:C,MATCH('Payroll Calculator'!B24,'Employee Info'!B:B,0)))</f>
        <v/>
      </c>
      <c r="D24" s="38" t="str">
        <f>IF(B24="","",Setup!$H$5)</f>
        <v/>
      </c>
      <c r="E24" s="38" t="str">
        <f>IF(B24="","",Setup!$H$6)</f>
        <v/>
      </c>
      <c r="F24" s="71"/>
      <c r="G24" s="71"/>
      <c r="H24" s="71"/>
      <c r="I24" s="71"/>
      <c r="J24" s="42" t="str">
        <f t="shared" si="1"/>
        <v/>
      </c>
      <c r="K24" s="71"/>
      <c r="L24" s="36" t="str">
        <f>IF(B24="","",SUM(F24:I24)*INDEX('Employee Info'!D:D,MATCH('Payroll Calculator'!B24,'Employee Info'!B:B,0))+K24+G24*INDEX('Employee Info'!E:E,MATCH('Payroll Calculator'!B24,'Employee Info'!B:B,0)))</f>
        <v/>
      </c>
      <c r="M24" s="30" t="str">
        <f>IFERROR(IF(B24="","",INDEX('Employee Info'!R:R,MATCH(B24,'Employee Info'!B:B,0))),"")</f>
        <v/>
      </c>
      <c r="N24" s="30" t="str">
        <f>IF($B24="","",SUM(F24:I24)*INDEX('Employee Info'!D:D,MATCH('Payroll Calculator'!B24,'Employee Info'!B:B,0))*INDEX('Employee Info'!L:L,MATCH('Payroll Calculator'!B24,'Employee Info'!B:B,0)))</f>
        <v/>
      </c>
      <c r="O24" s="80"/>
      <c r="P24" s="80"/>
      <c r="Q24" s="30" t="str">
        <f>IF($B24="","",L24*Setup!$E$7)</f>
        <v/>
      </c>
      <c r="R24" s="30" t="str">
        <f>IF($B24="","",SUM(L24-M24-N24)*Setup!$E$5)</f>
        <v/>
      </c>
      <c r="S24" s="30" t="str">
        <f>IF($B24="","",SUM(L24-M24-N24)*Setup!$E$6)</f>
        <v/>
      </c>
      <c r="T24" s="80"/>
      <c r="U24" s="30" t="str">
        <f t="shared" si="0"/>
        <v/>
      </c>
    </row>
    <row r="25" spans="2:21" x14ac:dyDescent="0.2">
      <c r="B25" s="71"/>
      <c r="C25" s="40" t="str">
        <f>IF(B25="","",INDEX('Employee Info'!C:C,MATCH('Payroll Calculator'!B25,'Employee Info'!B:B,0)))</f>
        <v/>
      </c>
      <c r="D25" s="38" t="str">
        <f>IF(B25="","",Setup!$H$5)</f>
        <v/>
      </c>
      <c r="E25" s="38" t="str">
        <f>IF(B25="","",Setup!$H$6)</f>
        <v/>
      </c>
      <c r="F25" s="71"/>
      <c r="G25" s="71"/>
      <c r="H25" s="71"/>
      <c r="I25" s="71"/>
      <c r="J25" s="42" t="str">
        <f t="shared" si="1"/>
        <v/>
      </c>
      <c r="K25" s="71"/>
      <c r="L25" s="36" t="str">
        <f>IF(B25="","",SUM(F25:I25)*INDEX('Employee Info'!D:D,MATCH('Payroll Calculator'!B25,'Employee Info'!B:B,0))+K25+G25*INDEX('Employee Info'!E:E,MATCH('Payroll Calculator'!B25,'Employee Info'!B:B,0)))</f>
        <v/>
      </c>
      <c r="M25" s="30" t="str">
        <f>IFERROR(IF(B25="","",INDEX('Employee Info'!R:R,MATCH(B25,'Employee Info'!B:B,0))),"")</f>
        <v/>
      </c>
      <c r="N25" s="30" t="str">
        <f>IF($B25="","",SUM(F25:I25)*INDEX('Employee Info'!D:D,MATCH('Payroll Calculator'!B25,'Employee Info'!B:B,0))*INDEX('Employee Info'!L:L,MATCH('Payroll Calculator'!B25,'Employee Info'!B:B,0)))</f>
        <v/>
      </c>
      <c r="O25" s="80"/>
      <c r="P25" s="80"/>
      <c r="Q25" s="30" t="str">
        <f>IF($B25="","",L25*Setup!$E$7)</f>
        <v/>
      </c>
      <c r="R25" s="30" t="str">
        <f>IF($B25="","",SUM(L25-M25-N25)*Setup!$E$5)</f>
        <v/>
      </c>
      <c r="S25" s="30" t="str">
        <f>IF($B25="","",SUM(L25-M25-N25)*Setup!$E$6)</f>
        <v/>
      </c>
      <c r="T25" s="80"/>
      <c r="U25" s="30" t="str">
        <f t="shared" si="0"/>
        <v/>
      </c>
    </row>
    <row r="26" spans="2:21" x14ac:dyDescent="0.2">
      <c r="B26" s="71"/>
      <c r="C26" s="40" t="str">
        <f>IF(B26="","",INDEX('Employee Info'!C:C,MATCH('Payroll Calculator'!B26,'Employee Info'!B:B,0)))</f>
        <v/>
      </c>
      <c r="D26" s="38" t="str">
        <f>IF(B26="","",Setup!$H$5)</f>
        <v/>
      </c>
      <c r="E26" s="38" t="str">
        <f>IF(B26="","",Setup!$H$6)</f>
        <v/>
      </c>
      <c r="F26" s="71"/>
      <c r="G26" s="71"/>
      <c r="H26" s="71"/>
      <c r="I26" s="71"/>
      <c r="J26" s="42" t="str">
        <f t="shared" si="1"/>
        <v/>
      </c>
      <c r="K26" s="71"/>
      <c r="L26" s="36" t="str">
        <f>IF(B26="","",SUM(F26:I26)*INDEX('Employee Info'!D:D,MATCH('Payroll Calculator'!B26,'Employee Info'!B:B,0))+K26+G26*INDEX('Employee Info'!E:E,MATCH('Payroll Calculator'!B26,'Employee Info'!B:B,0)))</f>
        <v/>
      </c>
      <c r="M26" s="30" t="str">
        <f>IFERROR(IF(B26="","",INDEX('Employee Info'!R:R,MATCH(B26,'Employee Info'!B:B,0))),"")</f>
        <v/>
      </c>
      <c r="N26" s="30" t="str">
        <f>IF($B26="","",SUM(F26:I26)*INDEX('Employee Info'!D:D,MATCH('Payroll Calculator'!B26,'Employee Info'!B:B,0))*INDEX('Employee Info'!L:L,MATCH('Payroll Calculator'!B26,'Employee Info'!B:B,0)))</f>
        <v/>
      </c>
      <c r="O26" s="80"/>
      <c r="P26" s="80"/>
      <c r="Q26" s="30" t="str">
        <f>IF($B26="","",L26*Setup!$E$7)</f>
        <v/>
      </c>
      <c r="R26" s="30" t="str">
        <f>IF($B26="","",SUM(L26-M26-N26)*Setup!$E$5)</f>
        <v/>
      </c>
      <c r="S26" s="30" t="str">
        <f>IF($B26="","",SUM(L26-M26-N26)*Setup!$E$6)</f>
        <v/>
      </c>
      <c r="T26" s="80"/>
      <c r="U26" s="30" t="str">
        <f t="shared" si="0"/>
        <v/>
      </c>
    </row>
    <row r="27" spans="2:21" x14ac:dyDescent="0.2">
      <c r="B27" s="71"/>
      <c r="C27" s="40" t="str">
        <f>IF(B27="","",INDEX('Employee Info'!C:C,MATCH('Payroll Calculator'!B27,'Employee Info'!B:B,0)))</f>
        <v/>
      </c>
      <c r="D27" s="38" t="str">
        <f>IF(B27="","",Setup!$H$5)</f>
        <v/>
      </c>
      <c r="E27" s="38" t="str">
        <f>IF(B27="","",Setup!$H$6)</f>
        <v/>
      </c>
      <c r="F27" s="71"/>
      <c r="G27" s="71"/>
      <c r="H27" s="71"/>
      <c r="I27" s="71"/>
      <c r="J27" s="42" t="str">
        <f t="shared" si="1"/>
        <v/>
      </c>
      <c r="K27" s="71"/>
      <c r="L27" s="36" t="str">
        <f>IF(B27="","",SUM(F27:I27)*INDEX('Employee Info'!D:D,MATCH('Payroll Calculator'!B27,'Employee Info'!B:B,0))+K27+G27*INDEX('Employee Info'!E:E,MATCH('Payroll Calculator'!B27,'Employee Info'!B:B,0)))</f>
        <v/>
      </c>
      <c r="M27" s="30" t="str">
        <f>IFERROR(IF(B27="","",INDEX('Employee Info'!R:R,MATCH(B27,'Employee Info'!B:B,0))),"")</f>
        <v/>
      </c>
      <c r="N27" s="30" t="str">
        <f>IF($B27="","",SUM(F27:I27)*INDEX('Employee Info'!D:D,MATCH('Payroll Calculator'!B27,'Employee Info'!B:B,0))*INDEX('Employee Info'!L:L,MATCH('Payroll Calculator'!B27,'Employee Info'!B:B,0)))</f>
        <v/>
      </c>
      <c r="O27" s="80"/>
      <c r="P27" s="80"/>
      <c r="Q27" s="30" t="str">
        <f>IF($B27="","",L27*Setup!$E$7)</f>
        <v/>
      </c>
      <c r="R27" s="30" t="str">
        <f>IF($B27="","",SUM(L27-M27-N27)*Setup!$E$5)</f>
        <v/>
      </c>
      <c r="S27" s="30" t="str">
        <f>IF($B27="","",SUM(L27-M27-N27)*Setup!$E$6)</f>
        <v/>
      </c>
      <c r="T27" s="80"/>
      <c r="U27" s="30" t="str">
        <f t="shared" si="0"/>
        <v/>
      </c>
    </row>
    <row r="28" spans="2:21" x14ac:dyDescent="0.2">
      <c r="B28" s="71"/>
      <c r="C28" s="40" t="str">
        <f>IF(B28="","",INDEX('Employee Info'!C:C,MATCH('Payroll Calculator'!B28,'Employee Info'!B:B,0)))</f>
        <v/>
      </c>
      <c r="D28" s="38" t="str">
        <f>IF(B28="","",Setup!$H$5)</f>
        <v/>
      </c>
      <c r="E28" s="38" t="str">
        <f>IF(B28="","",Setup!$H$6)</f>
        <v/>
      </c>
      <c r="F28" s="71"/>
      <c r="G28" s="71"/>
      <c r="H28" s="71"/>
      <c r="I28" s="71"/>
      <c r="J28" s="42" t="str">
        <f t="shared" si="1"/>
        <v/>
      </c>
      <c r="K28" s="71"/>
      <c r="L28" s="36" t="str">
        <f>IF(B28="","",SUM(F28:I28)*INDEX('Employee Info'!D:D,MATCH('Payroll Calculator'!B28,'Employee Info'!B:B,0))+K28+G28*INDEX('Employee Info'!E:E,MATCH('Payroll Calculator'!B28,'Employee Info'!B:B,0)))</f>
        <v/>
      </c>
      <c r="M28" s="30" t="str">
        <f>IFERROR(IF(B28="","",INDEX('Employee Info'!R:R,MATCH(B28,'Employee Info'!B:B,0))),"")</f>
        <v/>
      </c>
      <c r="N28" s="30" t="str">
        <f>IF($B28="","",SUM(F28:I28)*INDEX('Employee Info'!D:D,MATCH('Payroll Calculator'!B28,'Employee Info'!B:B,0))*INDEX('Employee Info'!L:L,MATCH('Payroll Calculator'!B28,'Employee Info'!B:B,0)))</f>
        <v/>
      </c>
      <c r="O28" s="80"/>
      <c r="P28" s="80"/>
      <c r="Q28" s="30" t="str">
        <f>IF($B28="","",L28*Setup!$E$7)</f>
        <v/>
      </c>
      <c r="R28" s="30" t="str">
        <f>IF($B28="","",SUM(L28-M28-N28)*Setup!$E$5)</f>
        <v/>
      </c>
      <c r="S28" s="30" t="str">
        <f>IF($B28="","",SUM(L28-M28-N28)*Setup!$E$6)</f>
        <v/>
      </c>
      <c r="T28" s="80"/>
      <c r="U28" s="30" t="str">
        <f t="shared" si="0"/>
        <v/>
      </c>
    </row>
    <row r="29" spans="2:21" x14ac:dyDescent="0.2">
      <c r="B29" s="71"/>
      <c r="C29" s="40" t="str">
        <f>IF(B29="","",INDEX('Employee Info'!C:C,MATCH('Payroll Calculator'!B29,'Employee Info'!B:B,0)))</f>
        <v/>
      </c>
      <c r="D29" s="38" t="str">
        <f>IF(B29="","",Setup!$H$5)</f>
        <v/>
      </c>
      <c r="E29" s="38" t="str">
        <f>IF(B29="","",Setup!$H$6)</f>
        <v/>
      </c>
      <c r="F29" s="71"/>
      <c r="G29" s="71"/>
      <c r="H29" s="71"/>
      <c r="I29" s="71"/>
      <c r="J29" s="42" t="str">
        <f t="shared" si="1"/>
        <v/>
      </c>
      <c r="K29" s="71"/>
      <c r="L29" s="36" t="str">
        <f>IF(B29="","",SUM(F29:I29)*INDEX('Employee Info'!D:D,MATCH('Payroll Calculator'!B29,'Employee Info'!B:B,0))+K29+G29*INDEX('Employee Info'!E:E,MATCH('Payroll Calculator'!B29,'Employee Info'!B:B,0)))</f>
        <v/>
      </c>
      <c r="M29" s="30" t="str">
        <f>IFERROR(IF(B29="","",INDEX('Employee Info'!R:R,MATCH(B29,'Employee Info'!B:B,0))),"")</f>
        <v/>
      </c>
      <c r="N29" s="30" t="str">
        <f>IF($B29="","",SUM(F29:I29)*INDEX('Employee Info'!D:D,MATCH('Payroll Calculator'!B29,'Employee Info'!B:B,0))*INDEX('Employee Info'!L:L,MATCH('Payroll Calculator'!B29,'Employee Info'!B:B,0)))</f>
        <v/>
      </c>
      <c r="O29" s="80"/>
      <c r="P29" s="80"/>
      <c r="Q29" s="30" t="str">
        <f>IF($B29="","",L29*Setup!$E$7)</f>
        <v/>
      </c>
      <c r="R29" s="30" t="str">
        <f>IF($B29="","",SUM(L29-M29-N29)*Setup!$E$5)</f>
        <v/>
      </c>
      <c r="S29" s="30" t="str">
        <f>IF($B29="","",SUM(L29-M29-N29)*Setup!$E$6)</f>
        <v/>
      </c>
      <c r="T29" s="80"/>
      <c r="U29" s="30" t="str">
        <f t="shared" si="0"/>
        <v/>
      </c>
    </row>
    <row r="30" spans="2:21" x14ac:dyDescent="0.2">
      <c r="B30" s="71"/>
      <c r="C30" s="40" t="str">
        <f>IF(B30="","",INDEX('Employee Info'!C:C,MATCH('Payroll Calculator'!B30,'Employee Info'!B:B,0)))</f>
        <v/>
      </c>
      <c r="D30" s="38" t="str">
        <f>IF(B30="","",Setup!$H$5)</f>
        <v/>
      </c>
      <c r="E30" s="38" t="str">
        <f>IF(B30="","",Setup!$H$6)</f>
        <v/>
      </c>
      <c r="F30" s="71"/>
      <c r="G30" s="71"/>
      <c r="H30" s="71"/>
      <c r="I30" s="71"/>
      <c r="J30" s="42" t="str">
        <f t="shared" si="1"/>
        <v/>
      </c>
      <c r="K30" s="71"/>
      <c r="L30" s="36" t="str">
        <f>IF(B30="","",SUM(F30:I30)*INDEX('Employee Info'!D:D,MATCH('Payroll Calculator'!B30,'Employee Info'!B:B,0))+K30+G30*INDEX('Employee Info'!E:E,MATCH('Payroll Calculator'!B30,'Employee Info'!B:B,0)))</f>
        <v/>
      </c>
      <c r="M30" s="30" t="str">
        <f>IFERROR(IF(B30="","",INDEX('Employee Info'!R:R,MATCH(B30,'Employee Info'!B:B,0))),"")</f>
        <v/>
      </c>
      <c r="N30" s="30" t="str">
        <f>IF($B30="","",SUM(F30:I30)*INDEX('Employee Info'!D:D,MATCH('Payroll Calculator'!B30,'Employee Info'!B:B,0))*INDEX('Employee Info'!L:L,MATCH('Payroll Calculator'!B30,'Employee Info'!B:B,0)))</f>
        <v/>
      </c>
      <c r="O30" s="80"/>
      <c r="P30" s="80"/>
      <c r="Q30" s="30" t="str">
        <f>IF($B30="","",L30*Setup!$E$7)</f>
        <v/>
      </c>
      <c r="R30" s="30" t="str">
        <f>IF($B30="","",SUM(L30-M30-N30)*Setup!$E$5)</f>
        <v/>
      </c>
      <c r="S30" s="30" t="str">
        <f>IF($B30="","",SUM(L30-M30-N30)*Setup!$E$6)</f>
        <v/>
      </c>
      <c r="T30" s="80"/>
      <c r="U30" s="30" t="str">
        <f t="shared" si="0"/>
        <v/>
      </c>
    </row>
    <row r="31" spans="2:21" x14ac:dyDescent="0.2">
      <c r="B31" s="71"/>
      <c r="C31" s="40" t="str">
        <f>IF(B31="","",INDEX('Employee Info'!C:C,MATCH('Payroll Calculator'!B31,'Employee Info'!B:B,0)))</f>
        <v/>
      </c>
      <c r="D31" s="38" t="str">
        <f>IF(B31="","",Setup!$H$5)</f>
        <v/>
      </c>
      <c r="E31" s="38" t="str">
        <f>IF(B31="","",Setup!$H$6)</f>
        <v/>
      </c>
      <c r="F31" s="71"/>
      <c r="G31" s="71"/>
      <c r="H31" s="71"/>
      <c r="I31" s="71"/>
      <c r="J31" s="42" t="str">
        <f t="shared" si="1"/>
        <v/>
      </c>
      <c r="K31" s="71"/>
      <c r="L31" s="36" t="str">
        <f>IF(B31="","",SUM(F31:I31)*INDEX('Employee Info'!D:D,MATCH('Payroll Calculator'!B31,'Employee Info'!B:B,0))+K31+G31*INDEX('Employee Info'!E:E,MATCH('Payroll Calculator'!B31,'Employee Info'!B:B,0)))</f>
        <v/>
      </c>
      <c r="M31" s="30" t="str">
        <f>IFERROR(IF(B31="","",INDEX('Employee Info'!R:R,MATCH(B31,'Employee Info'!B:B,0))),"")</f>
        <v/>
      </c>
      <c r="N31" s="30" t="str">
        <f>IF($B31="","",SUM(F31:I31)*INDEX('Employee Info'!D:D,MATCH('Payroll Calculator'!B31,'Employee Info'!B:B,0))*INDEX('Employee Info'!L:L,MATCH('Payroll Calculator'!B31,'Employee Info'!B:B,0)))</f>
        <v/>
      </c>
      <c r="O31" s="80"/>
      <c r="P31" s="80"/>
      <c r="Q31" s="30" t="str">
        <f>IF($B31="","",L31*Setup!$E$7)</f>
        <v/>
      </c>
      <c r="R31" s="30" t="str">
        <f>IF($B31="","",SUM(L31-M31-N31)*Setup!$E$5)</f>
        <v/>
      </c>
      <c r="S31" s="30" t="str">
        <f>IF($B31="","",SUM(L31-M31-N31)*Setup!$E$6)</f>
        <v/>
      </c>
      <c r="T31" s="80"/>
      <c r="U31" s="30" t="str">
        <f t="shared" si="0"/>
        <v/>
      </c>
    </row>
    <row r="32" spans="2:21" x14ac:dyDescent="0.2">
      <c r="B32" s="71"/>
      <c r="C32" s="40" t="str">
        <f>IF(B32="","",INDEX('Employee Info'!C:C,MATCH('Payroll Calculator'!B32,'Employee Info'!B:B,0)))</f>
        <v/>
      </c>
      <c r="D32" s="38" t="str">
        <f>IF(B32="","",Setup!$H$5)</f>
        <v/>
      </c>
      <c r="E32" s="38" t="str">
        <f>IF(B32="","",Setup!$H$6)</f>
        <v/>
      </c>
      <c r="F32" s="71"/>
      <c r="G32" s="71"/>
      <c r="H32" s="71"/>
      <c r="I32" s="71"/>
      <c r="J32" s="42" t="str">
        <f t="shared" si="1"/>
        <v/>
      </c>
      <c r="K32" s="71"/>
      <c r="L32" s="36" t="str">
        <f>IF(B32="","",SUM(F32:I32)*INDEX('Employee Info'!D:D,MATCH('Payroll Calculator'!B32,'Employee Info'!B:B,0))+K32+G32*INDEX('Employee Info'!E:E,MATCH('Payroll Calculator'!B32,'Employee Info'!B:B,0)))</f>
        <v/>
      </c>
      <c r="M32" s="30" t="str">
        <f>IFERROR(IF(B32="","",INDEX('Employee Info'!R:R,MATCH(B32,'Employee Info'!B:B,0))),"")</f>
        <v/>
      </c>
      <c r="N32" s="30" t="str">
        <f>IF($B32="","",SUM(F32:I32)*INDEX('Employee Info'!D:D,MATCH('Payroll Calculator'!B32,'Employee Info'!B:B,0))*INDEX('Employee Info'!L:L,MATCH('Payroll Calculator'!B32,'Employee Info'!B:B,0)))</f>
        <v/>
      </c>
      <c r="O32" s="80"/>
      <c r="P32" s="80"/>
      <c r="Q32" s="30" t="str">
        <f>IF($B32="","",L32*Setup!$E$7)</f>
        <v/>
      </c>
      <c r="R32" s="30" t="str">
        <f>IF($B32="","",SUM(L32-M32-N32)*Setup!$E$5)</f>
        <v/>
      </c>
      <c r="S32" s="30" t="str">
        <f>IF($B32="","",SUM(L32-M32-N32)*Setup!$E$6)</f>
        <v/>
      </c>
      <c r="T32" s="80"/>
      <c r="U32" s="30" t="str">
        <f t="shared" si="0"/>
        <v/>
      </c>
    </row>
    <row r="33" spans="2:21" x14ac:dyDescent="0.2">
      <c r="B33" s="71"/>
      <c r="C33" s="40" t="str">
        <f>IF(B33="","",INDEX('Employee Info'!C:C,MATCH('Payroll Calculator'!B33,'Employee Info'!B:B,0)))</f>
        <v/>
      </c>
      <c r="D33" s="38" t="str">
        <f>IF(B33="","",Setup!$H$5)</f>
        <v/>
      </c>
      <c r="E33" s="38" t="str">
        <f>IF(B33="","",Setup!$H$6)</f>
        <v/>
      </c>
      <c r="F33" s="71"/>
      <c r="G33" s="71"/>
      <c r="H33" s="71"/>
      <c r="I33" s="71"/>
      <c r="J33" s="42" t="str">
        <f t="shared" si="1"/>
        <v/>
      </c>
      <c r="K33" s="71"/>
      <c r="L33" s="36" t="str">
        <f>IF(B33="","",SUM(F33:I33)*INDEX('Employee Info'!D:D,MATCH('Payroll Calculator'!B33,'Employee Info'!B:B,0))+K33+G33*INDEX('Employee Info'!E:E,MATCH('Payroll Calculator'!B33,'Employee Info'!B:B,0)))</f>
        <v/>
      </c>
      <c r="M33" s="30" t="str">
        <f>IFERROR(IF(B33="","",INDEX('Employee Info'!R:R,MATCH(B33,'Employee Info'!B:B,0))),"")</f>
        <v/>
      </c>
      <c r="N33" s="30" t="str">
        <f>IF($B33="","",SUM(F33:I33)*INDEX('Employee Info'!D:D,MATCH('Payroll Calculator'!B33,'Employee Info'!B:B,0))*INDEX('Employee Info'!L:L,MATCH('Payroll Calculator'!B33,'Employee Info'!B:B,0)))</f>
        <v/>
      </c>
      <c r="O33" s="80"/>
      <c r="P33" s="80"/>
      <c r="Q33" s="30" t="str">
        <f>IF($B33="","",L33*Setup!$E$7)</f>
        <v/>
      </c>
      <c r="R33" s="30" t="str">
        <f>IF($B33="","",SUM(L33-M33-N33)*Setup!$E$5)</f>
        <v/>
      </c>
      <c r="S33" s="30" t="str">
        <f>IF($B33="","",SUM(L33-M33-N33)*Setup!$E$6)</f>
        <v/>
      </c>
      <c r="T33" s="80"/>
      <c r="U33" s="30" t="str">
        <f t="shared" si="0"/>
        <v/>
      </c>
    </row>
    <row r="34" spans="2:21" x14ac:dyDescent="0.2">
      <c r="B34" s="71"/>
      <c r="C34" s="40" t="str">
        <f>IF(B34="","",INDEX('Employee Info'!C:C,MATCH('Payroll Calculator'!B34,'Employee Info'!B:B,0)))</f>
        <v/>
      </c>
      <c r="D34" s="38" t="str">
        <f>IF(B34="","",Setup!$H$5)</f>
        <v/>
      </c>
      <c r="E34" s="38" t="str">
        <f>IF(B34="","",Setup!$H$6)</f>
        <v/>
      </c>
      <c r="F34" s="71"/>
      <c r="G34" s="71"/>
      <c r="H34" s="71"/>
      <c r="I34" s="71"/>
      <c r="J34" s="42" t="str">
        <f t="shared" si="1"/>
        <v/>
      </c>
      <c r="K34" s="71"/>
      <c r="L34" s="36" t="str">
        <f>IF(B34="","",SUM(F34:I34)*INDEX('Employee Info'!D:D,MATCH('Payroll Calculator'!B34,'Employee Info'!B:B,0))+K34+G34*INDEX('Employee Info'!E:E,MATCH('Payroll Calculator'!B34,'Employee Info'!B:B,0)))</f>
        <v/>
      </c>
      <c r="M34" s="30" t="str">
        <f>IFERROR(IF(B34="","",INDEX('Employee Info'!R:R,MATCH(B34,'Employee Info'!B:B,0))),"")</f>
        <v/>
      </c>
      <c r="N34" s="30" t="str">
        <f>IF($B34="","",SUM(F34:I34)*INDEX('Employee Info'!D:D,MATCH('Payroll Calculator'!B34,'Employee Info'!B:B,0))*INDEX('Employee Info'!L:L,MATCH('Payroll Calculator'!B34,'Employee Info'!B:B,0)))</f>
        <v/>
      </c>
      <c r="O34" s="80"/>
      <c r="P34" s="80"/>
      <c r="Q34" s="30" t="str">
        <f>IF($B34="","",L34*Setup!$E$7)</f>
        <v/>
      </c>
      <c r="R34" s="30" t="str">
        <f>IF($B34="","",SUM(L34-M34-N34)*Setup!$E$5)</f>
        <v/>
      </c>
      <c r="S34" s="30" t="str">
        <f>IF($B34="","",SUM(L34-M34-N34)*Setup!$E$6)</f>
        <v/>
      </c>
      <c r="T34" s="80"/>
      <c r="U34" s="30" t="str">
        <f t="shared" si="0"/>
        <v/>
      </c>
    </row>
    <row r="35" spans="2:21" x14ac:dyDescent="0.2">
      <c r="B35" s="71"/>
      <c r="C35" s="40" t="str">
        <f>IF(B35="","",INDEX('Employee Info'!C:C,MATCH('Payroll Calculator'!B35,'Employee Info'!B:B,0)))</f>
        <v/>
      </c>
      <c r="D35" s="38" t="str">
        <f>IF(B35="","",Setup!$H$5)</f>
        <v/>
      </c>
      <c r="E35" s="38" t="str">
        <f>IF(B35="","",Setup!$H$6)</f>
        <v/>
      </c>
      <c r="F35" s="71"/>
      <c r="G35" s="71"/>
      <c r="H35" s="71"/>
      <c r="I35" s="71"/>
      <c r="J35" s="42" t="str">
        <f t="shared" si="1"/>
        <v/>
      </c>
      <c r="K35" s="71"/>
      <c r="L35" s="36" t="str">
        <f>IF(B35="","",SUM(F35:I35)*INDEX('Employee Info'!D:D,MATCH('Payroll Calculator'!B35,'Employee Info'!B:B,0))+K35+G35*INDEX('Employee Info'!E:E,MATCH('Payroll Calculator'!B35,'Employee Info'!B:B,0)))</f>
        <v/>
      </c>
      <c r="M35" s="30" t="str">
        <f>IFERROR(IF(B35="","",INDEX('Employee Info'!R:R,MATCH(B35,'Employee Info'!B:B,0))),"")</f>
        <v/>
      </c>
      <c r="N35" s="30" t="str">
        <f>IF($B35="","",SUM(F35:I35)*INDEX('Employee Info'!D:D,MATCH('Payroll Calculator'!B35,'Employee Info'!B:B,0))*INDEX('Employee Info'!L:L,MATCH('Payroll Calculator'!B35,'Employee Info'!B:B,0)))</f>
        <v/>
      </c>
      <c r="O35" s="80"/>
      <c r="P35" s="80"/>
      <c r="Q35" s="30" t="str">
        <f>IF($B35="","",L35*Setup!$E$7)</f>
        <v/>
      </c>
      <c r="R35" s="30" t="str">
        <f>IF($B35="","",SUM(L35-M35-N35)*Setup!$E$5)</f>
        <v/>
      </c>
      <c r="S35" s="30" t="str">
        <f>IF($B35="","",SUM(L35-M35-N35)*Setup!$E$6)</f>
        <v/>
      </c>
      <c r="T35" s="80"/>
      <c r="U35" s="30" t="str">
        <f t="shared" si="0"/>
        <v/>
      </c>
    </row>
    <row r="36" spans="2:21" x14ac:dyDescent="0.2">
      <c r="B36" s="71"/>
      <c r="C36" s="40" t="str">
        <f>IF(B36="","",INDEX('Employee Info'!C:C,MATCH('Payroll Calculator'!B36,'Employee Info'!B:B,0)))</f>
        <v/>
      </c>
      <c r="D36" s="38" t="str">
        <f>IF(B36="","",Setup!$H$5)</f>
        <v/>
      </c>
      <c r="E36" s="38" t="str">
        <f>IF(B36="","",Setup!$H$6)</f>
        <v/>
      </c>
      <c r="F36" s="71"/>
      <c r="G36" s="71"/>
      <c r="H36" s="71"/>
      <c r="I36" s="71"/>
      <c r="J36" s="42" t="str">
        <f t="shared" si="1"/>
        <v/>
      </c>
      <c r="K36" s="71"/>
      <c r="L36" s="36" t="str">
        <f>IF(B36="","",SUM(F36:I36)*INDEX('Employee Info'!D:D,MATCH('Payroll Calculator'!B36,'Employee Info'!B:B,0))+K36+G36*INDEX('Employee Info'!E:E,MATCH('Payroll Calculator'!B36,'Employee Info'!B:B,0)))</f>
        <v/>
      </c>
      <c r="M36" s="30" t="str">
        <f>IFERROR(IF(B36="","",INDEX('Employee Info'!R:R,MATCH(B36,'Employee Info'!B:B,0))),"")</f>
        <v/>
      </c>
      <c r="N36" s="30" t="str">
        <f>IF($B36="","",SUM(F36:I36)*INDEX('Employee Info'!D:D,MATCH('Payroll Calculator'!B36,'Employee Info'!B:B,0))*INDEX('Employee Info'!L:L,MATCH('Payroll Calculator'!B36,'Employee Info'!B:B,0)))</f>
        <v/>
      </c>
      <c r="O36" s="80"/>
      <c r="P36" s="80"/>
      <c r="Q36" s="30" t="str">
        <f>IF($B36="","",L36*Setup!$E$7)</f>
        <v/>
      </c>
      <c r="R36" s="30" t="str">
        <f>IF($B36="","",SUM(L36-M36-N36)*Setup!$E$5)</f>
        <v/>
      </c>
      <c r="S36" s="30" t="str">
        <f>IF($B36="","",SUM(L36-M36-N36)*Setup!$E$6)</f>
        <v/>
      </c>
      <c r="T36" s="80"/>
      <c r="U36" s="30" t="str">
        <f t="shared" si="0"/>
        <v/>
      </c>
    </row>
    <row r="37" spans="2:21" x14ac:dyDescent="0.2">
      <c r="B37" s="71"/>
      <c r="C37" s="40" t="str">
        <f>IF(B37="","",INDEX('Employee Info'!C:C,MATCH('Payroll Calculator'!B37,'Employee Info'!B:B,0)))</f>
        <v/>
      </c>
      <c r="D37" s="38" t="str">
        <f>IF(B37="","",Setup!$H$5)</f>
        <v/>
      </c>
      <c r="E37" s="38" t="str">
        <f>IF(B37="","",Setup!$H$6)</f>
        <v/>
      </c>
      <c r="F37" s="71"/>
      <c r="G37" s="71"/>
      <c r="H37" s="71"/>
      <c r="I37" s="71"/>
      <c r="J37" s="42" t="str">
        <f t="shared" si="1"/>
        <v/>
      </c>
      <c r="K37" s="71"/>
      <c r="L37" s="36" t="str">
        <f>IF(B37="","",SUM(F37:I37)*INDEX('Employee Info'!D:D,MATCH('Payroll Calculator'!B37,'Employee Info'!B:B,0))+K37+G37*INDEX('Employee Info'!E:E,MATCH('Payroll Calculator'!B37,'Employee Info'!B:B,0)))</f>
        <v/>
      </c>
      <c r="M37" s="30" t="str">
        <f>IFERROR(IF(B37="","",INDEX('Employee Info'!R:R,MATCH(B37,'Employee Info'!B:B,0))),"")</f>
        <v/>
      </c>
      <c r="N37" s="30" t="str">
        <f>IF($B37="","",SUM(F37:I37)*INDEX('Employee Info'!D:D,MATCH('Payroll Calculator'!B37,'Employee Info'!B:B,0))*INDEX('Employee Info'!L:L,MATCH('Payroll Calculator'!B37,'Employee Info'!B:B,0)))</f>
        <v/>
      </c>
      <c r="O37" s="80"/>
      <c r="P37" s="80"/>
      <c r="Q37" s="30" t="str">
        <f>IF($B37="","",L37*Setup!$E$7)</f>
        <v/>
      </c>
      <c r="R37" s="30" t="str">
        <f>IF($B37="","",SUM(L37-M37-N37)*Setup!$E$5)</f>
        <v/>
      </c>
      <c r="S37" s="30" t="str">
        <f>IF($B37="","",SUM(L37-M37-N37)*Setup!$E$6)</f>
        <v/>
      </c>
      <c r="T37" s="80"/>
      <c r="U37" s="30" t="str">
        <f t="shared" ref="U37:U68" si="2">IF(B37="","",L37-M37-N37-O37-P37-Q37-R37-S37-T37)</f>
        <v/>
      </c>
    </row>
    <row r="38" spans="2:21" x14ac:dyDescent="0.2">
      <c r="B38" s="71"/>
      <c r="C38" s="40" t="str">
        <f>IF(B38="","",INDEX('Employee Info'!C:C,MATCH('Payroll Calculator'!B38,'Employee Info'!B:B,0)))</f>
        <v/>
      </c>
      <c r="D38" s="38" t="str">
        <f>IF(B38="","",Setup!$H$5)</f>
        <v/>
      </c>
      <c r="E38" s="38" t="str">
        <f>IF(B38="","",Setup!$H$6)</f>
        <v/>
      </c>
      <c r="F38" s="71"/>
      <c r="G38" s="71"/>
      <c r="H38" s="71"/>
      <c r="I38" s="71"/>
      <c r="J38" s="42" t="str">
        <f t="shared" si="1"/>
        <v/>
      </c>
      <c r="K38" s="71"/>
      <c r="L38" s="36" t="str">
        <f>IF(B38="","",SUM(F38:I38)*INDEX('Employee Info'!D:D,MATCH('Payroll Calculator'!B38,'Employee Info'!B:B,0))+K38+G38*INDEX('Employee Info'!E:E,MATCH('Payroll Calculator'!B38,'Employee Info'!B:B,0)))</f>
        <v/>
      </c>
      <c r="M38" s="30" t="str">
        <f>IFERROR(IF(B38="","",INDEX('Employee Info'!R:R,MATCH(B38,'Employee Info'!B:B,0))),"")</f>
        <v/>
      </c>
      <c r="N38" s="30" t="str">
        <f>IF($B38="","",SUM(F38:I38)*INDEX('Employee Info'!D:D,MATCH('Payroll Calculator'!B38,'Employee Info'!B:B,0))*INDEX('Employee Info'!L:L,MATCH('Payroll Calculator'!B38,'Employee Info'!B:B,0)))</f>
        <v/>
      </c>
      <c r="O38" s="80"/>
      <c r="P38" s="80"/>
      <c r="Q38" s="30" t="str">
        <f>IF($B38="","",L38*Setup!$E$7)</f>
        <v/>
      </c>
      <c r="R38" s="30" t="str">
        <f>IF($B38="","",SUM(L38-M38-N38)*Setup!$E$5)</f>
        <v/>
      </c>
      <c r="S38" s="30" t="str">
        <f>IF($B38="","",SUM(L38-M38-N38)*Setup!$E$6)</f>
        <v/>
      </c>
      <c r="T38" s="80"/>
      <c r="U38" s="30" t="str">
        <f t="shared" si="2"/>
        <v/>
      </c>
    </row>
    <row r="39" spans="2:21" x14ac:dyDescent="0.2">
      <c r="B39" s="71"/>
      <c r="C39" s="40" t="str">
        <f>IF(B39="","",INDEX('Employee Info'!C:C,MATCH('Payroll Calculator'!B39,'Employee Info'!B:B,0)))</f>
        <v/>
      </c>
      <c r="D39" s="38" t="str">
        <f>IF(B39="","",Setup!$H$5)</f>
        <v/>
      </c>
      <c r="E39" s="38" t="str">
        <f>IF(B39="","",Setup!$H$6)</f>
        <v/>
      </c>
      <c r="F39" s="71"/>
      <c r="G39" s="71"/>
      <c r="H39" s="71"/>
      <c r="I39" s="71"/>
      <c r="J39" s="42" t="str">
        <f t="shared" si="1"/>
        <v/>
      </c>
      <c r="K39" s="71"/>
      <c r="L39" s="36" t="str">
        <f>IF(B39="","",SUM(F39:I39)*INDEX('Employee Info'!D:D,MATCH('Payroll Calculator'!B39,'Employee Info'!B:B,0))+K39+G39*INDEX('Employee Info'!E:E,MATCH('Payroll Calculator'!B39,'Employee Info'!B:B,0)))</f>
        <v/>
      </c>
      <c r="M39" s="30" t="str">
        <f>IFERROR(IF(B39="","",INDEX('Employee Info'!R:R,MATCH(B39,'Employee Info'!B:B,0))),"")</f>
        <v/>
      </c>
      <c r="N39" s="30" t="str">
        <f>IF($B39="","",SUM(F39:I39)*INDEX('Employee Info'!D:D,MATCH('Payroll Calculator'!B39,'Employee Info'!B:B,0))*INDEX('Employee Info'!L:L,MATCH('Payroll Calculator'!B39,'Employee Info'!B:B,0)))</f>
        <v/>
      </c>
      <c r="O39" s="80"/>
      <c r="P39" s="80"/>
      <c r="Q39" s="30" t="str">
        <f>IF($B39="","",L39*Setup!$E$7)</f>
        <v/>
      </c>
      <c r="R39" s="30" t="str">
        <f>IF($B39="","",SUM(L39-M39-N39)*Setup!$E$5)</f>
        <v/>
      </c>
      <c r="S39" s="30" t="str">
        <f>IF($B39="","",SUM(L39-M39-N39)*Setup!$E$6)</f>
        <v/>
      </c>
      <c r="T39" s="80"/>
      <c r="U39" s="30" t="str">
        <f t="shared" si="2"/>
        <v/>
      </c>
    </row>
    <row r="40" spans="2:21" x14ac:dyDescent="0.2">
      <c r="B40" s="71"/>
      <c r="C40" s="40" t="str">
        <f>IF(B40="","",INDEX('Employee Info'!C:C,MATCH('Payroll Calculator'!B40,'Employee Info'!B:B,0)))</f>
        <v/>
      </c>
      <c r="D40" s="38" t="str">
        <f>IF(B40="","",Setup!$H$5)</f>
        <v/>
      </c>
      <c r="E40" s="38" t="str">
        <f>IF(B40="","",Setup!$H$6)</f>
        <v/>
      </c>
      <c r="F40" s="71"/>
      <c r="G40" s="71"/>
      <c r="H40" s="71"/>
      <c r="I40" s="71"/>
      <c r="J40" s="42" t="str">
        <f t="shared" si="1"/>
        <v/>
      </c>
      <c r="K40" s="71"/>
      <c r="L40" s="36" t="str">
        <f>IF(B40="","",SUM(F40:I40)*INDEX('Employee Info'!D:D,MATCH('Payroll Calculator'!B40,'Employee Info'!B:B,0))+K40+G40*INDEX('Employee Info'!E:E,MATCH('Payroll Calculator'!B40,'Employee Info'!B:B,0)))</f>
        <v/>
      </c>
      <c r="M40" s="30" t="str">
        <f>IFERROR(IF(B40="","",INDEX('Employee Info'!R:R,MATCH(B40,'Employee Info'!B:B,0))),"")</f>
        <v/>
      </c>
      <c r="N40" s="30" t="str">
        <f>IF($B40="","",SUM(F40:I40)*INDEX('Employee Info'!D:D,MATCH('Payroll Calculator'!B40,'Employee Info'!B:B,0))*INDEX('Employee Info'!L:L,MATCH('Payroll Calculator'!B40,'Employee Info'!B:B,0)))</f>
        <v/>
      </c>
      <c r="O40" s="80"/>
      <c r="P40" s="80"/>
      <c r="Q40" s="30" t="str">
        <f>IF($B40="","",L40*Setup!$E$7)</f>
        <v/>
      </c>
      <c r="R40" s="30" t="str">
        <f>IF($B40="","",SUM(L40-M40-N40)*Setup!$E$5)</f>
        <v/>
      </c>
      <c r="S40" s="30" t="str">
        <f>IF($B40="","",SUM(L40-M40-N40)*Setup!$E$6)</f>
        <v/>
      </c>
      <c r="T40" s="80"/>
      <c r="U40" s="30" t="str">
        <f t="shared" si="2"/>
        <v/>
      </c>
    </row>
    <row r="41" spans="2:21" x14ac:dyDescent="0.2">
      <c r="B41" s="71"/>
      <c r="C41" s="40" t="str">
        <f>IF(B41="","",INDEX('Employee Info'!C:C,MATCH('Payroll Calculator'!B41,'Employee Info'!B:B,0)))</f>
        <v/>
      </c>
      <c r="D41" s="38" t="str">
        <f>IF(B41="","",Setup!$H$5)</f>
        <v/>
      </c>
      <c r="E41" s="38" t="str">
        <f>IF(B41="","",Setup!$H$6)</f>
        <v/>
      </c>
      <c r="F41" s="71"/>
      <c r="G41" s="71"/>
      <c r="H41" s="71"/>
      <c r="I41" s="71"/>
      <c r="J41" s="42" t="str">
        <f t="shared" si="1"/>
        <v/>
      </c>
      <c r="K41" s="71"/>
      <c r="L41" s="36" t="str">
        <f>IF(B41="","",SUM(F41:I41)*INDEX('Employee Info'!D:D,MATCH('Payroll Calculator'!B41,'Employee Info'!B:B,0))+K41+G41*INDEX('Employee Info'!E:E,MATCH('Payroll Calculator'!B41,'Employee Info'!B:B,0)))</f>
        <v/>
      </c>
      <c r="M41" s="30" t="str">
        <f>IFERROR(IF(B41="","",INDEX('Employee Info'!R:R,MATCH(B41,'Employee Info'!B:B,0))),"")</f>
        <v/>
      </c>
      <c r="N41" s="30" t="str">
        <f>IF($B41="","",SUM(F41:I41)*INDEX('Employee Info'!D:D,MATCH('Payroll Calculator'!B41,'Employee Info'!B:B,0))*INDEX('Employee Info'!L:L,MATCH('Payroll Calculator'!B41,'Employee Info'!B:B,0)))</f>
        <v/>
      </c>
      <c r="O41" s="80"/>
      <c r="P41" s="80"/>
      <c r="Q41" s="30" t="str">
        <f>IF($B41="","",L41*Setup!$E$7)</f>
        <v/>
      </c>
      <c r="R41" s="30" t="str">
        <f>IF($B41="","",SUM(L41-M41-N41)*Setup!$E$5)</f>
        <v/>
      </c>
      <c r="S41" s="30" t="str">
        <f>IF($B41="","",SUM(L41-M41-N41)*Setup!$E$6)</f>
        <v/>
      </c>
      <c r="T41" s="80"/>
      <c r="U41" s="30" t="str">
        <f t="shared" si="2"/>
        <v/>
      </c>
    </row>
    <row r="42" spans="2:21" x14ac:dyDescent="0.2">
      <c r="B42" s="71"/>
      <c r="C42" s="40" t="str">
        <f>IF(B42="","",INDEX('Employee Info'!C:C,MATCH('Payroll Calculator'!B42,'Employee Info'!B:B,0)))</f>
        <v/>
      </c>
      <c r="D42" s="38" t="str">
        <f>IF(B42="","",Setup!$H$5)</f>
        <v/>
      </c>
      <c r="E42" s="38" t="str">
        <f>IF(B42="","",Setup!$H$6)</f>
        <v/>
      </c>
      <c r="F42" s="71"/>
      <c r="G42" s="71"/>
      <c r="H42" s="71"/>
      <c r="I42" s="71"/>
      <c r="J42" s="42" t="str">
        <f t="shared" si="1"/>
        <v/>
      </c>
      <c r="K42" s="71"/>
      <c r="L42" s="36" t="str">
        <f>IF(B42="","",SUM(F42:I42)*INDEX('Employee Info'!D:D,MATCH('Payroll Calculator'!B42,'Employee Info'!B:B,0))+K42+G42*INDEX('Employee Info'!E:E,MATCH('Payroll Calculator'!B42,'Employee Info'!B:B,0)))</f>
        <v/>
      </c>
      <c r="M42" s="30" t="str">
        <f>IFERROR(IF(B42="","",INDEX('Employee Info'!R:R,MATCH(B42,'Employee Info'!B:B,0))),"")</f>
        <v/>
      </c>
      <c r="N42" s="30" t="str">
        <f>IF($B42="","",SUM(F42:I42)*INDEX('Employee Info'!D:D,MATCH('Payroll Calculator'!B42,'Employee Info'!B:B,0))*INDEX('Employee Info'!L:L,MATCH('Payroll Calculator'!B42,'Employee Info'!B:B,0)))</f>
        <v/>
      </c>
      <c r="O42" s="80"/>
      <c r="P42" s="80"/>
      <c r="Q42" s="30" t="str">
        <f>IF($B42="","",L42*Setup!$E$7)</f>
        <v/>
      </c>
      <c r="R42" s="30" t="str">
        <f>IF($B42="","",SUM(L42-M42-N42)*Setup!$E$5)</f>
        <v/>
      </c>
      <c r="S42" s="30" t="str">
        <f>IF($B42="","",SUM(L42-M42-N42)*Setup!$E$6)</f>
        <v/>
      </c>
      <c r="T42" s="80"/>
      <c r="U42" s="30" t="str">
        <f t="shared" si="2"/>
        <v/>
      </c>
    </row>
    <row r="43" spans="2:21" x14ac:dyDescent="0.2">
      <c r="B43" s="71"/>
      <c r="C43" s="40" t="str">
        <f>IF(B43="","",INDEX('Employee Info'!C:C,MATCH('Payroll Calculator'!B43,'Employee Info'!B:B,0)))</f>
        <v/>
      </c>
      <c r="D43" s="38" t="str">
        <f>IF(B43="","",Setup!$H$5)</f>
        <v/>
      </c>
      <c r="E43" s="38" t="str">
        <f>IF(B43="","",Setup!$H$6)</f>
        <v/>
      </c>
      <c r="F43" s="71"/>
      <c r="G43" s="71"/>
      <c r="H43" s="71"/>
      <c r="I43" s="71"/>
      <c r="J43" s="42" t="str">
        <f t="shared" si="1"/>
        <v/>
      </c>
      <c r="K43" s="71"/>
      <c r="L43" s="36" t="str">
        <f>IF(B43="","",SUM(F43:I43)*INDEX('Employee Info'!D:D,MATCH('Payroll Calculator'!B43,'Employee Info'!B:B,0))+K43+G43*INDEX('Employee Info'!E:E,MATCH('Payroll Calculator'!B43,'Employee Info'!B:B,0)))</f>
        <v/>
      </c>
      <c r="M43" s="30" t="str">
        <f>IFERROR(IF(B43="","",INDEX('Employee Info'!R:R,MATCH(B43,'Employee Info'!B:B,0))),"")</f>
        <v/>
      </c>
      <c r="N43" s="30" t="str">
        <f>IF($B43="","",SUM(F43:I43)*INDEX('Employee Info'!D:D,MATCH('Payroll Calculator'!B43,'Employee Info'!B:B,0))*INDEX('Employee Info'!L:L,MATCH('Payroll Calculator'!B43,'Employee Info'!B:B,0)))</f>
        <v/>
      </c>
      <c r="O43" s="80"/>
      <c r="P43" s="80"/>
      <c r="Q43" s="30" t="str">
        <f>IF($B43="","",L43*Setup!$E$7)</f>
        <v/>
      </c>
      <c r="R43" s="30" t="str">
        <f>IF($B43="","",SUM(L43-M43-N43)*Setup!$E$5)</f>
        <v/>
      </c>
      <c r="S43" s="30" t="str">
        <f>IF($B43="","",SUM(L43-M43-N43)*Setup!$E$6)</f>
        <v/>
      </c>
      <c r="T43" s="80"/>
      <c r="U43" s="30" t="str">
        <f t="shared" si="2"/>
        <v/>
      </c>
    </row>
    <row r="44" spans="2:21" x14ac:dyDescent="0.2">
      <c r="B44" s="71"/>
      <c r="C44" s="40" t="str">
        <f>IF(B44="","",INDEX('Employee Info'!C:C,MATCH('Payroll Calculator'!B44,'Employee Info'!B:B,0)))</f>
        <v/>
      </c>
      <c r="D44" s="38" t="str">
        <f>IF(B44="","",Setup!$H$5)</f>
        <v/>
      </c>
      <c r="E44" s="38" t="str">
        <f>IF(B44="","",Setup!$H$6)</f>
        <v/>
      </c>
      <c r="F44" s="71"/>
      <c r="G44" s="71"/>
      <c r="H44" s="71"/>
      <c r="I44" s="71"/>
      <c r="J44" s="42" t="str">
        <f t="shared" si="1"/>
        <v/>
      </c>
      <c r="K44" s="71"/>
      <c r="L44" s="36" t="str">
        <f>IF(B44="","",SUM(F44:I44)*INDEX('Employee Info'!D:D,MATCH('Payroll Calculator'!B44,'Employee Info'!B:B,0))+K44+G44*INDEX('Employee Info'!E:E,MATCH('Payroll Calculator'!B44,'Employee Info'!B:B,0)))</f>
        <v/>
      </c>
      <c r="M44" s="30" t="str">
        <f>IFERROR(IF(B44="","",INDEX('Employee Info'!R:R,MATCH(B44,'Employee Info'!B:B,0))),"")</f>
        <v/>
      </c>
      <c r="N44" s="30" t="str">
        <f>IF($B44="","",SUM(F44:I44)*INDEX('Employee Info'!D:D,MATCH('Payroll Calculator'!B44,'Employee Info'!B:B,0))*INDEX('Employee Info'!L:L,MATCH('Payroll Calculator'!B44,'Employee Info'!B:B,0)))</f>
        <v/>
      </c>
      <c r="O44" s="80"/>
      <c r="P44" s="80"/>
      <c r="Q44" s="30" t="str">
        <f>IF($B44="","",L44*Setup!$E$7)</f>
        <v/>
      </c>
      <c r="R44" s="30" t="str">
        <f>IF($B44="","",SUM(L44-M44-N44)*Setup!$E$5)</f>
        <v/>
      </c>
      <c r="S44" s="30" t="str">
        <f>IF($B44="","",SUM(L44-M44-N44)*Setup!$E$6)</f>
        <v/>
      </c>
      <c r="T44" s="80"/>
      <c r="U44" s="30" t="str">
        <f t="shared" si="2"/>
        <v/>
      </c>
    </row>
    <row r="45" spans="2:21" x14ac:dyDescent="0.2">
      <c r="B45" s="71"/>
      <c r="C45" s="40" t="str">
        <f>IF(B45="","",INDEX('Employee Info'!C:C,MATCH('Payroll Calculator'!B45,'Employee Info'!B:B,0)))</f>
        <v/>
      </c>
      <c r="D45" s="38" t="str">
        <f>IF(B45="","",Setup!$H$5)</f>
        <v/>
      </c>
      <c r="E45" s="38" t="str">
        <f>IF(B45="","",Setup!$H$6)</f>
        <v/>
      </c>
      <c r="F45" s="71"/>
      <c r="G45" s="71"/>
      <c r="H45" s="71"/>
      <c r="I45" s="71"/>
      <c r="J45" s="42" t="str">
        <f t="shared" si="1"/>
        <v/>
      </c>
      <c r="K45" s="71"/>
      <c r="L45" s="36" t="str">
        <f>IF(B45="","",SUM(F45:I45)*INDEX('Employee Info'!D:D,MATCH('Payroll Calculator'!B45,'Employee Info'!B:B,0))+K45+G45*INDEX('Employee Info'!E:E,MATCH('Payroll Calculator'!B45,'Employee Info'!B:B,0)))</f>
        <v/>
      </c>
      <c r="M45" s="30" t="str">
        <f>IFERROR(IF(B45="","",INDEX('Employee Info'!R:R,MATCH(B45,'Employee Info'!B:B,0))),"")</f>
        <v/>
      </c>
      <c r="N45" s="30" t="str">
        <f>IF($B45="","",SUM(F45:I45)*INDEX('Employee Info'!D:D,MATCH('Payroll Calculator'!B45,'Employee Info'!B:B,0))*INDEX('Employee Info'!L:L,MATCH('Payroll Calculator'!B45,'Employee Info'!B:B,0)))</f>
        <v/>
      </c>
      <c r="O45" s="80"/>
      <c r="P45" s="80"/>
      <c r="Q45" s="30" t="str">
        <f>IF($B45="","",L45*Setup!$E$7)</f>
        <v/>
      </c>
      <c r="R45" s="30" t="str">
        <f>IF($B45="","",SUM(L45-M45-N45)*Setup!$E$5)</f>
        <v/>
      </c>
      <c r="S45" s="30" t="str">
        <f>IF($B45="","",SUM(L45-M45-N45)*Setup!$E$6)</f>
        <v/>
      </c>
      <c r="T45" s="80"/>
      <c r="U45" s="30" t="str">
        <f t="shared" si="2"/>
        <v/>
      </c>
    </row>
    <row r="46" spans="2:21" x14ac:dyDescent="0.2">
      <c r="B46" s="71"/>
      <c r="C46" s="40" t="str">
        <f>IF(B46="","",INDEX('Employee Info'!C:C,MATCH('Payroll Calculator'!B46,'Employee Info'!B:B,0)))</f>
        <v/>
      </c>
      <c r="D46" s="38" t="str">
        <f>IF(B46="","",Setup!$H$5)</f>
        <v/>
      </c>
      <c r="E46" s="38" t="str">
        <f>IF(B46="","",Setup!$H$6)</f>
        <v/>
      </c>
      <c r="F46" s="71"/>
      <c r="G46" s="71"/>
      <c r="H46" s="71"/>
      <c r="I46" s="71"/>
      <c r="J46" s="42" t="str">
        <f t="shared" si="1"/>
        <v/>
      </c>
      <c r="K46" s="71"/>
      <c r="L46" s="36" t="str">
        <f>IF(B46="","",SUM(F46:I46)*INDEX('Employee Info'!D:D,MATCH('Payroll Calculator'!B46,'Employee Info'!B:B,0))+K46+G46*INDEX('Employee Info'!E:E,MATCH('Payroll Calculator'!B46,'Employee Info'!B:B,0)))</f>
        <v/>
      </c>
      <c r="M46" s="30" t="str">
        <f>IFERROR(IF(B46="","",INDEX('Employee Info'!R:R,MATCH(B46,'Employee Info'!B:B,0))),"")</f>
        <v/>
      </c>
      <c r="N46" s="30" t="str">
        <f>IF($B46="","",SUM(F46:I46)*INDEX('Employee Info'!D:D,MATCH('Payroll Calculator'!B46,'Employee Info'!B:B,0))*INDEX('Employee Info'!L:L,MATCH('Payroll Calculator'!B46,'Employee Info'!B:B,0)))</f>
        <v/>
      </c>
      <c r="O46" s="80"/>
      <c r="P46" s="80"/>
      <c r="Q46" s="30" t="str">
        <f>IF($B46="","",L46*Setup!$E$7)</f>
        <v/>
      </c>
      <c r="R46" s="30" t="str">
        <f>IF($B46="","",SUM(L46-M46-N46)*Setup!$E$5)</f>
        <v/>
      </c>
      <c r="S46" s="30" t="str">
        <f>IF($B46="","",SUM(L46-M46-N46)*Setup!$E$6)</f>
        <v/>
      </c>
      <c r="T46" s="80"/>
      <c r="U46" s="30" t="str">
        <f t="shared" si="2"/>
        <v/>
      </c>
    </row>
    <row r="47" spans="2:21" x14ac:dyDescent="0.2">
      <c r="B47" s="71"/>
      <c r="C47" s="40" t="str">
        <f>IF(B47="","",INDEX('Employee Info'!C:C,MATCH('Payroll Calculator'!B47,'Employee Info'!B:B,0)))</f>
        <v/>
      </c>
      <c r="D47" s="38" t="str">
        <f>IF(B47="","",Setup!$H$5)</f>
        <v/>
      </c>
      <c r="E47" s="38" t="str">
        <f>IF(B47="","",Setup!$H$6)</f>
        <v/>
      </c>
      <c r="F47" s="71"/>
      <c r="G47" s="71"/>
      <c r="H47" s="71"/>
      <c r="I47" s="71"/>
      <c r="J47" s="42" t="str">
        <f t="shared" si="1"/>
        <v/>
      </c>
      <c r="K47" s="71"/>
      <c r="L47" s="36" t="str">
        <f>IF(B47="","",SUM(F47:I47)*INDEX('Employee Info'!D:D,MATCH('Payroll Calculator'!B47,'Employee Info'!B:B,0))+K47+G47*INDEX('Employee Info'!E:E,MATCH('Payroll Calculator'!B47,'Employee Info'!B:B,0)))</f>
        <v/>
      </c>
      <c r="M47" s="30" t="str">
        <f>IFERROR(IF(B47="","",INDEX('Employee Info'!R:R,MATCH(B47,'Employee Info'!B:B,0))),"")</f>
        <v/>
      </c>
      <c r="N47" s="30" t="str">
        <f>IF($B47="","",SUM(F47:I47)*INDEX('Employee Info'!D:D,MATCH('Payroll Calculator'!B47,'Employee Info'!B:B,0))*INDEX('Employee Info'!L:L,MATCH('Payroll Calculator'!B47,'Employee Info'!B:B,0)))</f>
        <v/>
      </c>
      <c r="O47" s="80"/>
      <c r="P47" s="80"/>
      <c r="Q47" s="30" t="str">
        <f>IF($B47="","",L47*Setup!$E$7)</f>
        <v/>
      </c>
      <c r="R47" s="30" t="str">
        <f>IF($B47="","",SUM(L47-M47-N47)*Setup!$E$5)</f>
        <v/>
      </c>
      <c r="S47" s="30" t="str">
        <f>IF($B47="","",SUM(L47-M47-N47)*Setup!$E$6)</f>
        <v/>
      </c>
      <c r="T47" s="80"/>
      <c r="U47" s="30" t="str">
        <f t="shared" si="2"/>
        <v/>
      </c>
    </row>
    <row r="48" spans="2:21" x14ac:dyDescent="0.2">
      <c r="B48" s="71"/>
      <c r="C48" s="40" t="str">
        <f>IF(B48="","",INDEX('Employee Info'!C:C,MATCH('Payroll Calculator'!B48,'Employee Info'!B:B,0)))</f>
        <v/>
      </c>
      <c r="D48" s="38" t="str">
        <f>IF(B48="","",Setup!$H$5)</f>
        <v/>
      </c>
      <c r="E48" s="38" t="str">
        <f>IF(B48="","",Setup!$H$6)</f>
        <v/>
      </c>
      <c r="F48" s="71"/>
      <c r="G48" s="71"/>
      <c r="H48" s="71"/>
      <c r="I48" s="71"/>
      <c r="J48" s="42" t="str">
        <f t="shared" si="1"/>
        <v/>
      </c>
      <c r="K48" s="71"/>
      <c r="L48" s="36" t="str">
        <f>IF(B48="","",SUM(F48:I48)*INDEX('Employee Info'!D:D,MATCH('Payroll Calculator'!B48,'Employee Info'!B:B,0))+K48+G48*INDEX('Employee Info'!E:E,MATCH('Payroll Calculator'!B48,'Employee Info'!B:B,0)))</f>
        <v/>
      </c>
      <c r="M48" s="30" t="str">
        <f>IFERROR(IF(B48="","",INDEX('Employee Info'!R:R,MATCH(B48,'Employee Info'!B:B,0))),"")</f>
        <v/>
      </c>
      <c r="N48" s="30" t="str">
        <f>IF($B48="","",SUM(F48:I48)*INDEX('Employee Info'!D:D,MATCH('Payroll Calculator'!B48,'Employee Info'!B:B,0))*INDEX('Employee Info'!L:L,MATCH('Payroll Calculator'!B48,'Employee Info'!B:B,0)))</f>
        <v/>
      </c>
      <c r="O48" s="80"/>
      <c r="P48" s="80"/>
      <c r="Q48" s="30" t="str">
        <f>IF($B48="","",L48*Setup!$E$7)</f>
        <v/>
      </c>
      <c r="R48" s="30" t="str">
        <f>IF($B48="","",SUM(L48-M48-N48)*Setup!$E$5)</f>
        <v/>
      </c>
      <c r="S48" s="30" t="str">
        <f>IF($B48="","",SUM(L48-M48-N48)*Setup!$E$6)</f>
        <v/>
      </c>
      <c r="T48" s="80"/>
      <c r="U48" s="30" t="str">
        <f t="shared" si="2"/>
        <v/>
      </c>
    </row>
    <row r="49" spans="2:21" x14ac:dyDescent="0.2">
      <c r="B49" s="71"/>
      <c r="C49" s="40" t="str">
        <f>IF(B49="","",INDEX('Employee Info'!C:C,MATCH('Payroll Calculator'!B49,'Employee Info'!B:B,0)))</f>
        <v/>
      </c>
      <c r="D49" s="38" t="str">
        <f>IF(B49="","",Setup!$H$5)</f>
        <v/>
      </c>
      <c r="E49" s="38" t="str">
        <f>IF(B49="","",Setup!$H$6)</f>
        <v/>
      </c>
      <c r="F49" s="71"/>
      <c r="G49" s="71"/>
      <c r="H49" s="71"/>
      <c r="I49" s="71"/>
      <c r="J49" s="42" t="str">
        <f t="shared" si="1"/>
        <v/>
      </c>
      <c r="K49" s="71"/>
      <c r="L49" s="36" t="str">
        <f>IF(B49="","",SUM(F49:I49)*INDEX('Employee Info'!D:D,MATCH('Payroll Calculator'!B49,'Employee Info'!B:B,0))+K49+G49*INDEX('Employee Info'!E:E,MATCH('Payroll Calculator'!B49,'Employee Info'!B:B,0)))</f>
        <v/>
      </c>
      <c r="M49" s="30" t="str">
        <f>IFERROR(IF(B49="","",INDEX('Employee Info'!R:R,MATCH(B49,'Employee Info'!B:B,0))),"")</f>
        <v/>
      </c>
      <c r="N49" s="30" t="str">
        <f>IF($B49="","",SUM(F49:I49)*INDEX('Employee Info'!D:D,MATCH('Payroll Calculator'!B49,'Employee Info'!B:B,0))*INDEX('Employee Info'!L:L,MATCH('Payroll Calculator'!B49,'Employee Info'!B:B,0)))</f>
        <v/>
      </c>
      <c r="O49" s="80"/>
      <c r="P49" s="80"/>
      <c r="Q49" s="30" t="str">
        <f>IF($B49="","",L49*Setup!$E$7)</f>
        <v/>
      </c>
      <c r="R49" s="30" t="str">
        <f>IF($B49="","",SUM(L49-M49-N49)*Setup!$E$5)</f>
        <v/>
      </c>
      <c r="S49" s="30" t="str">
        <f>IF($B49="","",SUM(L49-M49-N49)*Setup!$E$6)</f>
        <v/>
      </c>
      <c r="T49" s="80"/>
      <c r="U49" s="30" t="str">
        <f t="shared" si="2"/>
        <v/>
      </c>
    </row>
    <row r="50" spans="2:21" x14ac:dyDescent="0.2">
      <c r="B50" s="71"/>
      <c r="C50" s="40" t="str">
        <f>IF(B50="","",INDEX('Employee Info'!C:C,MATCH('Payroll Calculator'!B50,'Employee Info'!B:B,0)))</f>
        <v/>
      </c>
      <c r="D50" s="38" t="str">
        <f>IF(B50="","",Setup!$H$5)</f>
        <v/>
      </c>
      <c r="E50" s="38" t="str">
        <f>IF(B50="","",Setup!$H$6)</f>
        <v/>
      </c>
      <c r="F50" s="71"/>
      <c r="G50" s="71"/>
      <c r="H50" s="71"/>
      <c r="I50" s="71"/>
      <c r="J50" s="42" t="str">
        <f t="shared" si="1"/>
        <v/>
      </c>
      <c r="K50" s="71"/>
      <c r="L50" s="36" t="str">
        <f>IF(B50="","",SUM(F50:I50)*INDEX('Employee Info'!D:D,MATCH('Payroll Calculator'!B50,'Employee Info'!B:B,0))+K50+G50*INDEX('Employee Info'!E:E,MATCH('Payroll Calculator'!B50,'Employee Info'!B:B,0)))</f>
        <v/>
      </c>
      <c r="M50" s="30" t="str">
        <f>IFERROR(IF(B50="","",INDEX('Employee Info'!R:R,MATCH(B50,'Employee Info'!B:B,0))),"")</f>
        <v/>
      </c>
      <c r="N50" s="30" t="str">
        <f>IF($B50="","",SUM(F50:I50)*INDEX('Employee Info'!D:D,MATCH('Payroll Calculator'!B50,'Employee Info'!B:B,0))*INDEX('Employee Info'!L:L,MATCH('Payroll Calculator'!B50,'Employee Info'!B:B,0)))</f>
        <v/>
      </c>
      <c r="O50" s="80"/>
      <c r="P50" s="80"/>
      <c r="Q50" s="30" t="str">
        <f>IF($B50="","",L50*Setup!$E$7)</f>
        <v/>
      </c>
      <c r="R50" s="30" t="str">
        <f>IF($B50="","",SUM(L50-M50-N50)*Setup!$E$5)</f>
        <v/>
      </c>
      <c r="S50" s="30" t="str">
        <f>IF($B50="","",SUM(L50-M50-N50)*Setup!$E$6)</f>
        <v/>
      </c>
      <c r="T50" s="80"/>
      <c r="U50" s="30" t="str">
        <f t="shared" si="2"/>
        <v/>
      </c>
    </row>
    <row r="51" spans="2:21" x14ac:dyDescent="0.2">
      <c r="B51" s="71"/>
      <c r="C51" s="40" t="str">
        <f>IF(B51="","",INDEX('Employee Info'!C:C,MATCH('Payroll Calculator'!B51,'Employee Info'!B:B,0)))</f>
        <v/>
      </c>
      <c r="D51" s="38" t="str">
        <f>IF(B51="","",Setup!$H$5)</f>
        <v/>
      </c>
      <c r="E51" s="38" t="str">
        <f>IF(B51="","",Setup!$H$6)</f>
        <v/>
      </c>
      <c r="F51" s="71"/>
      <c r="G51" s="71"/>
      <c r="H51" s="71"/>
      <c r="I51" s="71"/>
      <c r="J51" s="42" t="str">
        <f t="shared" si="1"/>
        <v/>
      </c>
      <c r="K51" s="71"/>
      <c r="L51" s="36" t="str">
        <f>IF(B51="","",SUM(F51:I51)*INDEX('Employee Info'!D:D,MATCH('Payroll Calculator'!B51,'Employee Info'!B:B,0))+K51+G51*INDEX('Employee Info'!E:E,MATCH('Payroll Calculator'!B51,'Employee Info'!B:B,0)))</f>
        <v/>
      </c>
      <c r="M51" s="30" t="str">
        <f>IFERROR(IF(B51="","",INDEX('Employee Info'!R:R,MATCH(B51,'Employee Info'!B:B,0))),"")</f>
        <v/>
      </c>
      <c r="N51" s="30" t="str">
        <f>IF($B51="","",SUM(F51:I51)*INDEX('Employee Info'!D:D,MATCH('Payroll Calculator'!B51,'Employee Info'!B:B,0))*INDEX('Employee Info'!L:L,MATCH('Payroll Calculator'!B51,'Employee Info'!B:B,0)))</f>
        <v/>
      </c>
      <c r="O51" s="80"/>
      <c r="P51" s="80"/>
      <c r="Q51" s="30" t="str">
        <f>IF($B51="","",L51*Setup!$E$7)</f>
        <v/>
      </c>
      <c r="R51" s="30" t="str">
        <f>IF($B51="","",SUM(L51-M51-N51)*Setup!$E$5)</f>
        <v/>
      </c>
      <c r="S51" s="30" t="str">
        <f>IF($B51="","",SUM(L51-M51-N51)*Setup!$E$6)</f>
        <v/>
      </c>
      <c r="T51" s="80"/>
      <c r="U51" s="30" t="str">
        <f t="shared" si="2"/>
        <v/>
      </c>
    </row>
    <row r="52" spans="2:21" x14ac:dyDescent="0.2">
      <c r="B52" s="71"/>
      <c r="C52" s="40" t="str">
        <f>IF(B52="","",INDEX('Employee Info'!C:C,MATCH('Payroll Calculator'!B52,'Employee Info'!B:B,0)))</f>
        <v/>
      </c>
      <c r="D52" s="38" t="str">
        <f>IF(B52="","",Setup!$H$5)</f>
        <v/>
      </c>
      <c r="E52" s="38" t="str">
        <f>IF(B52="","",Setup!$H$6)</f>
        <v/>
      </c>
      <c r="F52" s="71"/>
      <c r="G52" s="71"/>
      <c r="H52" s="71"/>
      <c r="I52" s="71"/>
      <c r="J52" s="42" t="str">
        <f t="shared" si="1"/>
        <v/>
      </c>
      <c r="K52" s="71"/>
      <c r="L52" s="36" t="str">
        <f>IF(B52="","",SUM(F52:I52)*INDEX('Employee Info'!D:D,MATCH('Payroll Calculator'!B52,'Employee Info'!B:B,0))+K52+G52*INDEX('Employee Info'!E:E,MATCH('Payroll Calculator'!B52,'Employee Info'!B:B,0)))</f>
        <v/>
      </c>
      <c r="M52" s="30" t="str">
        <f>IFERROR(IF(B52="","",INDEX('Employee Info'!R:R,MATCH(B52,'Employee Info'!B:B,0))),"")</f>
        <v/>
      </c>
      <c r="N52" s="30" t="str">
        <f>IF($B52="","",SUM(F52:I52)*INDEX('Employee Info'!D:D,MATCH('Payroll Calculator'!B52,'Employee Info'!B:B,0))*INDEX('Employee Info'!L:L,MATCH('Payroll Calculator'!B52,'Employee Info'!B:B,0)))</f>
        <v/>
      </c>
      <c r="O52" s="80"/>
      <c r="P52" s="80"/>
      <c r="Q52" s="30" t="str">
        <f>IF($B52="","",L52*Setup!$E$7)</f>
        <v/>
      </c>
      <c r="R52" s="30" t="str">
        <f>IF($B52="","",SUM(L52-M52-N52)*Setup!$E$5)</f>
        <v/>
      </c>
      <c r="S52" s="30" t="str">
        <f>IF($B52="","",SUM(L52-M52-N52)*Setup!$E$6)</f>
        <v/>
      </c>
      <c r="T52" s="80"/>
      <c r="U52" s="30" t="str">
        <f t="shared" si="2"/>
        <v/>
      </c>
    </row>
    <row r="53" spans="2:21" x14ac:dyDescent="0.2">
      <c r="B53" s="71"/>
      <c r="C53" s="40" t="str">
        <f>IF(B53="","",INDEX('Employee Info'!C:C,MATCH('Payroll Calculator'!B53,'Employee Info'!B:B,0)))</f>
        <v/>
      </c>
      <c r="D53" s="38" t="str">
        <f>IF(B53="","",Setup!$H$5)</f>
        <v/>
      </c>
      <c r="E53" s="38" t="str">
        <f>IF(B53="","",Setup!$H$6)</f>
        <v/>
      </c>
      <c r="F53" s="71"/>
      <c r="G53" s="71"/>
      <c r="H53" s="71"/>
      <c r="I53" s="71"/>
      <c r="J53" s="42" t="str">
        <f t="shared" si="1"/>
        <v/>
      </c>
      <c r="K53" s="71"/>
      <c r="L53" s="36" t="str">
        <f>IF(B53="","",SUM(F53:I53)*INDEX('Employee Info'!D:D,MATCH('Payroll Calculator'!B53,'Employee Info'!B:B,0))+K53+G53*INDEX('Employee Info'!E:E,MATCH('Payroll Calculator'!B53,'Employee Info'!B:B,0)))</f>
        <v/>
      </c>
      <c r="M53" s="30" t="str">
        <f>IFERROR(IF(B53="","",INDEX('Employee Info'!R:R,MATCH(B53,'Employee Info'!B:B,0))),"")</f>
        <v/>
      </c>
      <c r="N53" s="30" t="str">
        <f>IF($B53="","",SUM(F53:I53)*INDEX('Employee Info'!D:D,MATCH('Payroll Calculator'!B53,'Employee Info'!B:B,0))*INDEX('Employee Info'!L:L,MATCH('Payroll Calculator'!B53,'Employee Info'!B:B,0)))</f>
        <v/>
      </c>
      <c r="O53" s="80"/>
      <c r="P53" s="80"/>
      <c r="Q53" s="30" t="str">
        <f>IF($B53="","",L53*Setup!$E$7)</f>
        <v/>
      </c>
      <c r="R53" s="30" t="str">
        <f>IF($B53="","",SUM(L53-M53-N53)*Setup!$E$5)</f>
        <v/>
      </c>
      <c r="S53" s="30" t="str">
        <f>IF($B53="","",SUM(L53-M53-N53)*Setup!$E$6)</f>
        <v/>
      </c>
      <c r="T53" s="80"/>
      <c r="U53" s="30" t="str">
        <f t="shared" si="2"/>
        <v/>
      </c>
    </row>
    <row r="54" spans="2:21" x14ac:dyDescent="0.2">
      <c r="B54" s="71"/>
      <c r="C54" s="40" t="str">
        <f>IF(B54="","",INDEX('Employee Info'!C:C,MATCH('Payroll Calculator'!B54,'Employee Info'!B:B,0)))</f>
        <v/>
      </c>
      <c r="D54" s="38" t="str">
        <f>IF(B54="","",Setup!$H$5)</f>
        <v/>
      </c>
      <c r="E54" s="38" t="str">
        <f>IF(B54="","",Setup!$H$6)</f>
        <v/>
      </c>
      <c r="F54" s="71"/>
      <c r="G54" s="71"/>
      <c r="H54" s="71"/>
      <c r="I54" s="71"/>
      <c r="J54" s="42" t="str">
        <f t="shared" si="1"/>
        <v/>
      </c>
      <c r="K54" s="71"/>
      <c r="L54" s="36" t="str">
        <f>IF(B54="","",SUM(F54:I54)*INDEX('Employee Info'!D:D,MATCH('Payroll Calculator'!B54,'Employee Info'!B:B,0))+K54+G54*INDEX('Employee Info'!E:E,MATCH('Payroll Calculator'!B54,'Employee Info'!B:B,0)))</f>
        <v/>
      </c>
      <c r="M54" s="30" t="str">
        <f>IFERROR(IF(B54="","",INDEX('Employee Info'!R:R,MATCH(B54,'Employee Info'!B:B,0))),"")</f>
        <v/>
      </c>
      <c r="N54" s="30" t="str">
        <f>IF($B54="","",SUM(F54:I54)*INDEX('Employee Info'!D:D,MATCH('Payroll Calculator'!B54,'Employee Info'!B:B,0))*INDEX('Employee Info'!L:L,MATCH('Payroll Calculator'!B54,'Employee Info'!B:B,0)))</f>
        <v/>
      </c>
      <c r="O54" s="80"/>
      <c r="P54" s="80"/>
      <c r="Q54" s="30" t="str">
        <f>IF($B54="","",L54*Setup!$E$7)</f>
        <v/>
      </c>
      <c r="R54" s="30" t="str">
        <f>IF($B54="","",SUM(L54-M54-N54)*Setup!$E$5)</f>
        <v/>
      </c>
      <c r="S54" s="30" t="str">
        <f>IF($B54="","",SUM(L54-M54-N54)*Setup!$E$6)</f>
        <v/>
      </c>
      <c r="T54" s="80"/>
      <c r="U54" s="30" t="str">
        <f t="shared" si="2"/>
        <v/>
      </c>
    </row>
    <row r="55" spans="2:21" x14ac:dyDescent="0.2">
      <c r="B55" s="71"/>
      <c r="C55" s="40" t="str">
        <f>IF(B55="","",INDEX('Employee Info'!C:C,MATCH('Payroll Calculator'!B55,'Employee Info'!B:B,0)))</f>
        <v/>
      </c>
      <c r="D55" s="38" t="str">
        <f>IF(B55="","",Setup!$H$5)</f>
        <v/>
      </c>
      <c r="E55" s="38" t="str">
        <f>IF(B55="","",Setup!$H$6)</f>
        <v/>
      </c>
      <c r="F55" s="71"/>
      <c r="G55" s="71"/>
      <c r="H55" s="71"/>
      <c r="I55" s="71"/>
      <c r="J55" s="42" t="str">
        <f t="shared" si="1"/>
        <v/>
      </c>
      <c r="K55" s="71"/>
      <c r="L55" s="36" t="str">
        <f>IF(B55="","",SUM(F55:I55)*INDEX('Employee Info'!D:D,MATCH('Payroll Calculator'!B55,'Employee Info'!B:B,0))+K55+G55*INDEX('Employee Info'!E:E,MATCH('Payroll Calculator'!B55,'Employee Info'!B:B,0)))</f>
        <v/>
      </c>
      <c r="M55" s="30" t="str">
        <f>IFERROR(IF(B55="","",INDEX('Employee Info'!R:R,MATCH(B55,'Employee Info'!B:B,0))),"")</f>
        <v/>
      </c>
      <c r="N55" s="30" t="str">
        <f>IF($B55="","",SUM(F55:I55)*INDEX('Employee Info'!D:D,MATCH('Payroll Calculator'!B55,'Employee Info'!B:B,0))*INDEX('Employee Info'!L:L,MATCH('Payroll Calculator'!B55,'Employee Info'!B:B,0)))</f>
        <v/>
      </c>
      <c r="O55" s="80"/>
      <c r="P55" s="80"/>
      <c r="Q55" s="30" t="str">
        <f>IF($B55="","",L55*Setup!$E$7)</f>
        <v/>
      </c>
      <c r="R55" s="30" t="str">
        <f>IF($B55="","",SUM(L55-M55-N55)*Setup!$E$5)</f>
        <v/>
      </c>
      <c r="S55" s="30" t="str">
        <f>IF($B55="","",SUM(L55-M55-N55)*Setup!$E$6)</f>
        <v/>
      </c>
      <c r="T55" s="80"/>
      <c r="U55" s="30" t="str">
        <f t="shared" si="2"/>
        <v/>
      </c>
    </row>
    <row r="56" spans="2:21" x14ac:dyDescent="0.2">
      <c r="B56" s="71"/>
      <c r="C56" s="40" t="str">
        <f>IF(B56="","",INDEX('Employee Info'!C:C,MATCH('Payroll Calculator'!B56,'Employee Info'!B:B,0)))</f>
        <v/>
      </c>
      <c r="D56" s="38" t="str">
        <f>IF(B56="","",Setup!$H$5)</f>
        <v/>
      </c>
      <c r="E56" s="38" t="str">
        <f>IF(B56="","",Setup!$H$6)</f>
        <v/>
      </c>
      <c r="F56" s="71"/>
      <c r="G56" s="71"/>
      <c r="H56" s="71"/>
      <c r="I56" s="71"/>
      <c r="J56" s="42" t="str">
        <f t="shared" si="1"/>
        <v/>
      </c>
      <c r="K56" s="71"/>
      <c r="L56" s="36" t="str">
        <f>IF(B56="","",SUM(F56:I56)*INDEX('Employee Info'!D:D,MATCH('Payroll Calculator'!B56,'Employee Info'!B:B,0))+K56+G56*INDEX('Employee Info'!E:E,MATCH('Payroll Calculator'!B56,'Employee Info'!B:B,0)))</f>
        <v/>
      </c>
      <c r="M56" s="30" t="str">
        <f>IFERROR(IF(B56="","",INDEX('Employee Info'!R:R,MATCH(B56,'Employee Info'!B:B,0))),"")</f>
        <v/>
      </c>
      <c r="N56" s="30" t="str">
        <f>IF($B56="","",SUM(F56:I56)*INDEX('Employee Info'!D:D,MATCH('Payroll Calculator'!B56,'Employee Info'!B:B,0))*INDEX('Employee Info'!L:L,MATCH('Payroll Calculator'!B56,'Employee Info'!B:B,0)))</f>
        <v/>
      </c>
      <c r="O56" s="80"/>
      <c r="P56" s="80"/>
      <c r="Q56" s="30" t="str">
        <f>IF($B56="","",L56*Setup!$E$7)</f>
        <v/>
      </c>
      <c r="R56" s="30" t="str">
        <f>IF($B56="","",SUM(L56-M56-N56)*Setup!$E$5)</f>
        <v/>
      </c>
      <c r="S56" s="30" t="str">
        <f>IF($B56="","",SUM(L56-M56-N56)*Setup!$E$6)</f>
        <v/>
      </c>
      <c r="T56" s="80"/>
      <c r="U56" s="30" t="str">
        <f t="shared" si="2"/>
        <v/>
      </c>
    </row>
    <row r="57" spans="2:21" x14ac:dyDescent="0.2">
      <c r="B57" s="71"/>
      <c r="C57" s="40" t="str">
        <f>IF(B57="","",INDEX('Employee Info'!C:C,MATCH('Payroll Calculator'!B57,'Employee Info'!B:B,0)))</f>
        <v/>
      </c>
      <c r="D57" s="38" t="str">
        <f>IF(B57="","",Setup!$H$5)</f>
        <v/>
      </c>
      <c r="E57" s="38" t="str">
        <f>IF(B57="","",Setup!$H$6)</f>
        <v/>
      </c>
      <c r="F57" s="71"/>
      <c r="G57" s="71"/>
      <c r="H57" s="71"/>
      <c r="I57" s="71"/>
      <c r="J57" s="42" t="str">
        <f t="shared" si="1"/>
        <v/>
      </c>
      <c r="K57" s="71"/>
      <c r="L57" s="36" t="str">
        <f>IF(B57="","",SUM(F57:I57)*INDEX('Employee Info'!D:D,MATCH('Payroll Calculator'!B57,'Employee Info'!B:B,0))+K57+G57*INDEX('Employee Info'!E:E,MATCH('Payroll Calculator'!B57,'Employee Info'!B:B,0)))</f>
        <v/>
      </c>
      <c r="M57" s="30" t="str">
        <f>IFERROR(IF(B57="","",INDEX('Employee Info'!R:R,MATCH(B57,'Employee Info'!B:B,0))),"")</f>
        <v/>
      </c>
      <c r="N57" s="30" t="str">
        <f>IF($B57="","",SUM(F57:I57)*INDEX('Employee Info'!D:D,MATCH('Payroll Calculator'!B57,'Employee Info'!B:B,0))*INDEX('Employee Info'!L:L,MATCH('Payroll Calculator'!B57,'Employee Info'!B:B,0)))</f>
        <v/>
      </c>
      <c r="O57" s="80"/>
      <c r="P57" s="80"/>
      <c r="Q57" s="30" t="str">
        <f>IF($B57="","",L57*Setup!$E$7)</f>
        <v/>
      </c>
      <c r="R57" s="30" t="str">
        <f>IF($B57="","",SUM(L57-M57-N57)*Setup!$E$5)</f>
        <v/>
      </c>
      <c r="S57" s="30" t="str">
        <f>IF($B57="","",SUM(L57-M57-N57)*Setup!$E$6)</f>
        <v/>
      </c>
      <c r="T57" s="80"/>
      <c r="U57" s="30" t="str">
        <f t="shared" si="2"/>
        <v/>
      </c>
    </row>
    <row r="58" spans="2:21" x14ac:dyDescent="0.2">
      <c r="B58" s="71"/>
      <c r="C58" s="40" t="str">
        <f>IF(B58="","",INDEX('Employee Info'!C:C,MATCH('Payroll Calculator'!B58,'Employee Info'!B:B,0)))</f>
        <v/>
      </c>
      <c r="D58" s="38" t="str">
        <f>IF(B58="","",Setup!$H$5)</f>
        <v/>
      </c>
      <c r="E58" s="38" t="str">
        <f>IF(B58="","",Setup!$H$6)</f>
        <v/>
      </c>
      <c r="F58" s="71"/>
      <c r="G58" s="71"/>
      <c r="H58" s="71"/>
      <c r="I58" s="71"/>
      <c r="J58" s="42" t="str">
        <f t="shared" si="1"/>
        <v/>
      </c>
      <c r="K58" s="71"/>
      <c r="L58" s="36" t="str">
        <f>IF(B58="","",SUM(F58:I58)*INDEX('Employee Info'!D:D,MATCH('Payroll Calculator'!B58,'Employee Info'!B:B,0))+K58+G58*INDEX('Employee Info'!E:E,MATCH('Payroll Calculator'!B58,'Employee Info'!B:B,0)))</f>
        <v/>
      </c>
      <c r="M58" s="30" t="str">
        <f>IFERROR(IF(B58="","",INDEX('Employee Info'!R:R,MATCH(B58,'Employee Info'!B:B,0))),"")</f>
        <v/>
      </c>
      <c r="N58" s="30" t="str">
        <f>IF($B58="","",SUM(F58:I58)*INDEX('Employee Info'!D:D,MATCH('Payroll Calculator'!B58,'Employee Info'!B:B,0))*INDEX('Employee Info'!L:L,MATCH('Payroll Calculator'!B58,'Employee Info'!B:B,0)))</f>
        <v/>
      </c>
      <c r="O58" s="80"/>
      <c r="P58" s="80"/>
      <c r="Q58" s="30" t="str">
        <f>IF($B58="","",L58*Setup!$E$7)</f>
        <v/>
      </c>
      <c r="R58" s="30" t="str">
        <f>IF($B58="","",SUM(L58-M58-N58)*Setup!$E$5)</f>
        <v/>
      </c>
      <c r="S58" s="30" t="str">
        <f>IF($B58="","",SUM(L58-M58-N58)*Setup!$E$6)</f>
        <v/>
      </c>
      <c r="T58" s="80"/>
      <c r="U58" s="30" t="str">
        <f t="shared" si="2"/>
        <v/>
      </c>
    </row>
    <row r="59" spans="2:21" x14ac:dyDescent="0.2">
      <c r="B59" s="71"/>
      <c r="C59" s="40" t="str">
        <f>IF(B59="","",INDEX('Employee Info'!C:C,MATCH('Payroll Calculator'!B59,'Employee Info'!B:B,0)))</f>
        <v/>
      </c>
      <c r="D59" s="38" t="str">
        <f>IF(B59="","",Setup!$H$5)</f>
        <v/>
      </c>
      <c r="E59" s="38" t="str">
        <f>IF(B59="","",Setup!$H$6)</f>
        <v/>
      </c>
      <c r="F59" s="71"/>
      <c r="G59" s="71"/>
      <c r="H59" s="71"/>
      <c r="I59" s="71"/>
      <c r="J59" s="42" t="str">
        <f t="shared" si="1"/>
        <v/>
      </c>
      <c r="K59" s="71"/>
      <c r="L59" s="36" t="str">
        <f>IF(B59="","",SUM(F59:I59)*INDEX('Employee Info'!D:D,MATCH('Payroll Calculator'!B59,'Employee Info'!B:B,0))+K59+G59*INDEX('Employee Info'!E:E,MATCH('Payroll Calculator'!B59,'Employee Info'!B:B,0)))</f>
        <v/>
      </c>
      <c r="M59" s="30" t="str">
        <f>IFERROR(IF(B59="","",INDEX('Employee Info'!R:R,MATCH(B59,'Employee Info'!B:B,0))),"")</f>
        <v/>
      </c>
      <c r="N59" s="30" t="str">
        <f>IF($B59="","",SUM(F59:I59)*INDEX('Employee Info'!D:D,MATCH('Payroll Calculator'!B59,'Employee Info'!B:B,0))*INDEX('Employee Info'!L:L,MATCH('Payroll Calculator'!B59,'Employee Info'!B:B,0)))</f>
        <v/>
      </c>
      <c r="O59" s="80"/>
      <c r="P59" s="80"/>
      <c r="Q59" s="30" t="str">
        <f>IF($B59="","",L59*Setup!$E$7)</f>
        <v/>
      </c>
      <c r="R59" s="30" t="str">
        <f>IF($B59="","",SUM(L59-M59-N59)*Setup!$E$5)</f>
        <v/>
      </c>
      <c r="S59" s="30" t="str">
        <f>IF($B59="","",SUM(L59-M59-N59)*Setup!$E$6)</f>
        <v/>
      </c>
      <c r="T59" s="80"/>
      <c r="U59" s="30" t="str">
        <f t="shared" si="2"/>
        <v/>
      </c>
    </row>
    <row r="60" spans="2:21" x14ac:dyDescent="0.2">
      <c r="B60" s="71"/>
      <c r="C60" s="40" t="str">
        <f>IF(B60="","",INDEX('Employee Info'!C:C,MATCH('Payroll Calculator'!B60,'Employee Info'!B:B,0)))</f>
        <v/>
      </c>
      <c r="D60" s="38" t="str">
        <f>IF(B60="","",Setup!$H$5)</f>
        <v/>
      </c>
      <c r="E60" s="38" t="str">
        <f>IF(B60="","",Setup!$H$6)</f>
        <v/>
      </c>
      <c r="F60" s="71"/>
      <c r="G60" s="71"/>
      <c r="H60" s="71"/>
      <c r="I60" s="71"/>
      <c r="J60" s="42" t="str">
        <f t="shared" si="1"/>
        <v/>
      </c>
      <c r="K60" s="71"/>
      <c r="L60" s="36" t="str">
        <f>IF(B60="","",SUM(F60:I60)*INDEX('Employee Info'!D:D,MATCH('Payroll Calculator'!B60,'Employee Info'!B:B,0))+K60+G60*INDEX('Employee Info'!E:E,MATCH('Payroll Calculator'!B60,'Employee Info'!B:B,0)))</f>
        <v/>
      </c>
      <c r="M60" s="30" t="str">
        <f>IFERROR(IF(B60="","",INDEX('Employee Info'!R:R,MATCH(B60,'Employee Info'!B:B,0))),"")</f>
        <v/>
      </c>
      <c r="N60" s="30" t="str">
        <f>IF($B60="","",SUM(F60:I60)*INDEX('Employee Info'!D:D,MATCH('Payroll Calculator'!B60,'Employee Info'!B:B,0))*INDEX('Employee Info'!L:L,MATCH('Payroll Calculator'!B60,'Employee Info'!B:B,0)))</f>
        <v/>
      </c>
      <c r="O60" s="80"/>
      <c r="P60" s="80"/>
      <c r="Q60" s="30" t="str">
        <f>IF($B60="","",L60*Setup!$E$7)</f>
        <v/>
      </c>
      <c r="R60" s="30" t="str">
        <f>IF($B60="","",SUM(L60-M60-N60)*Setup!$E$5)</f>
        <v/>
      </c>
      <c r="S60" s="30" t="str">
        <f>IF($B60="","",SUM(L60-M60-N60)*Setup!$E$6)</f>
        <v/>
      </c>
      <c r="T60" s="80"/>
      <c r="U60" s="30" t="str">
        <f t="shared" si="2"/>
        <v/>
      </c>
    </row>
    <row r="61" spans="2:21" x14ac:dyDescent="0.2">
      <c r="B61" s="71"/>
      <c r="C61" s="40" t="str">
        <f>IF(B61="","",INDEX('Employee Info'!C:C,MATCH('Payroll Calculator'!B61,'Employee Info'!B:B,0)))</f>
        <v/>
      </c>
      <c r="D61" s="38" t="str">
        <f>IF(B61="","",Setup!$H$5)</f>
        <v/>
      </c>
      <c r="E61" s="38" t="str">
        <f>IF(B61="","",Setup!$H$6)</f>
        <v/>
      </c>
      <c r="F61" s="71"/>
      <c r="G61" s="71"/>
      <c r="H61" s="71"/>
      <c r="I61" s="71"/>
      <c r="J61" s="42" t="str">
        <f t="shared" si="1"/>
        <v/>
      </c>
      <c r="K61" s="71"/>
      <c r="L61" s="36" t="str">
        <f>IF(B61="","",SUM(F61:I61)*INDEX('Employee Info'!D:D,MATCH('Payroll Calculator'!B61,'Employee Info'!B:B,0))+K61+G61*INDEX('Employee Info'!E:E,MATCH('Payroll Calculator'!B61,'Employee Info'!B:B,0)))</f>
        <v/>
      </c>
      <c r="M61" s="30" t="str">
        <f>IFERROR(IF(B61="","",INDEX('Employee Info'!R:R,MATCH(B61,'Employee Info'!B:B,0))),"")</f>
        <v/>
      </c>
      <c r="N61" s="30" t="str">
        <f>IF($B61="","",SUM(F61:I61)*INDEX('Employee Info'!D:D,MATCH('Payroll Calculator'!B61,'Employee Info'!B:B,0))*INDEX('Employee Info'!L:L,MATCH('Payroll Calculator'!B61,'Employee Info'!B:B,0)))</f>
        <v/>
      </c>
      <c r="O61" s="80"/>
      <c r="P61" s="80"/>
      <c r="Q61" s="30" t="str">
        <f>IF($B61="","",L61*Setup!$E$7)</f>
        <v/>
      </c>
      <c r="R61" s="30" t="str">
        <f>IF($B61="","",SUM(L61-M61-N61)*Setup!$E$5)</f>
        <v/>
      </c>
      <c r="S61" s="30" t="str">
        <f>IF($B61="","",SUM(L61-M61-N61)*Setup!$E$6)</f>
        <v/>
      </c>
      <c r="T61" s="80"/>
      <c r="U61" s="30" t="str">
        <f t="shared" si="2"/>
        <v/>
      </c>
    </row>
    <row r="62" spans="2:21" x14ac:dyDescent="0.2">
      <c r="B62" s="71"/>
      <c r="C62" s="40" t="str">
        <f>IF(B62="","",INDEX('Employee Info'!C:C,MATCH('Payroll Calculator'!B62,'Employee Info'!B:B,0)))</f>
        <v/>
      </c>
      <c r="D62" s="38" t="str">
        <f>IF(B62="","",Setup!$H$5)</f>
        <v/>
      </c>
      <c r="E62" s="38" t="str">
        <f>IF(B62="","",Setup!$H$6)</f>
        <v/>
      </c>
      <c r="F62" s="71"/>
      <c r="G62" s="71"/>
      <c r="H62" s="71"/>
      <c r="I62" s="71"/>
      <c r="J62" s="42" t="str">
        <f t="shared" si="1"/>
        <v/>
      </c>
      <c r="K62" s="71"/>
      <c r="L62" s="36" t="str">
        <f>IF(B62="","",SUM(F62:I62)*INDEX('Employee Info'!D:D,MATCH('Payroll Calculator'!B62,'Employee Info'!B:B,0))+K62+G62*INDEX('Employee Info'!E:E,MATCH('Payroll Calculator'!B62,'Employee Info'!B:B,0)))</f>
        <v/>
      </c>
      <c r="M62" s="30" t="str">
        <f>IFERROR(IF(B62="","",INDEX('Employee Info'!R:R,MATCH(B62,'Employee Info'!B:B,0))),"")</f>
        <v/>
      </c>
      <c r="N62" s="30" t="str">
        <f>IF($B62="","",SUM(F62:I62)*INDEX('Employee Info'!D:D,MATCH('Payroll Calculator'!B62,'Employee Info'!B:B,0))*INDEX('Employee Info'!L:L,MATCH('Payroll Calculator'!B62,'Employee Info'!B:B,0)))</f>
        <v/>
      </c>
      <c r="O62" s="80"/>
      <c r="P62" s="80"/>
      <c r="Q62" s="30" t="str">
        <f>IF($B62="","",L62*Setup!$E$7)</f>
        <v/>
      </c>
      <c r="R62" s="30" t="str">
        <f>IF($B62="","",SUM(L62-M62-N62)*Setup!$E$5)</f>
        <v/>
      </c>
      <c r="S62" s="30" t="str">
        <f>IF($B62="","",SUM(L62-M62-N62)*Setup!$E$6)</f>
        <v/>
      </c>
      <c r="T62" s="80"/>
      <c r="U62" s="30" t="str">
        <f t="shared" si="2"/>
        <v/>
      </c>
    </row>
    <row r="63" spans="2:21" x14ac:dyDescent="0.2">
      <c r="B63" s="71"/>
      <c r="C63" s="40" t="str">
        <f>IF(B63="","",INDEX('Employee Info'!C:C,MATCH('Payroll Calculator'!B63,'Employee Info'!B:B,0)))</f>
        <v/>
      </c>
      <c r="D63" s="38" t="str">
        <f>IF(B63="","",Setup!$H$5)</f>
        <v/>
      </c>
      <c r="E63" s="38" t="str">
        <f>IF(B63="","",Setup!$H$6)</f>
        <v/>
      </c>
      <c r="F63" s="71"/>
      <c r="G63" s="71"/>
      <c r="H63" s="71"/>
      <c r="I63" s="71"/>
      <c r="J63" s="42" t="str">
        <f t="shared" si="1"/>
        <v/>
      </c>
      <c r="K63" s="71"/>
      <c r="L63" s="36" t="str">
        <f>IF(B63="","",SUM(F63:I63)*INDEX('Employee Info'!D:D,MATCH('Payroll Calculator'!B63,'Employee Info'!B:B,0))+K63+G63*INDEX('Employee Info'!E:E,MATCH('Payroll Calculator'!B63,'Employee Info'!B:B,0)))</f>
        <v/>
      </c>
      <c r="M63" s="30" t="str">
        <f>IFERROR(IF(B63="","",INDEX('Employee Info'!R:R,MATCH(B63,'Employee Info'!B:B,0))),"")</f>
        <v/>
      </c>
      <c r="N63" s="30" t="str">
        <f>IF($B63="","",SUM(F63:I63)*INDEX('Employee Info'!D:D,MATCH('Payroll Calculator'!B63,'Employee Info'!B:B,0))*INDEX('Employee Info'!L:L,MATCH('Payroll Calculator'!B63,'Employee Info'!B:B,0)))</f>
        <v/>
      </c>
      <c r="O63" s="80"/>
      <c r="P63" s="80"/>
      <c r="Q63" s="30" t="str">
        <f>IF($B63="","",L63*Setup!$E$7)</f>
        <v/>
      </c>
      <c r="R63" s="30" t="str">
        <f>IF($B63="","",SUM(L63-M63-N63)*Setup!$E$5)</f>
        <v/>
      </c>
      <c r="S63" s="30" t="str">
        <f>IF($B63="","",SUM(L63-M63-N63)*Setup!$E$6)</f>
        <v/>
      </c>
      <c r="T63" s="80"/>
      <c r="U63" s="30" t="str">
        <f t="shared" si="2"/>
        <v/>
      </c>
    </row>
    <row r="64" spans="2:21" x14ac:dyDescent="0.2">
      <c r="B64" s="71"/>
      <c r="C64" s="40" t="str">
        <f>IF(B64="","",INDEX('Employee Info'!C:C,MATCH('Payroll Calculator'!B64,'Employee Info'!B:B,0)))</f>
        <v/>
      </c>
      <c r="D64" s="38" t="str">
        <f>IF(B64="","",Setup!$H$5)</f>
        <v/>
      </c>
      <c r="E64" s="38" t="str">
        <f>IF(B64="","",Setup!$H$6)</f>
        <v/>
      </c>
      <c r="F64" s="71"/>
      <c r="G64" s="71"/>
      <c r="H64" s="71"/>
      <c r="I64" s="71"/>
      <c r="J64" s="42" t="str">
        <f t="shared" si="1"/>
        <v/>
      </c>
      <c r="K64" s="71"/>
      <c r="L64" s="36" t="str">
        <f>IF(B64="","",SUM(F64:I64)*INDEX('Employee Info'!D:D,MATCH('Payroll Calculator'!B64,'Employee Info'!B:B,0))+K64+G64*INDEX('Employee Info'!E:E,MATCH('Payroll Calculator'!B64,'Employee Info'!B:B,0)))</f>
        <v/>
      </c>
      <c r="M64" s="30" t="str">
        <f>IFERROR(IF(B64="","",INDEX('Employee Info'!R:R,MATCH(B64,'Employee Info'!B:B,0))),"")</f>
        <v/>
      </c>
      <c r="N64" s="30" t="str">
        <f>IF($B64="","",SUM(F64:I64)*INDEX('Employee Info'!D:D,MATCH('Payroll Calculator'!B64,'Employee Info'!B:B,0))*INDEX('Employee Info'!L:L,MATCH('Payroll Calculator'!B64,'Employee Info'!B:B,0)))</f>
        <v/>
      </c>
      <c r="O64" s="80"/>
      <c r="P64" s="80"/>
      <c r="Q64" s="30" t="str">
        <f>IF($B64="","",L64*Setup!$E$7)</f>
        <v/>
      </c>
      <c r="R64" s="30" t="str">
        <f>IF($B64="","",SUM(L64-M64-N64)*Setup!$E$5)</f>
        <v/>
      </c>
      <c r="S64" s="30" t="str">
        <f>IF($B64="","",SUM(L64-M64-N64)*Setup!$E$6)</f>
        <v/>
      </c>
      <c r="T64" s="80"/>
      <c r="U64" s="30" t="str">
        <f t="shared" si="2"/>
        <v/>
      </c>
    </row>
    <row r="65" spans="2:21" x14ac:dyDescent="0.2">
      <c r="B65" s="71"/>
      <c r="C65" s="40" t="str">
        <f>IF(B65="","",INDEX('Employee Info'!C:C,MATCH('Payroll Calculator'!B65,'Employee Info'!B:B,0)))</f>
        <v/>
      </c>
      <c r="D65" s="38" t="str">
        <f>IF(B65="","",Setup!$H$5)</f>
        <v/>
      </c>
      <c r="E65" s="38" t="str">
        <f>IF(B65="","",Setup!$H$6)</f>
        <v/>
      </c>
      <c r="F65" s="71"/>
      <c r="G65" s="71"/>
      <c r="H65" s="71"/>
      <c r="I65" s="71"/>
      <c r="J65" s="42" t="str">
        <f t="shared" si="1"/>
        <v/>
      </c>
      <c r="K65" s="71"/>
      <c r="L65" s="36" t="str">
        <f>IF(B65="","",SUM(F65:I65)*INDEX('Employee Info'!D:D,MATCH('Payroll Calculator'!B65,'Employee Info'!B:B,0))+K65+G65*INDEX('Employee Info'!E:E,MATCH('Payroll Calculator'!B65,'Employee Info'!B:B,0)))</f>
        <v/>
      </c>
      <c r="M65" s="30" t="str">
        <f>IFERROR(IF(B65="","",INDEX('Employee Info'!R:R,MATCH(B65,'Employee Info'!B:B,0))),"")</f>
        <v/>
      </c>
      <c r="N65" s="30" t="str">
        <f>IF($B65="","",SUM(F65:I65)*INDEX('Employee Info'!D:D,MATCH('Payroll Calculator'!B65,'Employee Info'!B:B,0))*INDEX('Employee Info'!L:L,MATCH('Payroll Calculator'!B65,'Employee Info'!B:B,0)))</f>
        <v/>
      </c>
      <c r="O65" s="80"/>
      <c r="P65" s="80"/>
      <c r="Q65" s="30" t="str">
        <f>IF($B65="","",L65*Setup!$E$7)</f>
        <v/>
      </c>
      <c r="R65" s="30" t="str">
        <f>IF($B65="","",SUM(L65-M65-N65)*Setup!$E$5)</f>
        <v/>
      </c>
      <c r="S65" s="30" t="str">
        <f>IF($B65="","",SUM(L65-M65-N65)*Setup!$E$6)</f>
        <v/>
      </c>
      <c r="T65" s="80"/>
      <c r="U65" s="30" t="str">
        <f t="shared" si="2"/>
        <v/>
      </c>
    </row>
    <row r="66" spans="2:21" x14ac:dyDescent="0.2">
      <c r="B66" s="71"/>
      <c r="C66" s="40" t="str">
        <f>IF(B66="","",INDEX('Employee Info'!C:C,MATCH('Payroll Calculator'!B66,'Employee Info'!B:B,0)))</f>
        <v/>
      </c>
      <c r="D66" s="38" t="str">
        <f>IF(B66="","",Setup!$H$5)</f>
        <v/>
      </c>
      <c r="E66" s="38" t="str">
        <f>IF(B66="","",Setup!$H$6)</f>
        <v/>
      </c>
      <c r="F66" s="71"/>
      <c r="G66" s="71"/>
      <c r="H66" s="71"/>
      <c r="I66" s="71"/>
      <c r="J66" s="42" t="str">
        <f t="shared" si="1"/>
        <v/>
      </c>
      <c r="K66" s="71"/>
      <c r="L66" s="36" t="str">
        <f>IF(B66="","",SUM(F66:I66)*INDEX('Employee Info'!D:D,MATCH('Payroll Calculator'!B66,'Employee Info'!B:B,0))+K66+G66*INDEX('Employee Info'!E:E,MATCH('Payroll Calculator'!B66,'Employee Info'!B:B,0)))</f>
        <v/>
      </c>
      <c r="M66" s="30" t="str">
        <f>IFERROR(IF(B66="","",INDEX('Employee Info'!R:R,MATCH(B66,'Employee Info'!B:B,0))),"")</f>
        <v/>
      </c>
      <c r="N66" s="30" t="str">
        <f>IF($B66="","",SUM(F66:I66)*INDEX('Employee Info'!D:D,MATCH('Payroll Calculator'!B66,'Employee Info'!B:B,0))*INDEX('Employee Info'!L:L,MATCH('Payroll Calculator'!B66,'Employee Info'!B:B,0)))</f>
        <v/>
      </c>
      <c r="O66" s="80"/>
      <c r="P66" s="80"/>
      <c r="Q66" s="30" t="str">
        <f>IF($B66="","",L66*Setup!$E$7)</f>
        <v/>
      </c>
      <c r="R66" s="30" t="str">
        <f>IF($B66="","",SUM(L66-M66-N66)*Setup!$E$5)</f>
        <v/>
      </c>
      <c r="S66" s="30" t="str">
        <f>IF($B66="","",SUM(L66-M66-N66)*Setup!$E$6)</f>
        <v/>
      </c>
      <c r="T66" s="80"/>
      <c r="U66" s="30" t="str">
        <f t="shared" si="2"/>
        <v/>
      </c>
    </row>
    <row r="67" spans="2:21" x14ac:dyDescent="0.2">
      <c r="B67" s="71"/>
      <c r="C67" s="40" t="str">
        <f>IF(B67="","",INDEX('Employee Info'!C:C,MATCH('Payroll Calculator'!B67,'Employee Info'!B:B,0)))</f>
        <v/>
      </c>
      <c r="D67" s="38" t="str">
        <f>IF(B67="","",Setup!$H$5)</f>
        <v/>
      </c>
      <c r="E67" s="38" t="str">
        <f>IF(B67="","",Setup!$H$6)</f>
        <v/>
      </c>
      <c r="F67" s="71"/>
      <c r="G67" s="71"/>
      <c r="H67" s="71"/>
      <c r="I67" s="71"/>
      <c r="J67" s="42" t="str">
        <f t="shared" si="1"/>
        <v/>
      </c>
      <c r="K67" s="71"/>
      <c r="L67" s="36" t="str">
        <f>IF(B67="","",SUM(F67:I67)*INDEX('Employee Info'!D:D,MATCH('Payroll Calculator'!B67,'Employee Info'!B:B,0))+K67+G67*INDEX('Employee Info'!E:E,MATCH('Payroll Calculator'!B67,'Employee Info'!B:B,0)))</f>
        <v/>
      </c>
      <c r="M67" s="30" t="str">
        <f>IFERROR(IF(B67="","",INDEX('Employee Info'!R:R,MATCH(B67,'Employee Info'!B:B,0))),"")</f>
        <v/>
      </c>
      <c r="N67" s="30" t="str">
        <f>IF($B67="","",SUM(F67:I67)*INDEX('Employee Info'!D:D,MATCH('Payroll Calculator'!B67,'Employee Info'!B:B,0))*INDEX('Employee Info'!L:L,MATCH('Payroll Calculator'!B67,'Employee Info'!B:B,0)))</f>
        <v/>
      </c>
      <c r="O67" s="80"/>
      <c r="P67" s="80"/>
      <c r="Q67" s="30" t="str">
        <f>IF($B67="","",L67*Setup!$E$7)</f>
        <v/>
      </c>
      <c r="R67" s="30" t="str">
        <f>IF($B67="","",SUM(L67-M67-N67)*Setup!$E$5)</f>
        <v/>
      </c>
      <c r="S67" s="30" t="str">
        <f>IF($B67="","",SUM(L67-M67-N67)*Setup!$E$6)</f>
        <v/>
      </c>
      <c r="T67" s="80"/>
      <c r="U67" s="30" t="str">
        <f t="shared" si="2"/>
        <v/>
      </c>
    </row>
    <row r="68" spans="2:21" x14ac:dyDescent="0.2">
      <c r="B68" s="71"/>
      <c r="C68" s="40" t="str">
        <f>IF(B68="","",INDEX('Employee Info'!C:C,MATCH('Payroll Calculator'!B68,'Employee Info'!B:B,0)))</f>
        <v/>
      </c>
      <c r="D68" s="38" t="str">
        <f>IF(B68="","",Setup!$H$5)</f>
        <v/>
      </c>
      <c r="E68" s="38" t="str">
        <f>IF(B68="","",Setup!$H$6)</f>
        <v/>
      </c>
      <c r="F68" s="71"/>
      <c r="G68" s="71"/>
      <c r="H68" s="71"/>
      <c r="I68" s="71"/>
      <c r="J68" s="42" t="str">
        <f t="shared" si="1"/>
        <v/>
      </c>
      <c r="K68" s="71"/>
      <c r="L68" s="36" t="str">
        <f>IF(B68="","",SUM(F68:I68)*INDEX('Employee Info'!D:D,MATCH('Payroll Calculator'!B68,'Employee Info'!B:B,0))+K68+G68*INDEX('Employee Info'!E:E,MATCH('Payroll Calculator'!B68,'Employee Info'!B:B,0)))</f>
        <v/>
      </c>
      <c r="M68" s="30" t="str">
        <f>IFERROR(IF(B68="","",INDEX('Employee Info'!R:R,MATCH(B68,'Employee Info'!B:B,0))),"")</f>
        <v/>
      </c>
      <c r="N68" s="30" t="str">
        <f>IF($B68="","",SUM(F68:I68)*INDEX('Employee Info'!D:D,MATCH('Payroll Calculator'!B68,'Employee Info'!B:B,0))*INDEX('Employee Info'!L:L,MATCH('Payroll Calculator'!B68,'Employee Info'!B:B,0)))</f>
        <v/>
      </c>
      <c r="O68" s="80"/>
      <c r="P68" s="80"/>
      <c r="Q68" s="30" t="str">
        <f>IF($B68="","",L68*Setup!$E$7)</f>
        <v/>
      </c>
      <c r="R68" s="30" t="str">
        <f>IF($B68="","",SUM(L68-M68-N68)*Setup!$E$5)</f>
        <v/>
      </c>
      <c r="S68" s="30" t="str">
        <f>IF($B68="","",SUM(L68-M68-N68)*Setup!$E$6)</f>
        <v/>
      </c>
      <c r="T68" s="80"/>
      <c r="U68" s="30" t="str">
        <f t="shared" si="2"/>
        <v/>
      </c>
    </row>
    <row r="69" spans="2:21" x14ac:dyDescent="0.2">
      <c r="B69" s="71"/>
      <c r="C69" s="40" t="str">
        <f>IF(B69="","",INDEX('Employee Info'!C:C,MATCH('Payroll Calculator'!B69,'Employee Info'!B:B,0)))</f>
        <v/>
      </c>
      <c r="D69" s="38" t="str">
        <f>IF(B69="","",Setup!$H$5)</f>
        <v/>
      </c>
      <c r="E69" s="38" t="str">
        <f>IF(B69="","",Setup!$H$6)</f>
        <v/>
      </c>
      <c r="F69" s="71"/>
      <c r="G69" s="71"/>
      <c r="H69" s="71"/>
      <c r="I69" s="71"/>
      <c r="J69" s="42" t="str">
        <f t="shared" si="1"/>
        <v/>
      </c>
      <c r="K69" s="71"/>
      <c r="L69" s="36" t="str">
        <f>IF(B69="","",SUM(F69:I69)*INDEX('Employee Info'!D:D,MATCH('Payroll Calculator'!B69,'Employee Info'!B:B,0))+K69+G69*INDEX('Employee Info'!E:E,MATCH('Payroll Calculator'!B69,'Employee Info'!B:B,0)))</f>
        <v/>
      </c>
      <c r="M69" s="30" t="str">
        <f>IFERROR(IF(B69="","",INDEX('Employee Info'!R:R,MATCH(B69,'Employee Info'!B:B,0))),"")</f>
        <v/>
      </c>
      <c r="N69" s="30" t="str">
        <f>IF($B69="","",SUM(F69:I69)*INDEX('Employee Info'!D:D,MATCH('Payroll Calculator'!B69,'Employee Info'!B:B,0))*INDEX('Employee Info'!L:L,MATCH('Payroll Calculator'!B69,'Employee Info'!B:B,0)))</f>
        <v/>
      </c>
      <c r="O69" s="80"/>
      <c r="P69" s="80"/>
      <c r="Q69" s="30" t="str">
        <f>IF($B69="","",L69*Setup!$E$7)</f>
        <v/>
      </c>
      <c r="R69" s="30" t="str">
        <f>IF($B69="","",SUM(L69-M69-N69)*Setup!$E$5)</f>
        <v/>
      </c>
      <c r="S69" s="30" t="str">
        <f>IF($B69="","",SUM(L69-M69-N69)*Setup!$E$6)</f>
        <v/>
      </c>
      <c r="T69" s="80"/>
      <c r="U69" s="30" t="str">
        <f t="shared" ref="U69:U97" si="3">IF(B69="","",L69-M69-N69-O69-P69-Q69-R69-S69-T69)</f>
        <v/>
      </c>
    </row>
    <row r="70" spans="2:21" x14ac:dyDescent="0.2">
      <c r="B70" s="71"/>
      <c r="C70" s="40" t="str">
        <f>IF(B70="","",INDEX('Employee Info'!C:C,MATCH('Payroll Calculator'!B70,'Employee Info'!B:B,0)))</f>
        <v/>
      </c>
      <c r="D70" s="38" t="str">
        <f>IF(B70="","",Setup!$H$5)</f>
        <v/>
      </c>
      <c r="E70" s="38" t="str">
        <f>IF(B70="","",Setup!$H$6)</f>
        <v/>
      </c>
      <c r="F70" s="71"/>
      <c r="G70" s="71"/>
      <c r="H70" s="71"/>
      <c r="I70" s="71"/>
      <c r="J70" s="42" t="str">
        <f t="shared" ref="J70:J97" si="4">IF(B70="","",SUM(F70:I70))</f>
        <v/>
      </c>
      <c r="K70" s="71"/>
      <c r="L70" s="36" t="str">
        <f>IF(B70="","",SUM(F70:I70)*INDEX('Employee Info'!D:D,MATCH('Payroll Calculator'!B70,'Employee Info'!B:B,0))+K70+G70*INDEX('Employee Info'!E:E,MATCH('Payroll Calculator'!B70,'Employee Info'!B:B,0)))</f>
        <v/>
      </c>
      <c r="M70" s="30" t="str">
        <f>IFERROR(IF(B70="","",INDEX('Employee Info'!R:R,MATCH(B70,'Employee Info'!B:B,0))),"")</f>
        <v/>
      </c>
      <c r="N70" s="30" t="str">
        <f>IF($B70="","",SUM(F70:I70)*INDEX('Employee Info'!D:D,MATCH('Payroll Calculator'!B70,'Employee Info'!B:B,0))*INDEX('Employee Info'!L:L,MATCH('Payroll Calculator'!B70,'Employee Info'!B:B,0)))</f>
        <v/>
      </c>
      <c r="O70" s="80"/>
      <c r="P70" s="80"/>
      <c r="Q70" s="30" t="str">
        <f>IF($B70="","",L70*Setup!$E$7)</f>
        <v/>
      </c>
      <c r="R70" s="30" t="str">
        <f>IF($B70="","",SUM(L70-M70-N70)*Setup!$E$5)</f>
        <v/>
      </c>
      <c r="S70" s="30" t="str">
        <f>IF($B70="","",SUM(L70-M70-N70)*Setup!$E$6)</f>
        <v/>
      </c>
      <c r="T70" s="80"/>
      <c r="U70" s="30" t="str">
        <f t="shared" si="3"/>
        <v/>
      </c>
    </row>
    <row r="71" spans="2:21" x14ac:dyDescent="0.2">
      <c r="B71" s="71"/>
      <c r="C71" s="40" t="str">
        <f>IF(B71="","",INDEX('Employee Info'!C:C,MATCH('Payroll Calculator'!B71,'Employee Info'!B:B,0)))</f>
        <v/>
      </c>
      <c r="D71" s="38" t="str">
        <f>IF(B71="","",Setup!$H$5)</f>
        <v/>
      </c>
      <c r="E71" s="38" t="str">
        <f>IF(B71="","",Setup!$H$6)</f>
        <v/>
      </c>
      <c r="F71" s="71"/>
      <c r="G71" s="71"/>
      <c r="H71" s="71"/>
      <c r="I71" s="71"/>
      <c r="J71" s="42" t="str">
        <f t="shared" si="4"/>
        <v/>
      </c>
      <c r="K71" s="71"/>
      <c r="L71" s="36" t="str">
        <f>IF(B71="","",SUM(F71:I71)*INDEX('Employee Info'!D:D,MATCH('Payroll Calculator'!B71,'Employee Info'!B:B,0))+K71+G71*INDEX('Employee Info'!E:E,MATCH('Payroll Calculator'!B71,'Employee Info'!B:B,0)))</f>
        <v/>
      </c>
      <c r="M71" s="30" t="str">
        <f>IFERROR(IF(B71="","",INDEX('Employee Info'!R:R,MATCH(B71,'Employee Info'!B:B,0))),"")</f>
        <v/>
      </c>
      <c r="N71" s="30" t="str">
        <f>IF($B71="","",SUM(F71:I71)*INDEX('Employee Info'!D:D,MATCH('Payroll Calculator'!B71,'Employee Info'!B:B,0))*INDEX('Employee Info'!L:L,MATCH('Payroll Calculator'!B71,'Employee Info'!B:B,0)))</f>
        <v/>
      </c>
      <c r="O71" s="80"/>
      <c r="P71" s="80"/>
      <c r="Q71" s="30" t="str">
        <f>IF($B71="","",L71*Setup!$E$7)</f>
        <v/>
      </c>
      <c r="R71" s="30" t="str">
        <f>IF($B71="","",SUM(L71-M71-N71)*Setup!$E$5)</f>
        <v/>
      </c>
      <c r="S71" s="30" t="str">
        <f>IF($B71="","",SUM(L71-M71-N71)*Setup!$E$6)</f>
        <v/>
      </c>
      <c r="T71" s="80"/>
      <c r="U71" s="30" t="str">
        <f t="shared" si="3"/>
        <v/>
      </c>
    </row>
    <row r="72" spans="2:21" x14ac:dyDescent="0.2">
      <c r="B72" s="71"/>
      <c r="C72" s="40" t="str">
        <f>IF(B72="","",INDEX('Employee Info'!C:C,MATCH('Payroll Calculator'!B72,'Employee Info'!B:B,0)))</f>
        <v/>
      </c>
      <c r="D72" s="38" t="str">
        <f>IF(B72="","",Setup!$H$5)</f>
        <v/>
      </c>
      <c r="E72" s="38" t="str">
        <f>IF(B72="","",Setup!$H$6)</f>
        <v/>
      </c>
      <c r="F72" s="71"/>
      <c r="G72" s="71"/>
      <c r="H72" s="71"/>
      <c r="I72" s="71"/>
      <c r="J72" s="42" t="str">
        <f t="shared" si="4"/>
        <v/>
      </c>
      <c r="K72" s="71"/>
      <c r="L72" s="36" t="str">
        <f>IF(B72="","",SUM(F72:I72)*INDEX('Employee Info'!D:D,MATCH('Payroll Calculator'!B72,'Employee Info'!B:B,0))+K72+G72*INDEX('Employee Info'!E:E,MATCH('Payroll Calculator'!B72,'Employee Info'!B:B,0)))</f>
        <v/>
      </c>
      <c r="M72" s="30" t="str">
        <f>IFERROR(IF(B72="","",INDEX('Employee Info'!R:R,MATCH(B72,'Employee Info'!B:B,0))),"")</f>
        <v/>
      </c>
      <c r="N72" s="30" t="str">
        <f>IF($B72="","",SUM(F72:I72)*INDEX('Employee Info'!D:D,MATCH('Payroll Calculator'!B72,'Employee Info'!B:B,0))*INDEX('Employee Info'!L:L,MATCH('Payroll Calculator'!B72,'Employee Info'!B:B,0)))</f>
        <v/>
      </c>
      <c r="O72" s="80"/>
      <c r="P72" s="80"/>
      <c r="Q72" s="30" t="str">
        <f>IF($B72="","",L72*Setup!$E$7)</f>
        <v/>
      </c>
      <c r="R72" s="30" t="str">
        <f>IF($B72="","",SUM(L72-M72-N72)*Setup!$E$5)</f>
        <v/>
      </c>
      <c r="S72" s="30" t="str">
        <f>IF($B72="","",SUM(L72-M72-N72)*Setup!$E$6)</f>
        <v/>
      </c>
      <c r="T72" s="80"/>
      <c r="U72" s="30" t="str">
        <f t="shared" si="3"/>
        <v/>
      </c>
    </row>
    <row r="73" spans="2:21" x14ac:dyDescent="0.2">
      <c r="B73" s="71"/>
      <c r="C73" s="40" t="str">
        <f>IF(B73="","",INDEX('Employee Info'!C:C,MATCH('Payroll Calculator'!B73,'Employee Info'!B:B,0)))</f>
        <v/>
      </c>
      <c r="D73" s="38" t="str">
        <f>IF(B73="","",Setup!$H$5)</f>
        <v/>
      </c>
      <c r="E73" s="38" t="str">
        <f>IF(B73="","",Setup!$H$6)</f>
        <v/>
      </c>
      <c r="F73" s="71"/>
      <c r="G73" s="71"/>
      <c r="H73" s="71"/>
      <c r="I73" s="71"/>
      <c r="J73" s="42" t="str">
        <f t="shared" si="4"/>
        <v/>
      </c>
      <c r="K73" s="71"/>
      <c r="L73" s="36" t="str">
        <f>IF(B73="","",SUM(F73:I73)*INDEX('Employee Info'!D:D,MATCH('Payroll Calculator'!B73,'Employee Info'!B:B,0))+K73+G73*INDEX('Employee Info'!E:E,MATCH('Payroll Calculator'!B73,'Employee Info'!B:B,0)))</f>
        <v/>
      </c>
      <c r="M73" s="30" t="str">
        <f>IFERROR(IF(B73="","",INDEX('Employee Info'!R:R,MATCH(B73,'Employee Info'!B:B,0))),"")</f>
        <v/>
      </c>
      <c r="N73" s="30" t="str">
        <f>IF($B73="","",SUM(F73:I73)*INDEX('Employee Info'!D:D,MATCH('Payroll Calculator'!B73,'Employee Info'!B:B,0))*INDEX('Employee Info'!L:L,MATCH('Payroll Calculator'!B73,'Employee Info'!B:B,0)))</f>
        <v/>
      </c>
      <c r="O73" s="80"/>
      <c r="P73" s="80"/>
      <c r="Q73" s="30" t="str">
        <f>IF($B73="","",L73*Setup!$E$7)</f>
        <v/>
      </c>
      <c r="R73" s="30" t="str">
        <f>IF($B73="","",SUM(L73-M73-N73)*Setup!$E$5)</f>
        <v/>
      </c>
      <c r="S73" s="30" t="str">
        <f>IF($B73="","",SUM(L73-M73-N73)*Setup!$E$6)</f>
        <v/>
      </c>
      <c r="T73" s="80"/>
      <c r="U73" s="30" t="str">
        <f t="shared" si="3"/>
        <v/>
      </c>
    </row>
    <row r="74" spans="2:21" x14ac:dyDescent="0.2">
      <c r="B74" s="71"/>
      <c r="C74" s="40" t="str">
        <f>IF(B74="","",INDEX('Employee Info'!C:C,MATCH('Payroll Calculator'!B74,'Employee Info'!B:B,0)))</f>
        <v/>
      </c>
      <c r="D74" s="38" t="str">
        <f>IF(B74="","",Setup!$H$5)</f>
        <v/>
      </c>
      <c r="E74" s="38" t="str">
        <f>IF(B74="","",Setup!$H$6)</f>
        <v/>
      </c>
      <c r="F74" s="71"/>
      <c r="G74" s="71"/>
      <c r="H74" s="71"/>
      <c r="I74" s="71"/>
      <c r="J74" s="42" t="str">
        <f t="shared" si="4"/>
        <v/>
      </c>
      <c r="K74" s="71"/>
      <c r="L74" s="36" t="str">
        <f>IF(B74="","",SUM(F74:I74)*INDEX('Employee Info'!D:D,MATCH('Payroll Calculator'!B74,'Employee Info'!B:B,0))+K74+G74*INDEX('Employee Info'!E:E,MATCH('Payroll Calculator'!B74,'Employee Info'!B:B,0)))</f>
        <v/>
      </c>
      <c r="M74" s="30" t="str">
        <f>IFERROR(IF(B74="","",INDEX('Employee Info'!R:R,MATCH(B74,'Employee Info'!B:B,0))),"")</f>
        <v/>
      </c>
      <c r="N74" s="30" t="str">
        <f>IF($B74="","",SUM(F74:I74)*INDEX('Employee Info'!D:D,MATCH('Payroll Calculator'!B74,'Employee Info'!B:B,0))*INDEX('Employee Info'!L:L,MATCH('Payroll Calculator'!B74,'Employee Info'!B:B,0)))</f>
        <v/>
      </c>
      <c r="O74" s="80"/>
      <c r="P74" s="80"/>
      <c r="Q74" s="30" t="str">
        <f>IF($B74="","",L74*Setup!$E$7)</f>
        <v/>
      </c>
      <c r="R74" s="30" t="str">
        <f>IF($B74="","",SUM(L74-M74-N74)*Setup!$E$5)</f>
        <v/>
      </c>
      <c r="S74" s="30" t="str">
        <f>IF($B74="","",SUM(L74-M74-N74)*Setup!$E$6)</f>
        <v/>
      </c>
      <c r="T74" s="80"/>
      <c r="U74" s="30" t="str">
        <f t="shared" si="3"/>
        <v/>
      </c>
    </row>
    <row r="75" spans="2:21" x14ac:dyDescent="0.2">
      <c r="B75" s="71"/>
      <c r="C75" s="40" t="str">
        <f>IF(B75="","",INDEX('Employee Info'!C:C,MATCH('Payroll Calculator'!B75,'Employee Info'!B:B,0)))</f>
        <v/>
      </c>
      <c r="D75" s="38" t="str">
        <f>IF(B75="","",Setup!$H$5)</f>
        <v/>
      </c>
      <c r="E75" s="38" t="str">
        <f>IF(B75="","",Setup!$H$6)</f>
        <v/>
      </c>
      <c r="F75" s="71"/>
      <c r="G75" s="71"/>
      <c r="H75" s="71"/>
      <c r="I75" s="71"/>
      <c r="J75" s="42" t="str">
        <f t="shared" si="4"/>
        <v/>
      </c>
      <c r="K75" s="71"/>
      <c r="L75" s="36" t="str">
        <f>IF(B75="","",SUM(F75:I75)*INDEX('Employee Info'!D:D,MATCH('Payroll Calculator'!B75,'Employee Info'!B:B,0))+K75+G75*INDEX('Employee Info'!E:E,MATCH('Payroll Calculator'!B75,'Employee Info'!B:B,0)))</f>
        <v/>
      </c>
      <c r="M75" s="30" t="str">
        <f>IFERROR(IF(B75="","",INDEX('Employee Info'!R:R,MATCH(B75,'Employee Info'!B:B,0))),"")</f>
        <v/>
      </c>
      <c r="N75" s="30" t="str">
        <f>IF($B75="","",SUM(F75:I75)*INDEX('Employee Info'!D:D,MATCH('Payroll Calculator'!B75,'Employee Info'!B:B,0))*INDEX('Employee Info'!L:L,MATCH('Payroll Calculator'!B75,'Employee Info'!B:B,0)))</f>
        <v/>
      </c>
      <c r="O75" s="80"/>
      <c r="P75" s="80"/>
      <c r="Q75" s="30" t="str">
        <f>IF($B75="","",L75*Setup!$E$7)</f>
        <v/>
      </c>
      <c r="R75" s="30" t="str">
        <f>IF($B75="","",SUM(L75-M75-N75)*Setup!$E$5)</f>
        <v/>
      </c>
      <c r="S75" s="30" t="str">
        <f>IF($B75="","",SUM(L75-M75-N75)*Setup!$E$6)</f>
        <v/>
      </c>
      <c r="T75" s="80"/>
      <c r="U75" s="30" t="str">
        <f t="shared" si="3"/>
        <v/>
      </c>
    </row>
    <row r="76" spans="2:21" x14ac:dyDescent="0.2">
      <c r="B76" s="71"/>
      <c r="C76" s="40" t="str">
        <f>IF(B76="","",INDEX('Employee Info'!C:C,MATCH('Payroll Calculator'!B76,'Employee Info'!B:B,0)))</f>
        <v/>
      </c>
      <c r="D76" s="38" t="str">
        <f>IF(B76="","",Setup!$H$5)</f>
        <v/>
      </c>
      <c r="E76" s="38" t="str">
        <f>IF(B76="","",Setup!$H$6)</f>
        <v/>
      </c>
      <c r="F76" s="71"/>
      <c r="G76" s="71"/>
      <c r="H76" s="71"/>
      <c r="I76" s="71"/>
      <c r="J76" s="42" t="str">
        <f t="shared" si="4"/>
        <v/>
      </c>
      <c r="K76" s="71"/>
      <c r="L76" s="36" t="str">
        <f>IF(B76="","",SUM(F76:I76)*INDEX('Employee Info'!D:D,MATCH('Payroll Calculator'!B76,'Employee Info'!B:B,0))+K76+G76*INDEX('Employee Info'!E:E,MATCH('Payroll Calculator'!B76,'Employee Info'!B:B,0)))</f>
        <v/>
      </c>
      <c r="M76" s="30" t="str">
        <f>IFERROR(IF(B76="","",INDEX('Employee Info'!R:R,MATCH(B76,'Employee Info'!B:B,0))),"")</f>
        <v/>
      </c>
      <c r="N76" s="30" t="str">
        <f>IF($B76="","",SUM(F76:I76)*INDEX('Employee Info'!D:D,MATCH('Payroll Calculator'!B76,'Employee Info'!B:B,0))*INDEX('Employee Info'!L:L,MATCH('Payroll Calculator'!B76,'Employee Info'!B:B,0)))</f>
        <v/>
      </c>
      <c r="O76" s="80"/>
      <c r="P76" s="80"/>
      <c r="Q76" s="30" t="str">
        <f>IF($B76="","",L76*Setup!$E$7)</f>
        <v/>
      </c>
      <c r="R76" s="30" t="str">
        <f>IF($B76="","",SUM(L76-M76-N76)*Setup!$E$5)</f>
        <v/>
      </c>
      <c r="S76" s="30" t="str">
        <f>IF($B76="","",SUM(L76-M76-N76)*Setup!$E$6)</f>
        <v/>
      </c>
      <c r="T76" s="80"/>
      <c r="U76" s="30" t="str">
        <f t="shared" si="3"/>
        <v/>
      </c>
    </row>
    <row r="77" spans="2:21" x14ac:dyDescent="0.2">
      <c r="B77" s="71"/>
      <c r="C77" s="40" t="str">
        <f>IF(B77="","",INDEX('Employee Info'!C:C,MATCH('Payroll Calculator'!B77,'Employee Info'!B:B,0)))</f>
        <v/>
      </c>
      <c r="D77" s="38" t="str">
        <f>IF(B77="","",Setup!$H$5)</f>
        <v/>
      </c>
      <c r="E77" s="38" t="str">
        <f>IF(B77="","",Setup!$H$6)</f>
        <v/>
      </c>
      <c r="F77" s="71"/>
      <c r="G77" s="71"/>
      <c r="H77" s="71"/>
      <c r="I77" s="71"/>
      <c r="J77" s="42" t="str">
        <f t="shared" si="4"/>
        <v/>
      </c>
      <c r="K77" s="71"/>
      <c r="L77" s="36" t="str">
        <f>IF(B77="","",SUM(F77:I77)*INDEX('Employee Info'!D:D,MATCH('Payroll Calculator'!B77,'Employee Info'!B:B,0))+K77+G77*INDEX('Employee Info'!E:E,MATCH('Payroll Calculator'!B77,'Employee Info'!B:B,0)))</f>
        <v/>
      </c>
      <c r="M77" s="30" t="str">
        <f>IFERROR(IF(B77="","",INDEX('Employee Info'!R:R,MATCH(B77,'Employee Info'!B:B,0))),"")</f>
        <v/>
      </c>
      <c r="N77" s="30" t="str">
        <f>IF($B77="","",SUM(F77:I77)*INDEX('Employee Info'!D:D,MATCH('Payroll Calculator'!B77,'Employee Info'!B:B,0))*INDEX('Employee Info'!L:L,MATCH('Payroll Calculator'!B77,'Employee Info'!B:B,0)))</f>
        <v/>
      </c>
      <c r="O77" s="80"/>
      <c r="P77" s="80"/>
      <c r="Q77" s="30" t="str">
        <f>IF($B77="","",L77*Setup!$E$7)</f>
        <v/>
      </c>
      <c r="R77" s="30" t="str">
        <f>IF($B77="","",SUM(L77-M77-N77)*Setup!$E$5)</f>
        <v/>
      </c>
      <c r="S77" s="30" t="str">
        <f>IF($B77="","",SUM(L77-M77-N77)*Setup!$E$6)</f>
        <v/>
      </c>
      <c r="T77" s="80"/>
      <c r="U77" s="30" t="str">
        <f t="shared" si="3"/>
        <v/>
      </c>
    </row>
    <row r="78" spans="2:21" x14ac:dyDescent="0.2">
      <c r="B78" s="71"/>
      <c r="C78" s="40" t="str">
        <f>IF(B78="","",INDEX('Employee Info'!C:C,MATCH('Payroll Calculator'!B78,'Employee Info'!B:B,0)))</f>
        <v/>
      </c>
      <c r="D78" s="38" t="str">
        <f>IF(B78="","",Setup!$H$5)</f>
        <v/>
      </c>
      <c r="E78" s="38" t="str">
        <f>IF(B78="","",Setup!$H$6)</f>
        <v/>
      </c>
      <c r="F78" s="71"/>
      <c r="G78" s="71"/>
      <c r="H78" s="71"/>
      <c r="I78" s="71"/>
      <c r="J78" s="42" t="str">
        <f t="shared" si="4"/>
        <v/>
      </c>
      <c r="K78" s="71"/>
      <c r="L78" s="36" t="str">
        <f>IF(B78="","",SUM(F78:I78)*INDEX('Employee Info'!D:D,MATCH('Payroll Calculator'!B78,'Employee Info'!B:B,0))+K78+G78*INDEX('Employee Info'!E:E,MATCH('Payroll Calculator'!B78,'Employee Info'!B:B,0)))</f>
        <v/>
      </c>
      <c r="M78" s="30" t="str">
        <f>IFERROR(IF(B78="","",INDEX('Employee Info'!R:R,MATCH(B78,'Employee Info'!B:B,0))),"")</f>
        <v/>
      </c>
      <c r="N78" s="30" t="str">
        <f>IF($B78="","",SUM(F78:I78)*INDEX('Employee Info'!D:D,MATCH('Payroll Calculator'!B78,'Employee Info'!B:B,0))*INDEX('Employee Info'!L:L,MATCH('Payroll Calculator'!B78,'Employee Info'!B:B,0)))</f>
        <v/>
      </c>
      <c r="O78" s="80"/>
      <c r="P78" s="80"/>
      <c r="Q78" s="30" t="str">
        <f>IF($B78="","",L78*Setup!$E$7)</f>
        <v/>
      </c>
      <c r="R78" s="30" t="str">
        <f>IF($B78="","",SUM(L78-M78-N78)*Setup!$E$5)</f>
        <v/>
      </c>
      <c r="S78" s="30" t="str">
        <f>IF($B78="","",SUM(L78-M78-N78)*Setup!$E$6)</f>
        <v/>
      </c>
      <c r="T78" s="80"/>
      <c r="U78" s="30" t="str">
        <f t="shared" si="3"/>
        <v/>
      </c>
    </row>
    <row r="79" spans="2:21" x14ac:dyDescent="0.2">
      <c r="B79" s="71"/>
      <c r="C79" s="40" t="str">
        <f>IF(B79="","",INDEX('Employee Info'!C:C,MATCH('Payroll Calculator'!B79,'Employee Info'!B:B,0)))</f>
        <v/>
      </c>
      <c r="D79" s="38" t="str">
        <f>IF(B79="","",Setup!$H$5)</f>
        <v/>
      </c>
      <c r="E79" s="38" t="str">
        <f>IF(B79="","",Setup!$H$6)</f>
        <v/>
      </c>
      <c r="F79" s="71"/>
      <c r="G79" s="71"/>
      <c r="H79" s="71"/>
      <c r="I79" s="71"/>
      <c r="J79" s="42" t="str">
        <f t="shared" si="4"/>
        <v/>
      </c>
      <c r="K79" s="71"/>
      <c r="L79" s="36" t="str">
        <f>IF(B79="","",SUM(F79:I79)*INDEX('Employee Info'!D:D,MATCH('Payroll Calculator'!B79,'Employee Info'!B:B,0))+K79+G79*INDEX('Employee Info'!E:E,MATCH('Payroll Calculator'!B79,'Employee Info'!B:B,0)))</f>
        <v/>
      </c>
      <c r="M79" s="30" t="str">
        <f>IFERROR(IF(B79="","",INDEX('Employee Info'!R:R,MATCH(B79,'Employee Info'!B:B,0))),"")</f>
        <v/>
      </c>
      <c r="N79" s="30" t="str">
        <f>IF($B79="","",SUM(F79:I79)*INDEX('Employee Info'!D:D,MATCH('Payroll Calculator'!B79,'Employee Info'!B:B,0))*INDEX('Employee Info'!L:L,MATCH('Payroll Calculator'!B79,'Employee Info'!B:B,0)))</f>
        <v/>
      </c>
      <c r="O79" s="80"/>
      <c r="P79" s="80"/>
      <c r="Q79" s="30" t="str">
        <f>IF($B79="","",L79*Setup!$E$7)</f>
        <v/>
      </c>
      <c r="R79" s="30" t="str">
        <f>IF($B79="","",SUM(L79-M79-N79)*Setup!$E$5)</f>
        <v/>
      </c>
      <c r="S79" s="30" t="str">
        <f>IF($B79="","",SUM(L79-M79-N79)*Setup!$E$6)</f>
        <v/>
      </c>
      <c r="T79" s="80"/>
      <c r="U79" s="30" t="str">
        <f t="shared" si="3"/>
        <v/>
      </c>
    </row>
    <row r="80" spans="2:21" x14ac:dyDescent="0.2">
      <c r="B80" s="71"/>
      <c r="C80" s="40" t="str">
        <f>IF(B80="","",INDEX('Employee Info'!C:C,MATCH('Payroll Calculator'!B80,'Employee Info'!B:B,0)))</f>
        <v/>
      </c>
      <c r="D80" s="38" t="str">
        <f>IF(B80="","",Setup!$H$5)</f>
        <v/>
      </c>
      <c r="E80" s="38" t="str">
        <f>IF(B80="","",Setup!$H$6)</f>
        <v/>
      </c>
      <c r="F80" s="71"/>
      <c r="G80" s="71"/>
      <c r="H80" s="71"/>
      <c r="I80" s="71"/>
      <c r="J80" s="42" t="str">
        <f t="shared" si="4"/>
        <v/>
      </c>
      <c r="K80" s="71"/>
      <c r="L80" s="36" t="str">
        <f>IF(B80="","",SUM(F80:I80)*INDEX('Employee Info'!D:D,MATCH('Payroll Calculator'!B80,'Employee Info'!B:B,0))+K80+G80*INDEX('Employee Info'!E:E,MATCH('Payroll Calculator'!B80,'Employee Info'!B:B,0)))</f>
        <v/>
      </c>
      <c r="M80" s="30" t="str">
        <f>IFERROR(IF(B80="","",INDEX('Employee Info'!R:R,MATCH(B80,'Employee Info'!B:B,0))),"")</f>
        <v/>
      </c>
      <c r="N80" s="30" t="str">
        <f>IF($B80="","",SUM(F80:I80)*INDEX('Employee Info'!D:D,MATCH('Payroll Calculator'!B80,'Employee Info'!B:B,0))*INDEX('Employee Info'!L:L,MATCH('Payroll Calculator'!B80,'Employee Info'!B:B,0)))</f>
        <v/>
      </c>
      <c r="O80" s="80"/>
      <c r="P80" s="80"/>
      <c r="Q80" s="30" t="str">
        <f>IF($B80="","",L80*Setup!$E$7)</f>
        <v/>
      </c>
      <c r="R80" s="30" t="str">
        <f>IF($B80="","",SUM(L80-M80-N80)*Setup!$E$5)</f>
        <v/>
      </c>
      <c r="S80" s="30" t="str">
        <f>IF($B80="","",SUM(L80-M80-N80)*Setup!$E$6)</f>
        <v/>
      </c>
      <c r="T80" s="80"/>
      <c r="U80" s="30" t="str">
        <f t="shared" si="3"/>
        <v/>
      </c>
    </row>
    <row r="81" spans="2:21" x14ac:dyDescent="0.2">
      <c r="B81" s="71"/>
      <c r="C81" s="40" t="str">
        <f>IF(B81="","",INDEX('Employee Info'!C:C,MATCH('Payroll Calculator'!B81,'Employee Info'!B:B,0)))</f>
        <v/>
      </c>
      <c r="D81" s="38" t="str">
        <f>IF(B81="","",Setup!$H$5)</f>
        <v/>
      </c>
      <c r="E81" s="38" t="str">
        <f>IF(B81="","",Setup!$H$6)</f>
        <v/>
      </c>
      <c r="F81" s="71"/>
      <c r="G81" s="71"/>
      <c r="H81" s="71"/>
      <c r="I81" s="71"/>
      <c r="J81" s="42" t="str">
        <f t="shared" si="4"/>
        <v/>
      </c>
      <c r="K81" s="71"/>
      <c r="L81" s="36" t="str">
        <f>IF(B81="","",SUM(F81:I81)*INDEX('Employee Info'!D:D,MATCH('Payroll Calculator'!B81,'Employee Info'!B:B,0))+K81+G81*INDEX('Employee Info'!E:E,MATCH('Payroll Calculator'!B81,'Employee Info'!B:B,0)))</f>
        <v/>
      </c>
      <c r="M81" s="30" t="str">
        <f>IFERROR(IF(B81="","",INDEX('Employee Info'!R:R,MATCH(B81,'Employee Info'!B:B,0))),"")</f>
        <v/>
      </c>
      <c r="N81" s="30" t="str">
        <f>IF($B81="","",SUM(F81:I81)*INDEX('Employee Info'!D:D,MATCH('Payroll Calculator'!B81,'Employee Info'!B:B,0))*INDEX('Employee Info'!L:L,MATCH('Payroll Calculator'!B81,'Employee Info'!B:B,0)))</f>
        <v/>
      </c>
      <c r="O81" s="80"/>
      <c r="P81" s="80"/>
      <c r="Q81" s="30" t="str">
        <f>IF($B81="","",L81*Setup!$E$7)</f>
        <v/>
      </c>
      <c r="R81" s="30" t="str">
        <f>IF($B81="","",SUM(L81-M81-N81)*Setup!$E$5)</f>
        <v/>
      </c>
      <c r="S81" s="30" t="str">
        <f>IF($B81="","",SUM(L81-M81-N81)*Setup!$E$6)</f>
        <v/>
      </c>
      <c r="T81" s="80"/>
      <c r="U81" s="30" t="str">
        <f t="shared" si="3"/>
        <v/>
      </c>
    </row>
    <row r="82" spans="2:21" x14ac:dyDescent="0.2">
      <c r="B82" s="71"/>
      <c r="C82" s="40" t="str">
        <f>IF(B82="","",INDEX('Employee Info'!C:C,MATCH('Payroll Calculator'!B82,'Employee Info'!B:B,0)))</f>
        <v/>
      </c>
      <c r="D82" s="38" t="str">
        <f>IF(B82="","",Setup!$H$5)</f>
        <v/>
      </c>
      <c r="E82" s="38" t="str">
        <f>IF(B82="","",Setup!$H$6)</f>
        <v/>
      </c>
      <c r="F82" s="71"/>
      <c r="G82" s="71"/>
      <c r="H82" s="71"/>
      <c r="I82" s="71"/>
      <c r="J82" s="42" t="str">
        <f t="shared" si="4"/>
        <v/>
      </c>
      <c r="K82" s="71"/>
      <c r="L82" s="36" t="str">
        <f>IF(B82="","",SUM(F82:I82)*INDEX('Employee Info'!D:D,MATCH('Payroll Calculator'!B82,'Employee Info'!B:B,0))+K82+G82*INDEX('Employee Info'!E:E,MATCH('Payroll Calculator'!B82,'Employee Info'!B:B,0)))</f>
        <v/>
      </c>
      <c r="M82" s="30" t="str">
        <f>IFERROR(IF(B82="","",INDEX('Employee Info'!R:R,MATCH(B82,'Employee Info'!B:B,0))),"")</f>
        <v/>
      </c>
      <c r="N82" s="30" t="str">
        <f>IF($B82="","",SUM(F82:I82)*INDEX('Employee Info'!D:D,MATCH('Payroll Calculator'!B82,'Employee Info'!B:B,0))*INDEX('Employee Info'!L:L,MATCH('Payroll Calculator'!B82,'Employee Info'!B:B,0)))</f>
        <v/>
      </c>
      <c r="O82" s="80"/>
      <c r="P82" s="80"/>
      <c r="Q82" s="30" t="str">
        <f>IF($B82="","",L82*Setup!$E$7)</f>
        <v/>
      </c>
      <c r="R82" s="30" t="str">
        <f>IF($B82="","",SUM(L82-M82-N82)*Setup!$E$5)</f>
        <v/>
      </c>
      <c r="S82" s="30" t="str">
        <f>IF($B82="","",SUM(L82-M82-N82)*Setup!$E$6)</f>
        <v/>
      </c>
      <c r="T82" s="80"/>
      <c r="U82" s="30" t="str">
        <f t="shared" si="3"/>
        <v/>
      </c>
    </row>
    <row r="83" spans="2:21" x14ac:dyDescent="0.2">
      <c r="B83" s="71"/>
      <c r="C83" s="40" t="str">
        <f>IF(B83="","",INDEX('Employee Info'!C:C,MATCH('Payroll Calculator'!B83,'Employee Info'!B:B,0)))</f>
        <v/>
      </c>
      <c r="D83" s="38" t="str">
        <f>IF(B83="","",Setup!$H$5)</f>
        <v/>
      </c>
      <c r="E83" s="38" t="str">
        <f>IF(B83="","",Setup!$H$6)</f>
        <v/>
      </c>
      <c r="F83" s="71"/>
      <c r="G83" s="71"/>
      <c r="H83" s="71"/>
      <c r="I83" s="71"/>
      <c r="J83" s="42" t="str">
        <f t="shared" si="4"/>
        <v/>
      </c>
      <c r="K83" s="71"/>
      <c r="L83" s="36" t="str">
        <f>IF(B83="","",SUM(F83:I83)*INDEX('Employee Info'!D:D,MATCH('Payroll Calculator'!B83,'Employee Info'!B:B,0))+K83+G83*INDEX('Employee Info'!E:E,MATCH('Payroll Calculator'!B83,'Employee Info'!B:B,0)))</f>
        <v/>
      </c>
      <c r="M83" s="30" t="str">
        <f>IFERROR(IF(B83="","",INDEX('Employee Info'!R:R,MATCH(B83,'Employee Info'!B:B,0))),"")</f>
        <v/>
      </c>
      <c r="N83" s="30" t="str">
        <f>IF($B83="","",SUM(F83:I83)*INDEX('Employee Info'!D:D,MATCH('Payroll Calculator'!B83,'Employee Info'!B:B,0))*INDEX('Employee Info'!L:L,MATCH('Payroll Calculator'!B83,'Employee Info'!B:B,0)))</f>
        <v/>
      </c>
      <c r="O83" s="80"/>
      <c r="P83" s="80"/>
      <c r="Q83" s="30" t="str">
        <f>IF($B83="","",L83*Setup!$E$7)</f>
        <v/>
      </c>
      <c r="R83" s="30" t="str">
        <f>IF($B83="","",SUM(L83-M83-N83)*Setup!$E$5)</f>
        <v/>
      </c>
      <c r="S83" s="30" t="str">
        <f>IF($B83="","",SUM(L83-M83-N83)*Setup!$E$6)</f>
        <v/>
      </c>
      <c r="T83" s="80"/>
      <c r="U83" s="30" t="str">
        <f t="shared" si="3"/>
        <v/>
      </c>
    </row>
    <row r="84" spans="2:21" x14ac:dyDescent="0.2">
      <c r="B84" s="71"/>
      <c r="C84" s="40" t="str">
        <f>IF(B84="","",INDEX('Employee Info'!C:C,MATCH('Payroll Calculator'!B84,'Employee Info'!B:B,0)))</f>
        <v/>
      </c>
      <c r="D84" s="38" t="str">
        <f>IF(B84="","",Setup!$H$5)</f>
        <v/>
      </c>
      <c r="E84" s="38" t="str">
        <f>IF(B84="","",Setup!$H$6)</f>
        <v/>
      </c>
      <c r="F84" s="71"/>
      <c r="G84" s="71"/>
      <c r="H84" s="71"/>
      <c r="I84" s="71"/>
      <c r="J84" s="42" t="str">
        <f t="shared" si="4"/>
        <v/>
      </c>
      <c r="K84" s="71"/>
      <c r="L84" s="36" t="str">
        <f>IF(B84="","",SUM(F84:I84)*INDEX('Employee Info'!D:D,MATCH('Payroll Calculator'!B84,'Employee Info'!B:B,0))+K84+G84*INDEX('Employee Info'!E:E,MATCH('Payroll Calculator'!B84,'Employee Info'!B:B,0)))</f>
        <v/>
      </c>
      <c r="M84" s="30" t="str">
        <f>IFERROR(IF(B84="","",INDEX('Employee Info'!R:R,MATCH(B84,'Employee Info'!B:B,0))),"")</f>
        <v/>
      </c>
      <c r="N84" s="30" t="str">
        <f>IF($B84="","",SUM(F84:I84)*INDEX('Employee Info'!D:D,MATCH('Payroll Calculator'!B84,'Employee Info'!B:B,0))*INDEX('Employee Info'!L:L,MATCH('Payroll Calculator'!B84,'Employee Info'!B:B,0)))</f>
        <v/>
      </c>
      <c r="O84" s="80"/>
      <c r="P84" s="80"/>
      <c r="Q84" s="30" t="str">
        <f>IF($B84="","",L84*Setup!$E$7)</f>
        <v/>
      </c>
      <c r="R84" s="30" t="str">
        <f>IF($B84="","",SUM(L84-M84-N84)*Setup!$E$5)</f>
        <v/>
      </c>
      <c r="S84" s="30" t="str">
        <f>IF($B84="","",SUM(L84-M84-N84)*Setup!$E$6)</f>
        <v/>
      </c>
      <c r="T84" s="80"/>
      <c r="U84" s="30" t="str">
        <f t="shared" si="3"/>
        <v/>
      </c>
    </row>
    <row r="85" spans="2:21" x14ac:dyDescent="0.2">
      <c r="B85" s="71"/>
      <c r="C85" s="40" t="str">
        <f>IF(B85="","",INDEX('Employee Info'!C:C,MATCH('Payroll Calculator'!B85,'Employee Info'!B:B,0)))</f>
        <v/>
      </c>
      <c r="D85" s="38" t="str">
        <f>IF(B85="","",Setup!$H$5)</f>
        <v/>
      </c>
      <c r="E85" s="38" t="str">
        <f>IF(B85="","",Setup!$H$6)</f>
        <v/>
      </c>
      <c r="F85" s="71"/>
      <c r="G85" s="71"/>
      <c r="H85" s="71"/>
      <c r="I85" s="71"/>
      <c r="J85" s="42" t="str">
        <f t="shared" si="4"/>
        <v/>
      </c>
      <c r="K85" s="71"/>
      <c r="L85" s="36" t="str">
        <f>IF(B85="","",SUM(F85:I85)*INDEX('Employee Info'!D:D,MATCH('Payroll Calculator'!B85,'Employee Info'!B:B,0))+K85+G85*INDEX('Employee Info'!E:E,MATCH('Payroll Calculator'!B85,'Employee Info'!B:B,0)))</f>
        <v/>
      </c>
      <c r="M85" s="30" t="str">
        <f>IFERROR(IF(B85="","",INDEX('Employee Info'!R:R,MATCH(B85,'Employee Info'!B:B,0))),"")</f>
        <v/>
      </c>
      <c r="N85" s="30" t="str">
        <f>IF($B85="","",SUM(F85:I85)*INDEX('Employee Info'!D:D,MATCH('Payroll Calculator'!B85,'Employee Info'!B:B,0))*INDEX('Employee Info'!L:L,MATCH('Payroll Calculator'!B85,'Employee Info'!B:B,0)))</f>
        <v/>
      </c>
      <c r="O85" s="80"/>
      <c r="P85" s="80"/>
      <c r="Q85" s="30" t="str">
        <f>IF($B85="","",L85*Setup!$E$7)</f>
        <v/>
      </c>
      <c r="R85" s="30" t="str">
        <f>IF($B85="","",SUM(L85-M85-N85)*Setup!$E$5)</f>
        <v/>
      </c>
      <c r="S85" s="30" t="str">
        <f>IF($B85="","",SUM(L85-M85-N85)*Setup!$E$6)</f>
        <v/>
      </c>
      <c r="T85" s="80"/>
      <c r="U85" s="30" t="str">
        <f t="shared" si="3"/>
        <v/>
      </c>
    </row>
    <row r="86" spans="2:21" x14ac:dyDescent="0.2">
      <c r="B86" s="71"/>
      <c r="C86" s="40" t="str">
        <f>IF(B86="","",INDEX('Employee Info'!C:C,MATCH('Payroll Calculator'!B86,'Employee Info'!B:B,0)))</f>
        <v/>
      </c>
      <c r="D86" s="38" t="str">
        <f>IF(B86="","",Setup!$H$5)</f>
        <v/>
      </c>
      <c r="E86" s="38" t="str">
        <f>IF(B86="","",Setup!$H$6)</f>
        <v/>
      </c>
      <c r="F86" s="71"/>
      <c r="G86" s="71"/>
      <c r="H86" s="71"/>
      <c r="I86" s="71"/>
      <c r="J86" s="42" t="str">
        <f t="shared" si="4"/>
        <v/>
      </c>
      <c r="K86" s="71"/>
      <c r="L86" s="36" t="str">
        <f>IF(B86="","",SUM(F86:I86)*INDEX('Employee Info'!D:D,MATCH('Payroll Calculator'!B86,'Employee Info'!B:B,0))+K86+G86*INDEX('Employee Info'!E:E,MATCH('Payroll Calculator'!B86,'Employee Info'!B:B,0)))</f>
        <v/>
      </c>
      <c r="M86" s="30" t="str">
        <f>IFERROR(IF(B86="","",INDEX('Employee Info'!R:R,MATCH(B86,'Employee Info'!B:B,0))),"")</f>
        <v/>
      </c>
      <c r="N86" s="30" t="str">
        <f>IF($B86="","",SUM(F86:I86)*INDEX('Employee Info'!D:D,MATCH('Payroll Calculator'!B86,'Employee Info'!B:B,0))*INDEX('Employee Info'!L:L,MATCH('Payroll Calculator'!B86,'Employee Info'!B:B,0)))</f>
        <v/>
      </c>
      <c r="O86" s="80"/>
      <c r="P86" s="80"/>
      <c r="Q86" s="30" t="str">
        <f>IF($B86="","",L86*Setup!$E$7)</f>
        <v/>
      </c>
      <c r="R86" s="30" t="str">
        <f>IF($B86="","",SUM(L86-M86-N86)*Setup!$E$5)</f>
        <v/>
      </c>
      <c r="S86" s="30" t="str">
        <f>IF($B86="","",SUM(L86-M86-N86)*Setup!$E$6)</f>
        <v/>
      </c>
      <c r="T86" s="80"/>
      <c r="U86" s="30" t="str">
        <f t="shared" si="3"/>
        <v/>
      </c>
    </row>
    <row r="87" spans="2:21" x14ac:dyDescent="0.2">
      <c r="B87" s="71"/>
      <c r="C87" s="40" t="str">
        <f>IF(B87="","",INDEX('Employee Info'!C:C,MATCH('Payroll Calculator'!B87,'Employee Info'!B:B,0)))</f>
        <v/>
      </c>
      <c r="D87" s="38" t="str">
        <f>IF(B87="","",Setup!$H$5)</f>
        <v/>
      </c>
      <c r="E87" s="38" t="str">
        <f>IF(B87="","",Setup!$H$6)</f>
        <v/>
      </c>
      <c r="F87" s="71"/>
      <c r="G87" s="71"/>
      <c r="H87" s="71"/>
      <c r="I87" s="71"/>
      <c r="J87" s="42" t="str">
        <f t="shared" si="4"/>
        <v/>
      </c>
      <c r="K87" s="71"/>
      <c r="L87" s="36" t="str">
        <f>IF(B87="","",SUM(F87:I87)*INDEX('Employee Info'!D:D,MATCH('Payroll Calculator'!B87,'Employee Info'!B:B,0))+K87+G87*INDEX('Employee Info'!E:E,MATCH('Payroll Calculator'!B87,'Employee Info'!B:B,0)))</f>
        <v/>
      </c>
      <c r="M87" s="30" t="str">
        <f>IFERROR(IF(B87="","",INDEX('Employee Info'!R:R,MATCH(B87,'Employee Info'!B:B,0))),"")</f>
        <v/>
      </c>
      <c r="N87" s="30" t="str">
        <f>IF($B87="","",SUM(F87:I87)*INDEX('Employee Info'!D:D,MATCH('Payroll Calculator'!B87,'Employee Info'!B:B,0))*INDEX('Employee Info'!L:L,MATCH('Payroll Calculator'!B87,'Employee Info'!B:B,0)))</f>
        <v/>
      </c>
      <c r="O87" s="80"/>
      <c r="P87" s="80"/>
      <c r="Q87" s="30" t="str">
        <f>IF($B87="","",L87*Setup!$E$7)</f>
        <v/>
      </c>
      <c r="R87" s="30" t="str">
        <f>IF($B87="","",SUM(L87-M87-N87)*Setup!$E$5)</f>
        <v/>
      </c>
      <c r="S87" s="30" t="str">
        <f>IF($B87="","",SUM(L87-M87-N87)*Setup!$E$6)</f>
        <v/>
      </c>
      <c r="T87" s="80"/>
      <c r="U87" s="30" t="str">
        <f t="shared" si="3"/>
        <v/>
      </c>
    </row>
    <row r="88" spans="2:21" x14ac:dyDescent="0.2">
      <c r="B88" s="71"/>
      <c r="C88" s="40" t="str">
        <f>IF(B88="","",INDEX('Employee Info'!C:C,MATCH('Payroll Calculator'!B88,'Employee Info'!B:B,0)))</f>
        <v/>
      </c>
      <c r="D88" s="38" t="str">
        <f>IF(B88="","",Setup!$H$5)</f>
        <v/>
      </c>
      <c r="E88" s="38" t="str">
        <f>IF(B88="","",Setup!$H$6)</f>
        <v/>
      </c>
      <c r="F88" s="71"/>
      <c r="G88" s="71"/>
      <c r="H88" s="71"/>
      <c r="I88" s="71"/>
      <c r="J88" s="42" t="str">
        <f t="shared" si="4"/>
        <v/>
      </c>
      <c r="K88" s="71"/>
      <c r="L88" s="36" t="str">
        <f>IF(B88="","",SUM(F88:I88)*INDEX('Employee Info'!D:D,MATCH('Payroll Calculator'!B88,'Employee Info'!B:B,0))+K88+G88*INDEX('Employee Info'!E:E,MATCH('Payroll Calculator'!B88,'Employee Info'!B:B,0)))</f>
        <v/>
      </c>
      <c r="M88" s="30" t="str">
        <f>IFERROR(IF(B88="","",INDEX('Employee Info'!R:R,MATCH(B88,'Employee Info'!B:B,0))),"")</f>
        <v/>
      </c>
      <c r="N88" s="30" t="str">
        <f>IF($B88="","",SUM(F88:I88)*INDEX('Employee Info'!D:D,MATCH('Payroll Calculator'!B88,'Employee Info'!B:B,0))*INDEX('Employee Info'!L:L,MATCH('Payroll Calculator'!B88,'Employee Info'!B:B,0)))</f>
        <v/>
      </c>
      <c r="O88" s="80"/>
      <c r="P88" s="80"/>
      <c r="Q88" s="30" t="str">
        <f>IF($B88="","",L88*Setup!$E$7)</f>
        <v/>
      </c>
      <c r="R88" s="30" t="str">
        <f>IF($B88="","",SUM(L88-M88-N88)*Setup!$E$5)</f>
        <v/>
      </c>
      <c r="S88" s="30" t="str">
        <f>IF($B88="","",SUM(L88-M88-N88)*Setup!$E$6)</f>
        <v/>
      </c>
      <c r="T88" s="80"/>
      <c r="U88" s="30" t="str">
        <f t="shared" si="3"/>
        <v/>
      </c>
    </row>
    <row r="89" spans="2:21" x14ac:dyDescent="0.2">
      <c r="B89" s="71"/>
      <c r="C89" s="40" t="str">
        <f>IF(B89="","",INDEX('Employee Info'!C:C,MATCH('Payroll Calculator'!B89,'Employee Info'!B:B,0)))</f>
        <v/>
      </c>
      <c r="D89" s="38" t="str">
        <f>IF(B89="","",Setup!$H$5)</f>
        <v/>
      </c>
      <c r="E89" s="38" t="str">
        <f>IF(B89="","",Setup!$H$6)</f>
        <v/>
      </c>
      <c r="F89" s="71"/>
      <c r="G89" s="71"/>
      <c r="H89" s="71"/>
      <c r="I89" s="71"/>
      <c r="J89" s="42" t="str">
        <f t="shared" si="4"/>
        <v/>
      </c>
      <c r="K89" s="71"/>
      <c r="L89" s="36" t="str">
        <f>IF(B89="","",SUM(F89:I89)*INDEX('Employee Info'!D:D,MATCH('Payroll Calculator'!B89,'Employee Info'!B:B,0))+K89+G89*INDEX('Employee Info'!E:E,MATCH('Payroll Calculator'!B89,'Employee Info'!B:B,0)))</f>
        <v/>
      </c>
      <c r="M89" s="30" t="str">
        <f>IFERROR(IF(B89="","",INDEX('Employee Info'!R:R,MATCH(B89,'Employee Info'!B:B,0))),"")</f>
        <v/>
      </c>
      <c r="N89" s="30" t="str">
        <f>IF($B89="","",SUM(F89:I89)*INDEX('Employee Info'!D:D,MATCH('Payroll Calculator'!B89,'Employee Info'!B:B,0))*INDEX('Employee Info'!L:L,MATCH('Payroll Calculator'!B89,'Employee Info'!B:B,0)))</f>
        <v/>
      </c>
      <c r="O89" s="80"/>
      <c r="P89" s="80"/>
      <c r="Q89" s="30" t="str">
        <f>IF($B89="","",L89*Setup!$E$7)</f>
        <v/>
      </c>
      <c r="R89" s="30" t="str">
        <f>IF($B89="","",SUM(L89-M89-N89)*Setup!$E$5)</f>
        <v/>
      </c>
      <c r="S89" s="30" t="str">
        <f>IF($B89="","",SUM(L89-M89-N89)*Setup!$E$6)</f>
        <v/>
      </c>
      <c r="T89" s="80"/>
      <c r="U89" s="30" t="str">
        <f t="shared" si="3"/>
        <v/>
      </c>
    </row>
    <row r="90" spans="2:21" x14ac:dyDescent="0.2">
      <c r="B90" s="71"/>
      <c r="C90" s="40" t="str">
        <f>IF(B90="","",INDEX('Employee Info'!C:C,MATCH('Payroll Calculator'!B90,'Employee Info'!B:B,0)))</f>
        <v/>
      </c>
      <c r="D90" s="38" t="str">
        <f>IF(B90="","",Setup!$H$5)</f>
        <v/>
      </c>
      <c r="E90" s="38" t="str">
        <f>IF(B90="","",Setup!$H$6)</f>
        <v/>
      </c>
      <c r="F90" s="71"/>
      <c r="G90" s="71"/>
      <c r="H90" s="71"/>
      <c r="I90" s="71"/>
      <c r="J90" s="42" t="str">
        <f t="shared" si="4"/>
        <v/>
      </c>
      <c r="K90" s="71"/>
      <c r="L90" s="36" t="str">
        <f>IF(B90="","",SUM(F90:I90)*INDEX('Employee Info'!D:D,MATCH('Payroll Calculator'!B90,'Employee Info'!B:B,0))+K90+G90*INDEX('Employee Info'!E:E,MATCH('Payroll Calculator'!B90,'Employee Info'!B:B,0)))</f>
        <v/>
      </c>
      <c r="M90" s="30" t="str">
        <f>IFERROR(IF(B90="","",INDEX('Employee Info'!R:R,MATCH(B90,'Employee Info'!B:B,0))),"")</f>
        <v/>
      </c>
      <c r="N90" s="30" t="str">
        <f>IF($B90="","",SUM(F90:I90)*INDEX('Employee Info'!D:D,MATCH('Payroll Calculator'!B90,'Employee Info'!B:B,0))*INDEX('Employee Info'!L:L,MATCH('Payroll Calculator'!B90,'Employee Info'!B:B,0)))</f>
        <v/>
      </c>
      <c r="O90" s="80"/>
      <c r="P90" s="80"/>
      <c r="Q90" s="30" t="str">
        <f>IF($B90="","",L90*Setup!$E$7)</f>
        <v/>
      </c>
      <c r="R90" s="30" t="str">
        <f>IF($B90="","",SUM(L90-M90-N90)*Setup!$E$5)</f>
        <v/>
      </c>
      <c r="S90" s="30" t="str">
        <f>IF($B90="","",SUM(L90-M90-N90)*Setup!$E$6)</f>
        <v/>
      </c>
      <c r="T90" s="80"/>
      <c r="U90" s="30" t="str">
        <f t="shared" si="3"/>
        <v/>
      </c>
    </row>
    <row r="91" spans="2:21" x14ac:dyDescent="0.2">
      <c r="B91" s="71"/>
      <c r="C91" s="40" t="str">
        <f>IF(B91="","",INDEX('Employee Info'!C:C,MATCH('Payroll Calculator'!B91,'Employee Info'!B:B,0)))</f>
        <v/>
      </c>
      <c r="D91" s="38" t="str">
        <f>IF(B91="","",Setup!$H$5)</f>
        <v/>
      </c>
      <c r="E91" s="38" t="str">
        <f>IF(B91="","",Setup!$H$6)</f>
        <v/>
      </c>
      <c r="F91" s="71"/>
      <c r="G91" s="71"/>
      <c r="H91" s="71"/>
      <c r="I91" s="71"/>
      <c r="J91" s="42" t="str">
        <f t="shared" si="4"/>
        <v/>
      </c>
      <c r="K91" s="71"/>
      <c r="L91" s="36" t="str">
        <f>IF(B91="","",SUM(F91:I91)*INDEX('Employee Info'!D:D,MATCH('Payroll Calculator'!B91,'Employee Info'!B:B,0))+K91+G91*INDEX('Employee Info'!E:E,MATCH('Payroll Calculator'!B91,'Employee Info'!B:B,0)))</f>
        <v/>
      </c>
      <c r="M91" s="30" t="str">
        <f>IFERROR(IF(B91="","",INDEX('Employee Info'!R:R,MATCH(B91,'Employee Info'!B:B,0))),"")</f>
        <v/>
      </c>
      <c r="N91" s="30" t="str">
        <f>IF($B91="","",SUM(F91:I91)*INDEX('Employee Info'!D:D,MATCH('Payroll Calculator'!B91,'Employee Info'!B:B,0))*INDEX('Employee Info'!L:L,MATCH('Payroll Calculator'!B91,'Employee Info'!B:B,0)))</f>
        <v/>
      </c>
      <c r="O91" s="80"/>
      <c r="P91" s="80"/>
      <c r="Q91" s="30" t="str">
        <f>IF($B91="","",L91*Setup!$E$7)</f>
        <v/>
      </c>
      <c r="R91" s="30" t="str">
        <f>IF($B91="","",SUM(L91-M91-N91)*Setup!$E$5)</f>
        <v/>
      </c>
      <c r="S91" s="30" t="str">
        <f>IF($B91="","",SUM(L91-M91-N91)*Setup!$E$6)</f>
        <v/>
      </c>
      <c r="T91" s="80"/>
      <c r="U91" s="30" t="str">
        <f t="shared" si="3"/>
        <v/>
      </c>
    </row>
    <row r="92" spans="2:21" x14ac:dyDescent="0.2">
      <c r="B92" s="71"/>
      <c r="C92" s="40" t="str">
        <f>IF(B92="","",INDEX('Employee Info'!C:C,MATCH('Payroll Calculator'!B92,'Employee Info'!B:B,0)))</f>
        <v/>
      </c>
      <c r="D92" s="38" t="str">
        <f>IF(B92="","",Setup!$H$5)</f>
        <v/>
      </c>
      <c r="E92" s="38" t="str">
        <f>IF(B92="","",Setup!$H$6)</f>
        <v/>
      </c>
      <c r="F92" s="71"/>
      <c r="G92" s="71"/>
      <c r="H92" s="71"/>
      <c r="I92" s="71"/>
      <c r="J92" s="42" t="str">
        <f t="shared" si="4"/>
        <v/>
      </c>
      <c r="K92" s="71"/>
      <c r="L92" s="36" t="str">
        <f>IF(B92="","",SUM(F92:I92)*INDEX('Employee Info'!D:D,MATCH('Payroll Calculator'!B92,'Employee Info'!B:B,0))+K92+G92*INDEX('Employee Info'!E:E,MATCH('Payroll Calculator'!B92,'Employee Info'!B:B,0)))</f>
        <v/>
      </c>
      <c r="M92" s="30" t="str">
        <f>IFERROR(IF(B92="","",INDEX('Employee Info'!R:R,MATCH(B92,'Employee Info'!B:B,0))),"")</f>
        <v/>
      </c>
      <c r="N92" s="30" t="str">
        <f>IF($B92="","",SUM(F92:I92)*INDEX('Employee Info'!D:D,MATCH('Payroll Calculator'!B92,'Employee Info'!B:B,0))*INDEX('Employee Info'!L:L,MATCH('Payroll Calculator'!B92,'Employee Info'!B:B,0)))</f>
        <v/>
      </c>
      <c r="O92" s="80"/>
      <c r="P92" s="80"/>
      <c r="Q92" s="30" t="str">
        <f>IF($B92="","",L92*Setup!$E$7)</f>
        <v/>
      </c>
      <c r="R92" s="30" t="str">
        <f>IF($B92="","",SUM(L92-M92-N92)*Setup!$E$5)</f>
        <v/>
      </c>
      <c r="S92" s="30" t="str">
        <f>IF($B92="","",SUM(L92-M92-N92)*Setup!$E$6)</f>
        <v/>
      </c>
      <c r="T92" s="80"/>
      <c r="U92" s="30" t="str">
        <f t="shared" si="3"/>
        <v/>
      </c>
    </row>
    <row r="93" spans="2:21" x14ac:dyDescent="0.2">
      <c r="B93" s="71"/>
      <c r="C93" s="40" t="str">
        <f>IF(B93="","",INDEX('Employee Info'!C:C,MATCH('Payroll Calculator'!B93,'Employee Info'!B:B,0)))</f>
        <v/>
      </c>
      <c r="D93" s="38" t="str">
        <f>IF(B93="","",Setup!$H$5)</f>
        <v/>
      </c>
      <c r="E93" s="38" t="str">
        <f>IF(B93="","",Setup!$H$6)</f>
        <v/>
      </c>
      <c r="F93" s="71"/>
      <c r="G93" s="71"/>
      <c r="H93" s="71"/>
      <c r="I93" s="71"/>
      <c r="J93" s="42" t="str">
        <f t="shared" si="4"/>
        <v/>
      </c>
      <c r="K93" s="71"/>
      <c r="L93" s="36" t="str">
        <f>IF(B93="","",SUM(F93:I93)*INDEX('Employee Info'!D:D,MATCH('Payroll Calculator'!B93,'Employee Info'!B:B,0))+K93+G93*INDEX('Employee Info'!E:E,MATCH('Payroll Calculator'!B93,'Employee Info'!B:B,0)))</f>
        <v/>
      </c>
      <c r="M93" s="30" t="str">
        <f>IFERROR(IF(B93="","",INDEX('Employee Info'!R:R,MATCH(B93,'Employee Info'!B:B,0))),"")</f>
        <v/>
      </c>
      <c r="N93" s="30" t="str">
        <f>IF($B93="","",SUM(F93:I93)*INDEX('Employee Info'!D:D,MATCH('Payroll Calculator'!B93,'Employee Info'!B:B,0))*INDEX('Employee Info'!L:L,MATCH('Payroll Calculator'!B93,'Employee Info'!B:B,0)))</f>
        <v/>
      </c>
      <c r="O93" s="80"/>
      <c r="P93" s="80"/>
      <c r="Q93" s="30" t="str">
        <f>IF($B93="","",L93*Setup!$E$7)</f>
        <v/>
      </c>
      <c r="R93" s="30" t="str">
        <f>IF($B93="","",SUM(L93-M93-N93)*Setup!$E$5)</f>
        <v/>
      </c>
      <c r="S93" s="30" t="str">
        <f>IF($B93="","",SUM(L93-M93-N93)*Setup!$E$6)</f>
        <v/>
      </c>
      <c r="T93" s="80"/>
      <c r="U93" s="30" t="str">
        <f t="shared" si="3"/>
        <v/>
      </c>
    </row>
    <row r="94" spans="2:21" x14ac:dyDescent="0.2">
      <c r="B94" s="71"/>
      <c r="C94" s="40" t="str">
        <f>IF(B94="","",INDEX('Employee Info'!C:C,MATCH('Payroll Calculator'!B94,'Employee Info'!B:B,0)))</f>
        <v/>
      </c>
      <c r="D94" s="38" t="str">
        <f>IF(B94="","",Setup!$H$5)</f>
        <v/>
      </c>
      <c r="E94" s="38" t="str">
        <f>IF(B94="","",Setup!$H$6)</f>
        <v/>
      </c>
      <c r="F94" s="71"/>
      <c r="G94" s="71"/>
      <c r="H94" s="71"/>
      <c r="I94" s="71"/>
      <c r="J94" s="42" t="str">
        <f t="shared" si="4"/>
        <v/>
      </c>
      <c r="K94" s="71"/>
      <c r="L94" s="36" t="str">
        <f>IF(B94="","",SUM(F94:I94)*INDEX('Employee Info'!D:D,MATCH('Payroll Calculator'!B94,'Employee Info'!B:B,0))+K94+G94*INDEX('Employee Info'!E:E,MATCH('Payroll Calculator'!B94,'Employee Info'!B:B,0)))</f>
        <v/>
      </c>
      <c r="M94" s="30" t="str">
        <f>IFERROR(IF(B94="","",INDEX('Employee Info'!R:R,MATCH(B94,'Employee Info'!B:B,0))),"")</f>
        <v/>
      </c>
      <c r="N94" s="30" t="str">
        <f>IF($B94="","",SUM(F94:I94)*INDEX('Employee Info'!D:D,MATCH('Payroll Calculator'!B94,'Employee Info'!B:B,0))*INDEX('Employee Info'!L:L,MATCH('Payroll Calculator'!B94,'Employee Info'!B:B,0)))</f>
        <v/>
      </c>
      <c r="O94" s="80"/>
      <c r="P94" s="80"/>
      <c r="Q94" s="30" t="str">
        <f>IF($B94="","",L94*Setup!$E$7)</f>
        <v/>
      </c>
      <c r="R94" s="30" t="str">
        <f>IF($B94="","",SUM(L94-M94-N94)*Setup!$E$5)</f>
        <v/>
      </c>
      <c r="S94" s="30" t="str">
        <f>IF($B94="","",SUM(L94-M94-N94)*Setup!$E$6)</f>
        <v/>
      </c>
      <c r="T94" s="80"/>
      <c r="U94" s="30" t="str">
        <f t="shared" si="3"/>
        <v/>
      </c>
    </row>
    <row r="95" spans="2:21" x14ac:dyDescent="0.2">
      <c r="B95" s="71"/>
      <c r="C95" s="40" t="str">
        <f>IF(B95="","",INDEX('Employee Info'!C:C,MATCH('Payroll Calculator'!B95,'Employee Info'!B:B,0)))</f>
        <v/>
      </c>
      <c r="D95" s="38" t="str">
        <f>IF(B95="","",Setup!$H$5)</f>
        <v/>
      </c>
      <c r="E95" s="38" t="str">
        <f>IF(B95="","",Setup!$H$6)</f>
        <v/>
      </c>
      <c r="F95" s="71"/>
      <c r="G95" s="71"/>
      <c r="H95" s="71"/>
      <c r="I95" s="71"/>
      <c r="J95" s="42" t="str">
        <f t="shared" si="4"/>
        <v/>
      </c>
      <c r="K95" s="71"/>
      <c r="L95" s="36" t="str">
        <f>IF(B95="","",SUM(F95:I95)*INDEX('Employee Info'!D:D,MATCH('Payroll Calculator'!B95,'Employee Info'!B:B,0))+K95+G95*INDEX('Employee Info'!E:E,MATCH('Payroll Calculator'!B95,'Employee Info'!B:B,0)))</f>
        <v/>
      </c>
      <c r="M95" s="30" t="str">
        <f>IFERROR(IF(B95="","",INDEX('Employee Info'!R:R,MATCH(B95,'Employee Info'!B:B,0))),"")</f>
        <v/>
      </c>
      <c r="N95" s="30" t="str">
        <f>IF($B95="","",SUM(F95:I95)*INDEX('Employee Info'!D:D,MATCH('Payroll Calculator'!B95,'Employee Info'!B:B,0))*INDEX('Employee Info'!L:L,MATCH('Payroll Calculator'!B95,'Employee Info'!B:B,0)))</f>
        <v/>
      </c>
      <c r="O95" s="80"/>
      <c r="P95" s="80"/>
      <c r="Q95" s="30" t="str">
        <f>IF($B95="","",L95*Setup!$E$7)</f>
        <v/>
      </c>
      <c r="R95" s="30" t="str">
        <f>IF($B95="","",SUM(L95-M95-N95)*Setup!$E$5)</f>
        <v/>
      </c>
      <c r="S95" s="30" t="str">
        <f>IF($B95="","",SUM(L95-M95-N95)*Setup!$E$6)</f>
        <v/>
      </c>
      <c r="T95" s="80"/>
      <c r="U95" s="30" t="str">
        <f t="shared" si="3"/>
        <v/>
      </c>
    </row>
    <row r="96" spans="2:21" x14ac:dyDescent="0.2">
      <c r="B96" s="71"/>
      <c r="C96" s="40" t="str">
        <f>IF(B96="","",INDEX('Employee Info'!C:C,MATCH('Payroll Calculator'!B96,'Employee Info'!B:B,0)))</f>
        <v/>
      </c>
      <c r="D96" s="38" t="str">
        <f>IF(B96="","",Setup!$H$5)</f>
        <v/>
      </c>
      <c r="E96" s="38" t="str">
        <f>IF(B96="","",Setup!$H$6)</f>
        <v/>
      </c>
      <c r="F96" s="71"/>
      <c r="G96" s="71"/>
      <c r="H96" s="71"/>
      <c r="I96" s="71"/>
      <c r="J96" s="42" t="str">
        <f t="shared" si="4"/>
        <v/>
      </c>
      <c r="K96" s="71"/>
      <c r="L96" s="36" t="str">
        <f>IF(B96="","",SUM(F96:I96)*INDEX('Employee Info'!D:D,MATCH('Payroll Calculator'!B96,'Employee Info'!B:B,0))+K96+G96*INDEX('Employee Info'!E:E,MATCH('Payroll Calculator'!B96,'Employee Info'!B:B,0)))</f>
        <v/>
      </c>
      <c r="M96" s="30" t="str">
        <f>IFERROR(IF(B96="","",INDEX('Employee Info'!R:R,MATCH(B96,'Employee Info'!B:B,0))),"")</f>
        <v/>
      </c>
      <c r="N96" s="30" t="str">
        <f>IF($B96="","",SUM(F96:I96)*INDEX('Employee Info'!D:D,MATCH('Payroll Calculator'!B96,'Employee Info'!B:B,0))*INDEX('Employee Info'!L:L,MATCH('Payroll Calculator'!B96,'Employee Info'!B:B,0)))</f>
        <v/>
      </c>
      <c r="O96" s="80"/>
      <c r="P96" s="80"/>
      <c r="Q96" s="30" t="str">
        <f>IF($B96="","",L96*Setup!$E$7)</f>
        <v/>
      </c>
      <c r="R96" s="30" t="str">
        <f>IF($B96="","",SUM(L96-M96-N96)*Setup!$E$5)</f>
        <v/>
      </c>
      <c r="S96" s="30" t="str">
        <f>IF($B96="","",SUM(L96-M96-N96)*Setup!$E$6)</f>
        <v/>
      </c>
      <c r="T96" s="80"/>
      <c r="U96" s="30" t="str">
        <f t="shared" si="3"/>
        <v/>
      </c>
    </row>
    <row r="97" spans="2:21" x14ac:dyDescent="0.2">
      <c r="B97" s="74"/>
      <c r="C97" s="40" t="str">
        <f>IF(B97="","",INDEX('Employee Info'!C:C,MATCH('Payroll Calculator'!B97,'Employee Info'!B:B,0)))</f>
        <v/>
      </c>
      <c r="D97" s="38" t="str">
        <f>IF(B97="","",Setup!$H$5)</f>
        <v/>
      </c>
      <c r="E97" s="38" t="str">
        <f>IF(B97="","",Setup!$H$6)</f>
        <v/>
      </c>
      <c r="F97" s="74"/>
      <c r="G97" s="74"/>
      <c r="H97" s="74"/>
      <c r="I97" s="74"/>
      <c r="J97" s="43" t="str">
        <f t="shared" si="4"/>
        <v/>
      </c>
      <c r="K97" s="74"/>
      <c r="L97" s="36" t="str">
        <f>IF(B97="","",SUM(F97:I97)*INDEX('Employee Info'!D:D,MATCH('Payroll Calculator'!B97,'Employee Info'!B:B,0))+K97+G97*INDEX('Employee Info'!E:E,MATCH('Payroll Calculator'!B97,'Employee Info'!B:B,0)))</f>
        <v/>
      </c>
      <c r="M97" s="30" t="str">
        <f>IFERROR(IF(B97="","",INDEX('Employee Info'!R:R,MATCH(B97,'Employee Info'!B:B,0))),"")</f>
        <v/>
      </c>
      <c r="N97" s="30" t="str">
        <f>IF($B97="","",SUM(F97:I97)*INDEX('Employee Info'!D:D,MATCH('Payroll Calculator'!B97,'Employee Info'!B:B,0))*INDEX('Employee Info'!L:L,MATCH('Payroll Calculator'!B97,'Employee Info'!B:B,0)))</f>
        <v/>
      </c>
      <c r="O97" s="82"/>
      <c r="P97" s="82"/>
      <c r="Q97" s="30" t="str">
        <f>IF($B97="","",L97*Setup!$E$7)</f>
        <v/>
      </c>
      <c r="R97" s="30" t="str">
        <f>IF($B97="","",SUM(L97-M97-N97)*Setup!$E$5)</f>
        <v/>
      </c>
      <c r="S97" s="31" t="str">
        <f>IF($B97="","",SUM(L97-M97-N97)*Setup!$E$6)</f>
        <v/>
      </c>
      <c r="T97" s="82"/>
      <c r="U97" s="31" t="str">
        <f t="shared" si="3"/>
        <v/>
      </c>
    </row>
    <row r="98" spans="2:21" x14ac:dyDescent="0.2"/>
  </sheetData>
  <sheetProtection algorithmName="SHA-512" hashValue="Q8kxXEUM3x8GNxTu+rTuQ301ZWBgfahNHO0ckaJWPCvWxe8wVPzrBpSqsO8ToS2CIT9hIlGCI3eLbzyHiTzuoA==" saltValue="+uy/o3yQVDbIpkZOlE2sOw==" spinCount="100000" sheet="1" objects="1" scenarios="1"/>
  <mergeCells count="1">
    <mergeCell ref="D1:E1"/>
  </mergeCells>
  <dataValidations count="2">
    <dataValidation allowBlank="1" showInputMessage="1" showErrorMessage="1" promptTitle="Pre-Tax Benefits Defined" prompt="Pre-Tax Benefits include all applicable health, vision, dental and &quot;other&quot; benefits as defined on the Employee Info tab." sqref="M4" xr:uid="{CC7C1EB6-C309-42A5-97C3-1C202418BF6C}"/>
    <dataValidation type="list" allowBlank="1" showInputMessage="1" showErrorMessage="1" sqref="B5:B97" xr:uid="{238DE7DB-BEDA-4ADE-BD24-79271D09F535}">
      <formula1>EmployeeIDs</formula1>
    </dataValidation>
  </dataValidations>
  <hyperlinks>
    <hyperlink ref="C1" location="Setup!A1" display="Setup" xr:uid="{26241776-0D1B-46B5-AD61-5A6E4FE8F66A}"/>
    <hyperlink ref="B1" location="Introduction!A1" display="Introduction" xr:uid="{71ED2ED4-76A1-46A0-8FE2-9758942505D4}"/>
    <hyperlink ref="F1" location="Dashboard!A1" display="Dashboard" xr:uid="{05772F55-EC3E-43F5-A86F-6FDF9C70ED16}"/>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B54E4-0210-4B8A-B68D-405C7E6B6291}">
  <sheetPr>
    <tabColor rgb="FF8FCFAD"/>
  </sheetPr>
  <dimension ref="A1:O16"/>
  <sheetViews>
    <sheetView showGridLines="0" showRowColHeaders="0" zoomScale="120" zoomScaleNormal="120" workbookViewId="0">
      <selection activeCell="C3" sqref="C3"/>
    </sheetView>
  </sheetViews>
  <sheetFormatPr defaultColWidth="0" defaultRowHeight="12.75" zeroHeight="1" x14ac:dyDescent="0.2"/>
  <cols>
    <col min="1" max="1" width="2.85546875" style="44" customWidth="1"/>
    <col min="2" max="2" width="27.42578125" style="44" customWidth="1"/>
    <col min="3" max="3" width="14.5703125" style="44" customWidth="1"/>
    <col min="4" max="4" width="5" style="44" customWidth="1"/>
    <col min="5" max="5" width="15.85546875" style="44" customWidth="1"/>
    <col min="6" max="6" width="9.140625" style="44" customWidth="1"/>
    <col min="7" max="7" width="4.28515625" style="44" customWidth="1"/>
    <col min="8" max="8" width="10.5703125" style="44" customWidth="1"/>
    <col min="9" max="9" width="10.28515625" style="44" customWidth="1"/>
    <col min="10" max="12" width="9.140625" style="44" customWidth="1"/>
    <col min="13" max="14" width="0" style="44" hidden="1" customWidth="1"/>
    <col min="15" max="15" width="9.140625" style="44" customWidth="1"/>
    <col min="16" max="16384" width="9.140625" style="44" hidden="1"/>
  </cols>
  <sheetData>
    <row r="1" spans="1:14" s="57" customFormat="1" x14ac:dyDescent="0.2">
      <c r="A1" s="61"/>
      <c r="B1" s="62" t="s">
        <v>32</v>
      </c>
      <c r="C1" s="62" t="s">
        <v>67</v>
      </c>
      <c r="D1" s="63"/>
      <c r="E1" s="95" t="s">
        <v>0</v>
      </c>
      <c r="F1" s="95"/>
      <c r="G1" s="64"/>
      <c r="H1" s="96" t="s">
        <v>36</v>
      </c>
      <c r="I1" s="96"/>
      <c r="J1" s="63"/>
      <c r="K1" s="63"/>
      <c r="L1" s="65"/>
    </row>
    <row r="2" spans="1:14" x14ac:dyDescent="0.2">
      <c r="A2" s="52"/>
      <c r="B2" s="45"/>
      <c r="C2" s="45"/>
      <c r="D2" s="45"/>
      <c r="E2" s="45"/>
      <c r="F2" s="45"/>
      <c r="G2" s="45"/>
      <c r="H2" s="45"/>
      <c r="I2" s="45"/>
      <c r="J2" s="45"/>
      <c r="K2" s="45"/>
      <c r="L2" s="53"/>
    </row>
    <row r="3" spans="1:14" x14ac:dyDescent="0.2">
      <c r="A3" s="52"/>
      <c r="B3" s="46" t="s">
        <v>85</v>
      </c>
      <c r="C3" s="89" t="s">
        <v>95</v>
      </c>
      <c r="D3" s="45"/>
      <c r="E3" s="45"/>
      <c r="F3" s="45"/>
      <c r="G3" s="45"/>
      <c r="H3" s="45"/>
      <c r="I3" s="45"/>
      <c r="J3" s="45"/>
      <c r="K3" s="45"/>
      <c r="L3" s="53"/>
      <c r="M3" s="50" t="s">
        <v>86</v>
      </c>
      <c r="N3" s="51">
        <f>ROUND((Setup!H6-Setup!H5)/7,0)</f>
        <v>2</v>
      </c>
    </row>
    <row r="4" spans="1:14" x14ac:dyDescent="0.2">
      <c r="A4" s="52"/>
      <c r="B4" s="45"/>
      <c r="C4" s="45"/>
      <c r="D4" s="45"/>
      <c r="E4" s="45"/>
      <c r="F4" s="45"/>
      <c r="G4" s="45"/>
      <c r="H4" s="45"/>
      <c r="I4" s="45"/>
      <c r="J4" s="45"/>
      <c r="K4" s="45"/>
      <c r="L4" s="53"/>
      <c r="M4" s="50" t="s">
        <v>87</v>
      </c>
      <c r="N4" s="51">
        <f>Setup!H6-Setup!H5</f>
        <v>13</v>
      </c>
    </row>
    <row r="5" spans="1:14" ht="20.100000000000001" customHeight="1" x14ac:dyDescent="0.2">
      <c r="A5" s="52"/>
      <c r="B5" s="48" t="s">
        <v>78</v>
      </c>
      <c r="C5" s="47">
        <f>COUNTA('Payroll Calculator'!$B$5:$B$97)</f>
        <v>1</v>
      </c>
      <c r="D5" s="45"/>
      <c r="E5" s="45"/>
      <c r="F5" s="45"/>
      <c r="G5" s="45"/>
      <c r="H5" s="45"/>
      <c r="I5" s="45"/>
      <c r="J5" s="45"/>
      <c r="K5" s="45"/>
      <c r="L5" s="53"/>
      <c r="N5" s="47">
        <f>COUNTA('Payroll Calculator'!$B$5:$B$97)</f>
        <v>1</v>
      </c>
    </row>
    <row r="6" spans="1:14" ht="20.100000000000001" customHeight="1" x14ac:dyDescent="0.2">
      <c r="A6" s="52"/>
      <c r="B6" s="48" t="s">
        <v>11</v>
      </c>
      <c r="C6" s="47">
        <f>ROUND(IF($C$3="Per Week",N6/$N$3,IF($C$3="Per Day",N6/$N$4,N6)),2)</f>
        <v>5.79</v>
      </c>
      <c r="D6" s="45"/>
      <c r="E6" s="45"/>
      <c r="F6" s="45"/>
      <c r="G6" s="45"/>
      <c r="H6" s="45"/>
      <c r="I6" s="45"/>
      <c r="J6" s="45"/>
      <c r="K6" s="45"/>
      <c r="L6" s="53"/>
      <c r="N6" s="47">
        <f>SUM('Payroll Calculator'!$F$5:$F$97)</f>
        <v>75.25</v>
      </c>
    </row>
    <row r="7" spans="1:14" ht="20.100000000000001" customHeight="1" x14ac:dyDescent="0.2">
      <c r="A7" s="52"/>
      <c r="B7" s="48" t="s">
        <v>14</v>
      </c>
      <c r="C7" s="47">
        <f t="shared" ref="C7:C10" si="0">ROUND(IF($C$3="Per Week",N7/$N$3,IF($C$3="Per Day",N7/$N$4,N7)),2)</f>
        <v>0.15</v>
      </c>
      <c r="D7" s="45"/>
      <c r="E7" s="45"/>
      <c r="F7" s="45"/>
      <c r="G7" s="45"/>
      <c r="H7" s="45"/>
      <c r="I7" s="45"/>
      <c r="J7" s="45"/>
      <c r="K7" s="45"/>
      <c r="L7" s="53"/>
      <c r="N7" s="47">
        <f>SUM('Payroll Calculator'!$G$5:$G$97)</f>
        <v>2</v>
      </c>
    </row>
    <row r="8" spans="1:14" ht="20.100000000000001" customHeight="1" x14ac:dyDescent="0.2">
      <c r="A8" s="52"/>
      <c r="B8" s="48" t="s">
        <v>12</v>
      </c>
      <c r="C8" s="47">
        <f t="shared" si="0"/>
        <v>0.19</v>
      </c>
      <c r="D8" s="45"/>
      <c r="E8" s="45"/>
      <c r="F8" s="45"/>
      <c r="G8" s="45"/>
      <c r="H8" s="45"/>
      <c r="I8" s="45"/>
      <c r="J8" s="45"/>
      <c r="K8" s="45"/>
      <c r="L8" s="53"/>
      <c r="N8" s="47">
        <f>SUM('Payroll Calculator'!$H$5:$H$97)</f>
        <v>2.5</v>
      </c>
    </row>
    <row r="9" spans="1:14" ht="20.100000000000001" customHeight="1" x14ac:dyDescent="0.2">
      <c r="A9" s="52"/>
      <c r="B9" s="48" t="s">
        <v>13</v>
      </c>
      <c r="C9" s="47">
        <f t="shared" si="0"/>
        <v>0.17</v>
      </c>
      <c r="D9" s="45"/>
      <c r="E9" s="45"/>
      <c r="F9" s="45"/>
      <c r="G9" s="45"/>
      <c r="H9" s="45"/>
      <c r="I9" s="45"/>
      <c r="J9" s="45"/>
      <c r="K9" s="45"/>
      <c r="L9" s="53"/>
      <c r="N9" s="47">
        <f>SUM('Payroll Calculator'!$I$5:$I$97)</f>
        <v>2.25</v>
      </c>
    </row>
    <row r="10" spans="1:14" ht="20.100000000000001" customHeight="1" x14ac:dyDescent="0.2">
      <c r="A10" s="52"/>
      <c r="B10" s="48" t="s">
        <v>82</v>
      </c>
      <c r="C10" s="47">
        <f t="shared" si="0"/>
        <v>6.31</v>
      </c>
      <c r="D10" s="45"/>
      <c r="E10" s="45"/>
      <c r="F10" s="45"/>
      <c r="G10" s="45"/>
      <c r="H10" s="45"/>
      <c r="I10" s="45"/>
      <c r="J10" s="45"/>
      <c r="K10" s="45"/>
      <c r="L10" s="53"/>
      <c r="N10" s="47">
        <f>SUM('Payroll Calculator'!$J$5:$J$97)</f>
        <v>82</v>
      </c>
    </row>
    <row r="11" spans="1:14" ht="20.100000000000001" customHeight="1" x14ac:dyDescent="0.2">
      <c r="A11" s="52"/>
      <c r="B11" s="48" t="s">
        <v>83</v>
      </c>
      <c r="C11" s="47">
        <f>C10/C5</f>
        <v>6.31</v>
      </c>
      <c r="D11" s="45"/>
      <c r="E11" s="45"/>
      <c r="F11" s="45"/>
      <c r="G11" s="45"/>
      <c r="H11" s="45"/>
      <c r="I11" s="45"/>
      <c r="J11" s="45"/>
      <c r="K11" s="45"/>
      <c r="L11" s="53"/>
      <c r="N11" s="47">
        <f>N10/N5</f>
        <v>82</v>
      </c>
    </row>
    <row r="12" spans="1:14" ht="20.100000000000001" customHeight="1" x14ac:dyDescent="0.2">
      <c r="A12" s="52"/>
      <c r="B12" s="48" t="s">
        <v>81</v>
      </c>
      <c r="C12" s="49">
        <f t="shared" ref="C12:C13" si="1">IF($C$3="Per Week",N12/$N$3,IF($C$3="Per Day",N12/$N$4,N12))</f>
        <v>207.69230769230768</v>
      </c>
      <c r="D12" s="45"/>
      <c r="E12" s="45"/>
      <c r="F12" s="45"/>
      <c r="G12" s="45"/>
      <c r="H12" s="45"/>
      <c r="I12" s="45"/>
      <c r="J12" s="45"/>
      <c r="K12" s="45"/>
      <c r="L12" s="53"/>
      <c r="N12" s="49">
        <f>SUM('Payroll Calculator'!$L$5:$L$97)</f>
        <v>2700</v>
      </c>
    </row>
    <row r="13" spans="1:14" ht="20.100000000000001" customHeight="1" x14ac:dyDescent="0.2">
      <c r="A13" s="52"/>
      <c r="B13" s="48" t="s">
        <v>84</v>
      </c>
      <c r="C13" s="49">
        <f t="shared" si="1"/>
        <v>134.22029230769232</v>
      </c>
      <c r="D13" s="45"/>
      <c r="E13" s="45"/>
      <c r="F13" s="45"/>
      <c r="G13" s="45"/>
      <c r="H13" s="45"/>
      <c r="I13" s="45"/>
      <c r="J13" s="45"/>
      <c r="K13" s="45"/>
      <c r="L13" s="53"/>
      <c r="N13" s="49">
        <f>SUM('Payroll Calculator'!$U$5:$U$97)</f>
        <v>1744.8638000000001</v>
      </c>
    </row>
    <row r="14" spans="1:14" x14ac:dyDescent="0.2">
      <c r="A14" s="52"/>
      <c r="B14" s="45"/>
      <c r="C14" s="45"/>
      <c r="D14" s="45"/>
      <c r="E14" s="45"/>
      <c r="F14" s="45"/>
      <c r="G14" s="45"/>
      <c r="H14" s="45"/>
      <c r="I14" s="45"/>
      <c r="J14" s="45"/>
      <c r="K14" s="45"/>
      <c r="L14" s="53"/>
    </row>
    <row r="15" spans="1:14" x14ac:dyDescent="0.2">
      <c r="A15" s="54"/>
      <c r="B15" s="55"/>
      <c r="C15" s="55"/>
      <c r="D15" s="55"/>
      <c r="E15" s="55"/>
      <c r="F15" s="55"/>
      <c r="G15" s="55"/>
      <c r="H15" s="55"/>
      <c r="I15" s="55"/>
      <c r="J15" s="55"/>
      <c r="K15" s="55"/>
      <c r="L15" s="56"/>
    </row>
    <row r="16" spans="1:14" x14ac:dyDescent="0.2"/>
  </sheetData>
  <sheetProtection algorithmName="SHA-512" hashValue="bQFD07MsN1F9+DdRmFZvGnBHpxpmNflG+3CqfTtARZ1snohXX2puYZK1Okzhwp6RRrgGZKd4hzTNoTF5iQRfjg==" saltValue="l/SNVqEN2C/OF6GiOm29uA==" spinCount="100000" sheet="1" objects="1" scenarios="1"/>
  <mergeCells count="2">
    <mergeCell ref="E1:F1"/>
    <mergeCell ref="H1:I1"/>
  </mergeCells>
  <dataValidations count="1">
    <dataValidation type="list" allowBlank="1" showInputMessage="1" showErrorMessage="1" sqref="C3" xr:uid="{14245E0B-B8AE-4FF9-A18A-E0F6F393839A}">
      <formula1>"Per Pay Period,Per Week, Per Day"</formula1>
    </dataValidation>
  </dataValidations>
  <hyperlinks>
    <hyperlink ref="C1" location="Setup!A1" display="Setup" xr:uid="{EB897280-DBEC-4EA9-AF46-8FB3EA8A81D5}"/>
    <hyperlink ref="B1" location="Introduction!A1" display="Introduction" xr:uid="{DE4BAABA-E759-402E-BB31-97FAFB9E46CB}"/>
    <hyperlink ref="H1" location="'Payroll Calculator'!A1" display="Payroll Calculator" xr:uid="{AA29EAB1-77B6-48E9-85BE-00F58317C0B4}"/>
  </hyperlinks>
  <pageMargins left="0.7" right="0.7" top="0.75" bottom="0.75" header="0.3" footer="0.3"/>
  <pageSetup orientation="portrait" horizontalDpi="1200" verticalDpi="1200" r:id="rId1"/>
  <ignoredErrors>
    <ignoredError sqref="C1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Introduction</vt:lpstr>
      <vt:lpstr>Setup</vt:lpstr>
      <vt:lpstr>Employee Info</vt:lpstr>
      <vt:lpstr>Payroll Calculator</vt:lpstr>
      <vt:lpstr>Dashboard</vt:lpstr>
      <vt:lpstr>Status</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Violet Cartee</dc:creator>
  <cp:keywords/>
  <dc:description/>
  <cp:lastModifiedBy>kareem mostafa</cp:lastModifiedBy>
  <cp:revision/>
  <dcterms:created xsi:type="dcterms:W3CDTF">2004-01-12T21:11:40Z</dcterms:created>
  <dcterms:modified xsi:type="dcterms:W3CDTF">2021-04-03T18:23:56Z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TC011117701033</vt:lpwstr>
  </property>
</Properties>
</file>