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MATHS AND STATISTICS\"/>
    </mc:Choice>
  </mc:AlternateContent>
  <xr:revisionPtr revIDLastSave="0" documentId="13_ncr:1_{99173F14-4565-4E51-AACA-0D464A6BE8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Omkar" sheetId="3" r:id="rId3"/>
  </sheets>
  <definedNames>
    <definedName name="AVERAGE">Sheet1!#REF!</definedName>
    <definedName name="averg_height">Omkar!$A$10</definedName>
    <definedName name="AVG">Sheet1!#REF!</definedName>
    <definedName name="avg_height">Sheet1!$A$10</definedName>
    <definedName name="DHAVAL">Sheet1!#REF!</definedName>
    <definedName name="mean">Omkar!$A$10</definedName>
    <definedName name="median_abs_dev">Omkar!$F$14</definedName>
    <definedName name="median_abs_deviation">Sheet1!$E$11</definedName>
    <definedName name="median_height">Sheet1!$E$10</definedName>
    <definedName name="median_hght">Omkar!$F$13</definedName>
    <definedName name="std_dev">Sheet1!$A$11</definedName>
    <definedName name="weight_MAD">Sheet2!$F$17</definedName>
    <definedName name="weight_meaan">Sheet2!$A$15</definedName>
    <definedName name="weight_median">Sheet2!$F$16</definedName>
    <definedName name="weight_std_dev">Sheet2!$A$16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7" i="2"/>
  <c r="H8" i="2"/>
  <c r="H9" i="2"/>
  <c r="H10" i="2"/>
  <c r="H11" i="2"/>
  <c r="H12" i="2"/>
  <c r="H13" i="2"/>
  <c r="H7" i="2"/>
  <c r="F17" i="2"/>
  <c r="G8" i="2"/>
  <c r="G9" i="2"/>
  <c r="G10" i="2"/>
  <c r="G11" i="2"/>
  <c r="G12" i="2"/>
  <c r="G13" i="2"/>
  <c r="G7" i="2"/>
  <c r="F16" i="2"/>
  <c r="C8" i="2"/>
  <c r="C9" i="2"/>
  <c r="C10" i="2"/>
  <c r="C11" i="2"/>
  <c r="C12" i="2"/>
  <c r="C13" i="2"/>
  <c r="C7" i="2"/>
  <c r="B8" i="2"/>
  <c r="B9" i="2"/>
  <c r="B10" i="2"/>
  <c r="B11" i="2"/>
  <c r="B12" i="2"/>
  <c r="B13" i="2"/>
  <c r="B7" i="2"/>
  <c r="I3" i="3"/>
  <c r="I4" i="3"/>
  <c r="I5" i="3"/>
  <c r="I6" i="3"/>
  <c r="I7" i="3"/>
  <c r="I8" i="3"/>
  <c r="I2" i="3"/>
  <c r="F13" i="3"/>
  <c r="C3" i="3"/>
  <c r="C4" i="3"/>
  <c r="C5" i="3"/>
  <c r="C6" i="3"/>
  <c r="C7" i="3"/>
  <c r="C8" i="3"/>
  <c r="C2" i="3"/>
  <c r="B3" i="3"/>
  <c r="B4" i="3"/>
  <c r="B5" i="3"/>
  <c r="B6" i="3"/>
  <c r="B7" i="3"/>
  <c r="B8" i="3"/>
  <c r="B2" i="3"/>
  <c r="A11" i="3"/>
  <c r="A10" i="3"/>
  <c r="H3" i="1"/>
  <c r="H4" i="1"/>
  <c r="H5" i="1"/>
  <c r="H6" i="1"/>
  <c r="H7" i="1"/>
  <c r="H8" i="1"/>
  <c r="E10" i="1"/>
  <c r="F2" i="1" s="1"/>
  <c r="A11" i="1"/>
  <c r="A18" i="2"/>
  <c r="A15" i="2"/>
  <c r="A16" i="2"/>
  <c r="A17" i="2" s="1"/>
  <c r="A10" i="1"/>
  <c r="G6" i="3" l="1"/>
  <c r="G7" i="3"/>
  <c r="G3" i="3"/>
  <c r="G2" i="3"/>
  <c r="F14" i="3" s="1"/>
  <c r="G5" i="3"/>
  <c r="G8" i="3"/>
  <c r="G4" i="3"/>
  <c r="B7" i="1"/>
  <c r="C7" i="1" s="1"/>
  <c r="B5" i="1"/>
  <c r="C5" i="1" s="1"/>
  <c r="B4" i="1"/>
  <c r="C4" i="1" s="1"/>
  <c r="F7" i="1"/>
  <c r="F6" i="1"/>
  <c r="F5" i="1"/>
  <c r="B2" i="1"/>
  <c r="C2" i="1" s="1"/>
  <c r="B8" i="1"/>
  <c r="C8" i="1" s="1"/>
  <c r="F3" i="1"/>
  <c r="B6" i="1"/>
  <c r="C6" i="1" s="1"/>
  <c r="B3" i="1"/>
  <c r="C3" i="1" s="1"/>
  <c r="F4" i="1"/>
  <c r="F8" i="1"/>
  <c r="H3" i="3" l="1"/>
  <c r="H4" i="3"/>
  <c r="H5" i="3"/>
  <c r="H6" i="3"/>
  <c r="H7" i="3"/>
  <c r="H2" i="3"/>
  <c r="H8" i="3"/>
  <c r="E11" i="1"/>
  <c r="G3" i="1" l="1"/>
  <c r="G4" i="1"/>
  <c r="G5" i="1"/>
  <c r="G6" i="1"/>
  <c r="G7" i="1"/>
  <c r="G8" i="1"/>
  <c r="G2" i="1"/>
  <c r="H2" i="1" s="1"/>
</calcChain>
</file>

<file path=xl/sharedStrings.xml><?xml version="1.0" encoding="utf-8"?>
<sst xmlns="http://schemas.openxmlformats.org/spreadsheetml/2006/main" count="35" uniqueCount="26">
  <si>
    <t>Height</t>
  </si>
  <si>
    <t>Average</t>
  </si>
  <si>
    <t>Z Score</t>
  </si>
  <si>
    <t>Mod Z Score</t>
  </si>
  <si>
    <t>Median</t>
  </si>
  <si>
    <t>Standard Deviation</t>
  </si>
  <si>
    <t>MAD</t>
  </si>
  <si>
    <t>Height - median height</t>
  </si>
  <si>
    <t>mean</t>
  </si>
  <si>
    <t>stddev</t>
  </si>
  <si>
    <t>3 std range</t>
  </si>
  <si>
    <t>median</t>
  </si>
  <si>
    <t>Z score &gt; 3?</t>
  </si>
  <si>
    <t>mod Z score &gt; 3.5 ?</t>
  </si>
  <si>
    <t>Z score</t>
  </si>
  <si>
    <t>Mean</t>
  </si>
  <si>
    <t>std dev</t>
  </si>
  <si>
    <t>Z score &gt; 3.5</t>
  </si>
  <si>
    <t>Mod Z score</t>
  </si>
  <si>
    <t>Height - Median Height</t>
  </si>
  <si>
    <t>Mod Z  score</t>
  </si>
  <si>
    <t>Mod Z Score&gt;3.5</t>
  </si>
  <si>
    <t>Weight</t>
  </si>
  <si>
    <t>Z score&gt;3</t>
  </si>
  <si>
    <t>Weight - Median Weight</t>
  </si>
  <si>
    <t>Mod Z score&gt;3.5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</si>
</sst>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2" borderId="1" xfId="0" applyFill="1" applyBorder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2" fillId="5" borderId="1" xfId="0" applyFont="1" applyFill="1" applyBorder="1"/>
    <xf numFmtId="164" fontId="0" fillId="4" borderId="0" xfId="0" applyNumberFormat="1" applyFill="1"/>
    <xf numFmtId="0" fontId="2" fillId="5" borderId="0" xfId="0" applyFont="1" applyFill="1" applyBorder="1"/>
    <xf numFmtId="164" fontId="1" fillId="6" borderId="0" xfId="0" applyNumberFormat="1" applyFont="1" applyFill="1"/>
    <xf numFmtId="2" fontId="1" fillId="6" borderId="0" xfId="0" applyNumberFormat="1" applyFont="1" applyFill="1"/>
    <xf numFmtId="0" fontId="1" fillId="6" borderId="0" xfId="0" applyFont="1" applyFill="1"/>
    <xf numFmtId="0" fontId="2" fillId="6" borderId="0" xfId="0" applyFont="1" applyFill="1"/>
    <xf numFmtId="0" fontId="1" fillId="2" borderId="0" xfId="0" applyFont="1" applyFill="1"/>
    <xf numFmtId="2" fontId="1" fillId="2" borderId="0" xfId="0" applyNumberFormat="1" applyFont="1" applyFill="1"/>
    <xf numFmtId="2" fontId="0" fillId="4" borderId="0" xfId="0" applyNumberFormat="1" applyFill="1"/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zoomScale="148" zoomScaleNormal="190" workbookViewId="0">
      <selection activeCell="G13" sqref="G13"/>
    </sheetView>
  </sheetViews>
  <sheetFormatPr defaultRowHeight="14.4" x14ac:dyDescent="0.3"/>
  <cols>
    <col min="2" max="2" width="17.33203125" customWidth="1"/>
    <col min="3" max="3" width="14.6640625" customWidth="1"/>
    <col min="5" max="5" width="6.21875" bestFit="1" customWidth="1"/>
    <col min="6" max="6" width="19.6640625" bestFit="1" customWidth="1"/>
    <col min="7" max="7" width="11.109375" bestFit="1" customWidth="1"/>
    <col min="8" max="8" width="16.88671875" bestFit="1" customWidth="1"/>
  </cols>
  <sheetData>
    <row r="1" spans="1:8" x14ac:dyDescent="0.3">
      <c r="A1" s="2" t="s">
        <v>0</v>
      </c>
      <c r="B1" s="2" t="s">
        <v>2</v>
      </c>
      <c r="C1" s="2" t="s">
        <v>12</v>
      </c>
      <c r="E1" s="2" t="s">
        <v>0</v>
      </c>
      <c r="F1" s="2" t="s">
        <v>7</v>
      </c>
      <c r="G1" s="2" t="s">
        <v>3</v>
      </c>
      <c r="H1" s="2" t="s">
        <v>13</v>
      </c>
    </row>
    <row r="2" spans="1:8" x14ac:dyDescent="0.3">
      <c r="A2" s="3">
        <v>5.2</v>
      </c>
      <c r="B2" s="1">
        <f t="shared" ref="B2:B8" si="0">(A2-avg_height)/std_dev</f>
        <v>-0.56709987626241831</v>
      </c>
      <c r="C2" s="4" t="b">
        <f>B2&gt;3</f>
        <v>0</v>
      </c>
      <c r="E2" s="3">
        <v>5.2</v>
      </c>
      <c r="F2">
        <f t="shared" ref="F2:F8" si="1">ABS(A2-median_height)</f>
        <v>0.29999999999999982</v>
      </c>
      <c r="G2" s="1">
        <f t="shared" ref="G2:G8" si="2">0.6745*(E2-median_height)/median_abs_deviation</f>
        <v>-0.28907142857142831</v>
      </c>
      <c r="H2" s="4" t="b">
        <f>G2&gt;3.5</f>
        <v>0</v>
      </c>
    </row>
    <row r="3" spans="1:8" x14ac:dyDescent="0.3">
      <c r="A3" s="3">
        <v>4.9000000000000004</v>
      </c>
      <c r="B3" s="1">
        <f t="shared" si="0"/>
        <v>-0.7396954907770672</v>
      </c>
      <c r="C3" s="4" t="b">
        <f t="shared" ref="C3:C8" si="3">B3&gt;3</f>
        <v>0</v>
      </c>
      <c r="E3" s="3">
        <v>4.9000000000000004</v>
      </c>
      <c r="F3">
        <f t="shared" si="1"/>
        <v>0.59999999999999964</v>
      </c>
      <c r="G3" s="1">
        <f t="shared" si="2"/>
        <v>-0.57814285714285663</v>
      </c>
      <c r="H3" s="4" t="b">
        <f t="shared" ref="H3:H8" si="4">G3&gt;3.5</f>
        <v>0</v>
      </c>
    </row>
    <row r="4" spans="1:8" x14ac:dyDescent="0.3">
      <c r="A4" s="3">
        <v>4.5</v>
      </c>
      <c r="B4" s="1">
        <f t="shared" si="0"/>
        <v>-0.96982297679659946</v>
      </c>
      <c r="C4" s="4" t="b">
        <f t="shared" si="3"/>
        <v>0</v>
      </c>
      <c r="E4" s="3">
        <v>4.5</v>
      </c>
      <c r="F4">
        <f t="shared" si="1"/>
        <v>1</v>
      </c>
      <c r="G4" s="1">
        <f t="shared" si="2"/>
        <v>-0.9635714285714283</v>
      </c>
      <c r="H4" s="4" t="b">
        <f t="shared" si="4"/>
        <v>0</v>
      </c>
    </row>
    <row r="5" spans="1:8" x14ac:dyDescent="0.3">
      <c r="A5" s="3">
        <v>5.5</v>
      </c>
      <c r="B5" s="1">
        <f t="shared" si="0"/>
        <v>-0.39450426174776937</v>
      </c>
      <c r="C5" s="4" t="b">
        <f t="shared" si="3"/>
        <v>0</v>
      </c>
      <c r="E5" s="3">
        <v>5.5</v>
      </c>
      <c r="F5">
        <f t="shared" si="1"/>
        <v>0</v>
      </c>
      <c r="G5" s="1">
        <f t="shared" si="2"/>
        <v>0</v>
      </c>
      <c r="H5" s="4" t="b">
        <f t="shared" si="4"/>
        <v>0</v>
      </c>
    </row>
    <row r="6" spans="1:8" x14ac:dyDescent="0.3">
      <c r="A6" s="3">
        <v>7</v>
      </c>
      <c r="B6" s="1">
        <f t="shared" si="0"/>
        <v>0.46847381082547584</v>
      </c>
      <c r="C6" s="4" t="b">
        <f t="shared" si="3"/>
        <v>0</v>
      </c>
      <c r="E6" s="3">
        <v>7</v>
      </c>
      <c r="F6">
        <f t="shared" si="1"/>
        <v>1.5</v>
      </c>
      <c r="G6" s="1">
        <f t="shared" si="2"/>
        <v>1.4453571428571423</v>
      </c>
      <c r="H6" s="4" t="b">
        <f t="shared" si="4"/>
        <v>0</v>
      </c>
    </row>
    <row r="7" spans="1:8" x14ac:dyDescent="0.3">
      <c r="A7" s="3">
        <v>10</v>
      </c>
      <c r="B7" s="1">
        <f t="shared" si="0"/>
        <v>2.194429955971966</v>
      </c>
      <c r="C7" s="4" t="b">
        <f t="shared" si="3"/>
        <v>0</v>
      </c>
      <c r="E7" s="3">
        <v>10</v>
      </c>
      <c r="F7">
        <f t="shared" si="1"/>
        <v>4.5</v>
      </c>
      <c r="G7" s="1">
        <f t="shared" si="2"/>
        <v>4.3360714285714277</v>
      </c>
      <c r="H7" s="5" t="b">
        <f t="shared" si="4"/>
        <v>1</v>
      </c>
    </row>
    <row r="8" spans="1:8" x14ac:dyDescent="0.3">
      <c r="A8" s="3">
        <v>6.2</v>
      </c>
      <c r="B8" s="1">
        <f t="shared" si="0"/>
        <v>8.2188387864118289E-3</v>
      </c>
      <c r="C8" s="4" t="b">
        <f t="shared" si="3"/>
        <v>0</v>
      </c>
      <c r="E8" s="3">
        <v>6.2</v>
      </c>
      <c r="F8">
        <f t="shared" si="1"/>
        <v>0.70000000000000018</v>
      </c>
      <c r="G8" s="1">
        <f t="shared" si="2"/>
        <v>0.67449999999999999</v>
      </c>
      <c r="H8" s="4" t="b">
        <f t="shared" si="4"/>
        <v>0</v>
      </c>
    </row>
    <row r="9" spans="1:8" x14ac:dyDescent="0.3">
      <c r="A9" s="1"/>
    </row>
    <row r="10" spans="1:8" x14ac:dyDescent="0.3">
      <c r="A10" s="1">
        <f>AVERAGE(A2:A8)</f>
        <v>6.1857142857142859</v>
      </c>
      <c r="B10" t="s">
        <v>1</v>
      </c>
      <c r="E10" s="1">
        <f>MEDIAN(E2:E8)</f>
        <v>5.5</v>
      </c>
      <c r="F10" t="s">
        <v>4</v>
      </c>
    </row>
    <row r="11" spans="1:8" x14ac:dyDescent="0.3">
      <c r="A11" s="1">
        <f>_xlfn.STDEV.P(A2:A8)</f>
        <v>1.7381669913434419</v>
      </c>
      <c r="B11" t="s">
        <v>5</v>
      </c>
      <c r="E11" s="1">
        <f>MEDIAN(F2:F8)</f>
        <v>0.70000000000000018</v>
      </c>
      <c r="F11" t="s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76532-4AE6-44FF-965A-C610EE8DB39A}">
  <dimension ref="A6:I18"/>
  <sheetViews>
    <sheetView zoomScale="145" zoomScaleNormal="145" workbookViewId="0">
      <selection activeCell="E14" sqref="E14"/>
    </sheetView>
  </sheetViews>
  <sheetFormatPr defaultRowHeight="14.4" x14ac:dyDescent="0.3"/>
  <cols>
    <col min="1" max="1" width="10.44140625" customWidth="1"/>
    <col min="2" max="2" width="16.88671875" customWidth="1"/>
    <col min="7" max="7" width="22" bestFit="1" customWidth="1"/>
    <col min="8" max="8" width="11.5546875" bestFit="1" customWidth="1"/>
    <col min="9" max="9" width="15.33203125" bestFit="1" customWidth="1"/>
  </cols>
  <sheetData>
    <row r="6" spans="1:9" x14ac:dyDescent="0.3">
      <c r="A6" s="12" t="s">
        <v>22</v>
      </c>
      <c r="B6" s="12" t="s">
        <v>14</v>
      </c>
      <c r="C6" s="12" t="s">
        <v>23</v>
      </c>
      <c r="F6" s="12" t="s">
        <v>22</v>
      </c>
      <c r="G6" s="12" t="s">
        <v>24</v>
      </c>
      <c r="H6" s="12" t="s">
        <v>18</v>
      </c>
      <c r="I6" s="12" t="s">
        <v>25</v>
      </c>
    </row>
    <row r="7" spans="1:9" x14ac:dyDescent="0.3">
      <c r="A7">
        <v>2</v>
      </c>
      <c r="B7" s="1">
        <f>(A7-weight_meaan)/weight_std_dev</f>
        <v>-0.45270128756178196</v>
      </c>
      <c r="C7" t="b">
        <f>B7&gt;3</f>
        <v>0</v>
      </c>
      <c r="F7">
        <v>2</v>
      </c>
      <c r="G7">
        <f>ABS(F7-weight_median)</f>
        <v>16</v>
      </c>
      <c r="H7" s="1">
        <f>0.6745*(F7-weight_median)/weight_MAD</f>
        <v>-0.98109090909090912</v>
      </c>
      <c r="I7" t="b">
        <f>H7&gt;3.5</f>
        <v>0</v>
      </c>
    </row>
    <row r="8" spans="1:9" x14ac:dyDescent="0.3">
      <c r="A8">
        <v>7</v>
      </c>
      <c r="B8" s="1">
        <f>(A8-weight_meaan)/weight_std_dev</f>
        <v>-0.43616209647132015</v>
      </c>
      <c r="C8" t="b">
        <f t="shared" ref="C8:C13" si="0">B8&gt;3</f>
        <v>0</v>
      </c>
      <c r="F8">
        <v>7</v>
      </c>
      <c r="G8">
        <f>ABS(F8-weight_median)</f>
        <v>11</v>
      </c>
      <c r="H8" s="1">
        <f>0.6745*(F8-weight_median)/weight_MAD</f>
        <v>-0.67449999999999999</v>
      </c>
      <c r="I8" t="b">
        <f t="shared" ref="I8:I13" si="1">H8&gt;3.5</f>
        <v>0</v>
      </c>
    </row>
    <row r="9" spans="1:9" x14ac:dyDescent="0.3">
      <c r="A9">
        <v>12</v>
      </c>
      <c r="B9" s="1">
        <f>(A9-weight_meaan)/weight_std_dev</f>
        <v>-0.41962290538085839</v>
      </c>
      <c r="C9" t="b">
        <f t="shared" si="0"/>
        <v>0</v>
      </c>
      <c r="F9">
        <v>12</v>
      </c>
      <c r="G9">
        <f>ABS(F9-weight_median)</f>
        <v>6</v>
      </c>
      <c r="H9" s="1">
        <f>0.6745*(F9-weight_median)/weight_MAD</f>
        <v>-0.36790909090909091</v>
      </c>
      <c r="I9" t="b">
        <f t="shared" si="1"/>
        <v>0</v>
      </c>
    </row>
    <row r="10" spans="1:9" x14ac:dyDescent="0.3">
      <c r="A10">
        <v>18</v>
      </c>
      <c r="B10" s="1">
        <f>(A10-weight_meaan)/weight_std_dev</f>
        <v>-0.3997758760723043</v>
      </c>
      <c r="C10" t="b">
        <f t="shared" si="0"/>
        <v>0</v>
      </c>
      <c r="F10">
        <v>18</v>
      </c>
      <c r="G10">
        <f>ABS(F10-weight_median)</f>
        <v>0</v>
      </c>
      <c r="H10" s="1">
        <f>0.6745*(F10-weight_median)/weight_MAD</f>
        <v>0</v>
      </c>
      <c r="I10" t="b">
        <f t="shared" si="1"/>
        <v>0</v>
      </c>
    </row>
    <row r="11" spans="1:9" x14ac:dyDescent="0.3">
      <c r="A11">
        <v>20</v>
      </c>
      <c r="B11" s="1">
        <f>(A11-weight_meaan)/weight_std_dev</f>
        <v>-0.39316019963611959</v>
      </c>
      <c r="C11" t="b">
        <f t="shared" si="0"/>
        <v>0</v>
      </c>
      <c r="F11">
        <v>20</v>
      </c>
      <c r="G11">
        <f>ABS(F11-weight_median)</f>
        <v>2</v>
      </c>
      <c r="H11" s="1">
        <f>0.6745*(F11-weight_median)/weight_MAD</f>
        <v>0.12263636363636364</v>
      </c>
      <c r="I11" t="b">
        <f t="shared" si="1"/>
        <v>0</v>
      </c>
    </row>
    <row r="12" spans="1:9" x14ac:dyDescent="0.3">
      <c r="A12">
        <v>34</v>
      </c>
      <c r="B12" s="1">
        <f>(A12-weight_meaan)/weight_std_dev</f>
        <v>-0.34685046458282665</v>
      </c>
      <c r="C12" t="b">
        <f t="shared" si="0"/>
        <v>0</v>
      </c>
      <c r="F12">
        <v>34</v>
      </c>
      <c r="G12">
        <f>ABS(F12-weight_median)</f>
        <v>16</v>
      </c>
      <c r="H12" s="1">
        <f>0.6745*(F12-weight_median)/weight_MAD</f>
        <v>0.98109090909090912</v>
      </c>
      <c r="I12" t="b">
        <f t="shared" si="1"/>
        <v>0</v>
      </c>
    </row>
    <row r="13" spans="1:9" x14ac:dyDescent="0.3">
      <c r="A13" s="13">
        <v>879</v>
      </c>
      <c r="B13" s="14">
        <f>(A13-weight_meaan)/weight_std_dev</f>
        <v>2.448272829705211</v>
      </c>
      <c r="C13" s="13" t="b">
        <f t="shared" si="0"/>
        <v>0</v>
      </c>
      <c r="F13" s="16">
        <v>879</v>
      </c>
      <c r="G13" s="16">
        <f>ABS(F13-weight_median)</f>
        <v>861</v>
      </c>
      <c r="H13" s="15">
        <f>0.6745*(F13-weight_median)/weight_MAD</f>
        <v>52.794954545454544</v>
      </c>
      <c r="I13" s="5" t="b">
        <f t="shared" si="1"/>
        <v>1</v>
      </c>
    </row>
    <row r="15" spans="1:9" x14ac:dyDescent="0.3">
      <c r="A15">
        <f>AVERAGE(A7:A13)</f>
        <v>138.85714285714286</v>
      </c>
      <c r="B15" t="s">
        <v>8</v>
      </c>
    </row>
    <row r="16" spans="1:9" x14ac:dyDescent="0.3">
      <c r="A16">
        <f>_xlfn.STDEV.P(A7:A13)</f>
        <v>302.31224566257816</v>
      </c>
      <c r="B16" t="s">
        <v>9</v>
      </c>
      <c r="F16">
        <f>MEDIAN(F7:F13)</f>
        <v>18</v>
      </c>
      <c r="G16" t="s">
        <v>11</v>
      </c>
    </row>
    <row r="17" spans="1:7" x14ac:dyDescent="0.3">
      <c r="A17">
        <f>A15+3*A16</f>
        <v>1045.7938798448774</v>
      </c>
      <c r="B17" t="s">
        <v>10</v>
      </c>
      <c r="F17">
        <f>MEDIAN(G7:G13)</f>
        <v>11</v>
      </c>
      <c r="G17" t="s">
        <v>6</v>
      </c>
    </row>
    <row r="18" spans="1:7" x14ac:dyDescent="0.3">
      <c r="A18">
        <f>MEDIAN(A7:A13)</f>
        <v>18</v>
      </c>
      <c r="B18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6A022-894E-488E-8367-FEB74B761EA0}">
  <dimension ref="A1:I14"/>
  <sheetViews>
    <sheetView zoomScale="184" workbookViewId="0">
      <selection activeCell="G11" sqref="G11"/>
    </sheetView>
  </sheetViews>
  <sheetFormatPr defaultRowHeight="14.4" x14ac:dyDescent="0.3"/>
  <cols>
    <col min="2" max="2" width="8.109375" bestFit="1" customWidth="1"/>
    <col min="3" max="3" width="11.44140625" bestFit="1" customWidth="1"/>
    <col min="7" max="7" width="20.6640625" bestFit="1" customWidth="1"/>
    <col min="8" max="8" width="11.33203125" bestFit="1" customWidth="1"/>
    <col min="9" max="9" width="15.21875" customWidth="1"/>
  </cols>
  <sheetData>
    <row r="1" spans="1:9" x14ac:dyDescent="0.3">
      <c r="A1" s="6" t="s">
        <v>0</v>
      </c>
      <c r="B1" s="6" t="s">
        <v>14</v>
      </c>
      <c r="C1" s="6" t="s">
        <v>17</v>
      </c>
      <c r="F1" s="6" t="s">
        <v>0</v>
      </c>
      <c r="G1" s="8" t="s">
        <v>19</v>
      </c>
      <c r="H1" s="8" t="s">
        <v>20</v>
      </c>
      <c r="I1" s="8" t="s">
        <v>21</v>
      </c>
    </row>
    <row r="2" spans="1:9" x14ac:dyDescent="0.3">
      <c r="A2" s="3">
        <v>5.2</v>
      </c>
      <c r="B2">
        <f>(A2-averg_height)/std_dev</f>
        <v>-0.56709987626241831</v>
      </c>
      <c r="C2" t="b">
        <f>B2&gt;3.5</f>
        <v>0</v>
      </c>
      <c r="F2" s="3">
        <v>5.2</v>
      </c>
      <c r="G2" s="3">
        <f>ABS(F2-median_hght)</f>
        <v>0.29999999999999982</v>
      </c>
      <c r="H2" s="1">
        <f>(F2-median_hght)/median_abs_dev</f>
        <v>-0.42857142857142821</v>
      </c>
      <c r="I2" t="b">
        <f>H2&gt;3.5</f>
        <v>0</v>
      </c>
    </row>
    <row r="3" spans="1:9" x14ac:dyDescent="0.3">
      <c r="A3" s="3">
        <v>4.9000000000000004</v>
      </c>
      <c r="B3">
        <f>(A3-averg_height)/std_dev</f>
        <v>-0.7396954907770672</v>
      </c>
      <c r="C3" t="b">
        <f t="shared" ref="C3:C8" si="0">B3&gt;3.5</f>
        <v>0</v>
      </c>
      <c r="F3" s="3">
        <v>4.9000000000000004</v>
      </c>
      <c r="G3" s="3">
        <f>ABS(F3-median_hght)</f>
        <v>0.59999999999999964</v>
      </c>
      <c r="H3" s="1">
        <f>(F3-median_hght)/median_abs_dev</f>
        <v>-0.85714285714285643</v>
      </c>
      <c r="I3" t="b">
        <f t="shared" ref="I3:I8" si="1">H3&gt;3.5</f>
        <v>0</v>
      </c>
    </row>
    <row r="4" spans="1:9" x14ac:dyDescent="0.3">
      <c r="A4" s="3">
        <v>4.5</v>
      </c>
      <c r="B4">
        <f>(A4-averg_height)/std_dev</f>
        <v>-0.96982297679659946</v>
      </c>
      <c r="C4" t="b">
        <f t="shared" si="0"/>
        <v>0</v>
      </c>
      <c r="F4" s="3">
        <v>4.5</v>
      </c>
      <c r="G4" s="3">
        <f>ABS(F4-median_hght)</f>
        <v>1</v>
      </c>
      <c r="H4" s="1">
        <f>(F4-median_hght)/median_abs_dev</f>
        <v>-1.4285714285714282</v>
      </c>
      <c r="I4" t="b">
        <f t="shared" si="1"/>
        <v>0</v>
      </c>
    </row>
    <row r="5" spans="1:9" x14ac:dyDescent="0.3">
      <c r="A5" s="3">
        <v>5.5</v>
      </c>
      <c r="B5">
        <f>(A5-averg_height)/std_dev</f>
        <v>-0.39450426174776937</v>
      </c>
      <c r="C5" t="b">
        <f t="shared" si="0"/>
        <v>0</v>
      </c>
      <c r="F5" s="3">
        <v>5.5</v>
      </c>
      <c r="G5" s="3">
        <f>ABS(F5-median_hght)</f>
        <v>0</v>
      </c>
      <c r="H5" s="1">
        <f>(F5-median_hght)/median_abs_dev</f>
        <v>0</v>
      </c>
      <c r="I5" t="b">
        <f t="shared" si="1"/>
        <v>0</v>
      </c>
    </row>
    <row r="6" spans="1:9" x14ac:dyDescent="0.3">
      <c r="A6" s="3">
        <v>7</v>
      </c>
      <c r="B6">
        <f>(A6-averg_height)/std_dev</f>
        <v>0.46847381082547584</v>
      </c>
      <c r="C6" t="b">
        <f t="shared" si="0"/>
        <v>0</v>
      </c>
      <c r="F6" s="3">
        <v>7</v>
      </c>
      <c r="G6" s="3">
        <f>ABS(F6-median_hght)</f>
        <v>1.5</v>
      </c>
      <c r="H6" s="1">
        <f>(F6-median_hght)/median_abs_dev</f>
        <v>2.1428571428571423</v>
      </c>
      <c r="I6" t="b">
        <f t="shared" si="1"/>
        <v>0</v>
      </c>
    </row>
    <row r="7" spans="1:9" x14ac:dyDescent="0.3">
      <c r="A7" s="7">
        <v>10</v>
      </c>
      <c r="B7" s="5">
        <f>(A7-averg_height)/std_dev</f>
        <v>2.194429955971966</v>
      </c>
      <c r="C7" s="5" t="b">
        <f t="shared" si="0"/>
        <v>0</v>
      </c>
      <c r="F7" s="9">
        <v>10</v>
      </c>
      <c r="G7" s="9">
        <f>ABS(F7-median_hght)</f>
        <v>4.5</v>
      </c>
      <c r="H7" s="10">
        <f>(F7-median_hght)/median_abs_dev</f>
        <v>6.428571428571427</v>
      </c>
      <c r="I7" s="11" t="b">
        <f t="shared" si="1"/>
        <v>1</v>
      </c>
    </row>
    <row r="8" spans="1:9" x14ac:dyDescent="0.3">
      <c r="A8" s="3">
        <v>6.2</v>
      </c>
      <c r="B8">
        <f>(A8-averg_height)/std_dev</f>
        <v>8.2188387864118289E-3</v>
      </c>
      <c r="C8" t="b">
        <f t="shared" si="0"/>
        <v>0</v>
      </c>
      <c r="F8" s="3">
        <v>6.2</v>
      </c>
      <c r="G8" s="3">
        <f>ABS(F8-median_hght)</f>
        <v>0.70000000000000018</v>
      </c>
      <c r="H8" s="1">
        <f>(F8-median_hght)/median_abs_dev</f>
        <v>1</v>
      </c>
      <c r="I8" t="b">
        <f t="shared" si="1"/>
        <v>0</v>
      </c>
    </row>
    <row r="9" spans="1:9" x14ac:dyDescent="0.3">
      <c r="A9" s="1"/>
      <c r="F9" s="1"/>
    </row>
    <row r="10" spans="1:9" x14ac:dyDescent="0.3">
      <c r="A10" s="1">
        <f>AVERAGE(A2:A8)</f>
        <v>6.1857142857142859</v>
      </c>
      <c r="B10" t="s">
        <v>15</v>
      </c>
      <c r="F10" s="1"/>
    </row>
    <row r="11" spans="1:9" x14ac:dyDescent="0.3">
      <c r="A11" s="1">
        <f>_xlfn.STDEV.P(A2:A8)</f>
        <v>1.7381669913434419</v>
      </c>
      <c r="B11" t="s">
        <v>16</v>
      </c>
      <c r="F11" s="1"/>
    </row>
    <row r="13" spans="1:9" x14ac:dyDescent="0.3">
      <c r="F13" s="1">
        <f>MEDIAN(F2:F11)</f>
        <v>5.5</v>
      </c>
      <c r="G13" t="s">
        <v>11</v>
      </c>
    </row>
    <row r="14" spans="1:9" x14ac:dyDescent="0.3">
      <c r="F14" s="1">
        <f>MEDIAN(G2:G8)</f>
        <v>0.70000000000000018</v>
      </c>
      <c r="G1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Sheet1</vt:lpstr>
      <vt:lpstr>Sheet2</vt:lpstr>
      <vt:lpstr>Omkar</vt:lpstr>
      <vt:lpstr>averg_height</vt:lpstr>
      <vt:lpstr>avg_height</vt:lpstr>
      <vt:lpstr>mean</vt:lpstr>
      <vt:lpstr>median_abs_dev</vt:lpstr>
      <vt:lpstr>median_abs_deviation</vt:lpstr>
      <vt:lpstr>median_height</vt:lpstr>
      <vt:lpstr>median_hght</vt:lpstr>
      <vt:lpstr>std_dev</vt:lpstr>
      <vt:lpstr>weight_MAD</vt:lpstr>
      <vt:lpstr>weight_meaan</vt:lpstr>
      <vt:lpstr>weight_median</vt:lpstr>
      <vt:lpstr>weight_std_dev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sanjivanishelke98@gmail.com</cp:lastModifiedBy>
  <dcterms:created xsi:type="dcterms:W3CDTF">2015-06-05T18:17:20Z</dcterms:created>
  <dcterms:modified xsi:type="dcterms:W3CDTF">2025-02-16T10:51:45Z</dcterms:modified>
</cp:coreProperties>
</file>