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n\โปรแกรม\ปี 2569\"/>
    </mc:Choice>
  </mc:AlternateContent>
  <xr:revisionPtr revIDLastSave="0" documentId="13_ncr:1_{F6A25500-FA0D-40CD-BEBE-2C4909F4C6B2}" xr6:coauthVersionLast="47" xr6:coauthVersionMax="47" xr10:uidLastSave="{00000000-0000-0000-0000-000000000000}"/>
  <bookViews>
    <workbookView xWindow="-120" yWindow="-120" windowWidth="29040" windowHeight="15720" tabRatio="803" activeTab="9" xr2:uid="{DE400B64-E8B1-46F1-922A-935C882B7A89}"/>
  </bookViews>
  <sheets>
    <sheet name="โน๊ต" sheetId="12" r:id="rId1"/>
    <sheet name="ใบเสนอราคา" sheetId="1" r:id="rId2"/>
    <sheet name="รายงานใบเสนอราคา" sheetId="8" r:id="rId3"/>
    <sheet name="รายงานผลกระกอบการ" sheetId="6" r:id="rId4"/>
    <sheet name="รายงานกำไรขาดทุน" sheetId="9" r:id="rId5"/>
    <sheet name="รายงานใบกำกับภาษี" sheetId="10" r:id="rId6"/>
    <sheet name="รายงานค่าแรง" sheetId="11" r:id="rId7"/>
    <sheet name="รายงานใบสำคัญรับ" sheetId="13" r:id="rId8"/>
    <sheet name="รายงานใบสำคัญจ่าย" sheetId="14" r:id="rId9"/>
    <sheet name="รายงาน 50 ทวิ" sheetId="15" r:id="rId10"/>
  </sheets>
  <externalReferences>
    <externalReference r:id="rId11"/>
  </externalReferences>
  <definedNames>
    <definedName name="_xlnm.Print_Area" localSheetId="9">'รายงาน 50 ทวิ'!$A$1:$BV$139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9" i="15" l="1"/>
  <c r="BK59" i="15" s="1"/>
  <c r="AZ48" i="15"/>
  <c r="O48" i="15"/>
  <c r="BS46" i="15"/>
  <c r="BQ46" i="15"/>
  <c r="BI46" i="15"/>
  <c r="BB46" i="15"/>
  <c r="AZ46" i="15"/>
  <c r="AX46" i="15"/>
  <c r="AP46" i="15"/>
  <c r="AH46" i="15"/>
  <c r="AF46" i="15"/>
  <c r="X46" i="15"/>
  <c r="Q46" i="15"/>
  <c r="AJ46" i="15" s="1"/>
  <c r="BU45" i="15"/>
  <c r="BS45" i="15"/>
  <c r="BQ45" i="15"/>
  <c r="BB45" i="15"/>
  <c r="AZ45" i="15"/>
  <c r="AX45" i="15"/>
  <c r="AJ45" i="15"/>
  <c r="AH45" i="15"/>
  <c r="AF45" i="15"/>
  <c r="Q45" i="15"/>
  <c r="Q48" i="15" s="1"/>
  <c r="I50" i="15" s="1"/>
  <c r="BU44" i="15"/>
  <c r="BS44" i="15"/>
  <c r="BB44" i="15"/>
  <c r="AZ44" i="15"/>
  <c r="AJ44" i="15"/>
  <c r="AH44" i="15"/>
  <c r="BU43" i="15"/>
  <c r="BS43" i="15"/>
  <c r="BB43" i="15"/>
  <c r="AZ43" i="15"/>
  <c r="AJ43" i="15"/>
  <c r="AH43" i="15"/>
  <c r="BU42" i="15"/>
  <c r="BS42" i="15"/>
  <c r="BB42" i="15"/>
  <c r="AZ42" i="15"/>
  <c r="AJ42" i="15"/>
  <c r="AH42" i="15"/>
  <c r="BU41" i="15"/>
  <c r="BS41" i="15"/>
  <c r="BB41" i="15"/>
  <c r="AZ41" i="15"/>
  <c r="AJ41" i="15"/>
  <c r="AH41" i="15"/>
  <c r="BU40" i="15"/>
  <c r="BS40" i="15"/>
  <c r="BB40" i="15"/>
  <c r="AZ40" i="15"/>
  <c r="AJ40" i="15"/>
  <c r="AH40" i="15"/>
  <c r="BU39" i="15"/>
  <c r="BS39" i="15"/>
  <c r="BB39" i="15"/>
  <c r="AZ39" i="15"/>
  <c r="AJ39" i="15"/>
  <c r="AH39" i="15"/>
  <c r="BU38" i="15"/>
  <c r="BS38" i="15"/>
  <c r="BB38" i="15"/>
  <c r="AZ38" i="15"/>
  <c r="AJ38" i="15"/>
  <c r="AH38" i="15"/>
  <c r="BU37" i="15"/>
  <c r="BS37" i="15"/>
  <c r="BB37" i="15"/>
  <c r="AZ37" i="15"/>
  <c r="AJ37" i="15"/>
  <c r="AH37" i="15"/>
  <c r="BU36" i="15"/>
  <c r="BS36" i="15"/>
  <c r="BB36" i="15"/>
  <c r="AZ36" i="15"/>
  <c r="AJ36" i="15"/>
  <c r="AH36" i="15"/>
  <c r="BU35" i="15"/>
  <c r="BS35" i="15"/>
  <c r="BB35" i="15"/>
  <c r="AZ35" i="15"/>
  <c r="AJ35" i="15"/>
  <c r="AH35" i="15"/>
  <c r="BU34" i="15"/>
  <c r="BS34" i="15"/>
  <c r="BB34" i="15"/>
  <c r="AZ34" i="15"/>
  <c r="AJ34" i="15"/>
  <c r="AH34" i="15"/>
  <c r="BU33" i="15"/>
  <c r="BS33" i="15"/>
  <c r="BB33" i="15"/>
  <c r="AZ33" i="15"/>
  <c r="AJ33" i="15"/>
  <c r="AH33" i="15"/>
  <c r="BU32" i="15"/>
  <c r="BS32" i="15"/>
  <c r="BB32" i="15"/>
  <c r="AZ32" i="15"/>
  <c r="AJ32" i="15"/>
  <c r="AH32" i="15"/>
  <c r="BU31" i="15"/>
  <c r="BS31" i="15"/>
  <c r="BB31" i="15"/>
  <c r="AZ31" i="15"/>
  <c r="AJ31" i="15"/>
  <c r="AH31" i="15"/>
  <c r="BU30" i="15"/>
  <c r="BS30" i="15"/>
  <c r="BB30" i="15"/>
  <c r="AZ30" i="15"/>
  <c r="AJ30" i="15"/>
  <c r="AH30" i="15"/>
  <c r="BU29" i="15"/>
  <c r="BS29" i="15"/>
  <c r="BB29" i="15"/>
  <c r="AZ29" i="15"/>
  <c r="AJ29" i="15"/>
  <c r="AH29" i="15"/>
  <c r="BU28" i="15"/>
  <c r="BS28" i="15"/>
  <c r="BB28" i="15"/>
  <c r="AZ28" i="15"/>
  <c r="AJ28" i="15"/>
  <c r="AH28" i="15"/>
  <c r="BU27" i="15"/>
  <c r="BS27" i="15"/>
  <c r="BB27" i="15"/>
  <c r="AZ27" i="15"/>
  <c r="AJ27" i="15"/>
  <c r="AH27" i="15"/>
  <c r="BU26" i="15"/>
  <c r="BS26" i="15"/>
  <c r="BB26" i="15"/>
  <c r="AZ26" i="15"/>
  <c r="AJ26" i="15"/>
  <c r="AH26" i="15"/>
  <c r="BU25" i="15"/>
  <c r="BS25" i="15"/>
  <c r="BB25" i="15"/>
  <c r="AZ25" i="15"/>
  <c r="AJ25" i="15"/>
  <c r="AH25" i="15"/>
  <c r="BU24" i="15"/>
  <c r="BS24" i="15"/>
  <c r="BB24" i="15"/>
  <c r="AZ24" i="15"/>
  <c r="AJ24" i="15"/>
  <c r="AH24" i="15"/>
  <c r="BU23" i="15"/>
  <c r="BS23" i="15"/>
  <c r="BS48" i="15" s="1"/>
  <c r="BB23" i="15"/>
  <c r="BB48" i="15" s="1"/>
  <c r="AZ23" i="15"/>
  <c r="AJ23" i="15"/>
  <c r="AJ48" i="15" s="1"/>
  <c r="AH23" i="15"/>
  <c r="AH48" i="15" s="1"/>
  <c r="BQ18" i="15"/>
  <c r="BN18" i="15"/>
  <c r="BL18" i="15"/>
  <c r="AX18" i="15"/>
  <c r="AU18" i="15"/>
  <c r="AS18" i="15"/>
  <c r="AF18" i="15"/>
  <c r="AC18" i="15"/>
  <c r="AA18" i="15"/>
  <c r="BS16" i="15"/>
  <c r="BQ16" i="15"/>
  <c r="BN16" i="15"/>
  <c r="BL16" i="15"/>
  <c r="AZ16" i="15"/>
  <c r="AX16" i="15"/>
  <c r="AU16" i="15"/>
  <c r="AS16" i="15"/>
  <c r="AH16" i="15"/>
  <c r="AF16" i="15"/>
  <c r="AC16" i="15"/>
  <c r="AA16" i="15"/>
  <c r="BG14" i="15"/>
  <c r="AN14" i="15"/>
  <c r="V14" i="15"/>
  <c r="BT12" i="15"/>
  <c r="BG12" i="15"/>
  <c r="BA12" i="15"/>
  <c r="AN12" i="15"/>
  <c r="AI12" i="15"/>
  <c r="V12" i="15"/>
  <c r="BT11" i="15"/>
  <c r="BA11" i="15"/>
  <c r="AI11" i="15"/>
  <c r="BG8" i="15"/>
  <c r="AN8" i="15"/>
  <c r="V8" i="15"/>
  <c r="BT6" i="15"/>
  <c r="BG6" i="15"/>
  <c r="BA6" i="15"/>
  <c r="AN6" i="15"/>
  <c r="AI6" i="15"/>
  <c r="V6" i="15"/>
  <c r="BT5" i="15"/>
  <c r="BA5" i="15"/>
  <c r="AI5" i="15"/>
  <c r="BU3" i="15"/>
  <c r="BB3" i="15"/>
  <c r="AJ3" i="15"/>
  <c r="C8" i="9"/>
  <c r="E20" i="9" s="1"/>
  <c r="E5" i="9"/>
  <c r="BM50" i="15" l="1"/>
  <c r="AT50" i="15"/>
  <c r="AB50" i="15"/>
  <c r="BU46" i="15"/>
  <c r="BU48" i="15" s="1"/>
  <c r="Z59" i="15"/>
  <c r="AR59" i="15"/>
  <c r="E21" i="9"/>
  <c r="H64" i="6" l="1"/>
  <c r="H65" i="6" s="1"/>
  <c r="J57" i="6"/>
  <c r="H57" i="6"/>
  <c r="I57" i="6"/>
  <c r="K57" i="6" l="1"/>
  <c r="H67" i="6"/>
  <c r="H66" i="6"/>
  <c r="H68" i="6" l="1"/>
</calcChain>
</file>

<file path=xl/sharedStrings.xml><?xml version="1.0" encoding="utf-8"?>
<sst xmlns="http://schemas.openxmlformats.org/spreadsheetml/2006/main" count="503" uniqueCount="204">
  <si>
    <t>บริษัท เอ็นพีเค เซอร์วิส แอนด์ ซัพพลาย จำกัด</t>
  </si>
  <si>
    <t>NPK SERVICE &amp; SUPPLY CO.,LTD</t>
  </si>
  <si>
    <t>ใบเสนอราคา / Quotation</t>
  </si>
  <si>
    <t>ชื่อลูกค้า :</t>
  </si>
  <si>
    <t>เลขที่</t>
  </si>
  <si>
    <t>วันที่</t>
  </si>
  <si>
    <t>P/O</t>
  </si>
  <si>
    <t>W/O</t>
  </si>
  <si>
    <t>บริษัทฯ มีความยินดีใคร่ขอเสนอราคางานบริการ โดยมีทีมงานคุณภาพให้กับท่าน มีรายละเอียด ดังนี้</t>
  </si>
  <si>
    <t>ltem</t>
  </si>
  <si>
    <t>Description</t>
  </si>
  <si>
    <t>Qty</t>
  </si>
  <si>
    <t>Unit</t>
  </si>
  <si>
    <t>Material</t>
  </si>
  <si>
    <t>Labout</t>
  </si>
  <si>
    <t>Total Price/Baht</t>
  </si>
  <si>
    <t>Amount Baht</t>
  </si>
  <si>
    <t>Sub Total</t>
  </si>
  <si>
    <t>Discount</t>
  </si>
  <si>
    <t>Vat 7%</t>
  </si>
  <si>
    <t>Grand Total</t>
  </si>
  <si>
    <t>แสดงผลรวมเป็นตัวอักษร</t>
  </si>
  <si>
    <t>เงื่อนไขการชำระเงิน :</t>
  </si>
  <si>
    <t>ยืนยันราคา :</t>
  </si>
  <si>
    <t>30  วันนับจากวันที่เสนอราคา</t>
  </si>
  <si>
    <t>หมายเหตุ :</t>
  </si>
  <si>
    <t>จึงเรียนมาเพื่อพิจารณา  บริษัทฯ หวังเป็นอย่างยิ่งว่าจะมีโอกาสให้บริการแก่ท่าน และขอบขอบพระคุณมา ณ โอกาสนี้</t>
  </si>
  <si>
    <t>ผู้เสนอราคา</t>
  </si>
  <si>
    <t xml:space="preserve">ผู้อนุมัติสั่งจ้าง </t>
  </si>
  <si>
    <t>Price Unit/Baht</t>
  </si>
  <si>
    <t>วันที่......../......../........</t>
  </si>
  <si>
    <t xml:space="preserve">                                                   วันที่......../......../........</t>
  </si>
  <si>
    <t xml:space="preserve"> กรุณาลงชื่อเพื่ออนุมัติและส่งกลับ กรณีต้องการใช้บริการ</t>
  </si>
  <si>
    <t>เลขผู้เสียภาษี 0105555161084    Tel: 09-8942-9891, 06-5961-9799 , 09-3694-4591    E-mail : npkservicesupply@ gmail.com</t>
  </si>
  <si>
    <t>Head Office    : 210/19  Moo.4 ,  Tombon Sanamchai ,    Amphur Mueang    Suphanburi,    Suphanburi 72000</t>
  </si>
  <si>
    <t>สำนักงานใหญ่ : 210/19  หมู่ 4   ตำบลสนามชัย   อำเภอเมืองสุพรรณบุรี   จังหวัดสุพรรณบุรี   72000</t>
  </si>
  <si>
    <t>#</t>
  </si>
  <si>
    <t>สาขา</t>
  </si>
  <si>
    <t>ยอดสรุปหน้าแรกและด้านในต้องเป็นเลขเดียวกัน</t>
  </si>
  <si>
    <t>รายการ</t>
  </si>
  <si>
    <t>เสนอราคา</t>
  </si>
  <si>
    <t>รายได้</t>
  </si>
  <si>
    <t>ออฟฟิศ</t>
  </si>
  <si>
    <t>ภาษี</t>
  </si>
  <si>
    <t>เบ็ดเตล็ด</t>
  </si>
  <si>
    <t>เปลี่ยนแปลงหัวเรื่องเป็นตามนี้</t>
  </si>
  <si>
    <t>2 มค 67</t>
  </si>
  <si>
    <t>เบ็ดเตล็ด 2%</t>
  </si>
  <si>
    <t>ภาษี 10%</t>
  </si>
  <si>
    <t>ต้นทุน</t>
  </si>
  <si>
    <t>วิธีคิด</t>
  </si>
  <si>
    <t>ออฟฟิศ 30%</t>
  </si>
  <si>
    <t>ที่อยู่  :</t>
  </si>
  <si>
    <t>เบอร์โทร :</t>
  </si>
  <si>
    <t>สาขา :</t>
  </si>
  <si>
    <t>ชื่อผู้ติดต่อ :</t>
  </si>
  <si>
    <t xml:space="preserve">มนฒ์เทียน  เรืองเดชอังกูร </t>
  </si>
  <si>
    <t>กรรมการผู้จัดการ</t>
  </si>
  <si>
    <t xml:space="preserve">                       ….........................................</t>
  </si>
  <si>
    <t>รูปแบบรายงานแบบเดิม</t>
  </si>
  <si>
    <t>เพิ่ม</t>
  </si>
  <si>
    <t>ผลรวมในรายการหน้าหลักและรายงานด้านในต้องตรงกัน</t>
  </si>
  <si>
    <t>ใบที่ไม่มีต้นทุนไม่ต้องรวมมา</t>
  </si>
  <si>
    <r>
      <t xml:space="preserve">ชื่องาน :  </t>
    </r>
    <r>
      <rPr>
        <b/>
        <sz val="11"/>
        <color rgb="FFFF0000"/>
        <rFont val="CordiaUPC"/>
        <family val="2"/>
      </rPr>
      <t>ขอเป็นตัวหน้า ขนาดใหญ่กว่าตัวอื่น ๆ เพื่อความชัดเจนในการมองเห็น</t>
    </r>
  </si>
  <si>
    <t>ผลรวมเฉพาะรายการที่มีต้นทุนเท่านั้น</t>
  </si>
  <si>
    <t>Run เลขต่อเนื่องอัตโนมัติ</t>
  </si>
  <si>
    <t>ขึ้นวันที่ปัจจุบัน และสามารถแก้ไขได้</t>
  </si>
  <si>
    <t>กำไรขาดทุน</t>
  </si>
  <si>
    <t>วันที่ 31 มกราคม 2567</t>
  </si>
  <si>
    <t>รายได้จากการดำเนินงาน</t>
  </si>
  <si>
    <t>หัก</t>
  </si>
  <si>
    <t>ต้นทุนดำเนินงาน</t>
  </si>
  <si>
    <t xml:space="preserve">ค่าแรงช่าง </t>
  </si>
  <si>
    <t>ค่าวัสดุ</t>
  </si>
  <si>
    <t>เงินเดือนพนักงาน</t>
  </si>
  <si>
    <t>ค่าล่วงเวลา</t>
  </si>
  <si>
    <t>ค่าประกันสังคม</t>
  </si>
  <si>
    <t>ค่าสาธารณูปโภค</t>
  </si>
  <si>
    <t>ค่าภาษี ภพ.30 ภงด.3, 53</t>
  </si>
  <si>
    <t>ค่าน้ำมัน</t>
  </si>
  <si>
    <t>ค่าเช่ารถยนต์</t>
  </si>
  <si>
    <t>ค่าขนส่งเอกสาร</t>
  </si>
  <si>
    <t>ค่าทางด่วน</t>
  </si>
  <si>
    <t>วัสดุสำนักงาน</t>
  </si>
  <si>
    <t>ค่าใช้จ่ายอื่นๆ</t>
  </si>
  <si>
    <t>กำไรขั้นต้น</t>
  </si>
  <si>
    <t>ลูกหนี้ค้างรับ</t>
  </si>
  <si>
    <t>ผลรวมมาจากใบแจ้งหนี้</t>
  </si>
  <si>
    <t>รายได้จากการดำเนินการ-ผลรวมค่ต้นทุนการดำนเนินงาน</t>
  </si>
  <si>
    <t>-</t>
  </si>
  <si>
    <t>ขี้นเลขรหัสสาขา</t>
  </si>
  <si>
    <t>ชื่อสาขา</t>
  </si>
  <si>
    <t>รายงานสรุปผลประกอบการ ให้ยึดตัวเลขจากวันที่ในใบสำคัญรับ</t>
  </si>
  <si>
    <t>ใบคำสั่งซื้อ</t>
  </si>
  <si>
    <t>ข้อมูลทุกอย่างให้เป็นการขึ้นอัตโนมัติ ( link มาเอง)</t>
  </si>
  <si>
    <t>ผลรวมจากใบสำคัญจ่ายหมวดต่าง ๆ</t>
  </si>
  <si>
    <t>1. แสดงหน้าหลักด้วยยอดรับทั้งหมด แยกเป็นเดือน ๆ</t>
  </si>
  <si>
    <t>2. สามารถเลือกแต่ละกลุ่มรายได้งาน แยกเป็นเดือน ๆ</t>
  </si>
  <si>
    <t>3. พิมพ์ ไฟล์งาน จากผลรวมทั้งหมด  แยกแต่ละเดือน</t>
  </si>
  <si>
    <t>4. พิมพ์ ไฟล์งาน จากกลุ่มรายได้  แยกแต่ละเดือน</t>
  </si>
  <si>
    <t>5. กลุ่มรายได้ สามารถเพิ่มเติมเอกได้</t>
  </si>
  <si>
    <t>5. กลุ่มรายจ่าย สามารถเพิ่มเติมเอกได้</t>
  </si>
  <si>
    <t>4. พิมพ์ ไฟล์งาน จากกลุ่มรายจ่าย  แยกแต่ละเดือน</t>
  </si>
  <si>
    <t>2. สามารถเลือกแต่ละกลุ่มรายจ่าย แยกเป็นเดือน ๆ</t>
  </si>
  <si>
    <t>ผลรวมของใบสำคัญรับ</t>
  </si>
  <si>
    <r>
      <rPr>
        <b/>
        <sz val="10"/>
        <color indexed="30"/>
        <rFont val="Leelawadee"/>
        <family val="2"/>
      </rPr>
      <t>ฉบับที่ 1</t>
    </r>
    <r>
      <rPr>
        <sz val="10"/>
        <color theme="1"/>
        <rFont val="Leelawadee"/>
        <family val="2"/>
      </rPr>
      <t xml:space="preserve">   ( สำหรับผู้ถูกหักภาษี ณ ที่จ่าย ใช้แนบพร้อมกับแบบแสดงรายการภาษี )</t>
    </r>
  </si>
  <si>
    <t>'</t>
  </si>
  <si>
    <r>
      <rPr>
        <b/>
        <sz val="10"/>
        <color indexed="36"/>
        <rFont val="Leelawadee"/>
        <family val="2"/>
      </rPr>
      <t>ฉบับที่ 2</t>
    </r>
    <r>
      <rPr>
        <sz val="10"/>
        <color theme="1"/>
        <rFont val="Leelawadee"/>
        <family val="2"/>
      </rPr>
      <t xml:space="preserve">   ( สำหรับผู้ถูกหักภาษี ณ ที่จ่าย เก็บไว้เป็นหลักฐาน)</t>
    </r>
  </si>
  <si>
    <r>
      <rPr>
        <b/>
        <sz val="10"/>
        <color indexed="53"/>
        <rFont val="Leelawadee"/>
        <family val="2"/>
      </rPr>
      <t>ฉบับที่ 3</t>
    </r>
    <r>
      <rPr>
        <sz val="10"/>
        <color theme="1"/>
        <rFont val="Leelawadee"/>
        <family val="2"/>
      </rPr>
      <t xml:space="preserve">   ( สำหรับผู้หักภาษี ณ ที่จ่าย ใช้แนบพร้อมกับแบบแสดงรายการภาษี )</t>
    </r>
  </si>
  <si>
    <r>
      <rPr>
        <b/>
        <sz val="10"/>
        <color indexed="53"/>
        <rFont val="Leelawadee"/>
        <family val="2"/>
      </rPr>
      <t>ฉบับที่ 4</t>
    </r>
    <r>
      <rPr>
        <sz val="10"/>
        <color theme="1"/>
        <rFont val="Leelawadee"/>
        <family val="2"/>
      </rPr>
      <t xml:space="preserve">   ( สำหรับผู้หักภาษี ณ ที่จ่าย เก็บไว้เป็นหลักฐาน)</t>
    </r>
  </si>
  <si>
    <t>หนังสือรับรองการหักภาษี ณ ที่จ่าย</t>
  </si>
  <si>
    <t>เล่มที่</t>
  </si>
  <si>
    <t>ตามมาตรา  50  ทวิ  แห่งประมวลรัษฎากร</t>
  </si>
  <si>
    <t>ผู้มีหน้าที่หักภาษี  ณ  ที่จ่าย :-</t>
  </si>
  <si>
    <t>เลขประจำตัวประชาชน</t>
  </si>
  <si>
    <t>- ---- ----- -- -</t>
  </si>
  <si>
    <t>ชื่อ</t>
  </si>
  <si>
    <t>เลขประจำตัวผู้เสียภาษีอากร</t>
  </si>
  <si>
    <t>0 1055 55161 08 4</t>
  </si>
  <si>
    <t>( ให้ระบุว่าเป็น บุคคล นิติบุคคล บริษัท สมาคม หรือ คณะบุคคล )</t>
  </si>
  <si>
    <t>ที่อยู่</t>
  </si>
  <si>
    <t>210/19  หมู่ 4 ตำบลสนามชัย  อำเภอเมืองสุพรรณบุรี จังหวัดสุพรรณบุรี 72000</t>
  </si>
  <si>
    <t>( ให้ระบุ  เลขที่  ตรอก/ซอย  หมู่ที่  ถนน  ตำบล/แขวง  อำเภอ/เขต  จังหวัด )</t>
  </si>
  <si>
    <t>ผู้ถูกหักภาษี  ณ  ที่จ่าย :-</t>
  </si>
  <si>
    <t>ห้างหุ้นส่วนจำกัด 893 เอ็น.ที.ดีเวลล็อปเม้น</t>
  </si>
  <si>
    <t>0 1335 65004 80 0</t>
  </si>
  <si>
    <t>101/7 หมู่ 7 ตำบลหน้าไม้ อำเภอลาดหลุมแก้ว จังหวัดปทุมธานี  12140</t>
  </si>
  <si>
    <t>ลำดับที่</t>
  </si>
  <si>
    <t>ในแบบ</t>
  </si>
  <si>
    <t>(1) ภ.ง.ด. 1ก.</t>
  </si>
  <si>
    <t>(2) ภ.ง.ด. 1ก.พิเศษ</t>
  </si>
  <si>
    <t>(3) ภ.ง.ด. 2</t>
  </si>
  <si>
    <t>(4) ภ.ง.ด. 2ก.</t>
  </si>
  <si>
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</si>
  <si>
    <t>(5) ภ.ง.ด. 3</t>
  </si>
  <si>
    <t>(6) ภ.ง.ด. 3ก.</t>
  </si>
  <si>
    <t>X</t>
  </si>
  <si>
    <t>(7) ภ.ง.ด. 53</t>
  </si>
  <si>
    <t>ประเภทเงินได้พึงประเมินที่จ่าย</t>
  </si>
  <si>
    <t>วัน  เดือน</t>
  </si>
  <si>
    <t>จำนวนเงินที่จ่าย</t>
  </si>
  <si>
    <t>ภาษีที่หัก</t>
  </si>
  <si>
    <t>หรือปีภาษี ที่จ่าย</t>
  </si>
  <si>
    <t>และนำส่งไว้</t>
  </si>
  <si>
    <t>1.</t>
  </si>
  <si>
    <t>เงินเดือน ค่าจ้าง เบี้ยเลี้ยง โบนัส ฯลฯ  ตามมาตรา 40 (1)</t>
  </si>
  <si>
    <t>2.</t>
  </si>
  <si>
    <t>ค่าธรรมเนียม  ค่านายหน้า  ฯลฯ  ตามมาตรา 40 (2)</t>
  </si>
  <si>
    <t>3.</t>
  </si>
  <si>
    <t>ค่าแห่งลิขสิทธิ์  ฯลฯ  ตามมาตรา 40 (3)</t>
  </si>
  <si>
    <t>4.</t>
  </si>
  <si>
    <t>(ก) ค่าดอกเบี้ย ฯลฯ  ตามมาตรา 40 (4) (ก)</t>
  </si>
  <si>
    <t>(ข) เงินปันผล ส่วนแบ่งของกำไร ฯลฯ ตามมาตรา 40 (4) (ข)</t>
  </si>
  <si>
    <t>(1) กรณีผู้ด้รับเงินปันผลได้รับเครดิตภาษี โดยจ่ายจาก</t>
  </si>
  <si>
    <t>กำไรสุทธิของกิจการที่ต้องเสียภาษีเงินได้นิติบุคคลในอัตราดังนี้</t>
  </si>
  <si>
    <t>(1.1) อัตราร้อยละ 30 ของกำไรสุทธิ</t>
  </si>
  <si>
    <t>(1.2) อัตราร้อยละ 25 ของกำไรสุทธิ</t>
  </si>
  <si>
    <t>(1.3) อัตราร้อยละ 20 ของกำไรสุทธิ</t>
  </si>
  <si>
    <t>(1.4) อัตราอื่น ๆ ( ระบุ )</t>
  </si>
  <si>
    <t>ของกำไรสุทธิ</t>
  </si>
  <si>
    <t>(2) กิจการที่ได้รับยกเว้นภาษีเงินได้นิติบุคคลซึ่ง ผู้รับเงินปันผลไม่ได้รับเครดิตภาษี</t>
  </si>
  <si>
    <t>(2.1) กำไรสุทธิของกิจการที่ได้รับยกเว้นภาษีเงินได้นิติบุคคล</t>
  </si>
  <si>
    <t>(2.2) เงินปันผลหรือเงินส่วนแบ่งของกำไรที่ได้รับยกเว้นไม่ต้องนำมารวม</t>
  </si>
  <si>
    <t>คำนวณเป็นรายได้เพื่อเสียภาษีนิติบุคคล</t>
  </si>
  <si>
    <t>(2.3) กำไรสุทธิส่วนที่ได้หักผลขาดทุนสุทธิยกมาไม่เกิน 5 ปี</t>
  </si>
  <si>
    <t>ก่อนรอบระยะเวลาบัญชีปัจจุบัน</t>
  </si>
  <si>
    <t>(2.4) กำไรที่รับรู้ทางบัญชีโดยวิธีส่วนได้เสีย (equity method)</t>
  </si>
  <si>
    <t>(2.5) อัตราอื่น ๆ ( ระบุ )</t>
  </si>
  <si>
    <t>5.</t>
  </si>
  <si>
    <t>การจ่ายเงินได้ที่ต้องหักภาษี ณ. ที่จ่าย ตามคำสั่งกรมสรรพากรที่ออกตาม</t>
  </si>
  <si>
    <t>มาตรา 3 เตรส เช่น รางวัล ส่วนลดหรือประโยชน์ใดๆ เนื่องจากการส่งเสริมการขาย</t>
  </si>
  <si>
    <t>รางวัลในการประกวด การแข่งขัน การชิงโชค ค่าแสดงของนักแสดงสาธารณะ</t>
  </si>
  <si>
    <r>
      <rPr>
        <sz val="10"/>
        <rFont val="Leelawadee"/>
        <family val="2"/>
      </rPr>
      <t>ค่าบริการ ค่าขนส่ง</t>
    </r>
    <r>
      <rPr>
        <sz val="10"/>
        <color theme="1"/>
        <rFont val="Leelawadee"/>
        <family val="2"/>
      </rPr>
      <t xml:space="preserve"> ค่าจ้างทำของ ค่าจ้างโฆษณา ค่าเช่า ค่าเบี้ยประกันวินาศภัย ฯลฯ</t>
    </r>
  </si>
  <si>
    <t>6.</t>
  </si>
  <si>
    <t>อื่นๆ(ระบุ)</t>
  </si>
  <si>
    <t>ค่าจ้างเหมา</t>
  </si>
  <si>
    <t>รวมเงินที่จ่าย และ ภาษีที่นำส่ง</t>
  </si>
  <si>
    <t>รวมเงินภาษีที่นำส่ง (ตัวอักษร)</t>
  </si>
  <si>
    <t>เงินสะสมจ่ายเข้ากองทุนสำรองเลี้ยงชีพ ใบอนุญาตเลขที่</t>
  </si>
  <si>
    <t>จำนวนเงิน</t>
  </si>
  <si>
    <t>บาท</t>
  </si>
  <si>
    <t xml:space="preserve">เงินสมทบจ่ายเข้ากองทุนประกันสังคม จำนวน </t>
  </si>
  <si>
    <t>เลขที่บัญชีนายจ้าง</t>
  </si>
  <si>
    <t>เลขที่บัตรประกันสังคม ของผู้ถูกหักภาษี ณ ที่จ่าย</t>
  </si>
  <si>
    <t>ผู้จ่ายเงิน</t>
  </si>
  <si>
    <t>ขอรับรองว่าข้อความและตัวเลขดังกล่าวข้างต้น ถูกต้องตรงกับความจริงทุกประการ</t>
  </si>
  <si>
    <t>หักภาษี  ณ  ที่จ่าย</t>
  </si>
  <si>
    <t>ออกภาษีให้ตลอดไป</t>
  </si>
  <si>
    <t>ออกภาษีให้ครั้งเดียว</t>
  </si>
  <si>
    <t>ลงชื่อ</t>
  </si>
  <si>
    <t>ผู้มีหน้าที่หักภาษี ณ ที่จ่าย</t>
  </si>
  <si>
    <t>อื่นๆ (ระบุ)</t>
  </si>
  <si>
    <t>วัน เดือน ปี  ที่ออกหนังสือรับรองฯ</t>
  </si>
  <si>
    <t xml:space="preserve"> คำเตือน</t>
  </si>
  <si>
    <t xml:space="preserve">ผู้มีหน้าที่ออกหนังสือรับรองการหักภาษี ณ. ที่จ่าย  </t>
  </si>
  <si>
    <r>
      <rPr>
        <b/>
        <sz val="8"/>
        <color indexed="8"/>
        <rFont val="Leelawadee"/>
        <family val="2"/>
      </rPr>
      <t>หมายเหตุ</t>
    </r>
    <r>
      <rPr>
        <sz val="8"/>
        <color indexed="8"/>
        <rFont val="Leelawadee"/>
        <family val="2"/>
      </rPr>
      <t xml:space="preserve"> เลขประจำตัวผู้เสียภาษีอากร (13 หลัก)* หมายถึง</t>
    </r>
  </si>
  <si>
    <t>ฝ่าฝืนไม่ปฏิบัติตามมาตรา  50  ทวิ  แห่งประมวลรัษฎากร</t>
  </si>
  <si>
    <t>1. กรณีบุคคลธรรมดาไทย ให้ใช้เลขประจำตัวประชาชนของกรมการปกครอง</t>
  </si>
  <si>
    <t>ต้องรับโทษทางอาญา  ตามมาตรา  35  แห่งประมวลรัษฎากร</t>
  </si>
  <si>
    <t>2. กรณีนิติบุคคล ให้ใช้เลขทะเบียนนิติบุคคลของกรมพัฒนาธุรกิจการค้า</t>
  </si>
  <si>
    <t xml:space="preserve">3. กรณีอื่น ๆ นอกเหนือจาก 1. และ 2. ให้ใช้เลขประจำตัวผู้เสียภาษีอากร (13 หลัก) </t>
  </si>
  <si>
    <t xml:space="preserve"> </t>
  </si>
  <si>
    <t>ให้ขึ้นวันที่ด่านล่างทุกไอเทม</t>
  </si>
  <si>
    <t>แสดงตัวเลขเฉพาะใบที่ได้ทำงานเท่านั้น (ต้องมีการออกใบสั่งซื้อให้ช่างเท่านั้น)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</si>
</sst>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87" formatCode="_-* #,##0_-;\-* #,##0_-;_-* &quot;-&quot;??_-;_-@_-"/>
    <numFmt numFmtId="188" formatCode="#,##0.00_ ;[Red]\-\ #,##0.00_ ;"/>
    <numFmt numFmtId="189" formatCode="[$-1070000]d/mm/yyyy;@"/>
    <numFmt numFmtId="190" formatCode="dd\-ดดดด\-bbbb"/>
  </numFmts>
  <fonts count="44" x14ac:knownFonts="1">
    <font>
      <sz val="11"/>
      <color theme="1"/>
      <name val="Tahoma"/>
      <family val="2"/>
      <charset val="222"/>
      <scheme val="minor"/>
    </font>
    <font>
      <sz val="11"/>
      <color theme="1"/>
      <name val="CordiaUPC"/>
      <family val="2"/>
    </font>
    <font>
      <b/>
      <sz val="20"/>
      <color theme="1"/>
      <name val="CordiaUPC"/>
      <family val="2"/>
    </font>
    <font>
      <b/>
      <sz val="16"/>
      <color theme="1"/>
      <name val="CordiaUPC"/>
      <family val="2"/>
    </font>
    <font>
      <b/>
      <sz val="11"/>
      <color theme="1"/>
      <name val="CordiaUPC"/>
      <family val="2"/>
    </font>
    <font>
      <b/>
      <sz val="9"/>
      <color theme="1"/>
      <name val="CordiaUPC"/>
      <family val="2"/>
    </font>
    <font>
      <sz val="18"/>
      <color theme="1"/>
      <name val="CordiaUPC"/>
      <family val="2"/>
    </font>
    <font>
      <sz val="11"/>
      <color theme="1"/>
      <name val="Tahoma"/>
      <family val="2"/>
      <charset val="222"/>
      <scheme val="minor"/>
    </font>
    <font>
      <b/>
      <sz val="11"/>
      <color rgb="FFFF0000"/>
      <name val="CordiaUPC"/>
      <family val="2"/>
    </font>
    <font>
      <sz val="11"/>
      <color rgb="FFFF0000"/>
      <name val="CordiaUPC"/>
      <family val="2"/>
    </font>
    <font>
      <sz val="9"/>
      <color rgb="FFFF0000"/>
      <name val="CordiaUPC"/>
      <family val="2"/>
    </font>
    <font>
      <sz val="18"/>
      <color theme="1"/>
      <name val="EucrosiaUPC"/>
      <family val="1"/>
    </font>
    <font>
      <sz val="12"/>
      <color theme="1"/>
      <name val="EucrosiaUPC"/>
      <family val="1"/>
    </font>
    <font>
      <sz val="16"/>
      <color theme="1"/>
      <name val="EucrosiaUPC"/>
      <family val="1"/>
    </font>
    <font>
      <sz val="16"/>
      <color rgb="FFFF0000"/>
      <name val="EucrosiaUPC"/>
      <family val="1"/>
    </font>
    <font>
      <sz val="16"/>
      <name val="EucrosiaUPC"/>
      <family val="1"/>
    </font>
    <font>
      <sz val="12"/>
      <color theme="1"/>
      <name val="EucrosiaUPC"/>
      <family val="1"/>
      <charset val="222"/>
    </font>
    <font>
      <sz val="11"/>
      <color theme="1"/>
      <name val="Tahoma"/>
      <family val="2"/>
      <scheme val="minor"/>
    </font>
    <font>
      <sz val="18"/>
      <color rgb="FFFF0000"/>
      <name val="EucrosiaUPC"/>
      <family val="1"/>
    </font>
    <font>
      <sz val="12"/>
      <color rgb="FFFF0000"/>
      <name val="EucrosiaUPC"/>
      <family val="1"/>
    </font>
    <font>
      <sz val="10"/>
      <color indexed="8"/>
      <name val="Leelawadee"/>
      <family val="2"/>
    </font>
    <font>
      <b/>
      <sz val="10"/>
      <color indexed="30"/>
      <name val="Leelawadee"/>
      <family val="2"/>
    </font>
    <font>
      <sz val="10"/>
      <color theme="1"/>
      <name val="Leelawadee"/>
      <family val="2"/>
    </font>
    <font>
      <b/>
      <sz val="10"/>
      <color indexed="8"/>
      <name val="Leelawadee"/>
      <family val="2"/>
    </font>
    <font>
      <b/>
      <sz val="10"/>
      <color indexed="36"/>
      <name val="Leelawadee"/>
      <family val="2"/>
    </font>
    <font>
      <b/>
      <sz val="10"/>
      <color indexed="53"/>
      <name val="Leelawadee"/>
      <family val="2"/>
    </font>
    <font>
      <b/>
      <sz val="14"/>
      <color indexed="8"/>
      <name val="Leelawadee"/>
      <family val="2"/>
    </font>
    <font>
      <sz val="11"/>
      <color indexed="8"/>
      <name val="Leelawadee"/>
      <family val="2"/>
    </font>
    <font>
      <sz val="12"/>
      <color indexed="30"/>
      <name val="Tw Cen MT"/>
      <family val="2"/>
    </font>
    <font>
      <b/>
      <sz val="11"/>
      <color indexed="30"/>
      <name val="Tw Cen MT"/>
      <family val="2"/>
    </font>
    <font>
      <sz val="12"/>
      <color indexed="8"/>
      <name val="Tw Cen MT"/>
      <family val="2"/>
    </font>
    <font>
      <b/>
      <sz val="12"/>
      <color indexed="8"/>
      <name val="Tw Cen MT"/>
      <family val="2"/>
    </font>
    <font>
      <b/>
      <sz val="11"/>
      <color indexed="8"/>
      <name val="Leelawadee"/>
      <family val="2"/>
    </font>
    <font>
      <sz val="11"/>
      <color indexed="30"/>
      <name val="Segoe UI Symbol"/>
      <family val="2"/>
    </font>
    <font>
      <sz val="10"/>
      <name val="Leelawadee"/>
      <family val="2"/>
    </font>
    <font>
      <sz val="11"/>
      <name val="Segoe UI Symbol"/>
      <family val="2"/>
    </font>
    <font>
      <sz val="14"/>
      <color indexed="30"/>
      <name val="CordiaUPC"/>
      <family val="2"/>
    </font>
    <font>
      <sz val="14"/>
      <name val="CordiaUPC"/>
      <family val="2"/>
    </font>
    <font>
      <sz val="8"/>
      <color indexed="8"/>
      <name val="Leelawadee"/>
      <family val="2"/>
    </font>
    <font>
      <i/>
      <sz val="10"/>
      <color indexed="8"/>
      <name val="BrowalliaUPC"/>
      <family val="2"/>
    </font>
    <font>
      <sz val="12"/>
      <color indexed="8"/>
      <name val="Leelawadee"/>
      <family val="2"/>
    </font>
    <font>
      <sz val="10"/>
      <color indexed="30"/>
      <name val="Leelawadee"/>
      <family val="2"/>
    </font>
    <font>
      <b/>
      <sz val="8"/>
      <color indexed="8"/>
      <name val="Leelawadee"/>
      <family val="2"/>
    </font>
    <font>
      <sz val="7"/>
      <color rgb="FF000000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theme="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tted">
        <color indexed="10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indexed="10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dashed">
        <color indexed="10"/>
      </bottom>
      <diagonal/>
    </border>
    <border>
      <left/>
      <right/>
      <top/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</cellStyleXfs>
  <cellXfs count="18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7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3" fontId="0" fillId="0" borderId="0" xfId="1" applyFont="1"/>
    <xf numFmtId="187" fontId="0" fillId="0" borderId="0" xfId="1" applyNumberFormat="1" applyFont="1"/>
    <xf numFmtId="4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43" fontId="13" fillId="0" borderId="0" xfId="0" applyNumberFormat="1" applyFont="1"/>
    <xf numFmtId="43" fontId="14" fillId="0" borderId="0" xfId="0" applyNumberFormat="1" applyFont="1"/>
    <xf numFmtId="43" fontId="13" fillId="0" borderId="0" xfId="1" applyFont="1"/>
    <xf numFmtId="43" fontId="13" fillId="0" borderId="6" xfId="0" applyNumberFormat="1" applyFont="1" applyBorder="1"/>
    <xf numFmtId="43" fontId="15" fillId="0" borderId="20" xfId="0" applyNumberFormat="1" applyFont="1" applyBorder="1"/>
    <xf numFmtId="0" fontId="16" fillId="0" borderId="0" xfId="0" applyFont="1"/>
    <xf numFmtId="0" fontId="14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Continuous"/>
    </xf>
    <xf numFmtId="49" fontId="23" fillId="0" borderId="0" xfId="0" quotePrefix="1" applyNumberFormat="1" applyFont="1" applyAlignment="1">
      <alignment horizontal="center"/>
    </xf>
    <xf numFmtId="0" fontId="0" fillId="0" borderId="0" xfId="0" applyAlignment="1">
      <alignment horizontal="centerContinuous"/>
    </xf>
    <xf numFmtId="0" fontId="0" fillId="2" borderId="0" xfId="0" applyFill="1" applyAlignment="1">
      <alignment horizontal="centerContinuous"/>
    </xf>
    <xf numFmtId="0" fontId="20" fillId="2" borderId="0" xfId="0" applyFont="1" applyFill="1" applyAlignment="1">
      <alignment horizontal="centerContinuous"/>
    </xf>
    <xf numFmtId="0" fontId="26" fillId="0" borderId="2" xfId="0" applyFont="1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3" xfId="0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27" fillId="0" borderId="5" xfId="0" applyFont="1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0" borderId="6" xfId="0" applyBorder="1" applyAlignment="1">
      <alignment horizontal="right"/>
    </xf>
    <xf numFmtId="0" fontId="28" fillId="0" borderId="6" xfId="0" applyFont="1" applyBorder="1" applyAlignment="1">
      <alignment vertical="center"/>
    </xf>
    <xf numFmtId="0" fontId="29" fillId="0" borderId="7" xfId="0" applyFont="1" applyBorder="1" applyAlignment="1">
      <alignment vertical="center"/>
    </xf>
    <xf numFmtId="0" fontId="30" fillId="0" borderId="6" xfId="0" applyFont="1" applyBorder="1"/>
    <xf numFmtId="0" fontId="31" fillId="0" borderId="7" xfId="0" applyFont="1" applyBorder="1" applyAlignment="1">
      <alignment vertical="center"/>
    </xf>
    <xf numFmtId="0" fontId="32" fillId="0" borderId="2" xfId="0" applyFont="1" applyBorder="1"/>
    <xf numFmtId="0" fontId="33" fillId="0" borderId="4" xfId="0" quotePrefix="1" applyFont="1" applyBorder="1" applyAlignment="1">
      <alignment horizontal="centerContinuous"/>
    </xf>
    <xf numFmtId="0" fontId="34" fillId="0" borderId="3" xfId="0" applyFont="1" applyBorder="1" applyAlignment="1">
      <alignment horizontal="centerContinuous"/>
    </xf>
    <xf numFmtId="0" fontId="35" fillId="0" borderId="4" xfId="0" applyFont="1" applyBorder="1" applyAlignment="1">
      <alignment horizontal="centerContinuous"/>
    </xf>
    <xf numFmtId="0" fontId="34" fillId="0" borderId="3" xfId="0" applyFont="1" applyBorder="1" applyAlignment="1">
      <alignment vertical="center"/>
    </xf>
    <xf numFmtId="0" fontId="35" fillId="0" borderId="4" xfId="0" quotePrefix="1" applyFont="1" applyBorder="1" applyAlignment="1">
      <alignment horizontal="centerContinuous"/>
    </xf>
    <xf numFmtId="0" fontId="23" fillId="0" borderId="8" xfId="0" applyFont="1" applyBorder="1" applyAlignment="1">
      <alignment vertical="center"/>
    </xf>
    <xf numFmtId="0" fontId="36" fillId="0" borderId="21" xfId="0" applyFont="1" applyBorder="1" applyAlignment="1">
      <alignment vertical="center"/>
    </xf>
    <xf numFmtId="0" fontId="33" fillId="0" borderId="22" xfId="0" quotePrefix="1" applyFont="1" applyBorder="1" applyAlignment="1">
      <alignment horizontal="centerContinuous"/>
    </xf>
    <xf numFmtId="0" fontId="34" fillId="0" borderId="0" xfId="0" applyFont="1" applyAlignment="1">
      <alignment horizontal="centerContinuous"/>
    </xf>
    <xf numFmtId="0" fontId="35" fillId="0" borderId="22" xfId="0" applyFont="1" applyBorder="1" applyAlignment="1">
      <alignment horizontal="centerContinuous"/>
    </xf>
    <xf numFmtId="0" fontId="37" fillId="0" borderId="23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5" fillId="0" borderId="22" xfId="0" quotePrefix="1" applyFont="1" applyBorder="1" applyAlignment="1">
      <alignment horizontal="centerContinuous"/>
    </xf>
    <xf numFmtId="0" fontId="0" fillId="0" borderId="8" xfId="0" applyBorder="1"/>
    <xf numFmtId="0" fontId="38" fillId="0" borderId="0" xfId="0" applyFont="1"/>
    <xf numFmtId="0" fontId="0" fillId="0" borderId="22" xfId="0" applyBorder="1"/>
    <xf numFmtId="0" fontId="0" fillId="0" borderId="21" xfId="0" applyBorder="1"/>
    <xf numFmtId="0" fontId="0" fillId="0" borderId="24" xfId="0" applyBorder="1"/>
    <xf numFmtId="0" fontId="34" fillId="0" borderId="23" xfId="0" applyFont="1" applyBorder="1"/>
    <xf numFmtId="0" fontId="34" fillId="0" borderId="25" xfId="0" applyFont="1" applyBorder="1"/>
    <xf numFmtId="0" fontId="0" fillId="0" borderId="5" xfId="0" applyBorder="1"/>
    <xf numFmtId="0" fontId="0" fillId="0" borderId="6" xfId="0" applyBorder="1"/>
    <xf numFmtId="0" fontId="38" fillId="0" borderId="6" xfId="0" applyFont="1" applyBorder="1"/>
    <xf numFmtId="0" fontId="0" fillId="0" borderId="7" xfId="0" applyBorder="1"/>
    <xf numFmtId="0" fontId="33" fillId="0" borderId="0" xfId="0" quotePrefix="1" applyFont="1" applyAlignment="1">
      <alignment horizontal="centerContinuous"/>
    </xf>
    <xf numFmtId="0" fontId="27" fillId="0" borderId="8" xfId="0" applyFont="1" applyBorder="1"/>
    <xf numFmtId="0" fontId="0" fillId="0" borderId="26" xfId="0" applyBorder="1"/>
    <xf numFmtId="0" fontId="0" fillId="0" borderId="27" xfId="0" applyBorder="1"/>
    <xf numFmtId="0" fontId="27" fillId="0" borderId="0" xfId="0" applyFont="1"/>
    <xf numFmtId="0" fontId="23" fillId="0" borderId="28" xfId="0" applyFont="1" applyBorder="1" applyAlignment="1">
      <alignment horizontal="center"/>
    </xf>
    <xf numFmtId="188" fontId="23" fillId="0" borderId="28" xfId="0" applyNumberFormat="1" applyFont="1" applyBorder="1" applyAlignment="1">
      <alignment horizontal="center"/>
    </xf>
    <xf numFmtId="0" fontId="39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2" xfId="0" applyBorder="1" applyAlignment="1">
      <alignment vertical="center"/>
    </xf>
    <xf numFmtId="0" fontId="39" fillId="0" borderId="6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Continuous"/>
    </xf>
    <xf numFmtId="0" fontId="20" fillId="0" borderId="31" xfId="0" applyFont="1" applyBorder="1" applyAlignment="1">
      <alignment horizontal="centerContinuous"/>
    </xf>
    <xf numFmtId="0" fontId="20" fillId="0" borderId="5" xfId="0" applyFont="1" applyBorder="1" applyAlignment="1">
      <alignment horizontal="centerContinuous"/>
    </xf>
    <xf numFmtId="0" fontId="20" fillId="0" borderId="7" xfId="0" applyFont="1" applyBorder="1" applyAlignment="1">
      <alignment horizontal="centerContinuous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41" fillId="0" borderId="32" xfId="0" applyFont="1" applyBorder="1" applyAlignment="1">
      <alignment vertical="center"/>
    </xf>
    <xf numFmtId="188" fontId="0" fillId="0" borderId="33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1" xfId="0" applyBorder="1"/>
    <xf numFmtId="0" fontId="0" fillId="0" borderId="8" xfId="0" applyBorder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27" fillId="0" borderId="34" xfId="0" applyFont="1" applyBorder="1" applyAlignment="1">
      <alignment vertical="center"/>
    </xf>
    <xf numFmtId="0" fontId="27" fillId="0" borderId="35" xfId="0" applyFont="1" applyBorder="1" applyAlignment="1">
      <alignment vertical="center"/>
    </xf>
    <xf numFmtId="0" fontId="27" fillId="0" borderId="36" xfId="0" applyFont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29" xfId="0" applyBorder="1"/>
    <xf numFmtId="0" fontId="0" fillId="0" borderId="30" xfId="0" applyBorder="1"/>
    <xf numFmtId="0" fontId="0" fillId="0" borderId="8" xfId="0" applyBorder="1" applyAlignment="1">
      <alignment horizontal="right" vertical="center"/>
    </xf>
    <xf numFmtId="0" fontId="0" fillId="0" borderId="23" xfId="0" applyBorder="1" applyAlignment="1">
      <alignment vertical="center"/>
    </xf>
    <xf numFmtId="0" fontId="42" fillId="0" borderId="0" xfId="0" applyFont="1"/>
    <xf numFmtId="0" fontId="42" fillId="0" borderId="0" xfId="0" applyFont="1" applyAlignment="1">
      <alignment horizontal="left" indent="1"/>
    </xf>
    <xf numFmtId="0" fontId="38" fillId="0" borderId="0" xfId="0" applyFont="1" applyAlignment="1">
      <alignment horizontal="left" indent="1"/>
    </xf>
    <xf numFmtId="0" fontId="43" fillId="0" borderId="0" xfId="0" applyFont="1"/>
    <xf numFmtId="0" fontId="39" fillId="0" borderId="8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40" fillId="0" borderId="29" xfId="0" applyFont="1" applyBorder="1" applyAlignment="1">
      <alignment horizontal="center" vertical="center"/>
    </xf>
    <xf numFmtId="0" fontId="40" fillId="0" borderId="30" xfId="0" applyFon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188" fontId="0" fillId="0" borderId="8" xfId="0" applyNumberFormat="1" applyBorder="1" applyAlignment="1">
      <alignment horizontal="center" vertical="center" shrinkToFit="1"/>
    </xf>
    <xf numFmtId="188" fontId="0" fillId="0" borderId="22" xfId="0" applyNumberFormat="1" applyBorder="1" applyAlignment="1">
      <alignment horizontal="center" vertical="center" shrinkToFit="1"/>
    </xf>
    <xf numFmtId="188" fontId="0" fillId="0" borderId="8" xfId="0" applyNumberFormat="1" applyBorder="1" applyAlignment="1">
      <alignment vertical="center"/>
    </xf>
    <xf numFmtId="188" fontId="0" fillId="0" borderId="22" xfId="0" applyNumberFormat="1" applyBorder="1" applyAlignment="1">
      <alignment vertical="center"/>
    </xf>
    <xf numFmtId="188" fontId="0" fillId="0" borderId="8" xfId="0" applyNumberFormat="1" applyBorder="1" applyAlignment="1">
      <alignment horizontal="center" vertical="center"/>
    </xf>
    <xf numFmtId="188" fontId="0" fillId="0" borderId="22" xfId="0" applyNumberFormat="1" applyBorder="1" applyAlignment="1">
      <alignment horizontal="center" vertical="center"/>
    </xf>
    <xf numFmtId="188" fontId="0" fillId="0" borderId="29" xfId="0" applyNumberFormat="1" applyBorder="1" applyAlignment="1">
      <alignment horizontal="center" vertical="center" shrinkToFit="1"/>
    </xf>
    <xf numFmtId="188" fontId="0" fillId="0" borderId="31" xfId="0" applyNumberFormat="1" applyBorder="1" applyAlignment="1">
      <alignment horizontal="center" vertical="center" shrinkToFit="1"/>
    </xf>
    <xf numFmtId="188" fontId="0" fillId="0" borderId="29" xfId="0" applyNumberFormat="1" applyBorder="1" applyAlignment="1">
      <alignment vertical="center"/>
    </xf>
    <xf numFmtId="188" fontId="0" fillId="0" borderId="31" xfId="0" applyNumberFormat="1" applyBorder="1" applyAlignment="1">
      <alignment vertical="center"/>
    </xf>
    <xf numFmtId="188" fontId="0" fillId="0" borderId="29" xfId="0" applyNumberFormat="1" applyBorder="1" applyAlignment="1">
      <alignment horizontal="center" vertical="center"/>
    </xf>
    <xf numFmtId="188" fontId="0" fillId="0" borderId="31" xfId="0" applyNumberFormat="1" applyBorder="1" applyAlignment="1">
      <alignment horizontal="center" vertical="center"/>
    </xf>
    <xf numFmtId="189" fontId="0" fillId="0" borderId="8" xfId="0" applyNumberFormat="1" applyBorder="1" applyAlignment="1">
      <alignment horizontal="center" vertical="center" shrinkToFit="1"/>
    </xf>
    <xf numFmtId="189" fontId="0" fillId="0" borderId="22" xfId="0" applyNumberFormat="1" applyBorder="1" applyAlignment="1">
      <alignment horizontal="center" vertical="center" shrinkToFit="1"/>
    </xf>
    <xf numFmtId="47" fontId="0" fillId="0" borderId="5" xfId="0" applyNumberFormat="1" applyBorder="1" applyAlignment="1">
      <alignment horizontal="center" vertical="center"/>
    </xf>
    <xf numFmtId="47" fontId="0" fillId="0" borderId="7" xfId="0" applyNumberFormat="1" applyBorder="1" applyAlignment="1">
      <alignment horizontal="center" vertical="center"/>
    </xf>
    <xf numFmtId="188" fontId="0" fillId="0" borderId="5" xfId="0" applyNumberFormat="1" applyBorder="1" applyAlignment="1">
      <alignment vertical="center"/>
    </xf>
    <xf numFmtId="188" fontId="0" fillId="0" borderId="7" xfId="0" applyNumberFormat="1" applyBorder="1" applyAlignment="1">
      <alignment vertical="center"/>
    </xf>
    <xf numFmtId="188" fontId="0" fillId="0" borderId="5" xfId="0" applyNumberFormat="1" applyBorder="1" applyAlignment="1">
      <alignment horizontal="center" vertical="center" shrinkToFit="1"/>
    </xf>
    <xf numFmtId="188" fontId="0" fillId="0" borderId="7" xfId="0" applyNumberFormat="1" applyBorder="1" applyAlignment="1">
      <alignment horizontal="center" vertical="center" shrinkToFit="1"/>
    </xf>
    <xf numFmtId="190" fontId="41" fillId="0" borderId="38" xfId="0" applyNumberFormat="1" applyFont="1" applyBorder="1" applyAlignment="1">
      <alignment horizontal="center" vertical="center"/>
    </xf>
    <xf numFmtId="190" fontId="0" fillId="0" borderId="38" xfId="0" applyNumberForma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</cellXfs>
  <cellStyles count="4">
    <cellStyle name="เครื่องหมายจุลภาค 2" xfId="3" xr:uid="{9543E1EA-67DB-4432-B41C-50A7CD4DD9DB}"/>
    <cellStyle name="จุลภาค" xfId="1" builtinId="3"/>
    <cellStyle name="ปกติ" xfId="0" builtinId="0"/>
    <cellStyle name="ปกติ 2" xfId="2" xr:uid="{E7B38E17-B881-4670-B8AA-AB9EAC399E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9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8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5.png"/><Relationship Id="rId4" Type="http://schemas.openxmlformats.org/officeDocument/2006/relationships/image" Target="../media/image2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8.png"/><Relationship Id="rId1" Type="http://schemas.openxmlformats.org/officeDocument/2006/relationships/image" Target="../media/image15.png"/><Relationship Id="rId4" Type="http://schemas.openxmlformats.org/officeDocument/2006/relationships/image" Target="../media/image2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5.png"/><Relationship Id="rId1" Type="http://schemas.openxmlformats.org/officeDocument/2006/relationships/image" Target="../media/image22.png"/><Relationship Id="rId5" Type="http://schemas.openxmlformats.org/officeDocument/2006/relationships/image" Target="../media/image13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56461</xdr:colOff>
      <xdr:row>0</xdr:row>
      <xdr:rowOff>3937</xdr:rowOff>
    </xdr:from>
    <xdr:to>
      <xdr:col>1</xdr:col>
      <xdr:colOff>566139</xdr:colOff>
      <xdr:row>4</xdr:row>
      <xdr:rowOff>166950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C9621269-0002-45BC-9AAC-2AE2F8942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61" y="3937"/>
          <a:ext cx="844929" cy="966830"/>
        </a:xfrm>
        <a:prstGeom prst="rect">
          <a:avLst/>
        </a:prstGeom>
      </xdr:spPr>
    </xdr:pic>
    <xdr:clientData/>
  </xdr:twoCellAnchor>
  <xdr:twoCellAnchor editAs="oneCell">
    <xdr:from>
      <xdr:col>10</xdr:col>
      <xdr:colOff>599435</xdr:colOff>
      <xdr:row>46</xdr:row>
      <xdr:rowOff>104742</xdr:rowOff>
    </xdr:from>
    <xdr:to>
      <xdr:col>11</xdr:col>
      <xdr:colOff>860457</xdr:colOff>
      <xdr:row>47</xdr:row>
      <xdr:rowOff>182717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8D6813-D764-AD29-B52D-5DE61BA76C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30" t="14830" r="3638" b="12680"/>
        <a:stretch/>
      </xdr:blipFill>
      <xdr:spPr>
        <a:xfrm>
          <a:off x="5691647" y="10120646"/>
          <a:ext cx="869156" cy="268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8</xdr:col>
      <xdr:colOff>121865</xdr:colOff>
      <xdr:row>22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C9BE25-9967-2387-BD15-F25920995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947865" cy="300037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24</xdr:row>
      <xdr:rowOff>0</xdr:rowOff>
    </xdr:from>
    <xdr:to>
      <xdr:col>8</xdr:col>
      <xdr:colOff>262661</xdr:colOff>
      <xdr:row>37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4B0FE1-EFAE-7D52-FE62-371945C4D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3429000"/>
          <a:ext cx="5088660" cy="2524125"/>
        </a:xfrm>
        <a:prstGeom prst="rect">
          <a:avLst/>
        </a:prstGeom>
      </xdr:spPr>
    </xdr:pic>
    <xdr:clientData/>
  </xdr:twoCellAnchor>
  <xdr:twoCellAnchor>
    <xdr:from>
      <xdr:col>0</xdr:col>
      <xdr:colOff>77219</xdr:colOff>
      <xdr:row>51</xdr:row>
      <xdr:rowOff>30390</xdr:rowOff>
    </xdr:from>
    <xdr:to>
      <xdr:col>8</xdr:col>
      <xdr:colOff>551829</xdr:colOff>
      <xdr:row>61</xdr:row>
      <xdr:rowOff>176467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17C6E1-30FC-6B45-6D46-D470731CE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219" y="9275785"/>
          <a:ext cx="5956094" cy="1958900"/>
        </a:xfrm>
        <a:prstGeom prst="rect">
          <a:avLst/>
        </a:prstGeom>
      </xdr:spPr>
    </xdr:pic>
    <xdr:clientData/>
  </xdr:twoCellAnchor>
  <xdr:twoCellAnchor>
    <xdr:from>
      <xdr:col>0</xdr:col>
      <xdr:colOff>77219</xdr:colOff>
      <xdr:row>61</xdr:row>
      <xdr:rowOff>166072</xdr:rowOff>
    </xdr:from>
    <xdr:to>
      <xdr:col>8</xdr:col>
      <xdr:colOff>546975</xdr:colOff>
      <xdr:row>72</xdr:row>
      <xdr:rowOff>11916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0CD902-6F62-0E05-CCDD-0091CFF0F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219" y="11224290"/>
          <a:ext cx="5951240" cy="1839949"/>
        </a:xfrm>
        <a:prstGeom prst="rect">
          <a:avLst/>
        </a:prstGeom>
      </xdr:spPr>
    </xdr:pic>
    <xdr:clientData/>
  </xdr:twoCellAnchor>
  <xdr:twoCellAnchor>
    <xdr:from>
      <xdr:col>0</xdr:col>
      <xdr:colOff>160190</xdr:colOff>
      <xdr:row>72</xdr:row>
      <xdr:rowOff>19250</xdr:rowOff>
    </xdr:from>
    <xdr:to>
      <xdr:col>8</xdr:col>
      <xdr:colOff>372673</xdr:colOff>
      <xdr:row>77</xdr:row>
      <xdr:rowOff>18894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7E10538-E4A3-94DD-CC7E-DD11465C1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190" y="13071573"/>
          <a:ext cx="5693967" cy="906055"/>
        </a:xfrm>
        <a:prstGeom prst="rect">
          <a:avLst/>
        </a:prstGeom>
      </xdr:spPr>
    </xdr:pic>
    <xdr:clientData/>
  </xdr:twoCellAnchor>
  <xdr:oneCellAnchor>
    <xdr:from>
      <xdr:col>1</xdr:col>
      <xdr:colOff>10026</xdr:colOff>
      <xdr:row>7</xdr:row>
      <xdr:rowOff>60159</xdr:rowOff>
    </xdr:from>
    <xdr:ext cx="1970539" cy="200696"/>
    <xdr:sp macro="" textlink="">
      <xdr:nvSpPr>
        <xdr:cNvPr id="9" name="กล่องข้อความ 8">
          <a:extLst>
            <a:ext uri="{FF2B5EF4-FFF2-40B4-BE49-F238E27FC236}">
              <a16:creationId xmlns:a16="http://schemas.microsoft.com/office/drawing/2014/main" id="{B1DBC96B-AA5E-228A-46AD-5CB1629AF9E7}"/>
            </a:ext>
          </a:extLst>
        </xdr:cNvPr>
        <xdr:cNvSpPr txBox="1"/>
      </xdr:nvSpPr>
      <xdr:spPr>
        <a:xfrm>
          <a:off x="696829" y="1323475"/>
          <a:ext cx="1970539" cy="20069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700"/>
            <a:t>รายงานเสนอราคารายเดือน จากวันที่ออกใบสั่งซื้อ</a:t>
          </a:r>
        </a:p>
      </xdr:txBody>
    </xdr:sp>
    <xdr:clientData/>
  </xdr:oneCellAnchor>
  <xdr:oneCellAnchor>
    <xdr:from>
      <xdr:col>6</xdr:col>
      <xdr:colOff>117308</xdr:colOff>
      <xdr:row>9</xdr:row>
      <xdr:rowOff>137362</xdr:rowOff>
    </xdr:from>
    <xdr:ext cx="559192" cy="200696"/>
    <xdr:sp macro="" textlink="">
      <xdr:nvSpPr>
        <xdr:cNvPr id="10" name="กล่องข้อความ 9">
          <a:extLst>
            <a:ext uri="{FF2B5EF4-FFF2-40B4-BE49-F238E27FC236}">
              <a16:creationId xmlns:a16="http://schemas.microsoft.com/office/drawing/2014/main" id="{ADD6DA28-D81A-46C2-BEA5-D2E3F3369B09}"/>
            </a:ext>
          </a:extLst>
        </xdr:cNvPr>
        <xdr:cNvSpPr txBox="1"/>
      </xdr:nvSpPr>
      <xdr:spPr>
        <a:xfrm>
          <a:off x="4225930" y="1759186"/>
          <a:ext cx="559192" cy="20069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700"/>
            <a:t>ยอดสั่งซื้อ</a:t>
          </a:r>
        </a:p>
      </xdr:txBody>
    </xdr:sp>
    <xdr:clientData/>
  </xdr:oneCellAnchor>
  <xdr:oneCellAnchor>
    <xdr:from>
      <xdr:col>3</xdr:col>
      <xdr:colOff>224589</xdr:colOff>
      <xdr:row>26</xdr:row>
      <xdr:rowOff>24062</xdr:rowOff>
    </xdr:from>
    <xdr:ext cx="451470" cy="2021305"/>
    <xdr:sp macro="" textlink="">
      <xdr:nvSpPr>
        <xdr:cNvPr id="11" name="กล่องข้อความ 10">
          <a:extLst>
            <a:ext uri="{FF2B5EF4-FFF2-40B4-BE49-F238E27FC236}">
              <a16:creationId xmlns:a16="http://schemas.microsoft.com/office/drawing/2014/main" id="{87BDFC55-E870-4757-9319-18A8BB06BA9F}"/>
            </a:ext>
          </a:extLst>
        </xdr:cNvPr>
        <xdr:cNvSpPr txBox="1"/>
      </xdr:nvSpPr>
      <xdr:spPr>
        <a:xfrm>
          <a:off x="2284997" y="4716378"/>
          <a:ext cx="451470" cy="2021305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500"/>
            <a:t>เสนอราคา</a:t>
          </a:r>
        </a:p>
      </xdr:txBody>
    </xdr:sp>
    <xdr:clientData/>
  </xdr:oneCellAnchor>
  <xdr:oneCellAnchor>
    <xdr:from>
      <xdr:col>4</xdr:col>
      <xdr:colOff>11029</xdr:colOff>
      <xdr:row>26</xdr:row>
      <xdr:rowOff>31082</xdr:rowOff>
    </xdr:from>
    <xdr:ext cx="406201" cy="1989220"/>
    <xdr:sp macro="" textlink="">
      <xdr:nvSpPr>
        <xdr:cNvPr id="12" name="กล่องข้อความ 11">
          <a:extLst>
            <a:ext uri="{FF2B5EF4-FFF2-40B4-BE49-F238E27FC236}">
              <a16:creationId xmlns:a16="http://schemas.microsoft.com/office/drawing/2014/main" id="{2F064AA3-352D-490D-B6AA-9F8475AFC021}"/>
            </a:ext>
          </a:extLst>
        </xdr:cNvPr>
        <xdr:cNvSpPr txBox="1"/>
      </xdr:nvSpPr>
      <xdr:spPr>
        <a:xfrm>
          <a:off x="2758240" y="4723398"/>
          <a:ext cx="406201" cy="198922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5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ยอดสั่งซื้อ</a:t>
          </a:r>
          <a:endParaRPr lang="th-TH" sz="100">
            <a:effectLst/>
          </a:endParaRPr>
        </a:p>
      </xdr:txBody>
    </xdr:sp>
    <xdr:clientData/>
  </xdr:oneCellAnchor>
  <xdr:oneCellAnchor>
    <xdr:from>
      <xdr:col>4</xdr:col>
      <xdr:colOff>434139</xdr:colOff>
      <xdr:row>26</xdr:row>
      <xdr:rowOff>28073</xdr:rowOff>
    </xdr:from>
    <xdr:ext cx="352597" cy="2002255"/>
    <xdr:sp macro="" textlink="">
      <xdr:nvSpPr>
        <xdr:cNvPr id="13" name="กล่องข้อความ 12">
          <a:extLst>
            <a:ext uri="{FF2B5EF4-FFF2-40B4-BE49-F238E27FC236}">
              <a16:creationId xmlns:a16="http://schemas.microsoft.com/office/drawing/2014/main" id="{7CBB4C6C-88D7-49EE-BDE9-AACAD38F8868}"/>
            </a:ext>
          </a:extLst>
        </xdr:cNvPr>
        <xdr:cNvSpPr txBox="1"/>
      </xdr:nvSpPr>
      <xdr:spPr>
        <a:xfrm>
          <a:off x="3181350" y="4720389"/>
          <a:ext cx="352597" cy="2002255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500"/>
            <a:t>รายได้</a:t>
          </a:r>
        </a:p>
      </xdr:txBody>
    </xdr:sp>
    <xdr:clientData/>
  </xdr:oneCellAnchor>
  <xdr:oneCellAnchor>
    <xdr:from>
      <xdr:col>5</xdr:col>
      <xdr:colOff>125330</xdr:colOff>
      <xdr:row>26</xdr:row>
      <xdr:rowOff>35092</xdr:rowOff>
    </xdr:from>
    <xdr:ext cx="872289" cy="2002255"/>
    <xdr:sp macro="" textlink="">
      <xdr:nvSpPr>
        <xdr:cNvPr id="14" name="กล่องข้อความ 13">
          <a:extLst>
            <a:ext uri="{FF2B5EF4-FFF2-40B4-BE49-F238E27FC236}">
              <a16:creationId xmlns:a16="http://schemas.microsoft.com/office/drawing/2014/main" id="{46D732D5-CC26-4031-B0C5-81EDA3B72E7E}"/>
            </a:ext>
          </a:extLst>
        </xdr:cNvPr>
        <xdr:cNvSpPr txBox="1"/>
      </xdr:nvSpPr>
      <xdr:spPr>
        <a:xfrm>
          <a:off x="3559343" y="4727408"/>
          <a:ext cx="872289" cy="2002255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500"/>
            <a:t>เลขใบสั่งซื้อ</a:t>
          </a:r>
        </a:p>
      </xdr:txBody>
    </xdr:sp>
    <xdr:clientData/>
  </xdr:oneCellAnchor>
  <xdr:twoCellAnchor>
    <xdr:from>
      <xdr:col>5</xdr:col>
      <xdr:colOff>270388</xdr:colOff>
      <xdr:row>52</xdr:row>
      <xdr:rowOff>27654</xdr:rowOff>
    </xdr:from>
    <xdr:to>
      <xdr:col>6</xdr:col>
      <xdr:colOff>107540</xdr:colOff>
      <xdr:row>77</xdr:row>
      <xdr:rowOff>21508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93D7A5FB-07EA-B02A-05D9-8A6761BC4B24}"/>
            </a:ext>
          </a:extLst>
        </xdr:cNvPr>
        <xdr:cNvSpPr/>
      </xdr:nvSpPr>
      <xdr:spPr>
        <a:xfrm>
          <a:off x="3696315" y="9454331"/>
          <a:ext cx="522338" cy="452591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355191</xdr:colOff>
      <xdr:row>52</xdr:row>
      <xdr:rowOff>29497</xdr:rowOff>
    </xdr:from>
    <xdr:to>
      <xdr:col>6</xdr:col>
      <xdr:colOff>620661</xdr:colOff>
      <xdr:row>77</xdr:row>
      <xdr:rowOff>23351</xdr:rowOff>
    </xdr:to>
    <xdr:sp macro="" textlink="">
      <xdr:nvSpPr>
        <xdr:cNvPr id="15" name="สี่เหลี่ยมผืนผ้า 14">
          <a:extLst>
            <a:ext uri="{FF2B5EF4-FFF2-40B4-BE49-F238E27FC236}">
              <a16:creationId xmlns:a16="http://schemas.microsoft.com/office/drawing/2014/main" id="{A30AD5B3-92CE-4A63-85C8-F7BEDCCC4ECF}"/>
            </a:ext>
          </a:extLst>
        </xdr:cNvPr>
        <xdr:cNvSpPr/>
      </xdr:nvSpPr>
      <xdr:spPr>
        <a:xfrm>
          <a:off x="4466304" y="9456174"/>
          <a:ext cx="265470" cy="452591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5</xdr:col>
      <xdr:colOff>296563</xdr:colOff>
      <xdr:row>51</xdr:row>
      <xdr:rowOff>15962</xdr:rowOff>
    </xdr:from>
    <xdr:ext cx="1480342" cy="173702"/>
    <xdr:sp macro="" textlink="">
      <xdr:nvSpPr>
        <xdr:cNvPr id="17" name="กล่องข้อความ 16">
          <a:extLst>
            <a:ext uri="{FF2B5EF4-FFF2-40B4-BE49-F238E27FC236}">
              <a16:creationId xmlns:a16="http://schemas.microsoft.com/office/drawing/2014/main" id="{447F0556-6099-4400-8E69-41D29AF847F3}"/>
            </a:ext>
          </a:extLst>
        </xdr:cNvPr>
        <xdr:cNvSpPr txBox="1"/>
      </xdr:nvSpPr>
      <xdr:spPr>
        <a:xfrm>
          <a:off x="3720414" y="9206300"/>
          <a:ext cx="1480342" cy="173702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500">
              <a:solidFill>
                <a:srgbClr val="FF0000"/>
              </a:solidFill>
            </a:rPr>
            <a:t>ช่องรายได้</a:t>
          </a:r>
          <a:r>
            <a:rPr lang="th-TH" sz="500" baseline="0">
              <a:solidFill>
                <a:srgbClr val="FF0000"/>
              </a:solidFill>
            </a:rPr>
            <a:t> มาจาก   เสนอราคา-ยอดสั่งซื้อ </a:t>
          </a:r>
          <a:r>
            <a:rPr lang="en-US" sz="500" baseline="0">
              <a:solidFill>
                <a:srgbClr val="FF0000"/>
              </a:solidFill>
            </a:rPr>
            <a:t>=</a:t>
          </a:r>
          <a:r>
            <a:rPr lang="th-TH" sz="500" baseline="0">
              <a:solidFill>
                <a:srgbClr val="FF0000"/>
              </a:solidFill>
            </a:rPr>
            <a:t>รายได้</a:t>
          </a:r>
        </a:p>
      </xdr:txBody>
    </xdr:sp>
    <xdr:clientData/>
  </xdr:oneCellAnchor>
  <xdr:oneCellAnchor>
    <xdr:from>
      <xdr:col>5</xdr:col>
      <xdr:colOff>16476</xdr:colOff>
      <xdr:row>52</xdr:row>
      <xdr:rowOff>3605</xdr:rowOff>
    </xdr:from>
    <xdr:ext cx="267509" cy="77393"/>
    <xdr:sp macro="" textlink="">
      <xdr:nvSpPr>
        <xdr:cNvPr id="18" name="กล่องข้อความ 17">
          <a:extLst>
            <a:ext uri="{FF2B5EF4-FFF2-40B4-BE49-F238E27FC236}">
              <a16:creationId xmlns:a16="http://schemas.microsoft.com/office/drawing/2014/main" id="{B5CFFFAB-14D0-4F1F-9593-5A3CDB03DFE0}"/>
            </a:ext>
          </a:extLst>
        </xdr:cNvPr>
        <xdr:cNvSpPr txBox="1"/>
      </xdr:nvSpPr>
      <xdr:spPr>
        <a:xfrm>
          <a:off x="3440327" y="9374146"/>
          <a:ext cx="267509" cy="7739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th-TH" sz="500">
              <a:solidFill>
                <a:srgbClr val="FF0000"/>
              </a:solidFill>
            </a:rPr>
            <a:t>ยอดสั่งซื้อ</a:t>
          </a:r>
          <a:endParaRPr lang="th-TH" sz="500" baseline="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0</xdr:colOff>
      <xdr:row>25</xdr:row>
      <xdr:rowOff>27215</xdr:rowOff>
    </xdr:from>
    <xdr:to>
      <xdr:col>3</xdr:col>
      <xdr:colOff>277199</xdr:colOff>
      <xdr:row>26</xdr:row>
      <xdr:rowOff>41810</xdr:rowOff>
    </xdr:to>
    <xdr:pic>
      <xdr:nvPicPr>
        <xdr:cNvPr id="19" name="รูปภาพ 18">
          <a:extLst>
            <a:ext uri="{FF2B5EF4-FFF2-40B4-BE49-F238E27FC236}">
              <a16:creationId xmlns:a16="http://schemas.microsoft.com/office/drawing/2014/main" id="{BCFDF650-DBE5-4629-9356-865120100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534581"/>
          <a:ext cx="2338681" cy="1948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89010</xdr:colOff>
      <xdr:row>1</xdr:row>
      <xdr:rowOff>6569</xdr:rowOff>
    </xdr:from>
    <xdr:to>
      <xdr:col>8</xdr:col>
      <xdr:colOff>187325</xdr:colOff>
      <xdr:row>18</xdr:row>
      <xdr:rowOff>121915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923D29-6BF7-4250-261E-560AB66E0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103" b="40900"/>
        <a:stretch/>
      </xdr:blipFill>
      <xdr:spPr>
        <a:xfrm>
          <a:off x="89010" y="197069"/>
          <a:ext cx="4435365" cy="3353846"/>
        </a:xfrm>
        <a:prstGeom prst="rect">
          <a:avLst/>
        </a:prstGeom>
      </xdr:spPr>
    </xdr:pic>
    <xdr:clientData/>
  </xdr:twoCellAnchor>
  <xdr:twoCellAnchor>
    <xdr:from>
      <xdr:col>0</xdr:col>
      <xdr:colOff>89644</xdr:colOff>
      <xdr:row>59</xdr:row>
      <xdr:rowOff>34636</xdr:rowOff>
    </xdr:from>
    <xdr:to>
      <xdr:col>3</xdr:col>
      <xdr:colOff>415637</xdr:colOff>
      <xdr:row>78</xdr:row>
      <xdr:rowOff>182217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D300506-41D1-9124-7DCE-3529C84BE9EB}"/>
            </a:ext>
          </a:extLst>
        </xdr:cNvPr>
        <xdr:cNvGrpSpPr/>
      </xdr:nvGrpSpPr>
      <xdr:grpSpPr>
        <a:xfrm>
          <a:off x="89644" y="10631879"/>
          <a:ext cx="1790122" cy="3560252"/>
          <a:chOff x="89643" y="5534652"/>
          <a:chExt cx="7028922" cy="10869248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A21FA9C0-A81E-4963-8913-E88DD679B45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6238" b="18837"/>
          <a:stretch/>
        </xdr:blipFill>
        <xdr:spPr>
          <a:xfrm>
            <a:off x="96940" y="5534652"/>
            <a:ext cx="7021625" cy="5524500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77E1B1EA-7CA7-257E-D57C-55F49A776C4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7071" b="19554"/>
          <a:stretch/>
        </xdr:blipFill>
        <xdr:spPr>
          <a:xfrm>
            <a:off x="89643" y="11035264"/>
            <a:ext cx="7018162" cy="5368636"/>
          </a:xfrm>
          <a:prstGeom prst="rect">
            <a:avLst/>
          </a:prstGeom>
        </xdr:spPr>
      </xdr:pic>
    </xdr:grpSp>
    <xdr:clientData/>
  </xdr:twoCellAnchor>
  <xdr:oneCellAnchor>
    <xdr:from>
      <xdr:col>4</xdr:col>
      <xdr:colOff>70757</xdr:colOff>
      <xdr:row>2</xdr:row>
      <xdr:rowOff>92529</xdr:rowOff>
    </xdr:from>
    <xdr:ext cx="2563585" cy="200696"/>
    <xdr:sp macro="" textlink="">
      <xdr:nvSpPr>
        <xdr:cNvPr id="6" name="กล่องข้อความ 5">
          <a:extLst>
            <a:ext uri="{FF2B5EF4-FFF2-40B4-BE49-F238E27FC236}">
              <a16:creationId xmlns:a16="http://schemas.microsoft.com/office/drawing/2014/main" id="{8F1F918B-9DE0-44BF-A34C-9231F2EF8F6A}"/>
            </a:ext>
          </a:extLst>
        </xdr:cNvPr>
        <xdr:cNvSpPr txBox="1"/>
      </xdr:nvSpPr>
      <xdr:spPr>
        <a:xfrm>
          <a:off x="2041071" y="451758"/>
          <a:ext cx="2563585" cy="20069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700"/>
            <a:t>รายงานเสนอราคารายเดือน จากวันที่ใบสำคัญรับ</a:t>
          </a:r>
        </a:p>
      </xdr:txBody>
    </xdr:sp>
    <xdr:clientData/>
  </xdr:oneCellAnchor>
  <xdr:oneCellAnchor>
    <xdr:from>
      <xdr:col>6</xdr:col>
      <xdr:colOff>555172</xdr:colOff>
      <xdr:row>5</xdr:row>
      <xdr:rowOff>43543</xdr:rowOff>
    </xdr:from>
    <xdr:ext cx="494815" cy="200696"/>
    <xdr:sp macro="" textlink="">
      <xdr:nvSpPr>
        <xdr:cNvPr id="8" name="กล่องข้อความ 7">
          <a:extLst>
            <a:ext uri="{FF2B5EF4-FFF2-40B4-BE49-F238E27FC236}">
              <a16:creationId xmlns:a16="http://schemas.microsoft.com/office/drawing/2014/main" id="{5C928A6E-F31A-4309-A601-68BCC447F7D7}"/>
            </a:ext>
          </a:extLst>
        </xdr:cNvPr>
        <xdr:cNvSpPr txBox="1"/>
      </xdr:nvSpPr>
      <xdr:spPr>
        <a:xfrm>
          <a:off x="3897086" y="941614"/>
          <a:ext cx="494815" cy="20069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700"/>
            <a:t>ใบสั่งซื้อ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306458</xdr:colOff>
      <xdr:row>1</xdr:row>
      <xdr:rowOff>132522</xdr:rowOff>
    </xdr:from>
    <xdr:ext cx="2832652" cy="381000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863486DF-4781-BB20-3D05-5B5B9683FB9C}"/>
            </a:ext>
          </a:extLst>
        </xdr:cNvPr>
        <xdr:cNvSpPr txBox="1"/>
      </xdr:nvSpPr>
      <xdr:spPr>
        <a:xfrm>
          <a:off x="3810001" y="455544"/>
          <a:ext cx="2832652" cy="3810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100">
              <a:solidFill>
                <a:srgbClr val="FF0000"/>
              </a:solidFill>
            </a:rPr>
            <a:t>ข้อมูลทุกอย่างให้เป็นการขึ้นอัตโนมัติ ( </a:t>
          </a:r>
          <a:r>
            <a:rPr lang="en-US" sz="1100">
              <a:solidFill>
                <a:srgbClr val="FF0000"/>
              </a:solidFill>
            </a:rPr>
            <a:t>link </a:t>
          </a:r>
          <a:r>
            <a:rPr lang="th-TH" sz="1100">
              <a:solidFill>
                <a:srgbClr val="FF0000"/>
              </a:solidFill>
            </a:rPr>
            <a:t>มาเอง)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161924</xdr:rowOff>
    </xdr:from>
    <xdr:to>
      <xdr:col>8</xdr:col>
      <xdr:colOff>657225</xdr:colOff>
      <xdr:row>23</xdr:row>
      <xdr:rowOff>134446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B39AB071-78CB-BFE1-A8FF-D652159D4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3874"/>
          <a:ext cx="6143625" cy="37729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19050</xdr:rowOff>
    </xdr:from>
    <xdr:to>
      <xdr:col>6</xdr:col>
      <xdr:colOff>133304</xdr:colOff>
      <xdr:row>58</xdr:row>
      <xdr:rowOff>172163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158D3135-364F-6F75-67B1-D7E9F9E2E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00975"/>
          <a:ext cx="4248104" cy="286773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38102</xdr:colOff>
      <xdr:row>25</xdr:row>
      <xdr:rowOff>19050</xdr:rowOff>
    </xdr:from>
    <xdr:to>
      <xdr:col>8</xdr:col>
      <xdr:colOff>638176</xdr:colOff>
      <xdr:row>41</xdr:row>
      <xdr:rowOff>77336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5FF6DB36-E111-323C-8108-3A0AE93F8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2" y="4543425"/>
          <a:ext cx="6086474" cy="2953886"/>
        </a:xfrm>
        <a:prstGeom prst="rect">
          <a:avLst/>
        </a:prstGeom>
      </xdr:spPr>
    </xdr:pic>
    <xdr:clientData/>
  </xdr:twoCellAnchor>
  <xdr:oneCellAnchor>
    <xdr:from>
      <xdr:col>0</xdr:col>
      <xdr:colOff>177511</xdr:colOff>
      <xdr:row>25</xdr:row>
      <xdr:rowOff>38965</xdr:rowOff>
    </xdr:from>
    <xdr:ext cx="2079737" cy="200696"/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8D94DEFB-2B07-4803-88A6-48FF7FCD2098}"/>
            </a:ext>
          </a:extLst>
        </xdr:cNvPr>
        <xdr:cNvSpPr txBox="1"/>
      </xdr:nvSpPr>
      <xdr:spPr>
        <a:xfrm>
          <a:off x="177511" y="4584988"/>
          <a:ext cx="2079737" cy="20069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700"/>
            <a:t>รายงานเสนอราคารายเดือน จากวันที่ออกใบสำคัญรับ</a:t>
          </a:r>
        </a:p>
      </xdr:txBody>
    </xdr:sp>
    <xdr:clientData/>
  </xdr:oneCellAnchor>
  <xdr:oneCellAnchor>
    <xdr:from>
      <xdr:col>2</xdr:col>
      <xdr:colOff>567171</xdr:colOff>
      <xdr:row>27</xdr:row>
      <xdr:rowOff>108238</xdr:rowOff>
    </xdr:from>
    <xdr:ext cx="554181" cy="2112817"/>
    <xdr:sp macro="" textlink="">
      <xdr:nvSpPr>
        <xdr:cNvPr id="6" name="กล่องข้อความ 5">
          <a:extLst>
            <a:ext uri="{FF2B5EF4-FFF2-40B4-BE49-F238E27FC236}">
              <a16:creationId xmlns:a16="http://schemas.microsoft.com/office/drawing/2014/main" id="{643CF3DC-215F-4CF4-90ED-03A05F224068}"/>
            </a:ext>
          </a:extLst>
        </xdr:cNvPr>
        <xdr:cNvSpPr txBox="1"/>
      </xdr:nvSpPr>
      <xdr:spPr>
        <a:xfrm>
          <a:off x="1935307" y="5017943"/>
          <a:ext cx="554181" cy="2112817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600"/>
            <a:t>ใบสำคัญรับ</a:t>
          </a:r>
        </a:p>
      </xdr:txBody>
    </xdr:sp>
    <xdr:clientData/>
  </xdr:oneCellAnchor>
  <xdr:oneCellAnchor>
    <xdr:from>
      <xdr:col>6</xdr:col>
      <xdr:colOff>671946</xdr:colOff>
      <xdr:row>27</xdr:row>
      <xdr:rowOff>143740</xdr:rowOff>
    </xdr:from>
    <xdr:ext cx="554181" cy="2112817"/>
    <xdr:sp macro="" textlink="">
      <xdr:nvSpPr>
        <xdr:cNvPr id="7" name="กล่องข้อความ 6">
          <a:extLst>
            <a:ext uri="{FF2B5EF4-FFF2-40B4-BE49-F238E27FC236}">
              <a16:creationId xmlns:a16="http://schemas.microsoft.com/office/drawing/2014/main" id="{B623777B-A1C7-43DC-A5B6-045F3AFB383D}"/>
            </a:ext>
          </a:extLst>
        </xdr:cNvPr>
        <xdr:cNvSpPr txBox="1"/>
      </xdr:nvSpPr>
      <xdr:spPr>
        <a:xfrm>
          <a:off x="4776355" y="5053445"/>
          <a:ext cx="554181" cy="2112817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600"/>
            <a:t>เข้าบัญชี</a:t>
          </a:r>
        </a:p>
      </xdr:txBody>
    </xdr:sp>
    <xdr:clientData/>
  </xdr:oneCellAnchor>
  <xdr:oneCellAnchor>
    <xdr:from>
      <xdr:col>0</xdr:col>
      <xdr:colOff>649434</xdr:colOff>
      <xdr:row>4</xdr:row>
      <xdr:rowOff>134216</xdr:rowOff>
    </xdr:from>
    <xdr:ext cx="1853044" cy="200696"/>
    <xdr:sp macro="" textlink="">
      <xdr:nvSpPr>
        <xdr:cNvPr id="8" name="กล่องข้อความ 7">
          <a:extLst>
            <a:ext uri="{FF2B5EF4-FFF2-40B4-BE49-F238E27FC236}">
              <a16:creationId xmlns:a16="http://schemas.microsoft.com/office/drawing/2014/main" id="{2882A598-E390-4281-81BA-1D6971F8C6A0}"/>
            </a:ext>
          </a:extLst>
        </xdr:cNvPr>
        <xdr:cNvSpPr txBox="1"/>
      </xdr:nvSpPr>
      <xdr:spPr>
        <a:xfrm>
          <a:off x="649434" y="861580"/>
          <a:ext cx="1853044" cy="20069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700"/>
            <a:t>รายงานเสนอราคารายเดือน จากวันที่ใบแจ้งหนี้</a:t>
          </a:r>
        </a:p>
      </xdr:txBody>
    </xdr:sp>
    <xdr:clientData/>
  </xdr:oneCellAnchor>
  <xdr:oneCellAnchor>
    <xdr:from>
      <xdr:col>4</xdr:col>
      <xdr:colOff>181753</xdr:colOff>
      <xdr:row>27</xdr:row>
      <xdr:rowOff>145648</xdr:rowOff>
    </xdr:from>
    <xdr:ext cx="554181" cy="2112817"/>
    <xdr:sp macro="" textlink="">
      <xdr:nvSpPr>
        <xdr:cNvPr id="9" name="กล่องข้อความ 8">
          <a:extLst>
            <a:ext uri="{FF2B5EF4-FFF2-40B4-BE49-F238E27FC236}">
              <a16:creationId xmlns:a16="http://schemas.microsoft.com/office/drawing/2014/main" id="{719E7C15-161B-4BE0-8F3E-1696202DA642}"/>
            </a:ext>
          </a:extLst>
        </xdr:cNvPr>
        <xdr:cNvSpPr txBox="1"/>
      </xdr:nvSpPr>
      <xdr:spPr>
        <a:xfrm>
          <a:off x="2919787" y="5027614"/>
          <a:ext cx="554181" cy="2112817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600"/>
            <a:t>ภาษี 7</a:t>
          </a:r>
          <a:r>
            <a:rPr lang="en-US" sz="600"/>
            <a:t>%</a:t>
          </a:r>
          <a:endParaRPr lang="th-TH" sz="600"/>
        </a:p>
      </xdr:txBody>
    </xdr:sp>
    <xdr:clientData/>
  </xdr:oneCellAnchor>
  <xdr:oneCellAnchor>
    <xdr:from>
      <xdr:col>3</xdr:col>
      <xdr:colOff>463261</xdr:colOff>
      <xdr:row>45</xdr:row>
      <xdr:rowOff>95250</xdr:rowOff>
    </xdr:from>
    <xdr:ext cx="662421" cy="200696"/>
    <xdr:sp macro="" textlink="">
      <xdr:nvSpPr>
        <xdr:cNvPr id="10" name="กล่องข้อความ 9">
          <a:extLst>
            <a:ext uri="{FF2B5EF4-FFF2-40B4-BE49-F238E27FC236}">
              <a16:creationId xmlns:a16="http://schemas.microsoft.com/office/drawing/2014/main" id="{CDB6A661-662C-4C1D-81B6-BF48C571B34B}"/>
            </a:ext>
          </a:extLst>
        </xdr:cNvPr>
        <xdr:cNvSpPr txBox="1"/>
      </xdr:nvSpPr>
      <xdr:spPr>
        <a:xfrm>
          <a:off x="2515466" y="8278091"/>
          <a:ext cx="662421" cy="20069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700"/>
            <a:t>ใบกำกับภาษี</a:t>
          </a:r>
        </a:p>
      </xdr:txBody>
    </xdr:sp>
    <xdr:clientData/>
  </xdr:oneCellAnchor>
  <xdr:oneCellAnchor>
    <xdr:from>
      <xdr:col>6</xdr:col>
      <xdr:colOff>377538</xdr:colOff>
      <xdr:row>8</xdr:row>
      <xdr:rowOff>866</xdr:rowOff>
    </xdr:from>
    <xdr:ext cx="687530" cy="200696"/>
    <xdr:sp macro="" textlink="">
      <xdr:nvSpPr>
        <xdr:cNvPr id="11" name="กล่องข้อความ 10">
          <a:extLst>
            <a:ext uri="{FF2B5EF4-FFF2-40B4-BE49-F238E27FC236}">
              <a16:creationId xmlns:a16="http://schemas.microsoft.com/office/drawing/2014/main" id="{9D842119-2B6D-4A1E-9D81-E1816C708438}"/>
            </a:ext>
          </a:extLst>
        </xdr:cNvPr>
        <xdr:cNvSpPr txBox="1"/>
      </xdr:nvSpPr>
      <xdr:spPr>
        <a:xfrm>
          <a:off x="4481947" y="1455593"/>
          <a:ext cx="687530" cy="20069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700"/>
            <a:t>ใบกำกับภาษี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</xdr:rowOff>
    </xdr:from>
    <xdr:to>
      <xdr:col>9</xdr:col>
      <xdr:colOff>9525</xdr:colOff>
      <xdr:row>25</xdr:row>
      <xdr:rowOff>143893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C398B642-CB0B-7A5A-AAA9-22C988C3E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181725" cy="428726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28</xdr:row>
      <xdr:rowOff>38099</xdr:rowOff>
    </xdr:from>
    <xdr:to>
      <xdr:col>9</xdr:col>
      <xdr:colOff>125948</xdr:colOff>
      <xdr:row>43</xdr:row>
      <xdr:rowOff>163065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FF64B57D-3E51-E1A7-AA6C-9249C391F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5129644"/>
          <a:ext cx="6206362" cy="2852580"/>
        </a:xfrm>
        <a:prstGeom prst="rect">
          <a:avLst/>
        </a:prstGeom>
      </xdr:spPr>
    </xdr:pic>
    <xdr:clientData/>
  </xdr:twoCellAnchor>
  <xdr:oneCellAnchor>
    <xdr:from>
      <xdr:col>0</xdr:col>
      <xdr:colOff>608135</xdr:colOff>
      <xdr:row>2</xdr:row>
      <xdr:rowOff>124558</xdr:rowOff>
    </xdr:from>
    <xdr:ext cx="1970539" cy="200696"/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960F8938-A362-419F-920D-AA7E96A9FA37}"/>
            </a:ext>
          </a:extLst>
        </xdr:cNvPr>
        <xdr:cNvSpPr txBox="1"/>
      </xdr:nvSpPr>
      <xdr:spPr>
        <a:xfrm>
          <a:off x="608135" y="488240"/>
          <a:ext cx="1970539" cy="20069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700"/>
            <a:t>รายงานเสนอราคารายเดือน จากวันที่ออกใบสั่งซื้อ</a:t>
          </a:r>
        </a:p>
      </xdr:txBody>
    </xdr:sp>
    <xdr:clientData/>
  </xdr:oneCellAnchor>
  <xdr:oneCellAnchor>
    <xdr:from>
      <xdr:col>5</xdr:col>
      <xdr:colOff>355023</xdr:colOff>
      <xdr:row>6</xdr:row>
      <xdr:rowOff>116899</xdr:rowOff>
    </xdr:from>
    <xdr:ext cx="554181" cy="225136"/>
    <xdr:sp macro="" textlink="">
      <xdr:nvSpPr>
        <xdr:cNvPr id="6" name="กล่องข้อความ 5">
          <a:extLst>
            <a:ext uri="{FF2B5EF4-FFF2-40B4-BE49-F238E27FC236}">
              <a16:creationId xmlns:a16="http://schemas.microsoft.com/office/drawing/2014/main" id="{54CC253C-28AD-4248-B5C0-D06061390871}"/>
            </a:ext>
          </a:extLst>
        </xdr:cNvPr>
        <xdr:cNvSpPr txBox="1"/>
      </xdr:nvSpPr>
      <xdr:spPr>
        <a:xfrm>
          <a:off x="3775364" y="1207944"/>
          <a:ext cx="554181" cy="22513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600"/>
            <a:t>ใบสั่งซื้อ</a:t>
          </a:r>
        </a:p>
      </xdr:txBody>
    </xdr:sp>
    <xdr:clientData/>
  </xdr:oneCellAnchor>
  <xdr:oneCellAnchor>
    <xdr:from>
      <xdr:col>6</xdr:col>
      <xdr:colOff>550719</xdr:colOff>
      <xdr:row>6</xdr:row>
      <xdr:rowOff>109106</xdr:rowOff>
    </xdr:from>
    <xdr:ext cx="554181" cy="225136"/>
    <xdr:sp macro="" textlink="">
      <xdr:nvSpPr>
        <xdr:cNvPr id="7" name="กล่องข้อความ 6">
          <a:extLst>
            <a:ext uri="{FF2B5EF4-FFF2-40B4-BE49-F238E27FC236}">
              <a16:creationId xmlns:a16="http://schemas.microsoft.com/office/drawing/2014/main" id="{9DE2C48D-F09C-4171-8A78-C5ED6F388999}"/>
            </a:ext>
          </a:extLst>
        </xdr:cNvPr>
        <xdr:cNvSpPr txBox="1"/>
      </xdr:nvSpPr>
      <xdr:spPr>
        <a:xfrm>
          <a:off x="4655128" y="1200151"/>
          <a:ext cx="554181" cy="22513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600"/>
            <a:t>ค้างจ่าย</a:t>
          </a:r>
        </a:p>
      </xdr:txBody>
    </xdr:sp>
    <xdr:clientData/>
  </xdr:oneCellAnchor>
  <xdr:oneCellAnchor>
    <xdr:from>
      <xdr:col>8</xdr:col>
      <xdr:colOff>34638</xdr:colOff>
      <xdr:row>6</xdr:row>
      <xdr:rowOff>109972</xdr:rowOff>
    </xdr:from>
    <xdr:ext cx="603538" cy="225136"/>
    <xdr:sp macro="" textlink="">
      <xdr:nvSpPr>
        <xdr:cNvPr id="8" name="กล่องข้อความ 7">
          <a:extLst>
            <a:ext uri="{FF2B5EF4-FFF2-40B4-BE49-F238E27FC236}">
              <a16:creationId xmlns:a16="http://schemas.microsoft.com/office/drawing/2014/main" id="{437B3050-FA97-4CE5-AB71-F143DD2CFC24}"/>
            </a:ext>
          </a:extLst>
        </xdr:cNvPr>
        <xdr:cNvSpPr txBox="1"/>
      </xdr:nvSpPr>
      <xdr:spPr>
        <a:xfrm>
          <a:off x="5507183" y="1201017"/>
          <a:ext cx="603538" cy="22513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600"/>
            <a:t>ยอดค้างจ่าย</a:t>
          </a:r>
        </a:p>
      </xdr:txBody>
    </xdr:sp>
    <xdr:clientData/>
  </xdr:oneCellAnchor>
  <xdr:oneCellAnchor>
    <xdr:from>
      <xdr:col>3</xdr:col>
      <xdr:colOff>679740</xdr:colOff>
      <xdr:row>30</xdr:row>
      <xdr:rowOff>134215</xdr:rowOff>
    </xdr:from>
    <xdr:ext cx="549852" cy="2333626"/>
    <xdr:sp macro="" textlink="">
      <xdr:nvSpPr>
        <xdr:cNvPr id="9" name="กล่องข้อความ 8">
          <a:extLst>
            <a:ext uri="{FF2B5EF4-FFF2-40B4-BE49-F238E27FC236}">
              <a16:creationId xmlns:a16="http://schemas.microsoft.com/office/drawing/2014/main" id="{F2EE0E60-B0FB-4F02-90C7-FD30B3525260}"/>
            </a:ext>
          </a:extLst>
        </xdr:cNvPr>
        <xdr:cNvSpPr txBox="1"/>
      </xdr:nvSpPr>
      <xdr:spPr>
        <a:xfrm>
          <a:off x="2731945" y="5589442"/>
          <a:ext cx="549852" cy="233362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600"/>
            <a:t>ใบสั่งซื้อ</a:t>
          </a:r>
        </a:p>
      </xdr:txBody>
    </xdr:sp>
    <xdr:clientData/>
  </xdr:oneCellAnchor>
  <xdr:oneCellAnchor>
    <xdr:from>
      <xdr:col>0</xdr:col>
      <xdr:colOff>212148</xdr:colOff>
      <xdr:row>28</xdr:row>
      <xdr:rowOff>51955</xdr:rowOff>
    </xdr:from>
    <xdr:ext cx="1970539" cy="200696"/>
    <xdr:sp macro="" textlink="">
      <xdr:nvSpPr>
        <xdr:cNvPr id="10" name="กล่องข้อความ 9">
          <a:extLst>
            <a:ext uri="{FF2B5EF4-FFF2-40B4-BE49-F238E27FC236}">
              <a16:creationId xmlns:a16="http://schemas.microsoft.com/office/drawing/2014/main" id="{35DEC55F-131D-4C1F-BA4F-F825DDAD0193}"/>
            </a:ext>
          </a:extLst>
        </xdr:cNvPr>
        <xdr:cNvSpPr txBox="1"/>
      </xdr:nvSpPr>
      <xdr:spPr>
        <a:xfrm>
          <a:off x="212148" y="5143500"/>
          <a:ext cx="1970539" cy="20069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700"/>
            <a:t>รายงานเสนอราคารายเดือน จากวันที่ออกใบสั่งซื้อ</a:t>
          </a:r>
        </a:p>
      </xdr:txBody>
    </xdr:sp>
    <xdr:clientData/>
  </xdr:oneCellAnchor>
  <xdr:twoCellAnchor editAs="oneCell">
    <xdr:from>
      <xdr:col>0</xdr:col>
      <xdr:colOff>103909</xdr:colOff>
      <xdr:row>29</xdr:row>
      <xdr:rowOff>118936</xdr:rowOff>
    </xdr:from>
    <xdr:to>
      <xdr:col>2</xdr:col>
      <xdr:colOff>649432</xdr:colOff>
      <xdr:row>30</xdr:row>
      <xdr:rowOff>106571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8A8086F5-874D-2AD4-15F4-BFE5C7F3D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909" y="5392322"/>
          <a:ext cx="1913659" cy="169476"/>
        </a:xfrm>
        <a:prstGeom prst="rect">
          <a:avLst/>
        </a:prstGeom>
      </xdr:spPr>
    </xdr:pic>
    <xdr:clientData/>
  </xdr:twoCellAnchor>
  <xdr:oneCellAnchor>
    <xdr:from>
      <xdr:col>4</xdr:col>
      <xdr:colOff>572367</xdr:colOff>
      <xdr:row>30</xdr:row>
      <xdr:rowOff>139411</xdr:rowOff>
    </xdr:from>
    <xdr:ext cx="592280" cy="2333626"/>
    <xdr:sp macro="" textlink="">
      <xdr:nvSpPr>
        <xdr:cNvPr id="12" name="กล่องข้อความ 11">
          <a:extLst>
            <a:ext uri="{FF2B5EF4-FFF2-40B4-BE49-F238E27FC236}">
              <a16:creationId xmlns:a16="http://schemas.microsoft.com/office/drawing/2014/main" id="{194BA478-E1A6-4139-B8EA-D1A30C8DE0AF}"/>
            </a:ext>
          </a:extLst>
        </xdr:cNvPr>
        <xdr:cNvSpPr txBox="1"/>
      </xdr:nvSpPr>
      <xdr:spPr>
        <a:xfrm>
          <a:off x="3308640" y="5594638"/>
          <a:ext cx="592280" cy="233362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600"/>
            <a:t>ยอดที่จ่าย</a:t>
          </a:r>
        </a:p>
      </xdr:txBody>
    </xdr:sp>
    <xdr:clientData/>
  </xdr:oneCellAnchor>
  <xdr:oneCellAnchor>
    <xdr:from>
      <xdr:col>5</xdr:col>
      <xdr:colOff>521279</xdr:colOff>
      <xdr:row>30</xdr:row>
      <xdr:rowOff>140278</xdr:rowOff>
    </xdr:from>
    <xdr:ext cx="712642" cy="2333626"/>
    <xdr:sp macro="" textlink="">
      <xdr:nvSpPr>
        <xdr:cNvPr id="13" name="กล่องข้อความ 12">
          <a:extLst>
            <a:ext uri="{FF2B5EF4-FFF2-40B4-BE49-F238E27FC236}">
              <a16:creationId xmlns:a16="http://schemas.microsoft.com/office/drawing/2014/main" id="{49720AB1-7952-4549-AED1-B4AB7ADE6EC7}"/>
            </a:ext>
          </a:extLst>
        </xdr:cNvPr>
        <xdr:cNvSpPr txBox="1"/>
      </xdr:nvSpPr>
      <xdr:spPr>
        <a:xfrm>
          <a:off x="3941620" y="5595505"/>
          <a:ext cx="712642" cy="233362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600"/>
            <a:t>ยอดค้างจ่าย</a:t>
          </a:r>
        </a:p>
      </xdr:txBody>
    </xdr:sp>
    <xdr:clientData/>
  </xdr:oneCellAnchor>
  <xdr:twoCellAnchor>
    <xdr:from>
      <xdr:col>0</xdr:col>
      <xdr:colOff>75698</xdr:colOff>
      <xdr:row>46</xdr:row>
      <xdr:rowOff>119063</xdr:rowOff>
    </xdr:from>
    <xdr:to>
      <xdr:col>8</xdr:col>
      <xdr:colOff>550308</xdr:colOff>
      <xdr:row>73</xdr:row>
      <xdr:rowOff>3544</xdr:rowOff>
    </xdr:to>
    <xdr:grpSp>
      <xdr:nvGrpSpPr>
        <xdr:cNvPr id="17" name="Group 6">
          <a:extLst>
            <a:ext uri="{FF2B5EF4-FFF2-40B4-BE49-F238E27FC236}">
              <a16:creationId xmlns:a16="http://schemas.microsoft.com/office/drawing/2014/main" id="{B1D27EC8-3F26-472F-9F79-9D912766DA00}"/>
            </a:ext>
          </a:extLst>
        </xdr:cNvPr>
        <xdr:cNvGrpSpPr/>
      </xdr:nvGrpSpPr>
      <xdr:grpSpPr>
        <a:xfrm>
          <a:off x="75698" y="8381320"/>
          <a:ext cx="5961010" cy="4734067"/>
          <a:chOff x="0" y="6477000"/>
          <a:chExt cx="11688766" cy="17697926"/>
        </a:xfrm>
      </xdr:grpSpPr>
      <xdr:pic>
        <xdr:nvPicPr>
          <xdr:cNvPr id="18" name="Picture 3">
            <a:extLst>
              <a:ext uri="{FF2B5EF4-FFF2-40B4-BE49-F238E27FC236}">
                <a16:creationId xmlns:a16="http://schemas.microsoft.com/office/drawing/2014/main" id="{5A9D7CD5-1783-36A7-4AA0-D78D34697F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0" y="6477000"/>
            <a:ext cx="11688766" cy="7373379"/>
          </a:xfrm>
          <a:prstGeom prst="rect">
            <a:avLst/>
          </a:prstGeom>
        </xdr:spPr>
      </xdr:pic>
      <xdr:pic>
        <xdr:nvPicPr>
          <xdr:cNvPr id="19" name="Picture 4">
            <a:extLst>
              <a:ext uri="{FF2B5EF4-FFF2-40B4-BE49-F238E27FC236}">
                <a16:creationId xmlns:a16="http://schemas.microsoft.com/office/drawing/2014/main" id="{0292CE4E-5616-32EB-1650-59B17BD34D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0" y="13811250"/>
            <a:ext cx="11679240" cy="6925642"/>
          </a:xfrm>
          <a:prstGeom prst="rect">
            <a:avLst/>
          </a:prstGeom>
        </xdr:spPr>
      </xdr:pic>
      <xdr:pic>
        <xdr:nvPicPr>
          <xdr:cNvPr id="20" name="Picture 5">
            <a:extLst>
              <a:ext uri="{FF2B5EF4-FFF2-40B4-BE49-F238E27FC236}">
                <a16:creationId xmlns:a16="http://schemas.microsoft.com/office/drawing/2014/main" id="{2B9E9E99-5B40-E972-E885-FB6D77F869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0" y="20764500"/>
            <a:ext cx="11174345" cy="3410426"/>
          </a:xfrm>
          <a:prstGeom prst="rect">
            <a:avLst/>
          </a:prstGeom>
        </xdr:spPr>
      </xdr:pic>
    </xdr:grpSp>
    <xdr:clientData/>
  </xdr:twoCellAnchor>
  <xdr:oneCellAnchor>
    <xdr:from>
      <xdr:col>4</xdr:col>
      <xdr:colOff>459316</xdr:colOff>
      <xdr:row>47</xdr:row>
      <xdr:rowOff>122822</xdr:rowOff>
    </xdr:from>
    <xdr:ext cx="246235" cy="4499499"/>
    <xdr:sp macro="" textlink="">
      <xdr:nvSpPr>
        <xdr:cNvPr id="14" name="กล่องข้อความ 13">
          <a:extLst>
            <a:ext uri="{FF2B5EF4-FFF2-40B4-BE49-F238E27FC236}">
              <a16:creationId xmlns:a16="http://schemas.microsoft.com/office/drawing/2014/main" id="{95E29DA3-8747-426B-B4EF-365B98A197FA}"/>
            </a:ext>
          </a:extLst>
        </xdr:cNvPr>
        <xdr:cNvSpPr txBox="1"/>
      </xdr:nvSpPr>
      <xdr:spPr>
        <a:xfrm>
          <a:off x="3205391" y="8569520"/>
          <a:ext cx="246235" cy="449949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500"/>
            <a:t>ใบสั่งซื้อ</a:t>
          </a:r>
        </a:p>
      </xdr:txBody>
    </xdr:sp>
    <xdr:clientData/>
  </xdr:oneCellAnchor>
  <xdr:oneCellAnchor>
    <xdr:from>
      <xdr:col>5</xdr:col>
      <xdr:colOff>29851</xdr:colOff>
      <xdr:row>47</xdr:row>
      <xdr:rowOff>123941</xdr:rowOff>
    </xdr:from>
    <xdr:ext cx="246235" cy="4498380"/>
    <xdr:sp macro="" textlink="">
      <xdr:nvSpPr>
        <xdr:cNvPr id="21" name="กล่องข้อความ 20">
          <a:extLst>
            <a:ext uri="{FF2B5EF4-FFF2-40B4-BE49-F238E27FC236}">
              <a16:creationId xmlns:a16="http://schemas.microsoft.com/office/drawing/2014/main" id="{5FBA557A-0E9B-492E-A7B4-2BEAC4E7EC27}"/>
            </a:ext>
          </a:extLst>
        </xdr:cNvPr>
        <xdr:cNvSpPr txBox="1"/>
      </xdr:nvSpPr>
      <xdr:spPr>
        <a:xfrm>
          <a:off x="3462445" y="8570639"/>
          <a:ext cx="246235" cy="449838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500"/>
            <a:t>งวดที่</a:t>
          </a:r>
          <a:r>
            <a:rPr lang="th-TH" sz="500" baseline="0"/>
            <a:t> 1</a:t>
          </a:r>
          <a:endParaRPr lang="th-TH" sz="500"/>
        </a:p>
      </xdr:txBody>
    </xdr:sp>
    <xdr:clientData/>
  </xdr:oneCellAnchor>
  <xdr:oneCellAnchor>
    <xdr:from>
      <xdr:col>3</xdr:col>
      <xdr:colOff>485369</xdr:colOff>
      <xdr:row>47</xdr:row>
      <xdr:rowOff>37378</xdr:rowOff>
    </xdr:from>
    <xdr:ext cx="1102924" cy="77393"/>
    <xdr:sp macro="" textlink="">
      <xdr:nvSpPr>
        <xdr:cNvPr id="22" name="กล่องข้อความ 21">
          <a:extLst>
            <a:ext uri="{FF2B5EF4-FFF2-40B4-BE49-F238E27FC236}">
              <a16:creationId xmlns:a16="http://schemas.microsoft.com/office/drawing/2014/main" id="{6F6B5E95-3952-454C-B196-670EFA577BCE}"/>
            </a:ext>
          </a:extLst>
        </xdr:cNvPr>
        <xdr:cNvSpPr txBox="1"/>
      </xdr:nvSpPr>
      <xdr:spPr>
        <a:xfrm>
          <a:off x="2542769" y="8543203"/>
          <a:ext cx="1102924" cy="7739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th-TH" sz="500"/>
            <a:t>รายงานจ่ายค่าแรงช่าง (ขึ้นวันที่ปัจจุบัน)</a:t>
          </a:r>
        </a:p>
      </xdr:txBody>
    </xdr:sp>
    <xdr:clientData/>
  </xdr:oneCellAnchor>
  <xdr:oneCellAnchor>
    <xdr:from>
      <xdr:col>5</xdr:col>
      <xdr:colOff>282263</xdr:colOff>
      <xdr:row>47</xdr:row>
      <xdr:rowOff>123941</xdr:rowOff>
    </xdr:from>
    <xdr:ext cx="246235" cy="4501973"/>
    <xdr:sp macro="" textlink="">
      <xdr:nvSpPr>
        <xdr:cNvPr id="23" name="กล่องข้อความ 22">
          <a:extLst>
            <a:ext uri="{FF2B5EF4-FFF2-40B4-BE49-F238E27FC236}">
              <a16:creationId xmlns:a16="http://schemas.microsoft.com/office/drawing/2014/main" id="{A41FA910-FAE3-4035-8CC1-7C5D5B9A03B8}"/>
            </a:ext>
          </a:extLst>
        </xdr:cNvPr>
        <xdr:cNvSpPr txBox="1"/>
      </xdr:nvSpPr>
      <xdr:spPr>
        <a:xfrm>
          <a:off x="3714857" y="8570639"/>
          <a:ext cx="246235" cy="450197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500"/>
            <a:t>งวดที่</a:t>
          </a:r>
          <a:r>
            <a:rPr lang="th-TH" sz="500" baseline="0"/>
            <a:t> 2</a:t>
          </a:r>
          <a:endParaRPr lang="th-TH" sz="500"/>
        </a:p>
      </xdr:txBody>
    </xdr:sp>
    <xdr:clientData/>
  </xdr:oneCellAnchor>
  <xdr:oneCellAnchor>
    <xdr:from>
      <xdr:col>8</xdr:col>
      <xdr:colOff>117956</xdr:colOff>
      <xdr:row>47</xdr:row>
      <xdr:rowOff>100130</xdr:rowOff>
    </xdr:from>
    <xdr:ext cx="246235" cy="4511408"/>
    <xdr:sp macro="" textlink="">
      <xdr:nvSpPr>
        <xdr:cNvPr id="24" name="กล่องข้อความ 23">
          <a:extLst>
            <a:ext uri="{FF2B5EF4-FFF2-40B4-BE49-F238E27FC236}">
              <a16:creationId xmlns:a16="http://schemas.microsoft.com/office/drawing/2014/main" id="{8F1114C2-8457-4D41-BAB5-5F44F1584263}"/>
            </a:ext>
          </a:extLst>
        </xdr:cNvPr>
        <xdr:cNvSpPr txBox="1"/>
      </xdr:nvSpPr>
      <xdr:spPr>
        <a:xfrm>
          <a:off x="5610107" y="8546828"/>
          <a:ext cx="246235" cy="4511408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en-US" sz="500"/>
            <a:t>PO</a:t>
          </a:r>
          <a:endParaRPr lang="th-TH" sz="500"/>
        </a:p>
      </xdr:txBody>
    </xdr:sp>
    <xdr:clientData/>
  </xdr:oneCellAnchor>
  <xdr:oneCellAnchor>
    <xdr:from>
      <xdr:col>7</xdr:col>
      <xdr:colOff>544200</xdr:colOff>
      <xdr:row>47</xdr:row>
      <xdr:rowOff>97748</xdr:rowOff>
    </xdr:from>
    <xdr:ext cx="246235" cy="4517384"/>
    <xdr:sp macro="" textlink="">
      <xdr:nvSpPr>
        <xdr:cNvPr id="25" name="กล่องข้อความ 24">
          <a:extLst>
            <a:ext uri="{FF2B5EF4-FFF2-40B4-BE49-F238E27FC236}">
              <a16:creationId xmlns:a16="http://schemas.microsoft.com/office/drawing/2014/main" id="{066DFD3A-3314-4ACB-82EE-63E037C0FE18}"/>
            </a:ext>
          </a:extLst>
        </xdr:cNvPr>
        <xdr:cNvSpPr txBox="1"/>
      </xdr:nvSpPr>
      <xdr:spPr>
        <a:xfrm>
          <a:off x="5349832" y="8544446"/>
          <a:ext cx="246235" cy="4517384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en-US" sz="500"/>
            <a:t>WO</a:t>
          </a:r>
          <a:endParaRPr lang="th-TH" sz="500"/>
        </a:p>
      </xdr:txBody>
    </xdr:sp>
    <xdr:clientData/>
  </xdr:oneCellAnchor>
  <xdr:oneCellAnchor>
    <xdr:from>
      <xdr:col>7</xdr:col>
      <xdr:colOff>284644</xdr:colOff>
      <xdr:row>47</xdr:row>
      <xdr:rowOff>95368</xdr:rowOff>
    </xdr:from>
    <xdr:ext cx="246235" cy="4516170"/>
    <xdr:sp macro="" textlink="">
      <xdr:nvSpPr>
        <xdr:cNvPr id="26" name="กล่องข้อความ 25">
          <a:extLst>
            <a:ext uri="{FF2B5EF4-FFF2-40B4-BE49-F238E27FC236}">
              <a16:creationId xmlns:a16="http://schemas.microsoft.com/office/drawing/2014/main" id="{9E7AB65E-48FE-4F27-B299-37B233D09764}"/>
            </a:ext>
          </a:extLst>
        </xdr:cNvPr>
        <xdr:cNvSpPr txBox="1"/>
      </xdr:nvSpPr>
      <xdr:spPr>
        <a:xfrm>
          <a:off x="5090276" y="8542066"/>
          <a:ext cx="246235" cy="451617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th-TH" sz="500"/>
            <a:t>ค้างจ่าย</a:t>
          </a:r>
        </a:p>
      </xdr:txBody>
    </xdr:sp>
    <xdr:clientData/>
  </xdr:oneCellAnchor>
  <xdr:oneCellAnchor>
    <xdr:from>
      <xdr:col>5</xdr:col>
      <xdr:colOff>539719</xdr:colOff>
      <xdr:row>47</xdr:row>
      <xdr:rowOff>124502</xdr:rowOff>
    </xdr:from>
    <xdr:ext cx="246235" cy="4490630"/>
    <xdr:sp macro="" textlink="">
      <xdr:nvSpPr>
        <xdr:cNvPr id="27" name="กล่องข้อความ 26">
          <a:extLst>
            <a:ext uri="{FF2B5EF4-FFF2-40B4-BE49-F238E27FC236}">
              <a16:creationId xmlns:a16="http://schemas.microsoft.com/office/drawing/2014/main" id="{7695DBBA-6D89-4314-A7AA-B5F3A6295A16}"/>
            </a:ext>
          </a:extLst>
        </xdr:cNvPr>
        <xdr:cNvSpPr txBox="1"/>
      </xdr:nvSpPr>
      <xdr:spPr>
        <a:xfrm>
          <a:off x="3972313" y="8571200"/>
          <a:ext cx="246235" cy="449063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500"/>
            <a:t>งวดที่</a:t>
          </a:r>
          <a:r>
            <a:rPr lang="th-TH" sz="500" baseline="0"/>
            <a:t> 3</a:t>
          </a:r>
          <a:endParaRPr lang="th-TH" sz="500"/>
        </a:p>
      </xdr:txBody>
    </xdr:sp>
    <xdr:clientData/>
  </xdr:oneCellAnchor>
  <xdr:oneCellAnchor>
    <xdr:from>
      <xdr:col>6</xdr:col>
      <xdr:colOff>105770</xdr:colOff>
      <xdr:row>47</xdr:row>
      <xdr:rowOff>124502</xdr:rowOff>
    </xdr:from>
    <xdr:ext cx="246235" cy="4487036"/>
    <xdr:sp macro="" textlink="">
      <xdr:nvSpPr>
        <xdr:cNvPr id="28" name="กล่องข้อความ 27">
          <a:extLst>
            <a:ext uri="{FF2B5EF4-FFF2-40B4-BE49-F238E27FC236}">
              <a16:creationId xmlns:a16="http://schemas.microsoft.com/office/drawing/2014/main" id="{6B650441-466C-418E-9D83-216664D271B2}"/>
            </a:ext>
          </a:extLst>
        </xdr:cNvPr>
        <xdr:cNvSpPr txBox="1"/>
      </xdr:nvSpPr>
      <xdr:spPr>
        <a:xfrm>
          <a:off x="4224883" y="8571200"/>
          <a:ext cx="246235" cy="448703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500"/>
            <a:t>งวดที่</a:t>
          </a:r>
          <a:r>
            <a:rPr lang="th-TH" sz="500" baseline="0"/>
            <a:t> 4</a:t>
          </a:r>
          <a:endParaRPr lang="th-TH" sz="500"/>
        </a:p>
      </xdr:txBody>
    </xdr:sp>
    <xdr:clientData/>
  </xdr:oneCellAnchor>
  <xdr:oneCellAnchor>
    <xdr:from>
      <xdr:col>6</xdr:col>
      <xdr:colOff>369949</xdr:colOff>
      <xdr:row>47</xdr:row>
      <xdr:rowOff>120019</xdr:rowOff>
    </xdr:from>
    <xdr:ext cx="246235" cy="4495113"/>
    <xdr:sp macro="" textlink="">
      <xdr:nvSpPr>
        <xdr:cNvPr id="29" name="กล่องข้อความ 28">
          <a:extLst>
            <a:ext uri="{FF2B5EF4-FFF2-40B4-BE49-F238E27FC236}">
              <a16:creationId xmlns:a16="http://schemas.microsoft.com/office/drawing/2014/main" id="{11103A48-36D9-4464-B276-A6078E2BFD4A}"/>
            </a:ext>
          </a:extLst>
        </xdr:cNvPr>
        <xdr:cNvSpPr txBox="1"/>
      </xdr:nvSpPr>
      <xdr:spPr>
        <a:xfrm>
          <a:off x="4489062" y="8566717"/>
          <a:ext cx="246235" cy="449511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500"/>
            <a:t>งวดที่</a:t>
          </a:r>
          <a:r>
            <a:rPr lang="th-TH" sz="500" baseline="0"/>
            <a:t> 5</a:t>
          </a:r>
          <a:endParaRPr lang="th-TH" sz="500"/>
        </a:p>
      </xdr:txBody>
    </xdr:sp>
    <xdr:clientData/>
  </xdr:oneCellAnchor>
  <xdr:oneCellAnchor>
    <xdr:from>
      <xdr:col>6</xdr:col>
      <xdr:colOff>622361</xdr:colOff>
      <xdr:row>47</xdr:row>
      <xdr:rowOff>120020</xdr:rowOff>
    </xdr:from>
    <xdr:ext cx="246235" cy="4498707"/>
    <xdr:sp macro="" textlink="">
      <xdr:nvSpPr>
        <xdr:cNvPr id="30" name="กล่องข้อความ 29">
          <a:extLst>
            <a:ext uri="{FF2B5EF4-FFF2-40B4-BE49-F238E27FC236}">
              <a16:creationId xmlns:a16="http://schemas.microsoft.com/office/drawing/2014/main" id="{E50508E6-F4BC-4F5F-B2B8-2D816CEB36E5}"/>
            </a:ext>
          </a:extLst>
        </xdr:cNvPr>
        <xdr:cNvSpPr txBox="1"/>
      </xdr:nvSpPr>
      <xdr:spPr>
        <a:xfrm>
          <a:off x="4741474" y="8566718"/>
          <a:ext cx="246235" cy="4498707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500"/>
            <a:t>งวดที่</a:t>
          </a:r>
          <a:r>
            <a:rPr lang="th-TH" sz="500" baseline="0"/>
            <a:t> 6</a:t>
          </a:r>
          <a:endParaRPr lang="th-TH" sz="500"/>
        </a:p>
      </xdr:txBody>
    </xdr:sp>
    <xdr:clientData/>
  </xdr:oneCellAnchor>
  <xdr:twoCellAnchor editAs="oneCell">
    <xdr:from>
      <xdr:col>0</xdr:col>
      <xdr:colOff>81643</xdr:colOff>
      <xdr:row>29</xdr:row>
      <xdr:rowOff>108858</xdr:rowOff>
    </xdr:from>
    <xdr:to>
      <xdr:col>3</xdr:col>
      <xdr:colOff>362924</xdr:colOff>
      <xdr:row>30</xdr:row>
      <xdr:rowOff>124133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E5BD1618-9152-4B4C-8F90-A1800948A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643" y="5317672"/>
          <a:ext cx="2338681" cy="1948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131885</xdr:rowOff>
    </xdr:from>
    <xdr:to>
      <xdr:col>8</xdr:col>
      <xdr:colOff>150516</xdr:colOff>
      <xdr:row>27</xdr:row>
      <xdr:rowOff>28639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4326985D-EB60-4C2A-A474-1DE2AD703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45827"/>
          <a:ext cx="5660362" cy="3926563"/>
        </a:xfrm>
        <a:prstGeom prst="rect">
          <a:avLst/>
        </a:prstGeom>
      </xdr:spPr>
    </xdr:pic>
    <xdr:clientData/>
  </xdr:twoCellAnchor>
  <xdr:oneCellAnchor>
    <xdr:from>
      <xdr:col>0</xdr:col>
      <xdr:colOff>550677</xdr:colOff>
      <xdr:row>6</xdr:row>
      <xdr:rowOff>78669</xdr:rowOff>
    </xdr:from>
    <xdr:ext cx="1798056" cy="200696"/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4580E52E-E552-44DB-B383-A3BE4BBFA54E}"/>
            </a:ext>
          </a:extLst>
        </xdr:cNvPr>
        <xdr:cNvSpPr txBox="1"/>
      </xdr:nvSpPr>
      <xdr:spPr>
        <a:xfrm>
          <a:off x="550677" y="3375784"/>
          <a:ext cx="1798056" cy="20069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700"/>
            <a:t>รายงานใบสำคัญรับ</a:t>
          </a:r>
          <a:r>
            <a:rPr lang="th-TH" sz="700" baseline="0"/>
            <a:t> จากวันที่ออกใบสำคัญรับ</a:t>
          </a:r>
          <a:endParaRPr lang="th-TH" sz="700"/>
        </a:p>
      </xdr:txBody>
    </xdr:sp>
    <xdr:clientData/>
  </xdr:oneCellAnchor>
  <xdr:oneCellAnchor>
    <xdr:from>
      <xdr:col>7</xdr:col>
      <xdr:colOff>214532</xdr:colOff>
      <xdr:row>9</xdr:row>
      <xdr:rowOff>129651</xdr:rowOff>
    </xdr:from>
    <xdr:ext cx="554181" cy="225136"/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2EF264CB-BEC5-4745-A425-0BB73B0D347C}"/>
            </a:ext>
          </a:extLst>
        </xdr:cNvPr>
        <xdr:cNvSpPr txBox="1"/>
      </xdr:nvSpPr>
      <xdr:spPr>
        <a:xfrm>
          <a:off x="5035647" y="3976286"/>
          <a:ext cx="554181" cy="22513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600"/>
            <a:t>ยอดรวม</a:t>
          </a:r>
        </a:p>
      </xdr:txBody>
    </xdr:sp>
    <xdr:clientData/>
  </xdr:oneCellAnchor>
  <xdr:oneCellAnchor>
    <xdr:from>
      <xdr:col>4</xdr:col>
      <xdr:colOff>630574</xdr:colOff>
      <xdr:row>9</xdr:row>
      <xdr:rowOff>151166</xdr:rowOff>
    </xdr:from>
    <xdr:ext cx="1469676" cy="2994806"/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2EB6872E-A95C-4CA0-B522-40CE87F4016D}"/>
            </a:ext>
          </a:extLst>
        </xdr:cNvPr>
        <xdr:cNvSpPr txBox="1"/>
      </xdr:nvSpPr>
      <xdr:spPr>
        <a:xfrm>
          <a:off x="3373774" y="1767695"/>
          <a:ext cx="1469676" cy="299480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" wrap="square" rtlCol="0" anchor="ctr">
          <a:noAutofit/>
        </a:bodyPr>
        <a:lstStyle/>
        <a:p>
          <a:r>
            <a:rPr lang="th-TH" sz="2400"/>
            <a:t>ตัดออก</a:t>
          </a:r>
        </a:p>
      </xdr:txBody>
    </xdr:sp>
    <xdr:clientData/>
  </xdr:oneCellAnchor>
  <xdr:twoCellAnchor editAs="oneCell">
    <xdr:from>
      <xdr:col>0</xdr:col>
      <xdr:colOff>92674</xdr:colOff>
      <xdr:row>8</xdr:row>
      <xdr:rowOff>19666</xdr:rowOff>
    </xdr:from>
    <xdr:to>
      <xdr:col>4</xdr:col>
      <xdr:colOff>610817</xdr:colOff>
      <xdr:row>9</xdr:row>
      <xdr:rowOff>117681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D7291EC0-18D5-A4C3-1B70-7C270208A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674" y="3683128"/>
          <a:ext cx="3273066" cy="281189"/>
        </a:xfrm>
        <a:prstGeom prst="rect">
          <a:avLst/>
        </a:prstGeom>
      </xdr:spPr>
    </xdr:pic>
    <xdr:clientData/>
  </xdr:twoCellAnchor>
  <xdr:twoCellAnchor editAs="oneCell">
    <xdr:from>
      <xdr:col>0</xdr:col>
      <xdr:colOff>122102</xdr:colOff>
      <xdr:row>27</xdr:row>
      <xdr:rowOff>102565</xdr:rowOff>
    </xdr:from>
    <xdr:to>
      <xdr:col>7</xdr:col>
      <xdr:colOff>239488</xdr:colOff>
      <xdr:row>35</xdr:row>
      <xdr:rowOff>169682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B10C8CA6-2B40-2B90-ABA6-7127686AF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102" y="4952151"/>
          <a:ext cx="4917986" cy="1504031"/>
        </a:xfrm>
        <a:prstGeom prst="rect">
          <a:avLst/>
        </a:prstGeom>
      </xdr:spPr>
    </xdr:pic>
    <xdr:clientData/>
  </xdr:twoCellAnchor>
  <xdr:twoCellAnchor editAs="oneCell">
    <xdr:from>
      <xdr:col>0</xdr:col>
      <xdr:colOff>33286</xdr:colOff>
      <xdr:row>37</xdr:row>
      <xdr:rowOff>129549</xdr:rowOff>
    </xdr:from>
    <xdr:to>
      <xdr:col>5</xdr:col>
      <xdr:colOff>65314</xdr:colOff>
      <xdr:row>49</xdr:row>
      <xdr:rowOff>137819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D92673F8-06DB-DE04-209D-5D0AA3D1A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286" y="6775278"/>
          <a:ext cx="3461028" cy="2163641"/>
        </a:xfrm>
        <a:prstGeom prst="rect">
          <a:avLst/>
        </a:prstGeom>
      </xdr:spPr>
    </xdr:pic>
    <xdr:clientData/>
  </xdr:twoCellAnchor>
  <xdr:oneCellAnchor>
    <xdr:from>
      <xdr:col>0</xdr:col>
      <xdr:colOff>506186</xdr:colOff>
      <xdr:row>46</xdr:row>
      <xdr:rowOff>38100</xdr:rowOff>
    </xdr:from>
    <xdr:ext cx="1520994" cy="262572"/>
    <xdr:sp macro="" textlink="">
      <xdr:nvSpPr>
        <xdr:cNvPr id="10" name="กล่องข้อความ 9">
          <a:extLst>
            <a:ext uri="{FF2B5EF4-FFF2-40B4-BE49-F238E27FC236}">
              <a16:creationId xmlns:a16="http://schemas.microsoft.com/office/drawing/2014/main" id="{AC4B4531-3D8F-D9E4-EA0A-F84EE552B50B}"/>
            </a:ext>
          </a:extLst>
        </xdr:cNvPr>
        <xdr:cNvSpPr txBox="1"/>
      </xdr:nvSpPr>
      <xdr:spPr>
        <a:xfrm>
          <a:off x="506186" y="8300357"/>
          <a:ext cx="1520994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>
              <a:solidFill>
                <a:srgbClr val="FF0000"/>
              </a:solidFill>
            </a:rPr>
            <a:t>แชร์ทุกรายการตามวันที่</a:t>
          </a:r>
        </a:p>
      </xdr:txBody>
    </xdr:sp>
    <xdr:clientData/>
  </xdr:oneCellAnchor>
  <xdr:oneCellAnchor>
    <xdr:from>
      <xdr:col>1</xdr:col>
      <xdr:colOff>468086</xdr:colOff>
      <xdr:row>39</xdr:row>
      <xdr:rowOff>27213</xdr:rowOff>
    </xdr:from>
    <xdr:ext cx="1275093" cy="213587"/>
    <xdr:sp macro="" textlink="">
      <xdr:nvSpPr>
        <xdr:cNvPr id="11" name="กล่องข้อความ 10">
          <a:extLst>
            <a:ext uri="{FF2B5EF4-FFF2-40B4-BE49-F238E27FC236}">
              <a16:creationId xmlns:a16="http://schemas.microsoft.com/office/drawing/2014/main" id="{5F63E89D-67A1-40D7-B0C4-663C41D6770E}"/>
            </a:ext>
          </a:extLst>
        </xdr:cNvPr>
        <xdr:cNvSpPr txBox="1"/>
      </xdr:nvSpPr>
      <xdr:spPr>
        <a:xfrm>
          <a:off x="1153886" y="7032170"/>
          <a:ext cx="1275093" cy="21358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100">
              <a:solidFill>
                <a:schemeClr val="bg1"/>
              </a:solidFill>
            </a:rPr>
            <a:t>ประจำเดือน..........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148214</xdr:rowOff>
    </xdr:from>
    <xdr:to>
      <xdr:col>7</xdr:col>
      <xdr:colOff>244929</xdr:colOff>
      <xdr:row>25</xdr:row>
      <xdr:rowOff>463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7897C1C2-B191-44A1-93E0-541DEFCC1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6285"/>
          <a:ext cx="5045529" cy="3444535"/>
        </a:xfrm>
        <a:prstGeom prst="rect">
          <a:avLst/>
        </a:prstGeom>
      </xdr:spPr>
    </xdr:pic>
    <xdr:clientData/>
  </xdr:twoCellAnchor>
  <xdr:oneCellAnchor>
    <xdr:from>
      <xdr:col>0</xdr:col>
      <xdr:colOff>479920</xdr:colOff>
      <xdr:row>6</xdr:row>
      <xdr:rowOff>56898</xdr:rowOff>
    </xdr:from>
    <xdr:ext cx="1898853" cy="200696"/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DE59EB31-6CC6-4439-B235-8845AB5F92F2}"/>
            </a:ext>
          </a:extLst>
        </xdr:cNvPr>
        <xdr:cNvSpPr txBox="1"/>
      </xdr:nvSpPr>
      <xdr:spPr>
        <a:xfrm>
          <a:off x="479920" y="1134584"/>
          <a:ext cx="1898853" cy="20069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700"/>
            <a:t>รายงานใบสำคัญจ่าย</a:t>
          </a:r>
          <a:r>
            <a:rPr lang="th-TH" sz="700" baseline="0"/>
            <a:t> จากวันที่ออกใบสำคัญจ่าย</a:t>
          </a:r>
          <a:endParaRPr lang="th-TH" sz="700"/>
        </a:p>
      </xdr:txBody>
    </xdr:sp>
    <xdr:clientData/>
  </xdr:oneCellAnchor>
  <xdr:oneCellAnchor>
    <xdr:from>
      <xdr:col>6</xdr:col>
      <xdr:colOff>394146</xdr:colOff>
      <xdr:row>9</xdr:row>
      <xdr:rowOff>53451</xdr:rowOff>
    </xdr:from>
    <xdr:ext cx="554181" cy="225136"/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86456505-ADC2-4A6B-B69C-D632027E72D4}"/>
            </a:ext>
          </a:extLst>
        </xdr:cNvPr>
        <xdr:cNvSpPr txBox="1"/>
      </xdr:nvSpPr>
      <xdr:spPr>
        <a:xfrm>
          <a:off x="4508946" y="1669980"/>
          <a:ext cx="554181" cy="22513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600"/>
            <a:t>ยอดรวม</a:t>
          </a:r>
        </a:p>
      </xdr:txBody>
    </xdr:sp>
    <xdr:clientData/>
  </xdr:oneCellAnchor>
  <xdr:oneCellAnchor>
    <xdr:from>
      <xdr:col>4</xdr:col>
      <xdr:colOff>434631</xdr:colOff>
      <xdr:row>9</xdr:row>
      <xdr:rowOff>69523</xdr:rowOff>
    </xdr:from>
    <xdr:ext cx="1214555" cy="2679119"/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1D8B4352-3718-498B-A3DA-266F4EE9B4B5}"/>
            </a:ext>
          </a:extLst>
        </xdr:cNvPr>
        <xdr:cNvSpPr txBox="1"/>
      </xdr:nvSpPr>
      <xdr:spPr>
        <a:xfrm>
          <a:off x="3177831" y="1686052"/>
          <a:ext cx="1214555" cy="2679119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" wrap="square" rtlCol="0" anchor="ctr">
          <a:noAutofit/>
        </a:bodyPr>
        <a:lstStyle/>
        <a:p>
          <a:r>
            <a:rPr lang="th-TH" sz="2400"/>
            <a:t>ตัดออก</a:t>
          </a:r>
        </a:p>
      </xdr:txBody>
    </xdr:sp>
    <xdr:clientData/>
  </xdr:oneCellAnchor>
  <xdr:twoCellAnchor editAs="oneCell">
    <xdr:from>
      <xdr:col>0</xdr:col>
      <xdr:colOff>92675</xdr:colOff>
      <xdr:row>7</xdr:row>
      <xdr:rowOff>144852</xdr:rowOff>
    </xdr:from>
    <xdr:to>
      <xdr:col>3</xdr:col>
      <xdr:colOff>658587</xdr:colOff>
      <xdr:row>9</xdr:row>
      <xdr:rowOff>63253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54C249B9-CB6B-4E53-8897-8BC678E89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675" y="1402152"/>
          <a:ext cx="2623312" cy="277630"/>
        </a:xfrm>
        <a:prstGeom prst="rect">
          <a:avLst/>
        </a:prstGeom>
      </xdr:spPr>
    </xdr:pic>
    <xdr:clientData/>
  </xdr:twoCellAnchor>
  <xdr:twoCellAnchor editAs="oneCell">
    <xdr:from>
      <xdr:col>0</xdr:col>
      <xdr:colOff>71386</xdr:colOff>
      <xdr:row>37</xdr:row>
      <xdr:rowOff>102335</xdr:rowOff>
    </xdr:from>
    <xdr:to>
      <xdr:col>5</xdr:col>
      <xdr:colOff>103414</xdr:colOff>
      <xdr:row>49</xdr:row>
      <xdr:rowOff>110605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D7153AE2-962F-4B1D-A185-3F3F9800D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386" y="6748064"/>
          <a:ext cx="3461028" cy="2163641"/>
        </a:xfrm>
        <a:prstGeom prst="rect">
          <a:avLst/>
        </a:prstGeom>
      </xdr:spPr>
    </xdr:pic>
    <xdr:clientData/>
  </xdr:twoCellAnchor>
  <xdr:oneCellAnchor>
    <xdr:from>
      <xdr:col>0</xdr:col>
      <xdr:colOff>506186</xdr:colOff>
      <xdr:row>46</xdr:row>
      <xdr:rowOff>38100</xdr:rowOff>
    </xdr:from>
    <xdr:ext cx="1520994" cy="262572"/>
    <xdr:sp macro="" textlink="">
      <xdr:nvSpPr>
        <xdr:cNvPr id="9" name="กล่องข้อความ 8">
          <a:extLst>
            <a:ext uri="{FF2B5EF4-FFF2-40B4-BE49-F238E27FC236}">
              <a16:creationId xmlns:a16="http://schemas.microsoft.com/office/drawing/2014/main" id="{3C1430FA-4213-47D0-A615-0C3B890D2E0F}"/>
            </a:ext>
          </a:extLst>
        </xdr:cNvPr>
        <xdr:cNvSpPr txBox="1"/>
      </xdr:nvSpPr>
      <xdr:spPr>
        <a:xfrm>
          <a:off x="506186" y="8362950"/>
          <a:ext cx="1520994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>
              <a:solidFill>
                <a:srgbClr val="FF0000"/>
              </a:solidFill>
            </a:rPr>
            <a:t>แชร์ทุกรายการตามวันที่</a:t>
          </a:r>
        </a:p>
      </xdr:txBody>
    </xdr:sp>
    <xdr:clientData/>
  </xdr:oneCellAnchor>
  <xdr:oneCellAnchor>
    <xdr:from>
      <xdr:col>1</xdr:col>
      <xdr:colOff>468086</xdr:colOff>
      <xdr:row>39</xdr:row>
      <xdr:rowOff>27213</xdr:rowOff>
    </xdr:from>
    <xdr:ext cx="1275093" cy="213587"/>
    <xdr:sp macro="" textlink="">
      <xdr:nvSpPr>
        <xdr:cNvPr id="10" name="กล่องข้อความ 9">
          <a:extLst>
            <a:ext uri="{FF2B5EF4-FFF2-40B4-BE49-F238E27FC236}">
              <a16:creationId xmlns:a16="http://schemas.microsoft.com/office/drawing/2014/main" id="{78742EAB-40E2-4B45-A389-DCA67114741E}"/>
            </a:ext>
          </a:extLst>
        </xdr:cNvPr>
        <xdr:cNvSpPr txBox="1"/>
      </xdr:nvSpPr>
      <xdr:spPr>
        <a:xfrm>
          <a:off x="1153886" y="7085238"/>
          <a:ext cx="1275093" cy="21358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100">
              <a:solidFill>
                <a:schemeClr val="bg1"/>
              </a:solidFill>
            </a:rPr>
            <a:t>ประจำเดือน..........</a:t>
          </a:r>
        </a:p>
      </xdr:txBody>
    </xdr:sp>
    <xdr:clientData/>
  </xdr:oneCellAnchor>
  <xdr:twoCellAnchor editAs="oneCell">
    <xdr:from>
      <xdr:col>0</xdr:col>
      <xdr:colOff>114301</xdr:colOff>
      <xdr:row>25</xdr:row>
      <xdr:rowOff>2866</xdr:rowOff>
    </xdr:from>
    <xdr:to>
      <xdr:col>8</xdr:col>
      <xdr:colOff>194503</xdr:colOff>
      <xdr:row>37</xdr:row>
      <xdr:rowOff>97971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06C94FA1-DEEB-D106-BC39-97148B038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1" y="4493223"/>
          <a:ext cx="5566602" cy="225047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769C478A-B4F7-481D-A0D8-B475EA8ECD97}"/>
            </a:ext>
          </a:extLst>
        </xdr:cNvPr>
        <xdr:cNvSpPr/>
      </xdr:nvSpPr>
      <xdr:spPr>
        <a:xfrm>
          <a:off x="1905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D2C796F3-F6B6-4029-94B1-20B6C1FE507D}"/>
            </a:ext>
          </a:extLst>
        </xdr:cNvPr>
        <xdr:cNvSpPr/>
      </xdr:nvSpPr>
      <xdr:spPr>
        <a:xfrm>
          <a:off x="381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83A47BA6-EAED-4351-8787-EA77447D91DC}"/>
            </a:ext>
          </a:extLst>
        </xdr:cNvPr>
        <xdr:cNvSpPr>
          <a:spLocks noChangeArrowheads="1"/>
        </xdr:cNvSpPr>
      </xdr:nvSpPr>
      <xdr:spPr>
        <a:xfrm>
          <a:off x="3810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 panose="05000000000000000000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7">
          <a:extLst>
            <a:ext uri="{FF2B5EF4-FFF2-40B4-BE49-F238E27FC236}">
              <a16:creationId xmlns:a16="http://schemas.microsoft.com/office/drawing/2014/main" id="{912E984D-BFED-494F-9837-99978CE5DE2B}"/>
            </a:ext>
          </a:extLst>
        </xdr:cNvPr>
        <xdr:cNvSpPr/>
      </xdr:nvSpPr>
      <xdr:spPr>
        <a:xfrm>
          <a:off x="813435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8">
          <a:extLst>
            <a:ext uri="{FF2B5EF4-FFF2-40B4-BE49-F238E27FC236}">
              <a16:creationId xmlns:a16="http://schemas.microsoft.com/office/drawing/2014/main" id="{9A1544B3-C39C-466A-988B-9933656A85A9}"/>
            </a:ext>
          </a:extLst>
        </xdr:cNvPr>
        <xdr:cNvSpPr/>
      </xdr:nvSpPr>
      <xdr:spPr>
        <a:xfrm>
          <a:off x="798195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7C3CFCE-DFD6-4774-86E9-497D8E6A01CA}"/>
            </a:ext>
          </a:extLst>
        </xdr:cNvPr>
        <xdr:cNvSpPr txBox="1"/>
      </xdr:nvSpPr>
      <xdr:spPr>
        <a:xfrm>
          <a:off x="62484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8A350EB-88E4-4AA6-80E2-1EFD484EB4E6}"/>
            </a:ext>
          </a:extLst>
        </xdr:cNvPr>
        <xdr:cNvSpPr txBox="1"/>
      </xdr:nvSpPr>
      <xdr:spPr>
        <a:xfrm>
          <a:off x="1419225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15">
          <a:extLst>
            <a:ext uri="{FF2B5EF4-FFF2-40B4-BE49-F238E27FC236}">
              <a16:creationId xmlns:a16="http://schemas.microsoft.com/office/drawing/2014/main" id="{E3A5338C-4C90-4C11-AB84-482ED2695851}"/>
            </a:ext>
          </a:extLst>
        </xdr:cNvPr>
        <xdr:cNvSpPr/>
      </xdr:nvSpPr>
      <xdr:spPr>
        <a:xfrm>
          <a:off x="152781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16">
          <a:extLst>
            <a:ext uri="{FF2B5EF4-FFF2-40B4-BE49-F238E27FC236}">
              <a16:creationId xmlns:a16="http://schemas.microsoft.com/office/drawing/2014/main" id="{4AA53A05-BB0A-421B-A2A2-F7AEFB97287C}"/>
            </a:ext>
          </a:extLst>
        </xdr:cNvPr>
        <xdr:cNvSpPr/>
      </xdr:nvSpPr>
      <xdr:spPr>
        <a:xfrm>
          <a:off x="151257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F3A9E0F-D397-45E1-89B6-D150AE3E125B}"/>
            </a:ext>
          </a:extLst>
        </xdr:cNvPr>
        <xdr:cNvSpPr txBox="1"/>
      </xdr:nvSpPr>
      <xdr:spPr>
        <a:xfrm>
          <a:off x="213360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22">
          <a:extLst>
            <a:ext uri="{FF2B5EF4-FFF2-40B4-BE49-F238E27FC236}">
              <a16:creationId xmlns:a16="http://schemas.microsoft.com/office/drawing/2014/main" id="{76F8BD4F-BE52-42C1-8B31-41342169C158}"/>
            </a:ext>
          </a:extLst>
        </xdr:cNvPr>
        <xdr:cNvSpPr/>
      </xdr:nvSpPr>
      <xdr:spPr>
        <a:xfrm>
          <a:off x="23136225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23">
          <a:extLst>
            <a:ext uri="{FF2B5EF4-FFF2-40B4-BE49-F238E27FC236}">
              <a16:creationId xmlns:a16="http://schemas.microsoft.com/office/drawing/2014/main" id="{0A5E8EA6-BDFB-4B69-8908-06907CF29F67}"/>
            </a:ext>
          </a:extLst>
        </xdr:cNvPr>
        <xdr:cNvSpPr/>
      </xdr:nvSpPr>
      <xdr:spPr>
        <a:xfrm>
          <a:off x="22983825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3004C44-C48E-42BB-86DB-A138576BDB87}"/>
            </a:ext>
          </a:extLst>
        </xdr:cNvPr>
        <xdr:cNvSpPr txBox="1"/>
      </xdr:nvSpPr>
      <xdr:spPr>
        <a:xfrm>
          <a:off x="29194125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38100</xdr:rowOff>
    </xdr:from>
    <xdr:to>
      <xdr:col>0</xdr:col>
      <xdr:colOff>152400</xdr:colOff>
      <xdr:row>56</xdr:row>
      <xdr:rowOff>152400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E45A3996-D844-4945-9797-95D4515827E6}"/>
            </a:ext>
          </a:extLst>
        </xdr:cNvPr>
        <xdr:cNvSpPr>
          <a:spLocks noChangeArrowheads="1"/>
        </xdr:cNvSpPr>
      </xdr:nvSpPr>
      <xdr:spPr>
        <a:xfrm>
          <a:off x="38100" y="9410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A48C6521-674C-484A-B556-6C65542BAD1B}"/>
            </a:ext>
          </a:extLst>
        </xdr:cNvPr>
        <xdr:cNvSpPr>
          <a:spLocks noChangeArrowheads="1"/>
        </xdr:cNvSpPr>
      </xdr:nvSpPr>
      <xdr:spPr>
        <a:xfrm>
          <a:off x="3810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A8E565B2-AA73-4F58-B69C-CD0C440EC41A}"/>
            </a:ext>
          </a:extLst>
        </xdr:cNvPr>
        <xdr:cNvSpPr>
          <a:spLocks noChangeArrowheads="1"/>
        </xdr:cNvSpPr>
      </xdr:nvSpPr>
      <xdr:spPr>
        <a:xfrm>
          <a:off x="3810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5D9ABB3D-18AF-414A-A4D0-8831130B5031}"/>
            </a:ext>
          </a:extLst>
        </xdr:cNvPr>
        <xdr:cNvSpPr>
          <a:spLocks noChangeArrowheads="1"/>
        </xdr:cNvSpPr>
      </xdr:nvSpPr>
      <xdr:spPr>
        <a:xfrm>
          <a:off x="798195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 panose="05000000000000000000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65C46CB9-4C83-45C2-AC3B-2E559BD2A942}"/>
            </a:ext>
          </a:extLst>
        </xdr:cNvPr>
        <xdr:cNvSpPr>
          <a:spLocks noChangeArrowheads="1"/>
        </xdr:cNvSpPr>
      </xdr:nvSpPr>
      <xdr:spPr>
        <a:xfrm>
          <a:off x="798195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B9518D19-2104-4CFC-8E44-6D8D0D702CAE}"/>
            </a:ext>
          </a:extLst>
        </xdr:cNvPr>
        <xdr:cNvSpPr>
          <a:spLocks noChangeArrowheads="1"/>
        </xdr:cNvSpPr>
      </xdr:nvSpPr>
      <xdr:spPr>
        <a:xfrm>
          <a:off x="798195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A26E78D5-C3D0-477B-8166-9E760DF6476F}"/>
            </a:ext>
          </a:extLst>
        </xdr:cNvPr>
        <xdr:cNvSpPr>
          <a:spLocks noChangeArrowheads="1"/>
        </xdr:cNvSpPr>
      </xdr:nvSpPr>
      <xdr:spPr>
        <a:xfrm>
          <a:off x="798195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39F92920-A134-45AF-8ADD-45D0A4510F3E}"/>
            </a:ext>
          </a:extLst>
        </xdr:cNvPr>
        <xdr:cNvSpPr>
          <a:spLocks noChangeArrowheads="1"/>
        </xdr:cNvSpPr>
      </xdr:nvSpPr>
      <xdr:spPr>
        <a:xfrm>
          <a:off x="15135225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 panose="05000000000000000000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3591F5A3-72ED-4977-8844-6EE99DF26A45}"/>
            </a:ext>
          </a:extLst>
        </xdr:cNvPr>
        <xdr:cNvSpPr>
          <a:spLocks noChangeArrowheads="1"/>
        </xdr:cNvSpPr>
      </xdr:nvSpPr>
      <xdr:spPr>
        <a:xfrm>
          <a:off x="15135225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B83288FC-3B6A-4079-8C01-6D7F3D6FB21F}"/>
            </a:ext>
          </a:extLst>
        </xdr:cNvPr>
        <xdr:cNvSpPr>
          <a:spLocks noChangeArrowheads="1"/>
        </xdr:cNvSpPr>
      </xdr:nvSpPr>
      <xdr:spPr>
        <a:xfrm>
          <a:off x="15135225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D867117A-3F0E-43A3-B1DA-187718210E01}"/>
            </a:ext>
          </a:extLst>
        </xdr:cNvPr>
        <xdr:cNvSpPr>
          <a:spLocks noChangeArrowheads="1"/>
        </xdr:cNvSpPr>
      </xdr:nvSpPr>
      <xdr:spPr>
        <a:xfrm>
          <a:off x="15135225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2FD03CDD-4A0D-4DB4-912A-48018A34CCC6}"/>
            </a:ext>
          </a:extLst>
        </xdr:cNvPr>
        <xdr:cNvSpPr>
          <a:spLocks noChangeArrowheads="1"/>
        </xdr:cNvSpPr>
      </xdr:nvSpPr>
      <xdr:spPr>
        <a:xfrm>
          <a:off x="2299335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 panose="05000000000000000000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22A9148B-3E8F-4511-BE55-4ADC6C4528F7}"/>
            </a:ext>
          </a:extLst>
        </xdr:cNvPr>
        <xdr:cNvSpPr>
          <a:spLocks noChangeArrowheads="1"/>
        </xdr:cNvSpPr>
      </xdr:nvSpPr>
      <xdr:spPr>
        <a:xfrm>
          <a:off x="2299335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26CB8D54-5914-4D62-A58D-6C600D2CCD9C}"/>
            </a:ext>
          </a:extLst>
        </xdr:cNvPr>
        <xdr:cNvSpPr>
          <a:spLocks noChangeArrowheads="1"/>
        </xdr:cNvSpPr>
      </xdr:nvSpPr>
      <xdr:spPr>
        <a:xfrm>
          <a:off x="2299335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D1030D7C-0AC9-4E50-BA05-03E12970254F}"/>
            </a:ext>
          </a:extLst>
        </xdr:cNvPr>
        <xdr:cNvSpPr>
          <a:spLocks noChangeArrowheads="1"/>
        </xdr:cNvSpPr>
      </xdr:nvSpPr>
      <xdr:spPr>
        <a:xfrm>
          <a:off x="2299335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30" name="Rounded Rectangle 1">
          <a:extLst>
            <a:ext uri="{FF2B5EF4-FFF2-40B4-BE49-F238E27FC236}">
              <a16:creationId xmlns:a16="http://schemas.microsoft.com/office/drawing/2014/main" id="{F1D87F78-CE4E-45D6-8E4B-78BF8F6A03F9}"/>
            </a:ext>
          </a:extLst>
        </xdr:cNvPr>
        <xdr:cNvSpPr/>
      </xdr:nvSpPr>
      <xdr:spPr>
        <a:xfrm>
          <a:off x="1905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1" name="Rounded Rectangle 2">
          <a:extLst>
            <a:ext uri="{FF2B5EF4-FFF2-40B4-BE49-F238E27FC236}">
              <a16:creationId xmlns:a16="http://schemas.microsoft.com/office/drawing/2014/main" id="{0618EF63-19D0-46EE-9F89-E5778548B7F0}"/>
            </a:ext>
          </a:extLst>
        </xdr:cNvPr>
        <xdr:cNvSpPr/>
      </xdr:nvSpPr>
      <xdr:spPr>
        <a:xfrm>
          <a:off x="381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32" name="Rounded Rectangle 3">
          <a:extLst>
            <a:ext uri="{FF2B5EF4-FFF2-40B4-BE49-F238E27FC236}">
              <a16:creationId xmlns:a16="http://schemas.microsoft.com/office/drawing/2014/main" id="{4B684D0B-1476-42C9-AFB3-6CDA7A7F25BB}"/>
            </a:ext>
          </a:extLst>
        </xdr:cNvPr>
        <xdr:cNvSpPr>
          <a:spLocks noChangeArrowheads="1"/>
        </xdr:cNvSpPr>
      </xdr:nvSpPr>
      <xdr:spPr>
        <a:xfrm>
          <a:off x="3810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 panose="05000000000000000000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33" name="Rounded Rectangle 7">
          <a:extLst>
            <a:ext uri="{FF2B5EF4-FFF2-40B4-BE49-F238E27FC236}">
              <a16:creationId xmlns:a16="http://schemas.microsoft.com/office/drawing/2014/main" id="{2993013F-77FF-4F46-A556-7B01A288D463}"/>
            </a:ext>
          </a:extLst>
        </xdr:cNvPr>
        <xdr:cNvSpPr/>
      </xdr:nvSpPr>
      <xdr:spPr>
        <a:xfrm>
          <a:off x="813435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34" name="Rounded Rectangle 8">
          <a:extLst>
            <a:ext uri="{FF2B5EF4-FFF2-40B4-BE49-F238E27FC236}">
              <a16:creationId xmlns:a16="http://schemas.microsoft.com/office/drawing/2014/main" id="{5D717541-D5BF-4A94-A5F7-C9E8CB20E1AC}"/>
            </a:ext>
          </a:extLst>
        </xdr:cNvPr>
        <xdr:cNvSpPr/>
      </xdr:nvSpPr>
      <xdr:spPr>
        <a:xfrm>
          <a:off x="798195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DAF6183-6AD6-4443-B013-9A98EF222730}"/>
            </a:ext>
          </a:extLst>
        </xdr:cNvPr>
        <xdr:cNvSpPr txBox="1"/>
      </xdr:nvSpPr>
      <xdr:spPr>
        <a:xfrm>
          <a:off x="62484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FED06D0-954E-4159-AE85-6CA4BB1FDC3B}"/>
            </a:ext>
          </a:extLst>
        </xdr:cNvPr>
        <xdr:cNvSpPr txBox="1"/>
      </xdr:nvSpPr>
      <xdr:spPr>
        <a:xfrm>
          <a:off x="1419225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37" name="Rounded Rectangle 15">
          <a:extLst>
            <a:ext uri="{FF2B5EF4-FFF2-40B4-BE49-F238E27FC236}">
              <a16:creationId xmlns:a16="http://schemas.microsoft.com/office/drawing/2014/main" id="{5A801643-4B6F-4DD7-98EA-32D0AC3F3F8C}"/>
            </a:ext>
          </a:extLst>
        </xdr:cNvPr>
        <xdr:cNvSpPr/>
      </xdr:nvSpPr>
      <xdr:spPr>
        <a:xfrm>
          <a:off x="152781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38" name="Rounded Rectangle 16">
          <a:extLst>
            <a:ext uri="{FF2B5EF4-FFF2-40B4-BE49-F238E27FC236}">
              <a16:creationId xmlns:a16="http://schemas.microsoft.com/office/drawing/2014/main" id="{DC9226C5-9A1B-4DB3-8A8F-9B663ACFD9B7}"/>
            </a:ext>
          </a:extLst>
        </xdr:cNvPr>
        <xdr:cNvSpPr/>
      </xdr:nvSpPr>
      <xdr:spPr>
        <a:xfrm>
          <a:off x="151257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AC4F9BE-DDF0-427B-B430-A98B9F814434}"/>
            </a:ext>
          </a:extLst>
        </xdr:cNvPr>
        <xdr:cNvSpPr txBox="1"/>
      </xdr:nvSpPr>
      <xdr:spPr>
        <a:xfrm>
          <a:off x="213360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40" name="Rounded Rectangle 22">
          <a:extLst>
            <a:ext uri="{FF2B5EF4-FFF2-40B4-BE49-F238E27FC236}">
              <a16:creationId xmlns:a16="http://schemas.microsoft.com/office/drawing/2014/main" id="{65B35698-245B-4913-B7DE-E8512D231FC8}"/>
            </a:ext>
          </a:extLst>
        </xdr:cNvPr>
        <xdr:cNvSpPr/>
      </xdr:nvSpPr>
      <xdr:spPr>
        <a:xfrm>
          <a:off x="23136225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41" name="Rounded Rectangle 23">
          <a:extLst>
            <a:ext uri="{FF2B5EF4-FFF2-40B4-BE49-F238E27FC236}">
              <a16:creationId xmlns:a16="http://schemas.microsoft.com/office/drawing/2014/main" id="{E494E253-E702-4BD1-9439-3B00DAC078EC}"/>
            </a:ext>
          </a:extLst>
        </xdr:cNvPr>
        <xdr:cNvSpPr/>
      </xdr:nvSpPr>
      <xdr:spPr>
        <a:xfrm>
          <a:off x="22983825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2155C34-F881-46E6-A654-077D42414F2E}"/>
            </a:ext>
          </a:extLst>
        </xdr:cNvPr>
        <xdr:cNvSpPr txBox="1"/>
      </xdr:nvSpPr>
      <xdr:spPr>
        <a:xfrm>
          <a:off x="29194125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43" name="Rounded Rectangle 3">
          <a:extLst>
            <a:ext uri="{FF2B5EF4-FFF2-40B4-BE49-F238E27FC236}">
              <a16:creationId xmlns:a16="http://schemas.microsoft.com/office/drawing/2014/main" id="{4ADAD788-418F-47D6-9484-2178E85F3B4F}"/>
            </a:ext>
          </a:extLst>
        </xdr:cNvPr>
        <xdr:cNvSpPr>
          <a:spLocks noChangeArrowheads="1"/>
        </xdr:cNvSpPr>
      </xdr:nvSpPr>
      <xdr:spPr>
        <a:xfrm>
          <a:off x="3810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44" name="Rounded Rectangle 3">
          <a:extLst>
            <a:ext uri="{FF2B5EF4-FFF2-40B4-BE49-F238E27FC236}">
              <a16:creationId xmlns:a16="http://schemas.microsoft.com/office/drawing/2014/main" id="{D529628F-B6D0-41E1-8A2F-14CD01CDDC45}"/>
            </a:ext>
          </a:extLst>
        </xdr:cNvPr>
        <xdr:cNvSpPr>
          <a:spLocks noChangeArrowheads="1"/>
        </xdr:cNvSpPr>
      </xdr:nvSpPr>
      <xdr:spPr>
        <a:xfrm>
          <a:off x="3810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45" name="Rounded Rectangle 3">
          <a:extLst>
            <a:ext uri="{FF2B5EF4-FFF2-40B4-BE49-F238E27FC236}">
              <a16:creationId xmlns:a16="http://schemas.microsoft.com/office/drawing/2014/main" id="{11DCE107-24D5-4E83-91E5-FB0A149D531B}"/>
            </a:ext>
          </a:extLst>
        </xdr:cNvPr>
        <xdr:cNvSpPr>
          <a:spLocks noChangeArrowheads="1"/>
        </xdr:cNvSpPr>
      </xdr:nvSpPr>
      <xdr:spPr>
        <a:xfrm>
          <a:off x="3810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46" name="Rounded Rectangle 3">
          <a:extLst>
            <a:ext uri="{FF2B5EF4-FFF2-40B4-BE49-F238E27FC236}">
              <a16:creationId xmlns:a16="http://schemas.microsoft.com/office/drawing/2014/main" id="{E08334AC-4B93-435D-8BC0-287959B2B2EC}"/>
            </a:ext>
          </a:extLst>
        </xdr:cNvPr>
        <xdr:cNvSpPr>
          <a:spLocks noChangeArrowheads="1"/>
        </xdr:cNvSpPr>
      </xdr:nvSpPr>
      <xdr:spPr>
        <a:xfrm>
          <a:off x="798195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 panose="05000000000000000000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47" name="Rounded Rectangle 3">
          <a:extLst>
            <a:ext uri="{FF2B5EF4-FFF2-40B4-BE49-F238E27FC236}">
              <a16:creationId xmlns:a16="http://schemas.microsoft.com/office/drawing/2014/main" id="{5C3D5A29-F71D-4AED-AFEA-80A169F72540}"/>
            </a:ext>
          </a:extLst>
        </xdr:cNvPr>
        <xdr:cNvSpPr>
          <a:spLocks noChangeArrowheads="1"/>
        </xdr:cNvSpPr>
      </xdr:nvSpPr>
      <xdr:spPr>
        <a:xfrm>
          <a:off x="798195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48" name="Rounded Rectangle 3">
          <a:extLst>
            <a:ext uri="{FF2B5EF4-FFF2-40B4-BE49-F238E27FC236}">
              <a16:creationId xmlns:a16="http://schemas.microsoft.com/office/drawing/2014/main" id="{AAF6E202-C53D-49F3-91E8-36C07D7405F8}"/>
            </a:ext>
          </a:extLst>
        </xdr:cNvPr>
        <xdr:cNvSpPr>
          <a:spLocks noChangeArrowheads="1"/>
        </xdr:cNvSpPr>
      </xdr:nvSpPr>
      <xdr:spPr>
        <a:xfrm>
          <a:off x="798195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49" name="Rounded Rectangle 3">
          <a:extLst>
            <a:ext uri="{FF2B5EF4-FFF2-40B4-BE49-F238E27FC236}">
              <a16:creationId xmlns:a16="http://schemas.microsoft.com/office/drawing/2014/main" id="{F7EEDC75-61D4-4019-B5D1-BDB4595844D6}"/>
            </a:ext>
          </a:extLst>
        </xdr:cNvPr>
        <xdr:cNvSpPr>
          <a:spLocks noChangeArrowheads="1"/>
        </xdr:cNvSpPr>
      </xdr:nvSpPr>
      <xdr:spPr>
        <a:xfrm>
          <a:off x="798195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50" name="Rounded Rectangle 3">
          <a:extLst>
            <a:ext uri="{FF2B5EF4-FFF2-40B4-BE49-F238E27FC236}">
              <a16:creationId xmlns:a16="http://schemas.microsoft.com/office/drawing/2014/main" id="{8A453A34-DD90-4766-90E6-7DF35396FDEF}"/>
            </a:ext>
          </a:extLst>
        </xdr:cNvPr>
        <xdr:cNvSpPr>
          <a:spLocks noChangeArrowheads="1"/>
        </xdr:cNvSpPr>
      </xdr:nvSpPr>
      <xdr:spPr>
        <a:xfrm>
          <a:off x="15135225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 panose="05000000000000000000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51" name="Rounded Rectangle 3">
          <a:extLst>
            <a:ext uri="{FF2B5EF4-FFF2-40B4-BE49-F238E27FC236}">
              <a16:creationId xmlns:a16="http://schemas.microsoft.com/office/drawing/2014/main" id="{9E26F54E-B2E7-4E7A-A466-B899B1500F47}"/>
            </a:ext>
          </a:extLst>
        </xdr:cNvPr>
        <xdr:cNvSpPr>
          <a:spLocks noChangeArrowheads="1"/>
        </xdr:cNvSpPr>
      </xdr:nvSpPr>
      <xdr:spPr>
        <a:xfrm>
          <a:off x="15135225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52" name="Rounded Rectangle 3">
          <a:extLst>
            <a:ext uri="{FF2B5EF4-FFF2-40B4-BE49-F238E27FC236}">
              <a16:creationId xmlns:a16="http://schemas.microsoft.com/office/drawing/2014/main" id="{784D7B72-598D-47D4-A6CC-FD2DBA7F2333}"/>
            </a:ext>
          </a:extLst>
        </xdr:cNvPr>
        <xdr:cNvSpPr>
          <a:spLocks noChangeArrowheads="1"/>
        </xdr:cNvSpPr>
      </xdr:nvSpPr>
      <xdr:spPr>
        <a:xfrm>
          <a:off x="15135225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53" name="Rounded Rectangle 3">
          <a:extLst>
            <a:ext uri="{FF2B5EF4-FFF2-40B4-BE49-F238E27FC236}">
              <a16:creationId xmlns:a16="http://schemas.microsoft.com/office/drawing/2014/main" id="{B6B20DF0-E025-4DDC-BC31-42461CAF325D}"/>
            </a:ext>
          </a:extLst>
        </xdr:cNvPr>
        <xdr:cNvSpPr>
          <a:spLocks noChangeArrowheads="1"/>
        </xdr:cNvSpPr>
      </xdr:nvSpPr>
      <xdr:spPr>
        <a:xfrm>
          <a:off x="15135225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54" name="Rounded Rectangle 3">
          <a:extLst>
            <a:ext uri="{FF2B5EF4-FFF2-40B4-BE49-F238E27FC236}">
              <a16:creationId xmlns:a16="http://schemas.microsoft.com/office/drawing/2014/main" id="{2DE9A288-3822-4FDB-A12D-47F7A6ECD0A9}"/>
            </a:ext>
          </a:extLst>
        </xdr:cNvPr>
        <xdr:cNvSpPr>
          <a:spLocks noChangeArrowheads="1"/>
        </xdr:cNvSpPr>
      </xdr:nvSpPr>
      <xdr:spPr>
        <a:xfrm>
          <a:off x="2299335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 panose="05000000000000000000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55" name="Rounded Rectangle 3">
          <a:extLst>
            <a:ext uri="{FF2B5EF4-FFF2-40B4-BE49-F238E27FC236}">
              <a16:creationId xmlns:a16="http://schemas.microsoft.com/office/drawing/2014/main" id="{D1E494DF-F754-4215-A503-61824C038DEE}"/>
            </a:ext>
          </a:extLst>
        </xdr:cNvPr>
        <xdr:cNvSpPr>
          <a:spLocks noChangeArrowheads="1"/>
        </xdr:cNvSpPr>
      </xdr:nvSpPr>
      <xdr:spPr>
        <a:xfrm>
          <a:off x="2299335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56" name="Rounded Rectangle 3">
          <a:extLst>
            <a:ext uri="{FF2B5EF4-FFF2-40B4-BE49-F238E27FC236}">
              <a16:creationId xmlns:a16="http://schemas.microsoft.com/office/drawing/2014/main" id="{2D076456-1C27-4389-8D8E-5A62BADEEC4B}"/>
            </a:ext>
          </a:extLst>
        </xdr:cNvPr>
        <xdr:cNvSpPr>
          <a:spLocks noChangeArrowheads="1"/>
        </xdr:cNvSpPr>
      </xdr:nvSpPr>
      <xdr:spPr>
        <a:xfrm>
          <a:off x="2299335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57" name="Rounded Rectangle 3">
          <a:extLst>
            <a:ext uri="{FF2B5EF4-FFF2-40B4-BE49-F238E27FC236}">
              <a16:creationId xmlns:a16="http://schemas.microsoft.com/office/drawing/2014/main" id="{51CBE9C6-F212-4C0F-BB39-A7C667890F70}"/>
            </a:ext>
          </a:extLst>
        </xdr:cNvPr>
        <xdr:cNvSpPr>
          <a:spLocks noChangeArrowheads="1"/>
        </xdr:cNvSpPr>
      </xdr:nvSpPr>
      <xdr:spPr>
        <a:xfrm>
          <a:off x="2299335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58" name="Rounded Rectangle 1">
          <a:extLst>
            <a:ext uri="{FF2B5EF4-FFF2-40B4-BE49-F238E27FC236}">
              <a16:creationId xmlns:a16="http://schemas.microsoft.com/office/drawing/2014/main" id="{F2A0E25C-13E6-4C13-AF46-315BBB21B40E}"/>
            </a:ext>
          </a:extLst>
        </xdr:cNvPr>
        <xdr:cNvSpPr/>
      </xdr:nvSpPr>
      <xdr:spPr>
        <a:xfrm>
          <a:off x="1905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59" name="Rounded Rectangle 2">
          <a:extLst>
            <a:ext uri="{FF2B5EF4-FFF2-40B4-BE49-F238E27FC236}">
              <a16:creationId xmlns:a16="http://schemas.microsoft.com/office/drawing/2014/main" id="{A048B046-E04E-4F3D-A5AE-D4600DC456B8}"/>
            </a:ext>
          </a:extLst>
        </xdr:cNvPr>
        <xdr:cNvSpPr/>
      </xdr:nvSpPr>
      <xdr:spPr>
        <a:xfrm>
          <a:off x="381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60" name="Rounded Rectangle 3">
          <a:extLst>
            <a:ext uri="{FF2B5EF4-FFF2-40B4-BE49-F238E27FC236}">
              <a16:creationId xmlns:a16="http://schemas.microsoft.com/office/drawing/2014/main" id="{C2D2A5F3-57F6-4EE0-A357-BC6F5402AF3C}"/>
            </a:ext>
          </a:extLst>
        </xdr:cNvPr>
        <xdr:cNvSpPr>
          <a:spLocks noChangeArrowheads="1"/>
        </xdr:cNvSpPr>
      </xdr:nvSpPr>
      <xdr:spPr>
        <a:xfrm>
          <a:off x="3810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 panose="05000000000000000000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61" name="Rounded Rectangle 7">
          <a:extLst>
            <a:ext uri="{FF2B5EF4-FFF2-40B4-BE49-F238E27FC236}">
              <a16:creationId xmlns:a16="http://schemas.microsoft.com/office/drawing/2014/main" id="{C72C5912-2D26-45C2-BE9C-24D4FB5C3F46}"/>
            </a:ext>
          </a:extLst>
        </xdr:cNvPr>
        <xdr:cNvSpPr/>
      </xdr:nvSpPr>
      <xdr:spPr>
        <a:xfrm>
          <a:off x="813435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2" name="Rounded Rectangle 8">
          <a:extLst>
            <a:ext uri="{FF2B5EF4-FFF2-40B4-BE49-F238E27FC236}">
              <a16:creationId xmlns:a16="http://schemas.microsoft.com/office/drawing/2014/main" id="{36BC4244-07C6-402F-AFAB-1EE1D68DE520}"/>
            </a:ext>
          </a:extLst>
        </xdr:cNvPr>
        <xdr:cNvSpPr/>
      </xdr:nvSpPr>
      <xdr:spPr>
        <a:xfrm>
          <a:off x="798195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E676D14E-F161-422C-90C8-78AE65DC076B}"/>
            </a:ext>
          </a:extLst>
        </xdr:cNvPr>
        <xdr:cNvSpPr txBox="1"/>
      </xdr:nvSpPr>
      <xdr:spPr>
        <a:xfrm>
          <a:off x="62484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3EDA6986-2316-4C49-94A4-3310159007B5}"/>
            </a:ext>
          </a:extLst>
        </xdr:cNvPr>
        <xdr:cNvSpPr txBox="1"/>
      </xdr:nvSpPr>
      <xdr:spPr>
        <a:xfrm>
          <a:off x="1419225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65" name="Rounded Rectangle 15">
          <a:extLst>
            <a:ext uri="{FF2B5EF4-FFF2-40B4-BE49-F238E27FC236}">
              <a16:creationId xmlns:a16="http://schemas.microsoft.com/office/drawing/2014/main" id="{137FB73B-64C2-416C-A6A6-E5DE0B9652EA}"/>
            </a:ext>
          </a:extLst>
        </xdr:cNvPr>
        <xdr:cNvSpPr/>
      </xdr:nvSpPr>
      <xdr:spPr>
        <a:xfrm>
          <a:off x="152781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66" name="Rounded Rectangle 16">
          <a:extLst>
            <a:ext uri="{FF2B5EF4-FFF2-40B4-BE49-F238E27FC236}">
              <a16:creationId xmlns:a16="http://schemas.microsoft.com/office/drawing/2014/main" id="{F0C8BA58-E990-4CA2-985A-374712A31A74}"/>
            </a:ext>
          </a:extLst>
        </xdr:cNvPr>
        <xdr:cNvSpPr/>
      </xdr:nvSpPr>
      <xdr:spPr>
        <a:xfrm>
          <a:off x="151257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3A6E1AAA-8413-4A82-9691-8359F6DF8649}"/>
            </a:ext>
          </a:extLst>
        </xdr:cNvPr>
        <xdr:cNvSpPr txBox="1"/>
      </xdr:nvSpPr>
      <xdr:spPr>
        <a:xfrm>
          <a:off x="213360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68" name="Rounded Rectangle 22">
          <a:extLst>
            <a:ext uri="{FF2B5EF4-FFF2-40B4-BE49-F238E27FC236}">
              <a16:creationId xmlns:a16="http://schemas.microsoft.com/office/drawing/2014/main" id="{6AE10D3B-AB56-4990-AB2E-11F7D658E0E4}"/>
            </a:ext>
          </a:extLst>
        </xdr:cNvPr>
        <xdr:cNvSpPr/>
      </xdr:nvSpPr>
      <xdr:spPr>
        <a:xfrm>
          <a:off x="23136225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69" name="Rounded Rectangle 23">
          <a:extLst>
            <a:ext uri="{FF2B5EF4-FFF2-40B4-BE49-F238E27FC236}">
              <a16:creationId xmlns:a16="http://schemas.microsoft.com/office/drawing/2014/main" id="{72038517-914D-418C-8988-5AA967D4D05A}"/>
            </a:ext>
          </a:extLst>
        </xdr:cNvPr>
        <xdr:cNvSpPr/>
      </xdr:nvSpPr>
      <xdr:spPr>
        <a:xfrm>
          <a:off x="22983825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F092C079-1DAA-4C20-887C-A86273095F45}"/>
            </a:ext>
          </a:extLst>
        </xdr:cNvPr>
        <xdr:cNvSpPr txBox="1"/>
      </xdr:nvSpPr>
      <xdr:spPr>
        <a:xfrm>
          <a:off x="29194125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71" name="Rounded Rectangle 3">
          <a:extLst>
            <a:ext uri="{FF2B5EF4-FFF2-40B4-BE49-F238E27FC236}">
              <a16:creationId xmlns:a16="http://schemas.microsoft.com/office/drawing/2014/main" id="{A7B2B457-E757-476F-9D9D-C9F7D44ADE26}"/>
            </a:ext>
          </a:extLst>
        </xdr:cNvPr>
        <xdr:cNvSpPr>
          <a:spLocks noChangeArrowheads="1"/>
        </xdr:cNvSpPr>
      </xdr:nvSpPr>
      <xdr:spPr>
        <a:xfrm>
          <a:off x="3810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72" name="Rounded Rectangle 3">
          <a:extLst>
            <a:ext uri="{FF2B5EF4-FFF2-40B4-BE49-F238E27FC236}">
              <a16:creationId xmlns:a16="http://schemas.microsoft.com/office/drawing/2014/main" id="{A4C516A0-904F-4EAF-B2CA-7EA4B65EA0B6}"/>
            </a:ext>
          </a:extLst>
        </xdr:cNvPr>
        <xdr:cNvSpPr>
          <a:spLocks noChangeArrowheads="1"/>
        </xdr:cNvSpPr>
      </xdr:nvSpPr>
      <xdr:spPr>
        <a:xfrm>
          <a:off x="3810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73" name="Rounded Rectangle 3">
          <a:extLst>
            <a:ext uri="{FF2B5EF4-FFF2-40B4-BE49-F238E27FC236}">
              <a16:creationId xmlns:a16="http://schemas.microsoft.com/office/drawing/2014/main" id="{01ADC9AA-FC24-407B-8608-C8796B38EF72}"/>
            </a:ext>
          </a:extLst>
        </xdr:cNvPr>
        <xdr:cNvSpPr>
          <a:spLocks noChangeArrowheads="1"/>
        </xdr:cNvSpPr>
      </xdr:nvSpPr>
      <xdr:spPr>
        <a:xfrm>
          <a:off x="3810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74" name="Rounded Rectangle 3">
          <a:extLst>
            <a:ext uri="{FF2B5EF4-FFF2-40B4-BE49-F238E27FC236}">
              <a16:creationId xmlns:a16="http://schemas.microsoft.com/office/drawing/2014/main" id="{DFF79748-DEF4-469D-840B-48DD1212E69D}"/>
            </a:ext>
          </a:extLst>
        </xdr:cNvPr>
        <xdr:cNvSpPr>
          <a:spLocks noChangeArrowheads="1"/>
        </xdr:cNvSpPr>
      </xdr:nvSpPr>
      <xdr:spPr>
        <a:xfrm>
          <a:off x="798195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 panose="05000000000000000000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75" name="Rounded Rectangle 3">
          <a:extLst>
            <a:ext uri="{FF2B5EF4-FFF2-40B4-BE49-F238E27FC236}">
              <a16:creationId xmlns:a16="http://schemas.microsoft.com/office/drawing/2014/main" id="{8A462E78-235D-4687-AED3-0913C5DEB554}"/>
            </a:ext>
          </a:extLst>
        </xdr:cNvPr>
        <xdr:cNvSpPr>
          <a:spLocks noChangeArrowheads="1"/>
        </xdr:cNvSpPr>
      </xdr:nvSpPr>
      <xdr:spPr>
        <a:xfrm>
          <a:off x="798195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76" name="Rounded Rectangle 3">
          <a:extLst>
            <a:ext uri="{FF2B5EF4-FFF2-40B4-BE49-F238E27FC236}">
              <a16:creationId xmlns:a16="http://schemas.microsoft.com/office/drawing/2014/main" id="{AA32004C-1A11-49FE-9623-A07BDCB5B4B9}"/>
            </a:ext>
          </a:extLst>
        </xdr:cNvPr>
        <xdr:cNvSpPr>
          <a:spLocks noChangeArrowheads="1"/>
        </xdr:cNvSpPr>
      </xdr:nvSpPr>
      <xdr:spPr>
        <a:xfrm>
          <a:off x="798195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77" name="Rounded Rectangle 3">
          <a:extLst>
            <a:ext uri="{FF2B5EF4-FFF2-40B4-BE49-F238E27FC236}">
              <a16:creationId xmlns:a16="http://schemas.microsoft.com/office/drawing/2014/main" id="{7D0CF000-2C3F-407D-8C68-48F30826E875}"/>
            </a:ext>
          </a:extLst>
        </xdr:cNvPr>
        <xdr:cNvSpPr>
          <a:spLocks noChangeArrowheads="1"/>
        </xdr:cNvSpPr>
      </xdr:nvSpPr>
      <xdr:spPr>
        <a:xfrm>
          <a:off x="798195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78" name="Rounded Rectangle 3">
          <a:extLst>
            <a:ext uri="{FF2B5EF4-FFF2-40B4-BE49-F238E27FC236}">
              <a16:creationId xmlns:a16="http://schemas.microsoft.com/office/drawing/2014/main" id="{55BF53C4-1F13-41DE-AA86-03E1CF3A01C2}"/>
            </a:ext>
          </a:extLst>
        </xdr:cNvPr>
        <xdr:cNvSpPr>
          <a:spLocks noChangeArrowheads="1"/>
        </xdr:cNvSpPr>
      </xdr:nvSpPr>
      <xdr:spPr>
        <a:xfrm>
          <a:off x="15135225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 panose="05000000000000000000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79" name="Rounded Rectangle 3">
          <a:extLst>
            <a:ext uri="{FF2B5EF4-FFF2-40B4-BE49-F238E27FC236}">
              <a16:creationId xmlns:a16="http://schemas.microsoft.com/office/drawing/2014/main" id="{C766EA7D-96A3-4D93-9138-9FDD4B781335}"/>
            </a:ext>
          </a:extLst>
        </xdr:cNvPr>
        <xdr:cNvSpPr>
          <a:spLocks noChangeArrowheads="1"/>
        </xdr:cNvSpPr>
      </xdr:nvSpPr>
      <xdr:spPr>
        <a:xfrm>
          <a:off x="15135225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80" name="Rounded Rectangle 3">
          <a:extLst>
            <a:ext uri="{FF2B5EF4-FFF2-40B4-BE49-F238E27FC236}">
              <a16:creationId xmlns:a16="http://schemas.microsoft.com/office/drawing/2014/main" id="{E0E03DC6-9749-4F47-84DA-DD37D6459E8C}"/>
            </a:ext>
          </a:extLst>
        </xdr:cNvPr>
        <xdr:cNvSpPr>
          <a:spLocks noChangeArrowheads="1"/>
        </xdr:cNvSpPr>
      </xdr:nvSpPr>
      <xdr:spPr>
        <a:xfrm>
          <a:off x="15135225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81" name="Rounded Rectangle 3">
          <a:extLst>
            <a:ext uri="{FF2B5EF4-FFF2-40B4-BE49-F238E27FC236}">
              <a16:creationId xmlns:a16="http://schemas.microsoft.com/office/drawing/2014/main" id="{E16F8B40-BF49-4071-8564-E9E96B351515}"/>
            </a:ext>
          </a:extLst>
        </xdr:cNvPr>
        <xdr:cNvSpPr>
          <a:spLocks noChangeArrowheads="1"/>
        </xdr:cNvSpPr>
      </xdr:nvSpPr>
      <xdr:spPr>
        <a:xfrm>
          <a:off x="15135225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82" name="Rounded Rectangle 3">
          <a:extLst>
            <a:ext uri="{FF2B5EF4-FFF2-40B4-BE49-F238E27FC236}">
              <a16:creationId xmlns:a16="http://schemas.microsoft.com/office/drawing/2014/main" id="{A98D3B4F-2E2B-42DE-845C-10AF7E1C7CB8}"/>
            </a:ext>
          </a:extLst>
        </xdr:cNvPr>
        <xdr:cNvSpPr>
          <a:spLocks noChangeArrowheads="1"/>
        </xdr:cNvSpPr>
      </xdr:nvSpPr>
      <xdr:spPr>
        <a:xfrm>
          <a:off x="2299335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 panose="05000000000000000000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83" name="Rounded Rectangle 3">
          <a:extLst>
            <a:ext uri="{FF2B5EF4-FFF2-40B4-BE49-F238E27FC236}">
              <a16:creationId xmlns:a16="http://schemas.microsoft.com/office/drawing/2014/main" id="{FD31B368-7E2A-4484-A5F3-D9BB32DADE68}"/>
            </a:ext>
          </a:extLst>
        </xdr:cNvPr>
        <xdr:cNvSpPr>
          <a:spLocks noChangeArrowheads="1"/>
        </xdr:cNvSpPr>
      </xdr:nvSpPr>
      <xdr:spPr>
        <a:xfrm>
          <a:off x="2299335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84" name="Rounded Rectangle 3">
          <a:extLst>
            <a:ext uri="{FF2B5EF4-FFF2-40B4-BE49-F238E27FC236}">
              <a16:creationId xmlns:a16="http://schemas.microsoft.com/office/drawing/2014/main" id="{1A5BFCB5-8485-41D8-B488-AA56C2DE0071}"/>
            </a:ext>
          </a:extLst>
        </xdr:cNvPr>
        <xdr:cNvSpPr>
          <a:spLocks noChangeArrowheads="1"/>
        </xdr:cNvSpPr>
      </xdr:nvSpPr>
      <xdr:spPr>
        <a:xfrm>
          <a:off x="2299335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85" name="Rounded Rectangle 3">
          <a:extLst>
            <a:ext uri="{FF2B5EF4-FFF2-40B4-BE49-F238E27FC236}">
              <a16:creationId xmlns:a16="http://schemas.microsoft.com/office/drawing/2014/main" id="{00529690-CC09-457B-9F80-952175DC3932}"/>
            </a:ext>
          </a:extLst>
        </xdr:cNvPr>
        <xdr:cNvSpPr>
          <a:spLocks noChangeArrowheads="1"/>
        </xdr:cNvSpPr>
      </xdr:nvSpPr>
      <xdr:spPr>
        <a:xfrm>
          <a:off x="2299335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86" name="Rounded Rectangle 1">
          <a:extLst>
            <a:ext uri="{FF2B5EF4-FFF2-40B4-BE49-F238E27FC236}">
              <a16:creationId xmlns:a16="http://schemas.microsoft.com/office/drawing/2014/main" id="{44BAF27B-1969-4425-B8B3-06AA6BC5EDA4}"/>
            </a:ext>
          </a:extLst>
        </xdr:cNvPr>
        <xdr:cNvSpPr/>
      </xdr:nvSpPr>
      <xdr:spPr>
        <a:xfrm>
          <a:off x="1905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87" name="Rounded Rectangle 2">
          <a:extLst>
            <a:ext uri="{FF2B5EF4-FFF2-40B4-BE49-F238E27FC236}">
              <a16:creationId xmlns:a16="http://schemas.microsoft.com/office/drawing/2014/main" id="{3DE575C2-DD4F-415F-9555-4CCA4196AB3F}"/>
            </a:ext>
          </a:extLst>
        </xdr:cNvPr>
        <xdr:cNvSpPr/>
      </xdr:nvSpPr>
      <xdr:spPr>
        <a:xfrm>
          <a:off x="381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88" name="Rounded Rectangle 3">
          <a:extLst>
            <a:ext uri="{FF2B5EF4-FFF2-40B4-BE49-F238E27FC236}">
              <a16:creationId xmlns:a16="http://schemas.microsoft.com/office/drawing/2014/main" id="{ED17E2FA-9B9D-4492-9861-5392E4E0E52B}"/>
            </a:ext>
          </a:extLst>
        </xdr:cNvPr>
        <xdr:cNvSpPr>
          <a:spLocks noChangeArrowheads="1"/>
        </xdr:cNvSpPr>
      </xdr:nvSpPr>
      <xdr:spPr>
        <a:xfrm>
          <a:off x="3810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 panose="05000000000000000000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89" name="Rounded Rectangle 7">
          <a:extLst>
            <a:ext uri="{FF2B5EF4-FFF2-40B4-BE49-F238E27FC236}">
              <a16:creationId xmlns:a16="http://schemas.microsoft.com/office/drawing/2014/main" id="{152B29A8-EFB3-45CF-BF2D-D39C3A33DEFB}"/>
            </a:ext>
          </a:extLst>
        </xdr:cNvPr>
        <xdr:cNvSpPr/>
      </xdr:nvSpPr>
      <xdr:spPr>
        <a:xfrm>
          <a:off x="813435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90" name="Rounded Rectangle 8">
          <a:extLst>
            <a:ext uri="{FF2B5EF4-FFF2-40B4-BE49-F238E27FC236}">
              <a16:creationId xmlns:a16="http://schemas.microsoft.com/office/drawing/2014/main" id="{CB7FA5F2-8B13-4B85-BDD1-1C3CE132A40D}"/>
            </a:ext>
          </a:extLst>
        </xdr:cNvPr>
        <xdr:cNvSpPr/>
      </xdr:nvSpPr>
      <xdr:spPr>
        <a:xfrm>
          <a:off x="798195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E2A9AD60-46DD-4C0E-9EF7-0A3165F6B8C7}"/>
            </a:ext>
          </a:extLst>
        </xdr:cNvPr>
        <xdr:cNvSpPr txBox="1"/>
      </xdr:nvSpPr>
      <xdr:spPr>
        <a:xfrm>
          <a:off x="62484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441E23D1-D8F5-4814-9252-7A1C9C58EF93}"/>
            </a:ext>
          </a:extLst>
        </xdr:cNvPr>
        <xdr:cNvSpPr txBox="1"/>
      </xdr:nvSpPr>
      <xdr:spPr>
        <a:xfrm>
          <a:off x="1419225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3" name="Rounded Rectangle 15">
          <a:extLst>
            <a:ext uri="{FF2B5EF4-FFF2-40B4-BE49-F238E27FC236}">
              <a16:creationId xmlns:a16="http://schemas.microsoft.com/office/drawing/2014/main" id="{2712CF62-5F92-4BD9-AF1E-6A748811C5CA}"/>
            </a:ext>
          </a:extLst>
        </xdr:cNvPr>
        <xdr:cNvSpPr/>
      </xdr:nvSpPr>
      <xdr:spPr>
        <a:xfrm>
          <a:off x="152781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94" name="Rounded Rectangle 16">
          <a:extLst>
            <a:ext uri="{FF2B5EF4-FFF2-40B4-BE49-F238E27FC236}">
              <a16:creationId xmlns:a16="http://schemas.microsoft.com/office/drawing/2014/main" id="{E73E2505-8E38-4BA8-A0EB-D9FB38D39CA7}"/>
            </a:ext>
          </a:extLst>
        </xdr:cNvPr>
        <xdr:cNvSpPr/>
      </xdr:nvSpPr>
      <xdr:spPr>
        <a:xfrm>
          <a:off x="151257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A86A992-18F7-427F-98DF-0790636BCA58}"/>
            </a:ext>
          </a:extLst>
        </xdr:cNvPr>
        <xdr:cNvSpPr txBox="1"/>
      </xdr:nvSpPr>
      <xdr:spPr>
        <a:xfrm>
          <a:off x="213360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96" name="Rounded Rectangle 22">
          <a:extLst>
            <a:ext uri="{FF2B5EF4-FFF2-40B4-BE49-F238E27FC236}">
              <a16:creationId xmlns:a16="http://schemas.microsoft.com/office/drawing/2014/main" id="{112574FF-EDA9-4D58-9ABE-C8AFA852EA00}"/>
            </a:ext>
          </a:extLst>
        </xdr:cNvPr>
        <xdr:cNvSpPr/>
      </xdr:nvSpPr>
      <xdr:spPr>
        <a:xfrm>
          <a:off x="23136225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97" name="Rounded Rectangle 23">
          <a:extLst>
            <a:ext uri="{FF2B5EF4-FFF2-40B4-BE49-F238E27FC236}">
              <a16:creationId xmlns:a16="http://schemas.microsoft.com/office/drawing/2014/main" id="{997F5783-1938-4F1F-9E8B-2074D8BB24F5}"/>
            </a:ext>
          </a:extLst>
        </xdr:cNvPr>
        <xdr:cNvSpPr/>
      </xdr:nvSpPr>
      <xdr:spPr>
        <a:xfrm>
          <a:off x="22983825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DA0ED887-074E-4A6A-99B5-67E93DD69E4F}"/>
            </a:ext>
          </a:extLst>
        </xdr:cNvPr>
        <xdr:cNvSpPr txBox="1"/>
      </xdr:nvSpPr>
      <xdr:spPr>
        <a:xfrm>
          <a:off x="29194125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99" name="Rounded Rectangle 3">
          <a:extLst>
            <a:ext uri="{FF2B5EF4-FFF2-40B4-BE49-F238E27FC236}">
              <a16:creationId xmlns:a16="http://schemas.microsoft.com/office/drawing/2014/main" id="{1239CCD6-BAE5-42F7-B95E-AB0D2D350AEF}"/>
            </a:ext>
          </a:extLst>
        </xdr:cNvPr>
        <xdr:cNvSpPr>
          <a:spLocks noChangeArrowheads="1"/>
        </xdr:cNvSpPr>
      </xdr:nvSpPr>
      <xdr:spPr>
        <a:xfrm>
          <a:off x="3810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00" name="Rounded Rectangle 3">
          <a:extLst>
            <a:ext uri="{FF2B5EF4-FFF2-40B4-BE49-F238E27FC236}">
              <a16:creationId xmlns:a16="http://schemas.microsoft.com/office/drawing/2014/main" id="{82E4994E-2BE5-4C24-813C-89A44F0803DB}"/>
            </a:ext>
          </a:extLst>
        </xdr:cNvPr>
        <xdr:cNvSpPr>
          <a:spLocks noChangeArrowheads="1"/>
        </xdr:cNvSpPr>
      </xdr:nvSpPr>
      <xdr:spPr>
        <a:xfrm>
          <a:off x="3810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01" name="Rounded Rectangle 3">
          <a:extLst>
            <a:ext uri="{FF2B5EF4-FFF2-40B4-BE49-F238E27FC236}">
              <a16:creationId xmlns:a16="http://schemas.microsoft.com/office/drawing/2014/main" id="{A2191102-342A-4AA2-8F49-C26E333BCDC1}"/>
            </a:ext>
          </a:extLst>
        </xdr:cNvPr>
        <xdr:cNvSpPr>
          <a:spLocks noChangeArrowheads="1"/>
        </xdr:cNvSpPr>
      </xdr:nvSpPr>
      <xdr:spPr>
        <a:xfrm>
          <a:off x="3810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02" name="Rounded Rectangle 3">
          <a:extLst>
            <a:ext uri="{FF2B5EF4-FFF2-40B4-BE49-F238E27FC236}">
              <a16:creationId xmlns:a16="http://schemas.microsoft.com/office/drawing/2014/main" id="{CBA8EC3E-039C-4F91-83C1-A27E16099DCA}"/>
            </a:ext>
          </a:extLst>
        </xdr:cNvPr>
        <xdr:cNvSpPr>
          <a:spLocks noChangeArrowheads="1"/>
        </xdr:cNvSpPr>
      </xdr:nvSpPr>
      <xdr:spPr>
        <a:xfrm>
          <a:off x="798195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 panose="05000000000000000000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03" name="Rounded Rectangle 3">
          <a:extLst>
            <a:ext uri="{FF2B5EF4-FFF2-40B4-BE49-F238E27FC236}">
              <a16:creationId xmlns:a16="http://schemas.microsoft.com/office/drawing/2014/main" id="{D257B25D-4652-428F-9A91-7022FB311703}"/>
            </a:ext>
          </a:extLst>
        </xdr:cNvPr>
        <xdr:cNvSpPr>
          <a:spLocks noChangeArrowheads="1"/>
        </xdr:cNvSpPr>
      </xdr:nvSpPr>
      <xdr:spPr>
        <a:xfrm>
          <a:off x="798195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104" name="Rounded Rectangle 3">
          <a:extLst>
            <a:ext uri="{FF2B5EF4-FFF2-40B4-BE49-F238E27FC236}">
              <a16:creationId xmlns:a16="http://schemas.microsoft.com/office/drawing/2014/main" id="{0E09C934-799B-4158-818A-4D4260C98CAC}"/>
            </a:ext>
          </a:extLst>
        </xdr:cNvPr>
        <xdr:cNvSpPr>
          <a:spLocks noChangeArrowheads="1"/>
        </xdr:cNvSpPr>
      </xdr:nvSpPr>
      <xdr:spPr>
        <a:xfrm>
          <a:off x="798195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105" name="Rounded Rectangle 3">
          <a:extLst>
            <a:ext uri="{FF2B5EF4-FFF2-40B4-BE49-F238E27FC236}">
              <a16:creationId xmlns:a16="http://schemas.microsoft.com/office/drawing/2014/main" id="{C75E7667-354D-4AC5-BA95-F7D689EA0A20}"/>
            </a:ext>
          </a:extLst>
        </xdr:cNvPr>
        <xdr:cNvSpPr>
          <a:spLocks noChangeArrowheads="1"/>
        </xdr:cNvSpPr>
      </xdr:nvSpPr>
      <xdr:spPr>
        <a:xfrm>
          <a:off x="798195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106" name="Rounded Rectangle 3">
          <a:extLst>
            <a:ext uri="{FF2B5EF4-FFF2-40B4-BE49-F238E27FC236}">
              <a16:creationId xmlns:a16="http://schemas.microsoft.com/office/drawing/2014/main" id="{CB85CFBA-4CAE-44AD-86E1-C2D1F8BABADF}"/>
            </a:ext>
          </a:extLst>
        </xdr:cNvPr>
        <xdr:cNvSpPr>
          <a:spLocks noChangeArrowheads="1"/>
        </xdr:cNvSpPr>
      </xdr:nvSpPr>
      <xdr:spPr>
        <a:xfrm>
          <a:off x="15135225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 panose="05000000000000000000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107" name="Rounded Rectangle 3">
          <a:extLst>
            <a:ext uri="{FF2B5EF4-FFF2-40B4-BE49-F238E27FC236}">
              <a16:creationId xmlns:a16="http://schemas.microsoft.com/office/drawing/2014/main" id="{1A6AA1BC-1E41-46F2-9E0E-92DF408D1A55}"/>
            </a:ext>
          </a:extLst>
        </xdr:cNvPr>
        <xdr:cNvSpPr>
          <a:spLocks noChangeArrowheads="1"/>
        </xdr:cNvSpPr>
      </xdr:nvSpPr>
      <xdr:spPr>
        <a:xfrm>
          <a:off x="15135225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108" name="Rounded Rectangle 3">
          <a:extLst>
            <a:ext uri="{FF2B5EF4-FFF2-40B4-BE49-F238E27FC236}">
              <a16:creationId xmlns:a16="http://schemas.microsoft.com/office/drawing/2014/main" id="{CF046F50-0F2D-45E9-BB89-8D86F1134D0E}"/>
            </a:ext>
          </a:extLst>
        </xdr:cNvPr>
        <xdr:cNvSpPr>
          <a:spLocks noChangeArrowheads="1"/>
        </xdr:cNvSpPr>
      </xdr:nvSpPr>
      <xdr:spPr>
        <a:xfrm>
          <a:off x="15135225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109" name="Rounded Rectangle 3">
          <a:extLst>
            <a:ext uri="{FF2B5EF4-FFF2-40B4-BE49-F238E27FC236}">
              <a16:creationId xmlns:a16="http://schemas.microsoft.com/office/drawing/2014/main" id="{2949015F-8324-45EB-A764-0062437A5380}"/>
            </a:ext>
          </a:extLst>
        </xdr:cNvPr>
        <xdr:cNvSpPr>
          <a:spLocks noChangeArrowheads="1"/>
        </xdr:cNvSpPr>
      </xdr:nvSpPr>
      <xdr:spPr>
        <a:xfrm>
          <a:off x="15135225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110" name="Rounded Rectangle 3">
          <a:extLst>
            <a:ext uri="{FF2B5EF4-FFF2-40B4-BE49-F238E27FC236}">
              <a16:creationId xmlns:a16="http://schemas.microsoft.com/office/drawing/2014/main" id="{43F9243F-3A5B-41EC-BBE1-9490938CD742}"/>
            </a:ext>
          </a:extLst>
        </xdr:cNvPr>
        <xdr:cNvSpPr>
          <a:spLocks noChangeArrowheads="1"/>
        </xdr:cNvSpPr>
      </xdr:nvSpPr>
      <xdr:spPr>
        <a:xfrm>
          <a:off x="2299335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 panose="05000000000000000000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111" name="Rounded Rectangle 3">
          <a:extLst>
            <a:ext uri="{FF2B5EF4-FFF2-40B4-BE49-F238E27FC236}">
              <a16:creationId xmlns:a16="http://schemas.microsoft.com/office/drawing/2014/main" id="{1C287591-F84F-45B3-87E5-2864DEA28136}"/>
            </a:ext>
          </a:extLst>
        </xdr:cNvPr>
        <xdr:cNvSpPr>
          <a:spLocks noChangeArrowheads="1"/>
        </xdr:cNvSpPr>
      </xdr:nvSpPr>
      <xdr:spPr>
        <a:xfrm>
          <a:off x="2299335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112" name="Rounded Rectangle 3">
          <a:extLst>
            <a:ext uri="{FF2B5EF4-FFF2-40B4-BE49-F238E27FC236}">
              <a16:creationId xmlns:a16="http://schemas.microsoft.com/office/drawing/2014/main" id="{115A22CB-499F-442F-BCE6-54A74C4882FB}"/>
            </a:ext>
          </a:extLst>
        </xdr:cNvPr>
        <xdr:cNvSpPr>
          <a:spLocks noChangeArrowheads="1"/>
        </xdr:cNvSpPr>
      </xdr:nvSpPr>
      <xdr:spPr>
        <a:xfrm>
          <a:off x="2299335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113" name="Rounded Rectangle 3">
          <a:extLst>
            <a:ext uri="{FF2B5EF4-FFF2-40B4-BE49-F238E27FC236}">
              <a16:creationId xmlns:a16="http://schemas.microsoft.com/office/drawing/2014/main" id="{98C6E40D-742E-4A56-BEC9-E72553BE27A3}"/>
            </a:ext>
          </a:extLst>
        </xdr:cNvPr>
        <xdr:cNvSpPr>
          <a:spLocks noChangeArrowheads="1"/>
        </xdr:cNvSpPr>
      </xdr:nvSpPr>
      <xdr:spPr>
        <a:xfrm>
          <a:off x="2299335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56607</xdr:colOff>
      <xdr:row>60</xdr:row>
      <xdr:rowOff>166221</xdr:rowOff>
    </xdr:from>
    <xdr:to>
      <xdr:col>19</xdr:col>
      <xdr:colOff>67303</xdr:colOff>
      <xdr:row>65</xdr:row>
      <xdr:rowOff>161270</xdr:rowOff>
    </xdr:to>
    <xdr:pic>
      <xdr:nvPicPr>
        <xdr:cNvPr id="115" name="รูปภาพ 114">
          <a:extLst>
            <a:ext uri="{FF2B5EF4-FFF2-40B4-BE49-F238E27FC236}">
              <a16:creationId xmlns:a16="http://schemas.microsoft.com/office/drawing/2014/main" id="{50D06482-7B73-984B-A41A-BE0C088D2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8357" y="10246846"/>
          <a:ext cx="1518821" cy="8681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15</xdr:col>
      <xdr:colOff>688975</xdr:colOff>
      <xdr:row>98</xdr:row>
      <xdr:rowOff>64971</xdr:rowOff>
    </xdr:to>
    <xdr:pic>
      <xdr:nvPicPr>
        <xdr:cNvPr id="116" name="รูปภาพ 115">
          <a:extLst>
            <a:ext uri="{FF2B5EF4-FFF2-40B4-BE49-F238E27FC236}">
              <a16:creationId xmlns:a16="http://schemas.microsoft.com/office/drawing/2014/main" id="{A31B66BE-5A5C-4F00-82A7-64EE37C6F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25375"/>
          <a:ext cx="6181725" cy="4255971"/>
        </a:xfrm>
        <a:prstGeom prst="rect">
          <a:avLst/>
        </a:prstGeom>
      </xdr:spPr>
    </xdr:pic>
    <xdr:clientData/>
  </xdr:twoCellAnchor>
  <xdr:oneCellAnchor>
    <xdr:from>
      <xdr:col>3</xdr:col>
      <xdr:colOff>52509</xdr:colOff>
      <xdr:row>74</xdr:row>
      <xdr:rowOff>105508</xdr:rowOff>
    </xdr:from>
    <xdr:ext cx="1528236" cy="200696"/>
    <xdr:sp macro="" textlink="">
      <xdr:nvSpPr>
        <xdr:cNvPr id="117" name="กล่องข้อความ 116">
          <a:extLst>
            <a:ext uri="{FF2B5EF4-FFF2-40B4-BE49-F238E27FC236}">
              <a16:creationId xmlns:a16="http://schemas.microsoft.com/office/drawing/2014/main" id="{5726A0C1-E75F-4137-94C2-0C6D28F11B31}"/>
            </a:ext>
          </a:extLst>
        </xdr:cNvPr>
        <xdr:cNvSpPr txBox="1"/>
      </xdr:nvSpPr>
      <xdr:spPr>
        <a:xfrm>
          <a:off x="607796" y="12864955"/>
          <a:ext cx="1528236" cy="20069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700"/>
            <a:t>รายงาน 50 ทวิ จากวันที่ออกหนังสือ</a:t>
          </a:r>
        </a:p>
      </xdr:txBody>
    </xdr:sp>
    <xdr:clientData/>
  </xdr:oneCellAnchor>
  <xdr:oneCellAnchor>
    <xdr:from>
      <xdr:col>10</xdr:col>
      <xdr:colOff>450273</xdr:colOff>
      <xdr:row>78</xdr:row>
      <xdr:rowOff>117806</xdr:rowOff>
    </xdr:from>
    <xdr:ext cx="554181" cy="225136"/>
    <xdr:sp macro="" textlink="">
      <xdr:nvSpPr>
        <xdr:cNvPr id="118" name="กล่องข้อความ 117">
          <a:extLst>
            <a:ext uri="{FF2B5EF4-FFF2-40B4-BE49-F238E27FC236}">
              <a16:creationId xmlns:a16="http://schemas.microsoft.com/office/drawing/2014/main" id="{033347EE-DD3C-408E-B942-D9B379917E51}"/>
            </a:ext>
          </a:extLst>
        </xdr:cNvPr>
        <xdr:cNvSpPr txBox="1"/>
      </xdr:nvSpPr>
      <xdr:spPr>
        <a:xfrm>
          <a:off x="3784023" y="13341681"/>
          <a:ext cx="554181" cy="22513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600"/>
            <a:t>ใบสั่งซื้อ</a:t>
          </a:r>
        </a:p>
      </xdr:txBody>
    </xdr:sp>
    <xdr:clientData/>
  </xdr:oneCellAnchor>
  <xdr:oneCellAnchor>
    <xdr:from>
      <xdr:col>13</xdr:col>
      <xdr:colOff>137970</xdr:colOff>
      <xdr:row>78</xdr:row>
      <xdr:rowOff>115456</xdr:rowOff>
    </xdr:from>
    <xdr:ext cx="553274" cy="225136"/>
    <xdr:sp macro="" textlink="">
      <xdr:nvSpPr>
        <xdr:cNvPr id="119" name="กล่องข้อความ 118">
          <a:extLst>
            <a:ext uri="{FF2B5EF4-FFF2-40B4-BE49-F238E27FC236}">
              <a16:creationId xmlns:a16="http://schemas.microsoft.com/office/drawing/2014/main" id="{966D555E-5A8A-4E88-BF8C-AC99D547709F}"/>
            </a:ext>
          </a:extLst>
        </xdr:cNvPr>
        <xdr:cNvSpPr txBox="1"/>
      </xdr:nvSpPr>
      <xdr:spPr>
        <a:xfrm>
          <a:off x="4780727" y="13591970"/>
          <a:ext cx="553274" cy="22513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600"/>
            <a:t>ยอดหัก</a:t>
          </a:r>
        </a:p>
      </xdr:txBody>
    </xdr:sp>
    <xdr:clientData/>
  </xdr:oneCellAnchor>
  <xdr:oneCellAnchor>
    <xdr:from>
      <xdr:col>15</xdr:col>
      <xdr:colOff>28288</xdr:colOff>
      <xdr:row>78</xdr:row>
      <xdr:rowOff>110878</xdr:rowOff>
    </xdr:from>
    <xdr:ext cx="603538" cy="3452865"/>
    <xdr:sp macro="" textlink="">
      <xdr:nvSpPr>
        <xdr:cNvPr id="120" name="กล่องข้อความ 119">
          <a:extLst>
            <a:ext uri="{FF2B5EF4-FFF2-40B4-BE49-F238E27FC236}">
              <a16:creationId xmlns:a16="http://schemas.microsoft.com/office/drawing/2014/main" id="{BA87830B-3A75-48A1-ABFA-54C573244E4F}"/>
            </a:ext>
          </a:extLst>
        </xdr:cNvPr>
        <xdr:cNvSpPr txBox="1"/>
      </xdr:nvSpPr>
      <xdr:spPr>
        <a:xfrm>
          <a:off x="5566727" y="13571329"/>
          <a:ext cx="603538" cy="3452865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th-TH" sz="600"/>
        </a:p>
      </xdr:txBody>
    </xdr:sp>
    <xdr:clientData/>
  </xdr:oneCellAnchor>
  <xdr:twoCellAnchor editAs="oneCell">
    <xdr:from>
      <xdr:col>0</xdr:col>
      <xdr:colOff>1</xdr:colOff>
      <xdr:row>106</xdr:row>
      <xdr:rowOff>10886</xdr:rowOff>
    </xdr:from>
    <xdr:to>
      <xdr:col>15</xdr:col>
      <xdr:colOff>224561</xdr:colOff>
      <xdr:row>119</xdr:row>
      <xdr:rowOff>67356</xdr:rowOff>
    </xdr:to>
    <xdr:pic>
      <xdr:nvPicPr>
        <xdr:cNvPr id="122" name="Picture 2">
          <a:extLst>
            <a:ext uri="{FF2B5EF4-FFF2-40B4-BE49-F238E27FC236}">
              <a16:creationId xmlns:a16="http://schemas.microsoft.com/office/drawing/2014/main" id="{9E33CB58-B942-4255-99E1-E78923D84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8516600"/>
          <a:ext cx="5759946" cy="23914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38781</xdr:rowOff>
    </xdr:from>
    <xdr:to>
      <xdr:col>7</xdr:col>
      <xdr:colOff>117995</xdr:colOff>
      <xdr:row>108</xdr:row>
      <xdr:rowOff>54057</xdr:rowOff>
    </xdr:to>
    <xdr:pic>
      <xdr:nvPicPr>
        <xdr:cNvPr id="123" name="รูปภาพ 122">
          <a:extLst>
            <a:ext uri="{FF2B5EF4-FFF2-40B4-BE49-F238E27FC236}">
              <a16:creationId xmlns:a16="http://schemas.microsoft.com/office/drawing/2014/main" id="{781010FC-6C0D-49E9-BA01-2E35CE85B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724110"/>
          <a:ext cx="2338681" cy="194890"/>
        </a:xfrm>
        <a:prstGeom prst="rect">
          <a:avLst/>
        </a:prstGeom>
      </xdr:spPr>
    </xdr:pic>
    <xdr:clientData/>
  </xdr:twoCellAnchor>
  <xdr:oneCellAnchor>
    <xdr:from>
      <xdr:col>7</xdr:col>
      <xdr:colOff>129702</xdr:colOff>
      <xdr:row>108</xdr:row>
      <xdr:rowOff>105383</xdr:rowOff>
    </xdr:from>
    <xdr:ext cx="2095500" cy="1969851"/>
    <xdr:sp macro="" textlink="">
      <xdr:nvSpPr>
        <xdr:cNvPr id="114" name="กล่องข้อความ 113">
          <a:extLst>
            <a:ext uri="{FF2B5EF4-FFF2-40B4-BE49-F238E27FC236}">
              <a16:creationId xmlns:a16="http://schemas.microsoft.com/office/drawing/2014/main" id="{84E6DFB4-D205-4E1D-89F8-D38CF797DC43}"/>
            </a:ext>
          </a:extLst>
        </xdr:cNvPr>
        <xdr:cNvSpPr txBox="1"/>
      </xdr:nvSpPr>
      <xdr:spPr>
        <a:xfrm>
          <a:off x="2350851" y="19066213"/>
          <a:ext cx="2095500" cy="1969851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th-TH" sz="600"/>
        </a:p>
      </xdr:txBody>
    </xdr:sp>
    <xdr:clientData/>
  </xdr:oneCellAnchor>
  <xdr:oneCellAnchor>
    <xdr:from>
      <xdr:col>7</xdr:col>
      <xdr:colOff>128045</xdr:colOff>
      <xdr:row>108</xdr:row>
      <xdr:rowOff>103957</xdr:rowOff>
    </xdr:from>
    <xdr:ext cx="463722" cy="225136"/>
    <xdr:sp macro="" textlink="">
      <xdr:nvSpPr>
        <xdr:cNvPr id="121" name="กล่องข้อความ 120">
          <a:extLst>
            <a:ext uri="{FF2B5EF4-FFF2-40B4-BE49-F238E27FC236}">
              <a16:creationId xmlns:a16="http://schemas.microsoft.com/office/drawing/2014/main" id="{A4FFF0AA-82E8-4433-AE02-472CA23371A5}"/>
            </a:ext>
          </a:extLst>
        </xdr:cNvPr>
        <xdr:cNvSpPr txBox="1"/>
      </xdr:nvSpPr>
      <xdr:spPr>
        <a:xfrm>
          <a:off x="2349194" y="19064787"/>
          <a:ext cx="463722" cy="225136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600"/>
            <a:t>ใบสั่งซื้อ</a:t>
          </a:r>
        </a:p>
      </xdr:txBody>
    </xdr:sp>
    <xdr:clientData/>
  </xdr:oneCellAnchor>
  <xdr:oneCellAnchor>
    <xdr:from>
      <xdr:col>8</xdr:col>
      <xdr:colOff>434466</xdr:colOff>
      <xdr:row>108</xdr:row>
      <xdr:rowOff>102335</xdr:rowOff>
    </xdr:from>
    <xdr:ext cx="463722" cy="225136"/>
    <xdr:sp macro="" textlink="">
      <xdr:nvSpPr>
        <xdr:cNvPr id="124" name="กล่องข้อความ 123">
          <a:extLst>
            <a:ext uri="{FF2B5EF4-FFF2-40B4-BE49-F238E27FC236}">
              <a16:creationId xmlns:a16="http://schemas.microsoft.com/office/drawing/2014/main" id="{AACAC17D-C9F7-4E9C-B849-5F54E993A471}"/>
            </a:ext>
          </a:extLst>
        </xdr:cNvPr>
        <xdr:cNvSpPr txBox="1"/>
      </xdr:nvSpPr>
      <xdr:spPr>
        <a:xfrm>
          <a:off x="2838009" y="19063165"/>
          <a:ext cx="463722" cy="225136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600"/>
            <a:t>ยอดหัก</a:t>
          </a:r>
        </a:p>
      </xdr:txBody>
    </xdr:sp>
    <xdr:clientData/>
  </xdr:oneCellAnchor>
  <xdr:oneCellAnchor>
    <xdr:from>
      <xdr:col>9</xdr:col>
      <xdr:colOff>145068</xdr:colOff>
      <xdr:row>108</xdr:row>
      <xdr:rowOff>104767</xdr:rowOff>
    </xdr:from>
    <xdr:ext cx="463722" cy="225136"/>
    <xdr:sp macro="" textlink="">
      <xdr:nvSpPr>
        <xdr:cNvPr id="125" name="กล่องข้อความ 124">
          <a:extLst>
            <a:ext uri="{FF2B5EF4-FFF2-40B4-BE49-F238E27FC236}">
              <a16:creationId xmlns:a16="http://schemas.microsoft.com/office/drawing/2014/main" id="{C662A803-853C-4016-8CD2-7FAB5A52DF14}"/>
            </a:ext>
          </a:extLst>
        </xdr:cNvPr>
        <xdr:cNvSpPr txBox="1"/>
      </xdr:nvSpPr>
      <xdr:spPr>
        <a:xfrm>
          <a:off x="3330877" y="19065597"/>
          <a:ext cx="463722" cy="225136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600"/>
            <a:t>วันที่ส่ง</a:t>
          </a:r>
        </a:p>
      </xdr:txBody>
    </xdr:sp>
    <xdr:clientData/>
  </xdr:oneCellAnchor>
  <xdr:oneCellAnchor>
    <xdr:from>
      <xdr:col>10</xdr:col>
      <xdr:colOff>496075</xdr:colOff>
      <xdr:row>108</xdr:row>
      <xdr:rowOff>107199</xdr:rowOff>
    </xdr:from>
    <xdr:ext cx="463722" cy="225136"/>
    <xdr:sp macro="" textlink="">
      <xdr:nvSpPr>
        <xdr:cNvPr id="126" name="กล่องข้อความ 125">
          <a:extLst>
            <a:ext uri="{FF2B5EF4-FFF2-40B4-BE49-F238E27FC236}">
              <a16:creationId xmlns:a16="http://schemas.microsoft.com/office/drawing/2014/main" id="{861C7115-8E94-41A2-BD3F-DEFB5398FD64}"/>
            </a:ext>
          </a:extLst>
        </xdr:cNvPr>
        <xdr:cNvSpPr txBox="1"/>
      </xdr:nvSpPr>
      <xdr:spPr>
        <a:xfrm>
          <a:off x="3864277" y="19068029"/>
          <a:ext cx="463722" cy="225136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600"/>
            <a:t>เลข </a:t>
          </a:r>
          <a:r>
            <a:rPr lang="en-US" sz="600"/>
            <a:t>tax</a:t>
          </a:r>
          <a:endParaRPr lang="th-TH" sz="600"/>
        </a:p>
      </xdr:txBody>
    </xdr:sp>
    <xdr:clientData/>
  </xdr:oneCellAnchor>
  <xdr:twoCellAnchor editAs="oneCell">
    <xdr:from>
      <xdr:col>0</xdr:col>
      <xdr:colOff>0</xdr:colOff>
      <xdr:row>121</xdr:row>
      <xdr:rowOff>97277</xdr:rowOff>
    </xdr:from>
    <xdr:to>
      <xdr:col>11</xdr:col>
      <xdr:colOff>87245</xdr:colOff>
      <xdr:row>137</xdr:row>
      <xdr:rowOff>59706</xdr:rowOff>
    </xdr:to>
    <xdr:pic>
      <xdr:nvPicPr>
        <xdr:cNvPr id="127" name="รูปภาพ 126">
          <a:extLst>
            <a:ext uri="{FF2B5EF4-FFF2-40B4-BE49-F238E27FC236}">
              <a16:creationId xmlns:a16="http://schemas.microsoft.com/office/drawing/2014/main" id="{E767B3FA-1C6E-4BF2-A44B-0EF4716AD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1429224"/>
          <a:ext cx="4237713" cy="2880727"/>
        </a:xfrm>
        <a:prstGeom prst="rect">
          <a:avLst/>
        </a:prstGeom>
      </xdr:spPr>
    </xdr:pic>
    <xdr:clientData/>
  </xdr:twoCellAnchor>
  <xdr:oneCellAnchor>
    <xdr:from>
      <xdr:col>3</xdr:col>
      <xdr:colOff>99765</xdr:colOff>
      <xdr:row>124</xdr:row>
      <xdr:rowOff>34562</xdr:rowOff>
    </xdr:from>
    <xdr:ext cx="650076" cy="169726"/>
    <xdr:sp macro="" textlink="">
      <xdr:nvSpPr>
        <xdr:cNvPr id="128" name="กล่องข้อความ 127">
          <a:extLst>
            <a:ext uri="{FF2B5EF4-FFF2-40B4-BE49-F238E27FC236}">
              <a16:creationId xmlns:a16="http://schemas.microsoft.com/office/drawing/2014/main" id="{CC500CCF-DF1B-4D26-BBB6-80E4C4F14DB3}"/>
            </a:ext>
          </a:extLst>
        </xdr:cNvPr>
        <xdr:cNvSpPr txBox="1"/>
      </xdr:nvSpPr>
      <xdr:spPr>
        <a:xfrm>
          <a:off x="655052" y="21913690"/>
          <a:ext cx="650076" cy="16972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500"/>
            <a:t>รายชื่อผู้ถูกหัก</a:t>
          </a:r>
        </a:p>
      </xdr:txBody>
    </xdr:sp>
    <xdr:clientData/>
  </xdr:oneCellAnchor>
  <xdr:oneCellAnchor>
    <xdr:from>
      <xdr:col>4</xdr:col>
      <xdr:colOff>187313</xdr:colOff>
      <xdr:row>122</xdr:row>
      <xdr:rowOff>166697</xdr:rowOff>
    </xdr:from>
    <xdr:ext cx="2418889" cy="206275"/>
    <xdr:sp macro="" textlink="">
      <xdr:nvSpPr>
        <xdr:cNvPr id="129" name="กล่องข้อความ 128">
          <a:extLst>
            <a:ext uri="{FF2B5EF4-FFF2-40B4-BE49-F238E27FC236}">
              <a16:creationId xmlns:a16="http://schemas.microsoft.com/office/drawing/2014/main" id="{1B3D2609-2338-415A-8EF5-B6D074AB4D52}"/>
            </a:ext>
          </a:extLst>
        </xdr:cNvPr>
        <xdr:cNvSpPr txBox="1"/>
      </xdr:nvSpPr>
      <xdr:spPr>
        <a:xfrm>
          <a:off x="997951" y="21681037"/>
          <a:ext cx="2418889" cy="206275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700"/>
            <a:t>แสดงรายงาน</a:t>
          </a:r>
          <a:r>
            <a:rPr lang="th-TH" sz="700" baseline="0"/>
            <a:t> 50 ทวิ ประจำเดือน .... ปี...</a:t>
          </a:r>
          <a:endParaRPr lang="th-TH" sz="700"/>
        </a:p>
      </xdr:txBody>
    </xdr:sp>
    <xdr:clientData/>
  </xdr:oneCellAnchor>
  <xdr:oneCellAnchor>
    <xdr:from>
      <xdr:col>5</xdr:col>
      <xdr:colOff>276483</xdr:colOff>
      <xdr:row>124</xdr:row>
      <xdr:rowOff>45100</xdr:rowOff>
    </xdr:from>
    <xdr:ext cx="769239" cy="1863953"/>
    <xdr:sp macro="" textlink="">
      <xdr:nvSpPr>
        <xdr:cNvPr id="130" name="กล่องข้อความ 129">
          <a:extLst>
            <a:ext uri="{FF2B5EF4-FFF2-40B4-BE49-F238E27FC236}">
              <a16:creationId xmlns:a16="http://schemas.microsoft.com/office/drawing/2014/main" id="{8D60AC32-7149-4C11-AE3F-7EA94A775941}"/>
            </a:ext>
          </a:extLst>
        </xdr:cNvPr>
        <xdr:cNvSpPr txBox="1"/>
      </xdr:nvSpPr>
      <xdr:spPr>
        <a:xfrm>
          <a:off x="1601877" y="21924228"/>
          <a:ext cx="769239" cy="186395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500"/>
            <a:t>ใบสั่งซื้อ</a:t>
          </a:r>
        </a:p>
      </xdr:txBody>
    </xdr:sp>
    <xdr:clientData/>
  </xdr:oneCellAnchor>
  <xdr:oneCellAnchor>
    <xdr:from>
      <xdr:col>7</xdr:col>
      <xdr:colOff>173533</xdr:colOff>
      <xdr:row>124</xdr:row>
      <xdr:rowOff>47531</xdr:rowOff>
    </xdr:from>
    <xdr:ext cx="650076" cy="1845309"/>
    <xdr:sp macro="" textlink="">
      <xdr:nvSpPr>
        <xdr:cNvPr id="131" name="กล่องข้อความ 130">
          <a:extLst>
            <a:ext uri="{FF2B5EF4-FFF2-40B4-BE49-F238E27FC236}">
              <a16:creationId xmlns:a16="http://schemas.microsoft.com/office/drawing/2014/main" id="{AFDC8AEE-D48D-449D-9C51-D9D40A7A2D89}"/>
            </a:ext>
          </a:extLst>
        </xdr:cNvPr>
        <xdr:cNvSpPr txBox="1"/>
      </xdr:nvSpPr>
      <xdr:spPr>
        <a:xfrm>
          <a:off x="2394682" y="21926659"/>
          <a:ext cx="650076" cy="184530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500"/>
            <a:t>ยอดหัก</a:t>
          </a:r>
        </a:p>
      </xdr:txBody>
    </xdr:sp>
    <xdr:clientData/>
  </xdr:oneCellAnchor>
  <xdr:oneCellAnchor>
    <xdr:from>
      <xdr:col>8</xdr:col>
      <xdr:colOff>674509</xdr:colOff>
      <xdr:row>124</xdr:row>
      <xdr:rowOff>54016</xdr:rowOff>
    </xdr:from>
    <xdr:ext cx="403640" cy="1842877"/>
    <xdr:sp macro="" textlink="">
      <xdr:nvSpPr>
        <xdr:cNvPr id="132" name="กล่องข้อความ 131">
          <a:extLst>
            <a:ext uri="{FF2B5EF4-FFF2-40B4-BE49-F238E27FC236}">
              <a16:creationId xmlns:a16="http://schemas.microsoft.com/office/drawing/2014/main" id="{C6166870-763E-4890-94ED-6A99387654D2}"/>
            </a:ext>
          </a:extLst>
        </xdr:cNvPr>
        <xdr:cNvSpPr txBox="1"/>
      </xdr:nvSpPr>
      <xdr:spPr>
        <a:xfrm>
          <a:off x="3078052" y="21933144"/>
          <a:ext cx="403640" cy="1842877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500"/>
            <a:t>วันที่ส่ง</a:t>
          </a:r>
        </a:p>
      </xdr:txBody>
    </xdr:sp>
    <xdr:clientData/>
  </xdr:oneCellAnchor>
  <xdr:oneCellAnchor>
    <xdr:from>
      <xdr:col>10</xdr:col>
      <xdr:colOff>186503</xdr:colOff>
      <xdr:row>124</xdr:row>
      <xdr:rowOff>52397</xdr:rowOff>
    </xdr:from>
    <xdr:ext cx="498485" cy="1856656"/>
    <xdr:sp macro="" textlink="">
      <xdr:nvSpPr>
        <xdr:cNvPr id="133" name="กล่องข้อความ 132">
          <a:extLst>
            <a:ext uri="{FF2B5EF4-FFF2-40B4-BE49-F238E27FC236}">
              <a16:creationId xmlns:a16="http://schemas.microsoft.com/office/drawing/2014/main" id="{15850C43-3A61-4F31-B4D2-89B65191529A}"/>
            </a:ext>
          </a:extLst>
        </xdr:cNvPr>
        <xdr:cNvSpPr txBox="1"/>
      </xdr:nvSpPr>
      <xdr:spPr>
        <a:xfrm>
          <a:off x="3554705" y="21931525"/>
          <a:ext cx="498485" cy="185665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500"/>
            <a:t>เลข </a:t>
          </a:r>
          <a:r>
            <a:rPr lang="en-US" sz="500"/>
            <a:t>tax</a:t>
          </a:r>
          <a:endParaRPr lang="th-TH" sz="5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PK%202567/&#3610;&#3633;&#3597;&#3594;&#3637;/&#3626;&#3619;&#3640;&#3611;&#3619;&#3634;&#3618;&#3648;&#3604;&#3639;&#3629;&#3609;/&#3626;&#3619;&#3640;&#3611;&#3648;&#3604;&#3639;&#3629;&#3609;%201-67.xlsx" TargetMode="External"/><Relationship Id="rId2" Type="http://schemas.openxmlformats.org/officeDocument/2006/relationships/externalLinkPath" Target="file:///D:\NPK%202567\&#3610;&#3633;&#3597;&#3594;&#3637;\&#3626;&#3619;&#3640;&#3611;&#3619;&#3634;&#3618;&#3648;&#3604;&#3639;&#3629;&#3609;\&#3626;&#3619;&#3640;&#3611;&#3648;&#3604;&#3639;&#3629;&#3609;%201-67.xlsx" TargetMode="External"/><Relationship Id="rId1" Type="http://schemas.openxmlformats.org/officeDocument/2006/relationships/externalLinkPath" Target="/NPK%202567/&#3610;&#3633;&#3597;&#3594;&#3637;/&#3626;&#3619;&#3640;&#3611;&#3619;&#3634;&#3618;&#3648;&#3604;&#3639;&#3629;&#3609;/&#3626;&#3619;&#3640;&#3611;&#3648;&#3604;&#3639;&#3629;&#3609;%201-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2-66"/>
      <sheetName val="ค่าแรง"/>
      <sheetName val="รายได้"/>
    </sheetNames>
    <sheetDataSet>
      <sheetData sheetId="0"/>
      <sheetData sheetId="1">
        <row r="189">
          <cell r="D189">
            <v>1065166</v>
          </cell>
        </row>
      </sheetData>
      <sheetData sheetId="2">
        <row r="55">
          <cell r="H55">
            <v>539527</v>
          </cell>
        </row>
      </sheetData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A9C3-FE6F-4FC5-929F-E6DF9DFB9A30}">
  <dimension ref="A1"/>
  <sheetViews>
    <sheetView workbookViewId="0">
      <selection activeCell="O16" sqref="O16"/>
    </sheetView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4BE0-5320-4756-9475-9D8B20BF1D8D}">
  <sheetPr>
    <pageSetUpPr fitToPage="1"/>
  </sheetPr>
  <dimension ref="A1:L51"/>
  <sheetViews>
    <sheetView showGridLines="0" view="pageBreakPreview" zoomScale="115" zoomScaleNormal="115" zoomScaleSheetLayoutView="115" zoomScalePageLayoutView="145" workbookViewId="0">
      <selection activeCell="F35" sqref="F35"/>
    </sheetView>
  </sheetViews>
  <sheetFormatPr defaultColWidth="9.125" defaultRowHeight="17.25" x14ac:dyDescent="0.2"/>
  <cols>
    <col min="1" max="1" width="5.125" style="1" customWidth="1"/>
    <col min="2" max="2" width="9.875" style="1" customWidth="1"/>
    <col min="3" max="3" width="1.625" style="1" customWidth="1"/>
    <col min="4" max="4" width="9.125" style="1"/>
    <col min="5" max="5" width="12.375" style="1" customWidth="1"/>
    <col min="6" max="6" width="5.25" style="1" customWidth="1"/>
    <col min="7" max="7" width="5.625" style="1" customWidth="1"/>
    <col min="8" max="11" width="9.125" style="1"/>
    <col min="12" max="12" width="14.125" style="1" customWidth="1"/>
    <col min="13" max="16384" width="9.125" style="1"/>
  </cols>
  <sheetData>
    <row r="1" spans="1:12" ht="22.5" customHeight="1" x14ac:dyDescent="0.2">
      <c r="D1" s="2" t="s">
        <v>0</v>
      </c>
    </row>
    <row r="2" spans="1:12" ht="14.25" customHeight="1" x14ac:dyDescent="0.2">
      <c r="D2" s="3" t="s">
        <v>1</v>
      </c>
    </row>
    <row r="3" spans="1:12" ht="12.75" customHeight="1" x14ac:dyDescent="0.2">
      <c r="D3" s="4" t="s">
        <v>35</v>
      </c>
    </row>
    <row r="4" spans="1:12" ht="13.5" customHeight="1" x14ac:dyDescent="0.2">
      <c r="D4" s="4" t="s">
        <v>34</v>
      </c>
      <c r="E4" s="5"/>
      <c r="F4" s="5"/>
      <c r="G4" s="5"/>
      <c r="H4" s="5"/>
      <c r="I4" s="5"/>
      <c r="J4" s="5"/>
    </row>
    <row r="5" spans="1:12" ht="15" customHeight="1" x14ac:dyDescent="0.2">
      <c r="D5" s="4" t="s">
        <v>33</v>
      </c>
    </row>
    <row r="6" spans="1:12" ht="6" customHeight="1" x14ac:dyDescent="0.2"/>
    <row r="7" spans="1:12" ht="22.5" customHeight="1" x14ac:dyDescent="0.2">
      <c r="A7" s="182" t="s">
        <v>2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</row>
    <row r="8" spans="1:12" ht="22.5" customHeight="1" x14ac:dyDescent="0.2">
      <c r="A8" s="25"/>
      <c r="B8" s="25"/>
      <c r="C8" s="25"/>
      <c r="D8" s="25"/>
      <c r="E8" s="25"/>
      <c r="F8" s="25"/>
      <c r="G8" s="25"/>
      <c r="H8" s="25"/>
      <c r="I8" s="25"/>
      <c r="J8" s="25"/>
      <c r="K8" s="22" t="s">
        <v>4</v>
      </c>
      <c r="L8" s="31" t="s">
        <v>65</v>
      </c>
    </row>
    <row r="9" spans="1:12" ht="22.5" customHeight="1" x14ac:dyDescent="0.2">
      <c r="A9" s="25"/>
      <c r="B9" s="25"/>
      <c r="C9" s="25"/>
      <c r="D9" s="25"/>
      <c r="E9" s="25"/>
      <c r="F9" s="25"/>
      <c r="G9" s="25"/>
      <c r="H9" s="25"/>
      <c r="I9" s="25"/>
      <c r="J9" s="25"/>
      <c r="K9" s="22" t="s">
        <v>5</v>
      </c>
      <c r="L9" s="32" t="s">
        <v>66</v>
      </c>
    </row>
    <row r="10" spans="1:12" ht="14.25" customHeight="1" x14ac:dyDescent="0.2">
      <c r="A10" s="4" t="s">
        <v>3</v>
      </c>
      <c r="G10" s="6"/>
      <c r="K10" s="22" t="s">
        <v>55</v>
      </c>
    </row>
    <row r="11" spans="1:12" x14ac:dyDescent="0.2">
      <c r="A11" s="4" t="s">
        <v>52</v>
      </c>
      <c r="K11" s="22" t="s">
        <v>53</v>
      </c>
    </row>
    <row r="12" spans="1:12" x14ac:dyDescent="0.2">
      <c r="A12" s="4" t="s">
        <v>54</v>
      </c>
      <c r="B12" s="32" t="s">
        <v>90</v>
      </c>
      <c r="D12" s="32" t="s">
        <v>91</v>
      </c>
      <c r="K12" s="22" t="s">
        <v>7</v>
      </c>
    </row>
    <row r="13" spans="1:12" x14ac:dyDescent="0.2">
      <c r="A13" s="4" t="s">
        <v>23</v>
      </c>
      <c r="B13" s="21"/>
      <c r="C13" s="1" t="s">
        <v>24</v>
      </c>
      <c r="K13" s="22" t="s">
        <v>6</v>
      </c>
    </row>
    <row r="14" spans="1:12" x14ac:dyDescent="0.2">
      <c r="B14" s="1" t="s">
        <v>8</v>
      </c>
    </row>
    <row r="15" spans="1:12" x14ac:dyDescent="0.2">
      <c r="A15" s="174" t="s">
        <v>9</v>
      </c>
      <c r="B15" s="174" t="s">
        <v>10</v>
      </c>
      <c r="C15" s="176"/>
      <c r="D15" s="176"/>
      <c r="E15" s="177"/>
      <c r="F15" s="180" t="s">
        <v>11</v>
      </c>
      <c r="G15" s="180" t="s">
        <v>12</v>
      </c>
      <c r="H15" s="173" t="s">
        <v>29</v>
      </c>
      <c r="I15" s="173"/>
      <c r="J15" s="173" t="s">
        <v>15</v>
      </c>
      <c r="K15" s="173"/>
      <c r="L15" s="180" t="s">
        <v>16</v>
      </c>
    </row>
    <row r="16" spans="1:12" x14ac:dyDescent="0.2">
      <c r="A16" s="175"/>
      <c r="B16" s="175"/>
      <c r="C16" s="178"/>
      <c r="D16" s="178"/>
      <c r="E16" s="179"/>
      <c r="F16" s="181"/>
      <c r="G16" s="181"/>
      <c r="H16" s="15" t="s">
        <v>13</v>
      </c>
      <c r="I16" s="15" t="s">
        <v>14</v>
      </c>
      <c r="J16" s="15" t="s">
        <v>13</v>
      </c>
      <c r="K16" s="15" t="s">
        <v>14</v>
      </c>
      <c r="L16" s="181"/>
    </row>
    <row r="17" spans="1:12" x14ac:dyDescent="0.2">
      <c r="A17" s="183" t="s">
        <v>63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5"/>
    </row>
    <row r="18" spans="1:12" x14ac:dyDescent="0.2">
      <c r="A18" s="14"/>
      <c r="B18" s="170"/>
      <c r="C18" s="171"/>
      <c r="D18" s="171"/>
      <c r="E18" s="172"/>
      <c r="F18" s="12"/>
      <c r="G18" s="12"/>
      <c r="H18" s="12"/>
      <c r="I18" s="12"/>
      <c r="J18" s="12"/>
      <c r="K18" s="12"/>
      <c r="L18" s="12"/>
    </row>
    <row r="19" spans="1:12" x14ac:dyDescent="0.2">
      <c r="A19" s="14"/>
      <c r="B19" s="170"/>
      <c r="C19" s="171"/>
      <c r="D19" s="171"/>
      <c r="E19" s="172"/>
      <c r="F19" s="12"/>
      <c r="G19" s="12"/>
      <c r="H19" s="12"/>
      <c r="I19" s="12"/>
      <c r="J19" s="12"/>
      <c r="K19" s="12"/>
      <c r="L19" s="12"/>
    </row>
    <row r="20" spans="1:12" x14ac:dyDescent="0.2">
      <c r="A20" s="14"/>
      <c r="B20" s="170"/>
      <c r="C20" s="171"/>
      <c r="D20" s="171"/>
      <c r="E20" s="172"/>
      <c r="F20" s="12"/>
      <c r="G20" s="12"/>
      <c r="H20" s="12"/>
      <c r="I20" s="12"/>
      <c r="J20" s="12"/>
      <c r="K20" s="12"/>
      <c r="L20" s="12"/>
    </row>
    <row r="21" spans="1:12" x14ac:dyDescent="0.2">
      <c r="A21" s="14"/>
      <c r="B21" s="170"/>
      <c r="C21" s="171"/>
      <c r="D21" s="171"/>
      <c r="E21" s="172"/>
      <c r="F21" s="12"/>
      <c r="G21" s="12"/>
      <c r="H21" s="12"/>
      <c r="I21" s="12"/>
      <c r="J21" s="12"/>
      <c r="K21" s="12"/>
      <c r="L21" s="12"/>
    </row>
    <row r="22" spans="1:12" x14ac:dyDescent="0.2">
      <c r="A22" s="14"/>
      <c r="B22" s="170"/>
      <c r="C22" s="171"/>
      <c r="D22" s="171"/>
      <c r="E22" s="172"/>
      <c r="F22" s="12"/>
      <c r="G22" s="12"/>
      <c r="H22" s="12"/>
      <c r="I22" s="12"/>
      <c r="J22" s="12"/>
      <c r="K22" s="12"/>
      <c r="L22" s="12"/>
    </row>
    <row r="23" spans="1:12" x14ac:dyDescent="0.2">
      <c r="A23" s="14"/>
      <c r="B23" s="170"/>
      <c r="C23" s="171"/>
      <c r="D23" s="171"/>
      <c r="E23" s="172"/>
      <c r="F23" s="12"/>
      <c r="G23" s="12"/>
      <c r="H23" s="12"/>
      <c r="I23" s="12"/>
      <c r="J23" s="12"/>
      <c r="K23" s="12"/>
      <c r="L23" s="12"/>
    </row>
    <row r="24" spans="1:12" x14ac:dyDescent="0.2">
      <c r="A24" s="14"/>
      <c r="B24" s="170"/>
      <c r="C24" s="171"/>
      <c r="D24" s="171"/>
      <c r="E24" s="172"/>
      <c r="F24" s="12"/>
      <c r="G24" s="12"/>
      <c r="H24" s="12"/>
      <c r="I24" s="12"/>
      <c r="J24" s="12"/>
      <c r="K24" s="12"/>
      <c r="L24" s="12"/>
    </row>
    <row r="25" spans="1:12" x14ac:dyDescent="0.2">
      <c r="A25" s="14"/>
      <c r="B25" s="170"/>
      <c r="C25" s="171"/>
      <c r="D25" s="171"/>
      <c r="E25" s="172"/>
      <c r="F25" s="12"/>
      <c r="G25" s="12"/>
      <c r="H25" s="12"/>
      <c r="I25" s="12"/>
      <c r="J25" s="12"/>
      <c r="K25" s="12"/>
      <c r="L25" s="12"/>
    </row>
    <row r="26" spans="1:12" x14ac:dyDescent="0.2">
      <c r="A26" s="14"/>
      <c r="B26" s="170"/>
      <c r="C26" s="171"/>
      <c r="D26" s="171"/>
      <c r="E26" s="172"/>
      <c r="F26" s="12"/>
      <c r="G26" s="12"/>
      <c r="H26" s="12"/>
      <c r="I26" s="12"/>
      <c r="J26" s="12"/>
      <c r="K26" s="12"/>
      <c r="L26" s="12"/>
    </row>
    <row r="27" spans="1:12" x14ac:dyDescent="0.2">
      <c r="A27" s="14"/>
      <c r="B27" s="170"/>
      <c r="C27" s="171"/>
      <c r="D27" s="171"/>
      <c r="E27" s="172"/>
      <c r="F27" s="12"/>
      <c r="G27" s="12"/>
      <c r="H27" s="12"/>
      <c r="I27" s="12"/>
      <c r="J27" s="12"/>
      <c r="K27" s="12"/>
      <c r="L27" s="12"/>
    </row>
    <row r="28" spans="1:12" x14ac:dyDescent="0.2">
      <c r="A28" s="14"/>
      <c r="B28" s="170"/>
      <c r="C28" s="171"/>
      <c r="D28" s="171"/>
      <c r="E28" s="172"/>
      <c r="F28" s="12"/>
      <c r="G28" s="12"/>
      <c r="H28" s="12"/>
      <c r="I28" s="12"/>
      <c r="J28" s="12"/>
      <c r="K28" s="12"/>
      <c r="L28" s="12"/>
    </row>
    <row r="29" spans="1:12" x14ac:dyDescent="0.2">
      <c r="A29" s="14"/>
      <c r="B29" s="170"/>
      <c r="C29" s="171"/>
      <c r="D29" s="171"/>
      <c r="E29" s="172"/>
      <c r="F29" s="12"/>
      <c r="G29" s="12"/>
      <c r="H29" s="12"/>
      <c r="I29" s="12"/>
      <c r="J29" s="12"/>
      <c r="K29" s="12"/>
      <c r="L29" s="12"/>
    </row>
    <row r="30" spans="1:12" x14ac:dyDescent="0.2">
      <c r="A30" s="14"/>
      <c r="B30" s="170"/>
      <c r="C30" s="171"/>
      <c r="D30" s="171"/>
      <c r="E30" s="172"/>
      <c r="F30" s="12"/>
      <c r="G30" s="12"/>
      <c r="H30" s="12"/>
      <c r="I30" s="12"/>
      <c r="J30" s="12"/>
      <c r="K30" s="12"/>
      <c r="L30" s="12"/>
    </row>
    <row r="31" spans="1:12" x14ac:dyDescent="0.2">
      <c r="A31" s="14"/>
      <c r="B31" s="170"/>
      <c r="C31" s="171"/>
      <c r="D31" s="171"/>
      <c r="E31" s="172"/>
      <c r="F31" s="12"/>
      <c r="G31" s="12"/>
      <c r="H31" s="12"/>
      <c r="I31" s="12"/>
      <c r="J31" s="12"/>
      <c r="K31" s="12"/>
      <c r="L31" s="12"/>
    </row>
    <row r="32" spans="1:12" x14ac:dyDescent="0.2">
      <c r="A32" s="14"/>
      <c r="B32" s="170"/>
      <c r="C32" s="171"/>
      <c r="D32" s="171"/>
      <c r="E32" s="172"/>
      <c r="F32" s="12"/>
      <c r="G32" s="12"/>
      <c r="H32" s="12"/>
      <c r="I32" s="12"/>
      <c r="J32" s="12"/>
      <c r="K32" s="12"/>
      <c r="L32" s="12"/>
    </row>
    <row r="33" spans="1:12" x14ac:dyDescent="0.2">
      <c r="A33" s="14"/>
      <c r="B33" s="170"/>
      <c r="C33" s="171"/>
      <c r="D33" s="171"/>
      <c r="E33" s="172"/>
      <c r="F33" s="12"/>
      <c r="G33" s="12"/>
      <c r="H33" s="12"/>
      <c r="I33" s="12"/>
      <c r="J33" s="12"/>
      <c r="K33" s="12"/>
      <c r="L33" s="12"/>
    </row>
    <row r="34" spans="1:12" x14ac:dyDescent="0.2">
      <c r="A34" s="14"/>
      <c r="B34" s="170"/>
      <c r="C34" s="171"/>
      <c r="D34" s="171"/>
      <c r="E34" s="172"/>
      <c r="F34" s="12"/>
      <c r="G34" s="12"/>
      <c r="H34" s="12"/>
      <c r="I34" s="12"/>
      <c r="J34" s="12"/>
      <c r="K34" s="12"/>
      <c r="L34" s="12"/>
    </row>
    <row r="35" spans="1:12" x14ac:dyDescent="0.2">
      <c r="A35" s="14"/>
      <c r="B35" s="170"/>
      <c r="C35" s="171"/>
      <c r="D35" s="171"/>
      <c r="E35" s="172"/>
      <c r="F35" s="12"/>
      <c r="G35" s="12"/>
      <c r="H35" s="12"/>
      <c r="I35" s="12"/>
      <c r="J35" s="12"/>
      <c r="K35" s="12"/>
      <c r="L35" s="12"/>
    </row>
    <row r="36" spans="1:12" x14ac:dyDescent="0.2">
      <c r="A36" s="14"/>
      <c r="B36" s="170"/>
      <c r="C36" s="171"/>
      <c r="D36" s="171"/>
      <c r="E36" s="172"/>
      <c r="F36" s="12"/>
      <c r="G36" s="12"/>
      <c r="H36" s="12"/>
      <c r="I36" s="12"/>
      <c r="J36" s="12"/>
      <c r="K36" s="12"/>
      <c r="L36" s="12"/>
    </row>
    <row r="37" spans="1:12" x14ac:dyDescent="0.2">
      <c r="A37" s="14"/>
      <c r="B37" s="170"/>
      <c r="C37" s="171"/>
      <c r="D37" s="171"/>
      <c r="E37" s="172"/>
      <c r="F37" s="12"/>
      <c r="G37" s="12"/>
      <c r="H37" s="12"/>
      <c r="I37" s="12"/>
      <c r="J37" s="12"/>
      <c r="K37" s="12"/>
      <c r="L37" s="12"/>
    </row>
    <row r="38" spans="1:12" x14ac:dyDescent="0.2">
      <c r="A38" s="14"/>
      <c r="B38" s="170"/>
      <c r="C38" s="171"/>
      <c r="D38" s="171"/>
      <c r="E38" s="172"/>
      <c r="F38" s="12"/>
      <c r="G38" s="12"/>
      <c r="H38" s="12"/>
      <c r="I38" s="12"/>
      <c r="J38" s="12"/>
      <c r="K38" s="12"/>
      <c r="L38" s="12"/>
    </row>
    <row r="39" spans="1:12" x14ac:dyDescent="0.2">
      <c r="A39" s="14"/>
      <c r="B39" s="170"/>
      <c r="C39" s="171"/>
      <c r="D39" s="171"/>
      <c r="E39" s="172"/>
      <c r="F39" s="12"/>
      <c r="G39" s="12"/>
      <c r="H39" s="12"/>
      <c r="I39" s="12"/>
      <c r="J39" s="12"/>
      <c r="K39" s="12"/>
      <c r="L39" s="12"/>
    </row>
    <row r="40" spans="1:12" x14ac:dyDescent="0.2">
      <c r="A40" s="18"/>
      <c r="B40" s="170"/>
      <c r="C40" s="171"/>
      <c r="D40" s="171"/>
      <c r="E40" s="172"/>
      <c r="F40" s="13"/>
      <c r="G40" s="13"/>
      <c r="H40" s="13"/>
      <c r="I40" s="13"/>
      <c r="J40" s="13"/>
      <c r="K40" s="13"/>
      <c r="L40" s="13"/>
    </row>
    <row r="41" spans="1:12" x14ac:dyDescent="0.2">
      <c r="A41" s="23" t="s">
        <v>22</v>
      </c>
      <c r="B41" s="8"/>
      <c r="C41" s="8"/>
      <c r="D41" s="8"/>
      <c r="E41" s="8"/>
      <c r="F41" s="8"/>
      <c r="G41" s="8"/>
      <c r="H41" s="8"/>
      <c r="I41" s="8"/>
      <c r="J41" s="8"/>
      <c r="K41" s="16" t="s">
        <v>17</v>
      </c>
      <c r="L41" s="17"/>
    </row>
    <row r="42" spans="1:12" x14ac:dyDescent="0.2">
      <c r="A42" s="11"/>
      <c r="K42" s="16" t="s">
        <v>18</v>
      </c>
      <c r="L42" s="17"/>
    </row>
    <row r="43" spans="1:12" x14ac:dyDescent="0.2">
      <c r="A43" s="24" t="s">
        <v>25</v>
      </c>
      <c r="K43" s="16" t="s">
        <v>19</v>
      </c>
      <c r="L43" s="19"/>
    </row>
    <row r="44" spans="1:12" x14ac:dyDescent="0.2">
      <c r="A44" s="11"/>
      <c r="K44" s="16" t="s">
        <v>20</v>
      </c>
      <c r="L44" s="19"/>
    </row>
    <row r="45" spans="1:12" x14ac:dyDescent="0.2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20" t="s">
        <v>21</v>
      </c>
    </row>
    <row r="46" spans="1:12" x14ac:dyDescent="0.2">
      <c r="B46" s="1" t="s">
        <v>26</v>
      </c>
    </row>
    <row r="47" spans="1:12" ht="15" customHeight="1" x14ac:dyDescent="0.2">
      <c r="A47" s="1" t="s">
        <v>32</v>
      </c>
    </row>
    <row r="48" spans="1:12" x14ac:dyDescent="0.2">
      <c r="K48" s="1" t="s">
        <v>27</v>
      </c>
    </row>
    <row r="49" spans="1:12" x14ac:dyDescent="0.2">
      <c r="A49" s="1" t="s">
        <v>28</v>
      </c>
      <c r="L49" s="7" t="s">
        <v>56</v>
      </c>
    </row>
    <row r="50" spans="1:12" ht="13.5" customHeight="1" x14ac:dyDescent="0.2">
      <c r="B50" s="1" t="s">
        <v>58</v>
      </c>
      <c r="L50" s="7" t="s">
        <v>57</v>
      </c>
    </row>
    <row r="51" spans="1:12" x14ac:dyDescent="0.2">
      <c r="B51" s="7" t="s">
        <v>31</v>
      </c>
      <c r="L51" s="7" t="s">
        <v>30</v>
      </c>
    </row>
  </sheetData>
  <mergeCells count="32">
    <mergeCell ref="A7:L7"/>
    <mergeCell ref="B40:E40"/>
    <mergeCell ref="L15:L16"/>
    <mergeCell ref="B35:E35"/>
    <mergeCell ref="B36:E36"/>
    <mergeCell ref="B37:E37"/>
    <mergeCell ref="B38:E38"/>
    <mergeCell ref="B39:E39"/>
    <mergeCell ref="B29:E29"/>
    <mergeCell ref="B30:E30"/>
    <mergeCell ref="B31:E31"/>
    <mergeCell ref="B32:E32"/>
    <mergeCell ref="B33:E33"/>
    <mergeCell ref="B34:E34"/>
    <mergeCell ref="A17:L17"/>
    <mergeCell ref="H15:I15"/>
    <mergeCell ref="J15:K15"/>
    <mergeCell ref="A15:A16"/>
    <mergeCell ref="B15:E16"/>
    <mergeCell ref="F15:F16"/>
    <mergeCell ref="G15:G16"/>
    <mergeCell ref="B25:E25"/>
    <mergeCell ref="B26:E26"/>
    <mergeCell ref="B27:E27"/>
    <mergeCell ref="B28:E28"/>
    <mergeCell ref="B18:E18"/>
    <mergeCell ref="B19:E19"/>
    <mergeCell ref="B20:E20"/>
    <mergeCell ref="B21:E21"/>
    <mergeCell ref="B23:E23"/>
    <mergeCell ref="B24:E24"/>
    <mergeCell ref="B22:E22"/>
  </mergeCells>
  <pageMargins left="0.39370078740157483" right="0.19685039370078741" top="0.19685039370078741" bottom="0.19685039370078741" header="0.31496062992125984" footer="0.31496062992125984"/>
  <pageSetup paperSize="9" scale="8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D60D2-48A8-4021-A0E8-FB0F736D9C52}">
  <dimension ref="A1:F50"/>
  <sheetViews>
    <sheetView view="pageBreakPreview" topLeftCell="A23" zoomScale="280" zoomScaleNormal="100" zoomScaleSheetLayoutView="280" workbookViewId="0">
      <selection activeCell="D24" sqref="D24"/>
    </sheetView>
  </sheetViews>
  <sheetFormatPr defaultRowHeight="14.25" x14ac:dyDescent="0.2"/>
  <sheetData>
    <row r="1" spans="1:2" x14ac:dyDescent="0.2">
      <c r="A1" t="s">
        <v>59</v>
      </c>
    </row>
    <row r="2" spans="1:2" x14ac:dyDescent="0.2">
      <c r="A2" t="s">
        <v>60</v>
      </c>
    </row>
    <row r="3" spans="1:2" x14ac:dyDescent="0.2">
      <c r="B3" t="s">
        <v>61</v>
      </c>
    </row>
    <row r="4" spans="1:2" x14ac:dyDescent="0.2">
      <c r="B4" t="s">
        <v>62</v>
      </c>
    </row>
    <row r="5" spans="1:2" x14ac:dyDescent="0.2">
      <c r="B5" t="s">
        <v>64</v>
      </c>
    </row>
    <row r="50" spans="6:6" x14ac:dyDescent="0.2">
      <c r="F50" s="133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B242D-10A7-43A2-83B7-5C73E14574DA}">
  <dimension ref="A12:X68"/>
  <sheetViews>
    <sheetView view="pageBreakPreview" topLeftCell="A10" zoomScale="175" zoomScaleNormal="100" zoomScaleSheetLayoutView="175" workbookViewId="0">
      <selection activeCell="K7" sqref="K7"/>
    </sheetView>
  </sheetViews>
  <sheetFormatPr defaultRowHeight="14.25" x14ac:dyDescent="0.2"/>
  <cols>
    <col min="1" max="1" width="3.875" customWidth="1"/>
    <col min="3" max="3" width="6.375" customWidth="1"/>
    <col min="4" max="4" width="6.625" customWidth="1"/>
    <col min="7" max="8" width="10.75" bestFit="1" customWidth="1"/>
    <col min="9" max="9" width="6.75" customWidth="1"/>
    <col min="10" max="10" width="8.25" customWidth="1"/>
    <col min="19" max="19" width="11.75" bestFit="1" customWidth="1"/>
    <col min="20" max="20" width="10.75" bestFit="1" customWidth="1"/>
    <col min="24" max="24" width="9.625" bestFit="1" customWidth="1"/>
    <col min="28" max="28" width="11.75" customWidth="1"/>
    <col min="29" max="29" width="11.75" bestFit="1" customWidth="1"/>
  </cols>
  <sheetData>
    <row r="12" spans="24:24" x14ac:dyDescent="0.2">
      <c r="X12" s="28"/>
    </row>
    <row r="21" spans="2:3" x14ac:dyDescent="0.2">
      <c r="B21">
        <v>1</v>
      </c>
      <c r="C21" t="s">
        <v>92</v>
      </c>
    </row>
    <row r="22" spans="2:3" x14ac:dyDescent="0.2">
      <c r="B22">
        <v>2</v>
      </c>
      <c r="C22" t="s">
        <v>38</v>
      </c>
    </row>
    <row r="23" spans="2:3" x14ac:dyDescent="0.2">
      <c r="B23">
        <v>3</v>
      </c>
      <c r="C23" t="s">
        <v>203</v>
      </c>
    </row>
    <row r="24" spans="2:3" x14ac:dyDescent="0.2">
      <c r="B24">
        <v>4</v>
      </c>
      <c r="C24" t="s">
        <v>94</v>
      </c>
    </row>
    <row r="55" spans="1:11" x14ac:dyDescent="0.2">
      <c r="A55" t="s">
        <v>45</v>
      </c>
    </row>
    <row r="56" spans="1:11" x14ac:dyDescent="0.2">
      <c r="A56" s="29" t="s">
        <v>36</v>
      </c>
      <c r="B56" s="29" t="s">
        <v>5</v>
      </c>
      <c r="C56" s="29" t="s">
        <v>4</v>
      </c>
      <c r="D56" s="29" t="s">
        <v>37</v>
      </c>
      <c r="E56" s="29" t="s">
        <v>39</v>
      </c>
      <c r="F56" s="29" t="s">
        <v>40</v>
      </c>
      <c r="G56" s="29" t="s">
        <v>93</v>
      </c>
      <c r="H56" s="29" t="s">
        <v>42</v>
      </c>
      <c r="I56" s="29" t="s">
        <v>43</v>
      </c>
      <c r="J56" s="29" t="s">
        <v>44</v>
      </c>
      <c r="K56" s="29" t="s">
        <v>41</v>
      </c>
    </row>
    <row r="57" spans="1:11" x14ac:dyDescent="0.2">
      <c r="A57" s="29">
        <v>1</v>
      </c>
      <c r="B57" s="30" t="s">
        <v>46</v>
      </c>
      <c r="F57" s="27">
        <v>10500</v>
      </c>
      <c r="G57" s="27">
        <v>7500</v>
      </c>
      <c r="H57" s="28">
        <f>SUM(F57-G57)*0.3</f>
        <v>900</v>
      </c>
      <c r="I57" s="27">
        <f>SUM(F57-G57)*0.1</f>
        <v>300</v>
      </c>
      <c r="J57" s="27">
        <f>SUM(F57-G57)*0.02</f>
        <v>60</v>
      </c>
      <c r="K57" s="27">
        <f>+F57-G57-H57-I57-J57</f>
        <v>1740</v>
      </c>
    </row>
    <row r="61" spans="1:11" x14ac:dyDescent="0.2">
      <c r="F61" s="186" t="s">
        <v>50</v>
      </c>
      <c r="G61" s="186"/>
    </row>
    <row r="62" spans="1:11" x14ac:dyDescent="0.2">
      <c r="F62" t="s">
        <v>40</v>
      </c>
      <c r="H62" s="26">
        <v>10500</v>
      </c>
    </row>
    <row r="63" spans="1:11" x14ac:dyDescent="0.2">
      <c r="F63" t="s">
        <v>49</v>
      </c>
      <c r="H63" s="26">
        <v>7500</v>
      </c>
    </row>
    <row r="64" spans="1:11" x14ac:dyDescent="0.2">
      <c r="H64" s="26">
        <f>SUM(H62-H63)</f>
        <v>3000</v>
      </c>
    </row>
    <row r="65" spans="6:8" x14ac:dyDescent="0.2">
      <c r="F65" t="s">
        <v>51</v>
      </c>
      <c r="H65" s="26">
        <f>+H64*0.3</f>
        <v>900</v>
      </c>
    </row>
    <row r="66" spans="6:8" x14ac:dyDescent="0.2">
      <c r="F66" t="s">
        <v>48</v>
      </c>
      <c r="H66" s="26">
        <f>+H64*0.1</f>
        <v>300</v>
      </c>
    </row>
    <row r="67" spans="6:8" x14ac:dyDescent="0.2">
      <c r="F67" t="s">
        <v>47</v>
      </c>
      <c r="H67" s="26">
        <f>+H64*0.02</f>
        <v>60</v>
      </c>
    </row>
    <row r="68" spans="6:8" x14ac:dyDescent="0.2">
      <c r="F68" t="s">
        <v>41</v>
      </c>
      <c r="H68" s="26">
        <f>+H64-H65-H66-H67</f>
        <v>1740</v>
      </c>
    </row>
  </sheetData>
  <mergeCells count="1">
    <mergeCell ref="F61:G61"/>
  </mergeCells>
  <pageMargins left="0.7" right="0.7" top="0.75" bottom="0.75" header="0.3" footer="0.3"/>
  <pageSetup paperSize="9" scale="91" orientation="portrait" r:id="rId1"/>
  <rowBreaks count="1" manualBreakCount="1">
    <brk id="53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2412-FAD7-499E-8109-6EF05F39F193}">
  <dimension ref="A1:G28"/>
  <sheetViews>
    <sheetView showGridLines="0" view="pageBreakPreview" topLeftCell="A16" zoomScale="115" zoomScaleNormal="115" zoomScaleSheetLayoutView="115" workbookViewId="0">
      <selection activeCell="G9" sqref="G9"/>
    </sheetView>
  </sheetViews>
  <sheetFormatPr defaultColWidth="9.125" defaultRowHeight="17.25" x14ac:dyDescent="0.35"/>
  <cols>
    <col min="1" max="1" width="5.375" style="35" customWidth="1"/>
    <col min="2" max="2" width="21.125" style="35" customWidth="1"/>
    <col min="3" max="3" width="15.625" style="35" customWidth="1"/>
    <col min="4" max="4" width="3.875" style="35" customWidth="1"/>
    <col min="5" max="5" width="15.5" style="35" customWidth="1"/>
    <col min="6" max="6" width="15.75" style="46" customWidth="1"/>
    <col min="7" max="7" width="16" style="35" customWidth="1"/>
    <col min="8" max="8" width="18" style="35" customWidth="1"/>
    <col min="9" max="16384" width="9.125" style="35"/>
  </cols>
  <sheetData>
    <row r="1" spans="1:7" ht="25.5" x14ac:dyDescent="0.5">
      <c r="A1" s="187" t="s">
        <v>0</v>
      </c>
      <c r="B1" s="187"/>
      <c r="C1" s="187"/>
      <c r="D1" s="187"/>
      <c r="E1" s="187"/>
      <c r="F1" s="44"/>
      <c r="G1" s="34"/>
    </row>
    <row r="2" spans="1:7" ht="25.5" x14ac:dyDescent="0.5">
      <c r="A2" s="187" t="s">
        <v>67</v>
      </c>
      <c r="B2" s="187"/>
      <c r="C2" s="187"/>
      <c r="D2" s="187"/>
      <c r="E2" s="187"/>
      <c r="F2" s="45"/>
      <c r="G2" s="33"/>
    </row>
    <row r="3" spans="1:7" ht="25.5" x14ac:dyDescent="0.5">
      <c r="A3" s="187" t="s">
        <v>68</v>
      </c>
      <c r="B3" s="187"/>
      <c r="C3" s="187"/>
      <c r="D3" s="187"/>
      <c r="E3" s="187"/>
      <c r="F3" s="45"/>
      <c r="G3" s="33"/>
    </row>
    <row r="4" spans="1:7" ht="15" customHeight="1" x14ac:dyDescent="0.5">
      <c r="A4" s="33"/>
      <c r="B4" s="33"/>
      <c r="C4" s="33"/>
      <c r="D4" s="33"/>
      <c r="E4" s="33"/>
      <c r="F4" s="45"/>
      <c r="G4" s="33"/>
    </row>
    <row r="5" spans="1:7" s="36" customFormat="1" ht="22.5" x14ac:dyDescent="0.45">
      <c r="A5" s="36" t="s">
        <v>69</v>
      </c>
      <c r="E5" s="37">
        <f>[1]รายได้!H55</f>
        <v>539527</v>
      </c>
      <c r="F5" s="38" t="s">
        <v>104</v>
      </c>
      <c r="G5" s="38"/>
    </row>
    <row r="6" spans="1:7" s="36" customFormat="1" ht="22.5" x14ac:dyDescent="0.45">
      <c r="B6" s="43" t="s">
        <v>86</v>
      </c>
      <c r="E6" s="37"/>
      <c r="F6" s="38" t="s">
        <v>87</v>
      </c>
      <c r="G6" s="38"/>
    </row>
    <row r="7" spans="1:7" s="36" customFormat="1" ht="22.5" x14ac:dyDescent="0.45">
      <c r="A7" s="36" t="s">
        <v>70</v>
      </c>
      <c r="B7" s="36" t="s">
        <v>71</v>
      </c>
      <c r="F7" s="43"/>
    </row>
    <row r="8" spans="1:7" s="36" customFormat="1" ht="22.5" x14ac:dyDescent="0.45">
      <c r="B8" s="36" t="s">
        <v>72</v>
      </c>
      <c r="C8" s="39">
        <f>[1]ค่าแรง!D189</f>
        <v>1065166</v>
      </c>
      <c r="F8" s="188" t="s">
        <v>95</v>
      </c>
    </row>
    <row r="9" spans="1:7" s="36" customFormat="1" ht="22.5" x14ac:dyDescent="0.45">
      <c r="B9" s="36" t="s">
        <v>73</v>
      </c>
      <c r="C9" s="39" t="s">
        <v>89</v>
      </c>
      <c r="F9" s="188"/>
    </row>
    <row r="10" spans="1:7" s="36" customFormat="1" ht="22.5" x14ac:dyDescent="0.45">
      <c r="B10" s="36" t="s">
        <v>74</v>
      </c>
      <c r="C10" s="39">
        <v>60500</v>
      </c>
      <c r="F10" s="188"/>
    </row>
    <row r="11" spans="1:7" s="36" customFormat="1" ht="22.5" x14ac:dyDescent="0.45">
      <c r="B11" s="36" t="s">
        <v>75</v>
      </c>
      <c r="C11" s="39">
        <v>5000</v>
      </c>
      <c r="F11" s="188"/>
    </row>
    <row r="12" spans="1:7" s="36" customFormat="1" ht="22.5" x14ac:dyDescent="0.45">
      <c r="B12" s="36" t="s">
        <v>76</v>
      </c>
      <c r="C12" s="39">
        <v>750</v>
      </c>
      <c r="F12" s="188"/>
    </row>
    <row r="13" spans="1:7" s="36" customFormat="1" ht="22.5" x14ac:dyDescent="0.45">
      <c r="B13" s="36" t="s">
        <v>77</v>
      </c>
      <c r="C13" s="39" t="s">
        <v>89</v>
      </c>
      <c r="F13" s="188"/>
    </row>
    <row r="14" spans="1:7" s="36" customFormat="1" ht="22.5" x14ac:dyDescent="0.45">
      <c r="B14" s="36" t="s">
        <v>78</v>
      </c>
      <c r="C14" s="39" t="s">
        <v>89</v>
      </c>
      <c r="F14" s="188"/>
    </row>
    <row r="15" spans="1:7" s="36" customFormat="1" ht="22.5" x14ac:dyDescent="0.45">
      <c r="B15" s="36" t="s">
        <v>79</v>
      </c>
      <c r="C15" s="39"/>
      <c r="F15" s="188"/>
    </row>
    <row r="16" spans="1:7" s="36" customFormat="1" ht="22.5" x14ac:dyDescent="0.45">
      <c r="B16" s="36" t="s">
        <v>80</v>
      </c>
      <c r="C16" s="39">
        <v>5000</v>
      </c>
      <c r="F16" s="188"/>
    </row>
    <row r="17" spans="1:6" s="36" customFormat="1" ht="22.5" x14ac:dyDescent="0.45">
      <c r="B17" s="36" t="s">
        <v>81</v>
      </c>
      <c r="C17" s="39">
        <v>1000</v>
      </c>
      <c r="F17" s="188"/>
    </row>
    <row r="18" spans="1:6" s="36" customFormat="1" ht="22.5" x14ac:dyDescent="0.45">
      <c r="B18" s="36" t="s">
        <v>82</v>
      </c>
      <c r="C18" s="39">
        <v>0</v>
      </c>
      <c r="F18" s="188"/>
    </row>
    <row r="19" spans="1:6" s="36" customFormat="1" ht="22.5" x14ac:dyDescent="0.45">
      <c r="B19" s="36" t="s">
        <v>83</v>
      </c>
      <c r="C19" s="39"/>
      <c r="F19" s="188"/>
    </row>
    <row r="20" spans="1:6" s="36" customFormat="1" ht="22.5" x14ac:dyDescent="0.45">
      <c r="B20" s="36" t="s">
        <v>84</v>
      </c>
      <c r="C20" s="39" t="s">
        <v>89</v>
      </c>
      <c r="E20" s="40">
        <f>SUM(C8:C20)</f>
        <v>1137416</v>
      </c>
      <c r="F20" s="188"/>
    </row>
    <row r="21" spans="1:6" s="36" customFormat="1" ht="23.25" thickBot="1" x14ac:dyDescent="0.5">
      <c r="A21" s="36" t="s">
        <v>85</v>
      </c>
      <c r="E21" s="41">
        <f>E5-E20</f>
        <v>-597889</v>
      </c>
      <c r="F21" s="46" t="s">
        <v>88</v>
      </c>
    </row>
    <row r="22" spans="1:6" ht="18" thickTop="1" x14ac:dyDescent="0.35"/>
    <row r="28" spans="1:6" s="42" customFormat="1" x14ac:dyDescent="0.35">
      <c r="B28" s="47"/>
      <c r="F28" s="46"/>
    </row>
  </sheetData>
  <mergeCells count="4">
    <mergeCell ref="A1:E1"/>
    <mergeCell ref="A2:E2"/>
    <mergeCell ref="A3:E3"/>
    <mergeCell ref="F8:F20"/>
  </mergeCells>
  <pageMargins left="0.7" right="0.7" top="0.75" bottom="0.75" header="0.3" footer="0.3"/>
  <pageSetup paperSize="9" scale="8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E7E0-721F-4A15-9E22-001CB2F4601E}">
  <dimension ref="A2"/>
  <sheetViews>
    <sheetView topLeftCell="A43" zoomScale="220" zoomScaleNormal="220" workbookViewId="0">
      <selection activeCell="K27" sqref="K27"/>
    </sheetView>
  </sheetViews>
  <sheetFormatPr defaultRowHeight="14.25" x14ac:dyDescent="0.2"/>
  <sheetData>
    <row r="2" spans="1:1" x14ac:dyDescent="0.2">
      <c r="A2" t="s">
        <v>94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F9B3-B322-4A1D-A6D7-FEDC9359A492}">
  <dimension ref="J49"/>
  <sheetViews>
    <sheetView topLeftCell="A37" zoomScale="175" zoomScaleNormal="175" workbookViewId="0">
      <selection activeCell="L35" sqref="L35"/>
    </sheetView>
  </sheetViews>
  <sheetFormatPr defaultRowHeight="14.25" x14ac:dyDescent="0.2"/>
  <sheetData>
    <row r="49" spans="10:10" x14ac:dyDescent="0.2">
      <c r="J49" t="s">
        <v>202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7ABC-1700-4E61-B325-33C3CFFDD2A1}">
  <dimension ref="A1:A5"/>
  <sheetViews>
    <sheetView view="pageBreakPreview" zoomScale="175" zoomScaleNormal="190" zoomScaleSheetLayoutView="175" workbookViewId="0">
      <selection activeCell="I20" sqref="I20"/>
    </sheetView>
  </sheetViews>
  <sheetFormatPr defaultRowHeight="14.25" x14ac:dyDescent="0.2"/>
  <sheetData>
    <row r="1" spans="1:1" x14ac:dyDescent="0.2">
      <c r="A1" t="s">
        <v>96</v>
      </c>
    </row>
    <row r="2" spans="1:1" x14ac:dyDescent="0.2">
      <c r="A2" t="s">
        <v>97</v>
      </c>
    </row>
    <row r="3" spans="1:1" x14ac:dyDescent="0.2">
      <c r="A3" t="s">
        <v>98</v>
      </c>
    </row>
    <row r="4" spans="1:1" x14ac:dyDescent="0.2">
      <c r="A4" t="s">
        <v>99</v>
      </c>
    </row>
    <row r="5" spans="1:1" x14ac:dyDescent="0.2">
      <c r="A5" t="s">
        <v>100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84122-8949-4166-8733-08F6EE751013}">
  <dimension ref="A1:A5"/>
  <sheetViews>
    <sheetView view="pageBreakPreview" zoomScale="175" zoomScaleNormal="190" zoomScaleSheetLayoutView="175" workbookViewId="0">
      <selection activeCell="I18" sqref="I18"/>
    </sheetView>
  </sheetViews>
  <sheetFormatPr defaultRowHeight="14.25" x14ac:dyDescent="0.2"/>
  <sheetData>
    <row r="1" spans="1:1" x14ac:dyDescent="0.2">
      <c r="A1" t="s">
        <v>96</v>
      </c>
    </row>
    <row r="2" spans="1:1" x14ac:dyDescent="0.2">
      <c r="A2" t="s">
        <v>103</v>
      </c>
    </row>
    <row r="3" spans="1:1" x14ac:dyDescent="0.2">
      <c r="A3" t="s">
        <v>98</v>
      </c>
    </row>
    <row r="4" spans="1:1" x14ac:dyDescent="0.2">
      <c r="A4" t="s">
        <v>102</v>
      </c>
    </row>
    <row r="5" spans="1:1" x14ac:dyDescent="0.2">
      <c r="A5" t="s">
        <v>101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D160-055F-4763-A415-3FDC50C7C270}">
  <dimension ref="A1:BV73"/>
  <sheetViews>
    <sheetView tabSelected="1" view="pageBreakPreview" topLeftCell="A71" zoomScale="235" zoomScaleNormal="85" zoomScaleSheetLayoutView="235" workbookViewId="0">
      <selection activeCell="I73" sqref="I73"/>
    </sheetView>
  </sheetViews>
  <sheetFormatPr defaultColWidth="7.875" defaultRowHeight="14.25" x14ac:dyDescent="0.2"/>
  <cols>
    <col min="1" max="1" width="2.375" customWidth="1"/>
    <col min="2" max="2" width="2" customWidth="1"/>
    <col min="3" max="3" width="2.875" customWidth="1"/>
    <col min="4" max="4" width="3.375" customWidth="1"/>
    <col min="5" max="6" width="6.75" customWidth="1"/>
    <col min="7" max="7" width="5" customWidth="1"/>
    <col min="8" max="8" width="2.375" customWidth="1"/>
    <col min="9" max="9" width="10.25" customWidth="1"/>
    <col min="10" max="10" width="2.375" customWidth="1"/>
    <col min="11" max="11" width="10.25" customWidth="1"/>
    <col min="12" max="12" width="4.125" customWidth="1"/>
    <col min="13" max="13" width="2.375" customWidth="1"/>
    <col min="14" max="14" width="9.375" customWidth="1"/>
    <col min="15" max="15" width="2.375" customWidth="1"/>
    <col min="16" max="16" width="9.375" customWidth="1"/>
    <col min="17" max="17" width="2.375" customWidth="1"/>
    <col min="18" max="18" width="9.375" customWidth="1"/>
    <col min="19" max="19" width="10.5" customWidth="1"/>
    <col min="20" max="20" width="2.375" customWidth="1"/>
    <col min="21" max="21" width="2" customWidth="1"/>
    <col min="22" max="22" width="2.875" customWidth="1"/>
    <col min="23" max="23" width="3.375" customWidth="1"/>
    <col min="24" max="25" width="6.75" customWidth="1"/>
    <col min="26" max="26" width="5" customWidth="1"/>
    <col min="27" max="27" width="2.375" customWidth="1"/>
    <col min="28" max="28" width="10.25" customWidth="1"/>
    <col min="29" max="29" width="2.375" customWidth="1"/>
    <col min="30" max="30" width="10.25" customWidth="1"/>
    <col min="31" max="31" width="4.125" customWidth="1"/>
    <col min="32" max="32" width="2.375" customWidth="1"/>
    <col min="33" max="33" width="9.375" customWidth="1"/>
    <col min="34" max="34" width="2.375" customWidth="1"/>
    <col min="35" max="35" width="9.375" customWidth="1"/>
    <col min="36" max="36" width="2.375" customWidth="1"/>
    <col min="37" max="37" width="9.375" customWidth="1"/>
    <col min="38" max="38" width="2.375" customWidth="1"/>
    <col min="39" max="39" width="2" customWidth="1"/>
    <col min="40" max="40" width="2.875" customWidth="1"/>
    <col min="41" max="41" width="3.375" customWidth="1"/>
    <col min="42" max="43" width="6.75" customWidth="1"/>
    <col min="44" max="44" width="5" customWidth="1"/>
    <col min="45" max="45" width="2.375" customWidth="1"/>
    <col min="46" max="46" width="10.25" customWidth="1"/>
    <col min="47" max="47" width="2.375" customWidth="1"/>
    <col min="48" max="48" width="10.25" customWidth="1"/>
    <col min="49" max="49" width="4.125" customWidth="1"/>
    <col min="50" max="50" width="2.375" customWidth="1"/>
    <col min="51" max="51" width="9.375" customWidth="1"/>
    <col min="52" max="52" width="2.375" customWidth="1"/>
    <col min="53" max="53" width="9.375" customWidth="1"/>
    <col min="54" max="54" width="2.375" customWidth="1"/>
    <col min="55" max="56" width="9.375" customWidth="1"/>
    <col min="57" max="57" width="2.375" customWidth="1"/>
    <col min="58" max="58" width="2" customWidth="1"/>
    <col min="59" max="59" width="2.875" customWidth="1"/>
    <col min="60" max="60" width="3.375" customWidth="1"/>
    <col min="61" max="62" width="6.75" customWidth="1"/>
    <col min="63" max="63" width="5" customWidth="1"/>
    <col min="64" max="64" width="2.375" customWidth="1"/>
    <col min="65" max="65" width="10.25" customWidth="1"/>
    <col min="66" max="66" width="2.375" customWidth="1"/>
    <col min="67" max="67" width="10.25" customWidth="1"/>
    <col min="68" max="68" width="4.125" customWidth="1"/>
    <col min="69" max="69" width="2.375" customWidth="1"/>
    <col min="70" max="70" width="9.375" customWidth="1"/>
    <col min="71" max="71" width="2.375" customWidth="1"/>
    <col min="72" max="72" width="9.375" customWidth="1"/>
    <col min="73" max="73" width="2.375" customWidth="1"/>
    <col min="74" max="74" width="9.375" customWidth="1"/>
  </cols>
  <sheetData>
    <row r="1" spans="1:74" x14ac:dyDescent="0.2">
      <c r="A1" s="48" t="s">
        <v>105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9" t="s">
        <v>106</v>
      </c>
      <c r="T1" s="50" t="s">
        <v>107</v>
      </c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51" t="s">
        <v>108</v>
      </c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49" t="s">
        <v>106</v>
      </c>
      <c r="BE1" s="51" t="s">
        <v>109</v>
      </c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</row>
    <row r="2" spans="1:74" ht="18.600000000000001" customHeight="1" x14ac:dyDescent="0.3">
      <c r="A2" s="53" t="s">
        <v>110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5" t="s">
        <v>111</v>
      </c>
      <c r="Q2" s="56"/>
      <c r="R2" s="57"/>
      <c r="T2" s="53" t="s">
        <v>110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5" t="s">
        <v>111</v>
      </c>
      <c r="AJ2" s="56"/>
      <c r="AK2" s="57"/>
      <c r="AL2" s="53" t="s">
        <v>110</v>
      </c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5" t="s">
        <v>111</v>
      </c>
      <c r="BB2" s="56"/>
      <c r="BC2" s="57"/>
      <c r="BE2" s="53" t="s">
        <v>110</v>
      </c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5" t="s">
        <v>111</v>
      </c>
      <c r="BU2" s="56"/>
      <c r="BV2" s="57"/>
    </row>
    <row r="3" spans="1:74" ht="15.75" x14ac:dyDescent="0.25">
      <c r="A3" s="58" t="s">
        <v>112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60" t="s">
        <v>4</v>
      </c>
      <c r="Q3" s="61"/>
      <c r="R3" s="62"/>
      <c r="T3" s="58" t="s">
        <v>112</v>
      </c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60" t="s">
        <v>4</v>
      </c>
      <c r="AJ3" s="63">
        <f>$Q3</f>
        <v>0</v>
      </c>
      <c r="AK3" s="64"/>
      <c r="AL3" s="58" t="s">
        <v>112</v>
      </c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60" t="s">
        <v>4</v>
      </c>
      <c r="BB3" s="63">
        <f>$Q3</f>
        <v>0</v>
      </c>
      <c r="BC3" s="64"/>
      <c r="BE3" s="58" t="s">
        <v>112</v>
      </c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60" t="s">
        <v>4</v>
      </c>
      <c r="BU3" s="63">
        <f>$Q3</f>
        <v>0</v>
      </c>
      <c r="BV3" s="64"/>
    </row>
    <row r="4" spans="1:74" ht="5.0999999999999996" customHeight="1" x14ac:dyDescent="0.2"/>
    <row r="5" spans="1:74" ht="15" customHeight="1" x14ac:dyDescent="0.3">
      <c r="A5" s="65" t="s">
        <v>113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5"/>
      <c r="O5" s="55" t="s">
        <v>114</v>
      </c>
      <c r="P5" s="66" t="s">
        <v>115</v>
      </c>
      <c r="Q5" s="67"/>
      <c r="R5" s="68"/>
      <c r="T5" s="65" t="s">
        <v>113</v>
      </c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5"/>
      <c r="AG5" s="69"/>
      <c r="AH5" s="55" t="s">
        <v>114</v>
      </c>
      <c r="AI5" s="70" t="str">
        <f>$P5</f>
        <v>- ---- ----- -- -</v>
      </c>
      <c r="AJ5" s="67"/>
      <c r="AK5" s="68"/>
      <c r="AL5" s="65" t="s">
        <v>113</v>
      </c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5"/>
      <c r="AY5" s="69"/>
      <c r="AZ5" s="55" t="s">
        <v>114</v>
      </c>
      <c r="BA5" s="70" t="str">
        <f>$P5</f>
        <v>- ---- ----- -- -</v>
      </c>
      <c r="BB5" s="67"/>
      <c r="BC5" s="68"/>
      <c r="BE5" s="65" t="s">
        <v>113</v>
      </c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5"/>
      <c r="BR5" s="69"/>
      <c r="BS5" s="55" t="s">
        <v>114</v>
      </c>
      <c r="BT5" s="70" t="str">
        <f>$P5</f>
        <v>- ---- ----- -- -</v>
      </c>
      <c r="BU5" s="67"/>
      <c r="BV5" s="68"/>
    </row>
    <row r="6" spans="1:74" ht="21" customHeight="1" x14ac:dyDescent="0.3">
      <c r="A6" s="71" t="s">
        <v>116</v>
      </c>
      <c r="C6" s="72" t="s">
        <v>0</v>
      </c>
      <c r="D6" s="72"/>
      <c r="E6" s="72"/>
      <c r="F6" s="72"/>
      <c r="G6" s="72"/>
      <c r="H6" s="72"/>
      <c r="I6" s="72"/>
      <c r="J6" s="72"/>
      <c r="K6" s="72"/>
      <c r="N6" s="30"/>
      <c r="O6" s="30" t="s">
        <v>117</v>
      </c>
      <c r="P6" s="73" t="s">
        <v>118</v>
      </c>
      <c r="Q6" s="74"/>
      <c r="R6" s="75"/>
      <c r="T6" s="71" t="s">
        <v>116</v>
      </c>
      <c r="V6" s="76" t="str">
        <f>$C6</f>
        <v>บริษัท เอ็นพีเค เซอร์วิส แอนด์ ซัพพลาย จำกัด</v>
      </c>
      <c r="W6" s="76"/>
      <c r="X6" s="76"/>
      <c r="Y6" s="76"/>
      <c r="Z6" s="76"/>
      <c r="AA6" s="76"/>
      <c r="AB6" s="76"/>
      <c r="AC6" s="76"/>
      <c r="AD6" s="76"/>
      <c r="AF6" s="30"/>
      <c r="AG6" s="77"/>
      <c r="AH6" s="30" t="s">
        <v>117</v>
      </c>
      <c r="AI6" s="78" t="str">
        <f>$P6</f>
        <v>0 1055 55161 08 4</v>
      </c>
      <c r="AJ6" s="74"/>
      <c r="AK6" s="75"/>
      <c r="AL6" s="71" t="s">
        <v>116</v>
      </c>
      <c r="AN6" s="76" t="str">
        <f>$C6</f>
        <v>บริษัท เอ็นพีเค เซอร์วิส แอนด์ ซัพพลาย จำกัด</v>
      </c>
      <c r="AO6" s="76"/>
      <c r="AP6" s="76"/>
      <c r="AQ6" s="76"/>
      <c r="AR6" s="76"/>
      <c r="AS6" s="76"/>
      <c r="AT6" s="76"/>
      <c r="AU6" s="76"/>
      <c r="AV6" s="76"/>
      <c r="AX6" s="30"/>
      <c r="AY6" s="77"/>
      <c r="AZ6" s="30" t="s">
        <v>117</v>
      </c>
      <c r="BA6" s="78" t="str">
        <f>$P6</f>
        <v>0 1055 55161 08 4</v>
      </c>
      <c r="BB6" s="74"/>
      <c r="BC6" s="75"/>
      <c r="BE6" s="71" t="s">
        <v>116</v>
      </c>
      <c r="BG6" s="76" t="str">
        <f>$C6</f>
        <v>บริษัท เอ็นพีเค เซอร์วิส แอนด์ ซัพพลาย จำกัด</v>
      </c>
      <c r="BH6" s="76"/>
      <c r="BI6" s="76"/>
      <c r="BJ6" s="76"/>
      <c r="BK6" s="76"/>
      <c r="BL6" s="76"/>
      <c r="BM6" s="76"/>
      <c r="BN6" s="76"/>
      <c r="BO6" s="76"/>
      <c r="BQ6" s="30"/>
      <c r="BR6" s="77"/>
      <c r="BS6" s="30" t="s">
        <v>117</v>
      </c>
      <c r="BT6" s="78" t="str">
        <f>$P6</f>
        <v>0 1055 55161 08 4</v>
      </c>
      <c r="BU6" s="74"/>
      <c r="BV6" s="75"/>
    </row>
    <row r="7" spans="1:74" x14ac:dyDescent="0.2">
      <c r="A7" s="79"/>
      <c r="C7" s="80" t="s">
        <v>119</v>
      </c>
      <c r="R7" s="81"/>
      <c r="T7" s="79"/>
      <c r="V7" s="80" t="s">
        <v>119</v>
      </c>
      <c r="AK7" s="81"/>
      <c r="AL7" s="79"/>
      <c r="AN7" s="80" t="s">
        <v>119</v>
      </c>
      <c r="BC7" s="81"/>
      <c r="BE7" s="79"/>
      <c r="BG7" s="80" t="s">
        <v>119</v>
      </c>
      <c r="BV7" s="81"/>
    </row>
    <row r="8" spans="1:74" ht="21" customHeight="1" x14ac:dyDescent="0.2">
      <c r="A8" s="71" t="s">
        <v>120</v>
      </c>
      <c r="C8" s="72" t="s">
        <v>121</v>
      </c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82"/>
      <c r="P8" s="82"/>
      <c r="Q8" s="82"/>
      <c r="R8" s="83"/>
      <c r="T8" s="71" t="s">
        <v>120</v>
      </c>
      <c r="V8" s="76" t="str">
        <f>$C8</f>
        <v>210/19  หมู่ 4 ตำบลสนามชัย  อำเภอเมืองสุพรรณบุรี จังหวัดสุพรรณบุรี 72000</v>
      </c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84"/>
      <c r="AI8" s="84"/>
      <c r="AJ8" s="84"/>
      <c r="AK8" s="85"/>
      <c r="AL8" s="71" t="s">
        <v>120</v>
      </c>
      <c r="AN8" s="76" t="str">
        <f>$C8</f>
        <v>210/19  หมู่ 4 ตำบลสนามชัย  อำเภอเมืองสุพรรณบุรี จังหวัดสุพรรณบุรี 72000</v>
      </c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84"/>
      <c r="BA8" s="84"/>
      <c r="BB8" s="84"/>
      <c r="BC8" s="85"/>
      <c r="BE8" s="71" t="s">
        <v>120</v>
      </c>
      <c r="BG8" s="76" t="str">
        <f>$C8</f>
        <v>210/19  หมู่ 4 ตำบลสนามชัย  อำเภอเมืองสุพรรณบุรี จังหวัดสุพรรณบุรี 72000</v>
      </c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84"/>
      <c r="BT8" s="84"/>
      <c r="BU8" s="84"/>
      <c r="BV8" s="85"/>
    </row>
    <row r="9" spans="1:74" x14ac:dyDescent="0.2">
      <c r="A9" s="86"/>
      <c r="B9" s="87"/>
      <c r="C9" s="88" t="s">
        <v>122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9"/>
      <c r="T9" s="86"/>
      <c r="U9" s="87"/>
      <c r="V9" s="88" t="s">
        <v>122</v>
      </c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9"/>
      <c r="AL9" s="86"/>
      <c r="AM9" s="87"/>
      <c r="AN9" s="88" t="s">
        <v>122</v>
      </c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9"/>
      <c r="BE9" s="86"/>
      <c r="BF9" s="87"/>
      <c r="BG9" s="88" t="s">
        <v>122</v>
      </c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9"/>
    </row>
    <row r="10" spans="1:74" ht="5.0999999999999996" customHeight="1" x14ac:dyDescent="0.2"/>
    <row r="11" spans="1:74" ht="15" customHeight="1" x14ac:dyDescent="0.3">
      <c r="A11" s="65" t="s">
        <v>123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5"/>
      <c r="N11" s="69"/>
      <c r="O11" s="55" t="s">
        <v>114</v>
      </c>
      <c r="P11" s="66" t="s">
        <v>115</v>
      </c>
      <c r="Q11" s="67"/>
      <c r="R11" s="68"/>
      <c r="T11" s="65" t="s">
        <v>123</v>
      </c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5"/>
      <c r="AG11" s="69"/>
      <c r="AH11" s="55" t="s">
        <v>114</v>
      </c>
      <c r="AI11" s="70" t="str">
        <f>$P11</f>
        <v>- ---- ----- -- -</v>
      </c>
      <c r="AJ11" s="67"/>
      <c r="AK11" s="68"/>
      <c r="AL11" s="65" t="s">
        <v>123</v>
      </c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5"/>
      <c r="AY11" s="69"/>
      <c r="AZ11" s="55" t="s">
        <v>114</v>
      </c>
      <c r="BA11" s="70" t="str">
        <f>$P11</f>
        <v>- ---- ----- -- -</v>
      </c>
      <c r="BB11" s="67"/>
      <c r="BC11" s="68"/>
      <c r="BE11" s="65" t="s">
        <v>123</v>
      </c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5"/>
      <c r="BR11" s="69"/>
      <c r="BS11" s="55" t="s">
        <v>114</v>
      </c>
      <c r="BT11" s="70" t="str">
        <f>$P11</f>
        <v>- ---- ----- -- -</v>
      </c>
      <c r="BU11" s="67"/>
      <c r="BV11" s="68"/>
    </row>
    <row r="12" spans="1:74" ht="21" customHeight="1" x14ac:dyDescent="0.3">
      <c r="A12" s="71" t="s">
        <v>116</v>
      </c>
      <c r="C12" s="72" t="s">
        <v>124</v>
      </c>
      <c r="D12" s="72"/>
      <c r="E12" s="72"/>
      <c r="F12" s="72"/>
      <c r="G12" s="72"/>
      <c r="H12" s="72"/>
      <c r="I12" s="72"/>
      <c r="J12" s="72"/>
      <c r="K12" s="72"/>
      <c r="M12" s="30"/>
      <c r="N12" s="77"/>
      <c r="O12" s="30" t="s">
        <v>117</v>
      </c>
      <c r="P12" s="90" t="s">
        <v>125</v>
      </c>
      <c r="Q12" s="74"/>
      <c r="R12" s="75"/>
      <c r="T12" s="71" t="s">
        <v>116</v>
      </c>
      <c r="V12" s="76" t="str">
        <f>$C12</f>
        <v>ห้างหุ้นส่วนจำกัด 893 เอ็น.ที.ดีเวลล็อปเม้น</v>
      </c>
      <c r="W12" s="76"/>
      <c r="X12" s="76"/>
      <c r="Y12" s="76"/>
      <c r="Z12" s="76"/>
      <c r="AA12" s="76"/>
      <c r="AB12" s="76"/>
      <c r="AC12" s="76"/>
      <c r="AD12" s="76"/>
      <c r="AF12" s="30"/>
      <c r="AG12" s="77"/>
      <c r="AH12" s="30" t="s">
        <v>117</v>
      </c>
      <c r="AI12" s="78" t="str">
        <f>$P12</f>
        <v>0 1335 65004 80 0</v>
      </c>
      <c r="AJ12" s="74"/>
      <c r="AK12" s="75"/>
      <c r="AL12" s="71" t="s">
        <v>116</v>
      </c>
      <c r="AN12" s="76" t="str">
        <f>$C12</f>
        <v>ห้างหุ้นส่วนจำกัด 893 เอ็น.ที.ดีเวลล็อปเม้น</v>
      </c>
      <c r="AO12" s="76"/>
      <c r="AP12" s="76"/>
      <c r="AQ12" s="76"/>
      <c r="AR12" s="76"/>
      <c r="AS12" s="76"/>
      <c r="AT12" s="76"/>
      <c r="AU12" s="76"/>
      <c r="AV12" s="76"/>
      <c r="AX12" s="30"/>
      <c r="AY12" s="77"/>
      <c r="AZ12" s="30" t="s">
        <v>117</v>
      </c>
      <c r="BA12" s="78" t="str">
        <f>$P12</f>
        <v>0 1335 65004 80 0</v>
      </c>
      <c r="BB12" s="74"/>
      <c r="BC12" s="75"/>
      <c r="BE12" s="71" t="s">
        <v>116</v>
      </c>
      <c r="BG12" s="76" t="str">
        <f>$C12</f>
        <v>ห้างหุ้นส่วนจำกัด 893 เอ็น.ที.ดีเวลล็อปเม้น</v>
      </c>
      <c r="BH12" s="76"/>
      <c r="BI12" s="76"/>
      <c r="BJ12" s="76"/>
      <c r="BK12" s="76"/>
      <c r="BL12" s="76"/>
      <c r="BM12" s="76"/>
      <c r="BN12" s="76"/>
      <c r="BO12" s="76"/>
      <c r="BQ12" s="30"/>
      <c r="BR12" s="77"/>
      <c r="BS12" s="30" t="s">
        <v>117</v>
      </c>
      <c r="BT12" s="78" t="str">
        <f>$P12</f>
        <v>0 1335 65004 80 0</v>
      </c>
      <c r="BU12" s="74"/>
      <c r="BV12" s="75"/>
    </row>
    <row r="13" spans="1:74" x14ac:dyDescent="0.2">
      <c r="A13" s="79"/>
      <c r="C13" s="80" t="s">
        <v>119</v>
      </c>
      <c r="R13" s="81"/>
      <c r="T13" s="79"/>
      <c r="V13" s="80" t="s">
        <v>119</v>
      </c>
      <c r="AK13" s="81"/>
      <c r="AL13" s="79"/>
      <c r="AN13" s="80" t="s">
        <v>119</v>
      </c>
      <c r="BC13" s="81"/>
      <c r="BE13" s="79"/>
      <c r="BG13" s="80" t="s">
        <v>119</v>
      </c>
      <c r="BV13" s="81"/>
    </row>
    <row r="14" spans="1:74" ht="21" customHeight="1" x14ac:dyDescent="0.2">
      <c r="A14" s="71" t="s">
        <v>120</v>
      </c>
      <c r="C14" s="72" t="s">
        <v>126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82"/>
      <c r="P14" s="82"/>
      <c r="Q14" s="82"/>
      <c r="R14" s="83"/>
      <c r="T14" s="71" t="s">
        <v>120</v>
      </c>
      <c r="V14" s="76" t="str">
        <f>$C14</f>
        <v>101/7 หมู่ 7 ตำบลหน้าไม้ อำเภอลาดหลุมแก้ว จังหวัดปทุมธานี  12140</v>
      </c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84"/>
      <c r="AI14" s="84"/>
      <c r="AJ14" s="84"/>
      <c r="AK14" s="85"/>
      <c r="AL14" s="71" t="s">
        <v>120</v>
      </c>
      <c r="AN14" s="76" t="str">
        <f>$C14</f>
        <v>101/7 หมู่ 7 ตำบลหน้าไม้ อำเภอลาดหลุมแก้ว จังหวัดปทุมธานี  12140</v>
      </c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84"/>
      <c r="BA14" s="84"/>
      <c r="BB14" s="84"/>
      <c r="BC14" s="85"/>
      <c r="BE14" s="71" t="s">
        <v>120</v>
      </c>
      <c r="BG14" s="76" t="str">
        <f>$C14</f>
        <v>101/7 หมู่ 7 ตำบลหน้าไม้ อำเภอลาดหลุมแก้ว จังหวัดปทุมธานี  12140</v>
      </c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84"/>
      <c r="BT14" s="84"/>
      <c r="BU14" s="84"/>
      <c r="BV14" s="85"/>
    </row>
    <row r="15" spans="1:74" ht="15" thickBot="1" x14ac:dyDescent="0.25">
      <c r="A15" s="79"/>
      <c r="C15" s="80" t="s">
        <v>122</v>
      </c>
      <c r="R15" s="81"/>
      <c r="T15" s="79"/>
      <c r="V15" s="80" t="s">
        <v>122</v>
      </c>
      <c r="AK15" s="81"/>
      <c r="AL15" s="79"/>
      <c r="AN15" s="80" t="s">
        <v>122</v>
      </c>
      <c r="BC15" s="81"/>
      <c r="BE15" s="79"/>
      <c r="BG15" s="80" t="s">
        <v>122</v>
      </c>
      <c r="BV15" s="81"/>
    </row>
    <row r="16" spans="1:74" ht="15.95" customHeight="1" thickBot="1" x14ac:dyDescent="0.3">
      <c r="A16" s="91" t="s">
        <v>127</v>
      </c>
      <c r="D16" s="92"/>
      <c r="E16" s="93"/>
      <c r="F16" s="94" t="s">
        <v>128</v>
      </c>
      <c r="H16" s="95"/>
      <c r="I16" t="s">
        <v>129</v>
      </c>
      <c r="J16" s="95"/>
      <c r="K16" t="s">
        <v>130</v>
      </c>
      <c r="M16" s="95"/>
      <c r="N16" t="s">
        <v>131</v>
      </c>
      <c r="O16" s="95"/>
      <c r="P16" t="s">
        <v>132</v>
      </c>
      <c r="R16" s="81"/>
      <c r="T16" s="91" t="s">
        <v>127</v>
      </c>
      <c r="W16" s="92"/>
      <c r="X16" s="93"/>
      <c r="Y16" s="94" t="s">
        <v>128</v>
      </c>
      <c r="AA16" s="96">
        <f>$H16</f>
        <v>0</v>
      </c>
      <c r="AB16" t="s">
        <v>129</v>
      </c>
      <c r="AC16" s="96">
        <f>$J16</f>
        <v>0</v>
      </c>
      <c r="AD16" t="s">
        <v>130</v>
      </c>
      <c r="AF16" s="96">
        <f>$M16</f>
        <v>0</v>
      </c>
      <c r="AG16" t="s">
        <v>131</v>
      </c>
      <c r="AH16" s="96">
        <f>$O16</f>
        <v>0</v>
      </c>
      <c r="AI16" t="s">
        <v>132</v>
      </c>
      <c r="AK16" s="81"/>
      <c r="AL16" s="91" t="s">
        <v>127</v>
      </c>
      <c r="AO16" s="92"/>
      <c r="AP16" s="93"/>
      <c r="AQ16" s="94" t="s">
        <v>128</v>
      </c>
      <c r="AS16" s="96">
        <f>$H16</f>
        <v>0</v>
      </c>
      <c r="AT16" t="s">
        <v>129</v>
      </c>
      <c r="AU16" s="96">
        <f>$J16</f>
        <v>0</v>
      </c>
      <c r="AV16" t="s">
        <v>130</v>
      </c>
      <c r="AX16" s="96">
        <f>$M16</f>
        <v>0</v>
      </c>
      <c r="AY16" t="s">
        <v>131</v>
      </c>
      <c r="AZ16" s="96">
        <f>$O16</f>
        <v>0</v>
      </c>
      <c r="BA16" t="s">
        <v>132</v>
      </c>
      <c r="BC16" s="81"/>
      <c r="BE16" s="91" t="s">
        <v>127</v>
      </c>
      <c r="BH16" s="92"/>
      <c r="BI16" s="93"/>
      <c r="BJ16" s="94" t="s">
        <v>128</v>
      </c>
      <c r="BL16" s="96">
        <f>$H16</f>
        <v>0</v>
      </c>
      <c r="BM16" t="s">
        <v>129</v>
      </c>
      <c r="BN16" s="96">
        <f>$J16</f>
        <v>0</v>
      </c>
      <c r="BO16" t="s">
        <v>130</v>
      </c>
      <c r="BQ16" s="96">
        <f>$M16</f>
        <v>0</v>
      </c>
      <c r="BR16" t="s">
        <v>131</v>
      </c>
      <c r="BS16" s="96">
        <f>$O16</f>
        <v>0</v>
      </c>
      <c r="BT16" t="s">
        <v>132</v>
      </c>
      <c r="BV16" s="81"/>
    </row>
    <row r="17" spans="1:74" ht="6.95" customHeight="1" thickTop="1" thickBot="1" x14ac:dyDescent="0.25">
      <c r="A17" s="134" t="s">
        <v>133</v>
      </c>
      <c r="B17" s="135"/>
      <c r="C17" s="135"/>
      <c r="D17" s="135"/>
      <c r="E17" s="135"/>
      <c r="F17" s="135"/>
      <c r="G17" s="135"/>
      <c r="H17" s="97"/>
      <c r="J17" s="97"/>
      <c r="M17" s="97"/>
      <c r="O17" s="97"/>
      <c r="R17" s="81"/>
      <c r="T17" s="134" t="s">
        <v>133</v>
      </c>
      <c r="U17" s="135"/>
      <c r="V17" s="135"/>
      <c r="W17" s="135"/>
      <c r="X17" s="135"/>
      <c r="Y17" s="135"/>
      <c r="Z17" s="135"/>
      <c r="AA17" s="97"/>
      <c r="AC17" s="97"/>
      <c r="AF17" s="97"/>
      <c r="AH17" s="97"/>
      <c r="AK17" s="81"/>
      <c r="AL17" s="134" t="s">
        <v>133</v>
      </c>
      <c r="AM17" s="135"/>
      <c r="AN17" s="135"/>
      <c r="AO17" s="135"/>
      <c r="AP17" s="135"/>
      <c r="AQ17" s="135"/>
      <c r="AR17" s="135"/>
      <c r="AS17" s="97"/>
      <c r="AU17" s="97"/>
      <c r="AX17" s="97"/>
      <c r="AZ17" s="97"/>
      <c r="BC17" s="81"/>
      <c r="BE17" s="134" t="s">
        <v>133</v>
      </c>
      <c r="BF17" s="135"/>
      <c r="BG17" s="135"/>
      <c r="BH17" s="135"/>
      <c r="BI17" s="135"/>
      <c r="BJ17" s="135"/>
      <c r="BK17" s="135"/>
      <c r="BL17" s="97"/>
      <c r="BN17" s="97"/>
      <c r="BQ17" s="97"/>
      <c r="BS17" s="97"/>
      <c r="BV17" s="81"/>
    </row>
    <row r="18" spans="1:74" s="98" customFormat="1" ht="15.95" customHeight="1" thickBot="1" x14ac:dyDescent="0.25">
      <c r="A18" s="134"/>
      <c r="B18" s="135"/>
      <c r="C18" s="135"/>
      <c r="D18" s="135"/>
      <c r="E18" s="135"/>
      <c r="F18" s="135"/>
      <c r="G18" s="135"/>
      <c r="H18" s="95"/>
      <c r="I18" t="s">
        <v>134</v>
      </c>
      <c r="J18" s="95"/>
      <c r="K18" t="s">
        <v>135</v>
      </c>
      <c r="M18" s="95" t="s">
        <v>136</v>
      </c>
      <c r="N18" t="s">
        <v>137</v>
      </c>
      <c r="P18"/>
      <c r="R18" s="99"/>
      <c r="S18"/>
      <c r="T18" s="134"/>
      <c r="U18" s="135"/>
      <c r="V18" s="135"/>
      <c r="W18" s="135"/>
      <c r="X18" s="135"/>
      <c r="Y18" s="135"/>
      <c r="Z18" s="135"/>
      <c r="AA18" s="96">
        <f>$H18</f>
        <v>0</v>
      </c>
      <c r="AB18" t="s">
        <v>134</v>
      </c>
      <c r="AC18" s="96">
        <f>$J18</f>
        <v>0</v>
      </c>
      <c r="AD18" t="s">
        <v>135</v>
      </c>
      <c r="AF18" s="96" t="str">
        <f>$M18</f>
        <v>X</v>
      </c>
      <c r="AG18" t="s">
        <v>137</v>
      </c>
      <c r="AI18"/>
      <c r="AK18" s="99"/>
      <c r="AL18" s="134"/>
      <c r="AM18" s="135"/>
      <c r="AN18" s="135"/>
      <c r="AO18" s="135"/>
      <c r="AP18" s="135"/>
      <c r="AQ18" s="135"/>
      <c r="AR18" s="135"/>
      <c r="AS18" s="96">
        <f>$H18</f>
        <v>0</v>
      </c>
      <c r="AT18" t="s">
        <v>134</v>
      </c>
      <c r="AU18" s="96">
        <f>$J18</f>
        <v>0</v>
      </c>
      <c r="AV18" t="s">
        <v>135</v>
      </c>
      <c r="AX18" s="96" t="str">
        <f>$M18</f>
        <v>X</v>
      </c>
      <c r="AY18" t="s">
        <v>137</v>
      </c>
      <c r="BA18"/>
      <c r="BC18" s="99"/>
      <c r="BD18"/>
      <c r="BE18" s="134"/>
      <c r="BF18" s="135"/>
      <c r="BG18" s="135"/>
      <c r="BH18" s="135"/>
      <c r="BI18" s="135"/>
      <c r="BJ18" s="135"/>
      <c r="BK18" s="135"/>
      <c r="BL18" s="96">
        <f>$H18</f>
        <v>0</v>
      </c>
      <c r="BM18" t="s">
        <v>134</v>
      </c>
      <c r="BN18" s="96">
        <f>$J18</f>
        <v>0</v>
      </c>
      <c r="BO18" t="s">
        <v>135</v>
      </c>
      <c r="BQ18" s="96" t="str">
        <f>$M18</f>
        <v>X</v>
      </c>
      <c r="BR18" t="s">
        <v>137</v>
      </c>
      <c r="BT18"/>
      <c r="BV18" s="99"/>
    </row>
    <row r="19" spans="1:74" ht="6.95" customHeight="1" x14ac:dyDescent="0.2">
      <c r="A19" s="136"/>
      <c r="B19" s="137"/>
      <c r="C19" s="137"/>
      <c r="D19" s="137"/>
      <c r="E19" s="137"/>
      <c r="F19" s="137"/>
      <c r="G19" s="137"/>
      <c r="H19" s="100"/>
      <c r="I19" s="87"/>
      <c r="J19" s="87"/>
      <c r="K19" s="87"/>
      <c r="L19" s="87"/>
      <c r="M19" s="87"/>
      <c r="N19" s="87"/>
      <c r="O19" s="87"/>
      <c r="P19" s="87"/>
      <c r="Q19" s="87"/>
      <c r="R19" s="89"/>
      <c r="T19" s="136"/>
      <c r="U19" s="137"/>
      <c r="V19" s="137"/>
      <c r="W19" s="137"/>
      <c r="X19" s="137"/>
      <c r="Y19" s="137"/>
      <c r="Z19" s="137"/>
      <c r="AA19" s="100"/>
      <c r="AB19" s="87"/>
      <c r="AC19" s="87"/>
      <c r="AD19" s="87"/>
      <c r="AE19" s="87"/>
      <c r="AF19" s="87"/>
      <c r="AG19" s="87"/>
      <c r="AH19" s="87"/>
      <c r="AI19" s="87"/>
      <c r="AJ19" s="87"/>
      <c r="AK19" s="89"/>
      <c r="AL19" s="136"/>
      <c r="AM19" s="137"/>
      <c r="AN19" s="137"/>
      <c r="AO19" s="137"/>
      <c r="AP19" s="137"/>
      <c r="AQ19" s="137"/>
      <c r="AR19" s="137"/>
      <c r="AS19" s="100"/>
      <c r="AT19" s="87"/>
      <c r="AU19" s="87"/>
      <c r="AV19" s="87"/>
      <c r="AW19" s="87"/>
      <c r="AX19" s="87"/>
      <c r="AY19" s="87"/>
      <c r="AZ19" s="87"/>
      <c r="BA19" s="87"/>
      <c r="BB19" s="87"/>
      <c r="BC19" s="89"/>
      <c r="BE19" s="136"/>
      <c r="BF19" s="137"/>
      <c r="BG19" s="137"/>
      <c r="BH19" s="137"/>
      <c r="BI19" s="137"/>
      <c r="BJ19" s="137"/>
      <c r="BK19" s="137"/>
      <c r="BL19" s="100"/>
      <c r="BM19" s="87"/>
      <c r="BN19" s="87"/>
      <c r="BO19" s="87"/>
      <c r="BP19" s="87"/>
      <c r="BQ19" s="87"/>
      <c r="BR19" s="87"/>
      <c r="BS19" s="87"/>
      <c r="BT19" s="87"/>
      <c r="BU19" s="87"/>
      <c r="BV19" s="89"/>
    </row>
    <row r="20" spans="1:74" ht="5.0999999999999996" customHeight="1" x14ac:dyDescent="0.2"/>
    <row r="21" spans="1:74" ht="12.75" customHeight="1" x14ac:dyDescent="0.2">
      <c r="A21" s="138" t="s">
        <v>138</v>
      </c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40"/>
      <c r="M21" s="101" t="s">
        <v>139</v>
      </c>
      <c r="N21" s="102"/>
      <c r="O21" s="144" t="s">
        <v>140</v>
      </c>
      <c r="P21" s="145"/>
      <c r="Q21" s="101" t="s">
        <v>141</v>
      </c>
      <c r="R21" s="102"/>
      <c r="T21" s="138" t="s">
        <v>138</v>
      </c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40"/>
      <c r="AF21" s="101" t="s">
        <v>139</v>
      </c>
      <c r="AG21" s="102"/>
      <c r="AH21" s="144" t="s">
        <v>140</v>
      </c>
      <c r="AI21" s="145"/>
      <c r="AJ21" s="101" t="s">
        <v>141</v>
      </c>
      <c r="AK21" s="102"/>
      <c r="AL21" s="138" t="s">
        <v>138</v>
      </c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40"/>
      <c r="AX21" s="101" t="s">
        <v>139</v>
      </c>
      <c r="AY21" s="102"/>
      <c r="AZ21" s="144" t="s">
        <v>140</v>
      </c>
      <c r="BA21" s="145"/>
      <c r="BB21" s="101" t="s">
        <v>141</v>
      </c>
      <c r="BC21" s="102"/>
      <c r="BE21" s="138" t="s">
        <v>138</v>
      </c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40"/>
      <c r="BQ21" s="101" t="s">
        <v>139</v>
      </c>
      <c r="BR21" s="102"/>
      <c r="BS21" s="144" t="s">
        <v>140</v>
      </c>
      <c r="BT21" s="145"/>
      <c r="BU21" s="101" t="s">
        <v>141</v>
      </c>
      <c r="BV21" s="102"/>
    </row>
    <row r="22" spans="1:74" ht="12.75" customHeight="1" x14ac:dyDescent="0.2">
      <c r="A22" s="141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3"/>
      <c r="M22" s="103" t="s">
        <v>142</v>
      </c>
      <c r="N22" s="104"/>
      <c r="O22" s="146"/>
      <c r="P22" s="147"/>
      <c r="Q22" s="103" t="s">
        <v>143</v>
      </c>
      <c r="R22" s="104"/>
      <c r="T22" s="141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3"/>
      <c r="AF22" s="103" t="s">
        <v>142</v>
      </c>
      <c r="AG22" s="104"/>
      <c r="AH22" s="146"/>
      <c r="AI22" s="147"/>
      <c r="AJ22" s="103" t="s">
        <v>143</v>
      </c>
      <c r="AK22" s="104"/>
      <c r="AL22" s="141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3"/>
      <c r="AX22" s="103" t="s">
        <v>142</v>
      </c>
      <c r="AY22" s="104"/>
      <c r="AZ22" s="146"/>
      <c r="BA22" s="147"/>
      <c r="BB22" s="103" t="s">
        <v>143</v>
      </c>
      <c r="BC22" s="104"/>
      <c r="BE22" s="141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3"/>
      <c r="BQ22" s="103" t="s">
        <v>142</v>
      </c>
      <c r="BR22" s="104"/>
      <c r="BS22" s="146"/>
      <c r="BT22" s="147"/>
      <c r="BU22" s="103" t="s">
        <v>143</v>
      </c>
      <c r="BV22" s="104"/>
    </row>
    <row r="23" spans="1:74" ht="12.75" customHeight="1" x14ac:dyDescent="0.2">
      <c r="A23" s="105" t="s">
        <v>144</v>
      </c>
      <c r="B23" s="98" t="s">
        <v>145</v>
      </c>
      <c r="C23" s="98"/>
      <c r="D23" s="98"/>
      <c r="E23" s="98"/>
      <c r="F23" s="98"/>
      <c r="G23" s="98"/>
      <c r="H23" s="98"/>
      <c r="I23" s="98"/>
      <c r="J23" s="98"/>
      <c r="K23" s="98"/>
      <c r="L23" s="106"/>
      <c r="M23" s="154"/>
      <c r="N23" s="155"/>
      <c r="O23" s="156"/>
      <c r="P23" s="157"/>
      <c r="Q23" s="156"/>
      <c r="R23" s="157"/>
      <c r="T23" s="105" t="s">
        <v>144</v>
      </c>
      <c r="U23" s="98" t="s">
        <v>145</v>
      </c>
      <c r="V23" s="98"/>
      <c r="W23" s="98"/>
      <c r="X23" s="98"/>
      <c r="Y23" s="98"/>
      <c r="Z23" s="98"/>
      <c r="AA23" s="98"/>
      <c r="AB23" s="98"/>
      <c r="AC23" s="98"/>
      <c r="AD23" s="98"/>
      <c r="AE23" s="106"/>
      <c r="AF23" s="158"/>
      <c r="AG23" s="159"/>
      <c r="AH23" s="156">
        <f t="shared" ref="AH23:AH46" si="0">$O23</f>
        <v>0</v>
      </c>
      <c r="AI23" s="157"/>
      <c r="AJ23" s="156">
        <f t="shared" ref="AJ23:AJ46" si="1">$Q23</f>
        <v>0</v>
      </c>
      <c r="AK23" s="157"/>
      <c r="AL23" s="105" t="s">
        <v>144</v>
      </c>
      <c r="AM23" s="98" t="s">
        <v>145</v>
      </c>
      <c r="AN23" s="98"/>
      <c r="AO23" s="98"/>
      <c r="AP23" s="98"/>
      <c r="AQ23" s="98"/>
      <c r="AR23" s="98"/>
      <c r="AS23" s="98"/>
      <c r="AT23" s="98"/>
      <c r="AU23" s="98"/>
      <c r="AV23" s="98"/>
      <c r="AW23" s="106"/>
      <c r="AX23" s="158"/>
      <c r="AY23" s="159"/>
      <c r="AZ23" s="156">
        <f t="shared" ref="AZ23:AZ46" si="2">$O23</f>
        <v>0</v>
      </c>
      <c r="BA23" s="157"/>
      <c r="BB23" s="156">
        <f t="shared" ref="BB23:BB46" si="3">$Q23</f>
        <v>0</v>
      </c>
      <c r="BC23" s="157"/>
      <c r="BE23" s="105" t="s">
        <v>144</v>
      </c>
      <c r="BF23" s="98" t="s">
        <v>145</v>
      </c>
      <c r="BG23" s="98"/>
      <c r="BH23" s="98"/>
      <c r="BI23" s="98"/>
      <c r="BJ23" s="98"/>
      <c r="BK23" s="98"/>
      <c r="BL23" s="98"/>
      <c r="BM23" s="98"/>
      <c r="BN23" s="98"/>
      <c r="BO23" s="98"/>
      <c r="BP23" s="106"/>
      <c r="BQ23" s="158"/>
      <c r="BR23" s="159"/>
      <c r="BS23" s="156">
        <f t="shared" ref="BS23:BS46" si="4">$O23</f>
        <v>0</v>
      </c>
      <c r="BT23" s="157"/>
      <c r="BU23" s="156">
        <f t="shared" ref="BU23:BU46" si="5">$Q23</f>
        <v>0</v>
      </c>
      <c r="BV23" s="157"/>
    </row>
    <row r="24" spans="1:74" ht="12.75" customHeight="1" x14ac:dyDescent="0.2">
      <c r="A24" s="107" t="s">
        <v>146</v>
      </c>
      <c r="B24" s="98" t="s">
        <v>147</v>
      </c>
      <c r="C24" s="98"/>
      <c r="D24" s="98"/>
      <c r="E24" s="98"/>
      <c r="F24" s="98"/>
      <c r="G24" s="98"/>
      <c r="H24" s="98"/>
      <c r="I24" s="98"/>
      <c r="J24" s="98"/>
      <c r="K24" s="98"/>
      <c r="L24" s="99"/>
      <c r="M24" s="148"/>
      <c r="N24" s="149"/>
      <c r="O24" s="150"/>
      <c r="P24" s="151"/>
      <c r="Q24" s="150"/>
      <c r="R24" s="151"/>
      <c r="T24" s="107" t="s">
        <v>146</v>
      </c>
      <c r="U24" s="98" t="s">
        <v>147</v>
      </c>
      <c r="V24" s="98"/>
      <c r="W24" s="98"/>
      <c r="X24" s="98"/>
      <c r="Y24" s="98"/>
      <c r="Z24" s="98"/>
      <c r="AA24" s="98"/>
      <c r="AB24" s="98"/>
      <c r="AC24" s="98"/>
      <c r="AD24" s="98"/>
      <c r="AE24" s="99"/>
      <c r="AF24" s="152"/>
      <c r="AG24" s="153"/>
      <c r="AH24" s="150">
        <f t="shared" si="0"/>
        <v>0</v>
      </c>
      <c r="AI24" s="151"/>
      <c r="AJ24" s="150">
        <f t="shared" si="1"/>
        <v>0</v>
      </c>
      <c r="AK24" s="151"/>
      <c r="AL24" s="107" t="s">
        <v>146</v>
      </c>
      <c r="AM24" s="98" t="s">
        <v>147</v>
      </c>
      <c r="AN24" s="98"/>
      <c r="AO24" s="98"/>
      <c r="AP24" s="98"/>
      <c r="AQ24" s="98"/>
      <c r="AR24" s="98"/>
      <c r="AS24" s="98"/>
      <c r="AT24" s="98"/>
      <c r="AU24" s="98"/>
      <c r="AV24" s="98"/>
      <c r="AW24" s="99"/>
      <c r="AX24" s="152"/>
      <c r="AY24" s="153"/>
      <c r="AZ24" s="150">
        <f t="shared" si="2"/>
        <v>0</v>
      </c>
      <c r="BA24" s="151"/>
      <c r="BB24" s="150">
        <f t="shared" si="3"/>
        <v>0</v>
      </c>
      <c r="BC24" s="151"/>
      <c r="BE24" s="107" t="s">
        <v>146</v>
      </c>
      <c r="BF24" s="98" t="s">
        <v>147</v>
      </c>
      <c r="BG24" s="98"/>
      <c r="BH24" s="98"/>
      <c r="BI24" s="98"/>
      <c r="BJ24" s="98"/>
      <c r="BK24" s="98"/>
      <c r="BL24" s="98"/>
      <c r="BM24" s="98"/>
      <c r="BN24" s="98"/>
      <c r="BO24" s="98"/>
      <c r="BP24" s="99"/>
      <c r="BQ24" s="152"/>
      <c r="BR24" s="153"/>
      <c r="BS24" s="150">
        <f t="shared" si="4"/>
        <v>0</v>
      </c>
      <c r="BT24" s="151"/>
      <c r="BU24" s="150">
        <f t="shared" si="5"/>
        <v>0</v>
      </c>
      <c r="BV24" s="151"/>
    </row>
    <row r="25" spans="1:74" ht="12.75" customHeight="1" x14ac:dyDescent="0.2">
      <c r="A25" s="107" t="s">
        <v>148</v>
      </c>
      <c r="B25" s="98" t="s">
        <v>149</v>
      </c>
      <c r="C25" s="98"/>
      <c r="D25" s="98"/>
      <c r="E25" s="98"/>
      <c r="F25" s="98"/>
      <c r="G25" s="98"/>
      <c r="H25" s="98"/>
      <c r="I25" s="98"/>
      <c r="J25" s="98"/>
      <c r="K25" s="98"/>
      <c r="L25" s="99"/>
      <c r="M25" s="148"/>
      <c r="N25" s="149"/>
      <c r="O25" s="150"/>
      <c r="P25" s="151"/>
      <c r="Q25" s="150"/>
      <c r="R25" s="151"/>
      <c r="T25" s="107" t="s">
        <v>148</v>
      </c>
      <c r="U25" s="98" t="s">
        <v>149</v>
      </c>
      <c r="V25" s="98"/>
      <c r="W25" s="98"/>
      <c r="X25" s="98"/>
      <c r="Y25" s="98"/>
      <c r="Z25" s="98"/>
      <c r="AA25" s="98"/>
      <c r="AB25" s="98"/>
      <c r="AC25" s="98"/>
      <c r="AD25" s="98"/>
      <c r="AE25" s="99"/>
      <c r="AF25" s="152"/>
      <c r="AG25" s="153"/>
      <c r="AH25" s="150">
        <f t="shared" si="0"/>
        <v>0</v>
      </c>
      <c r="AI25" s="151"/>
      <c r="AJ25" s="150">
        <f t="shared" si="1"/>
        <v>0</v>
      </c>
      <c r="AK25" s="151"/>
      <c r="AL25" s="107" t="s">
        <v>148</v>
      </c>
      <c r="AM25" s="98" t="s">
        <v>149</v>
      </c>
      <c r="AN25" s="98"/>
      <c r="AO25" s="98"/>
      <c r="AP25" s="98"/>
      <c r="AQ25" s="98"/>
      <c r="AR25" s="98"/>
      <c r="AS25" s="98"/>
      <c r="AT25" s="98"/>
      <c r="AU25" s="98"/>
      <c r="AV25" s="98"/>
      <c r="AW25" s="99"/>
      <c r="AX25" s="152"/>
      <c r="AY25" s="153"/>
      <c r="AZ25" s="150">
        <f t="shared" si="2"/>
        <v>0</v>
      </c>
      <c r="BA25" s="151"/>
      <c r="BB25" s="150">
        <f t="shared" si="3"/>
        <v>0</v>
      </c>
      <c r="BC25" s="151"/>
      <c r="BE25" s="107" t="s">
        <v>148</v>
      </c>
      <c r="BF25" s="98" t="s">
        <v>149</v>
      </c>
      <c r="BG25" s="98"/>
      <c r="BH25" s="98"/>
      <c r="BI25" s="98"/>
      <c r="BJ25" s="98"/>
      <c r="BK25" s="98"/>
      <c r="BL25" s="98"/>
      <c r="BM25" s="98"/>
      <c r="BN25" s="98"/>
      <c r="BO25" s="98"/>
      <c r="BP25" s="99"/>
      <c r="BQ25" s="152"/>
      <c r="BR25" s="153"/>
      <c r="BS25" s="150">
        <f t="shared" si="4"/>
        <v>0</v>
      </c>
      <c r="BT25" s="151"/>
      <c r="BU25" s="150">
        <f t="shared" si="5"/>
        <v>0</v>
      </c>
      <c r="BV25" s="151"/>
    </row>
    <row r="26" spans="1:74" ht="12.75" customHeight="1" x14ac:dyDescent="0.2">
      <c r="A26" s="107" t="s">
        <v>150</v>
      </c>
      <c r="B26" s="98" t="s">
        <v>151</v>
      </c>
      <c r="C26" s="98"/>
      <c r="D26" s="98"/>
      <c r="E26" s="98"/>
      <c r="F26" s="98"/>
      <c r="G26" s="98"/>
      <c r="H26" s="98"/>
      <c r="I26" s="98"/>
      <c r="J26" s="98"/>
      <c r="K26" s="98"/>
      <c r="L26" s="99"/>
      <c r="M26" s="148"/>
      <c r="N26" s="149"/>
      <c r="O26" s="150"/>
      <c r="P26" s="151"/>
      <c r="Q26" s="150"/>
      <c r="R26" s="151"/>
      <c r="T26" s="107" t="s">
        <v>150</v>
      </c>
      <c r="U26" s="98" t="s">
        <v>151</v>
      </c>
      <c r="V26" s="98"/>
      <c r="W26" s="98"/>
      <c r="X26" s="98"/>
      <c r="Y26" s="98"/>
      <c r="Z26" s="98"/>
      <c r="AA26" s="98"/>
      <c r="AB26" s="98"/>
      <c r="AC26" s="98"/>
      <c r="AD26" s="98"/>
      <c r="AE26" s="99"/>
      <c r="AF26" s="152"/>
      <c r="AG26" s="153"/>
      <c r="AH26" s="150">
        <f t="shared" si="0"/>
        <v>0</v>
      </c>
      <c r="AI26" s="151"/>
      <c r="AJ26" s="150">
        <f t="shared" si="1"/>
        <v>0</v>
      </c>
      <c r="AK26" s="151"/>
      <c r="AL26" s="107" t="s">
        <v>150</v>
      </c>
      <c r="AM26" s="98" t="s">
        <v>151</v>
      </c>
      <c r="AN26" s="98"/>
      <c r="AO26" s="98"/>
      <c r="AP26" s="98"/>
      <c r="AQ26" s="98"/>
      <c r="AR26" s="98"/>
      <c r="AS26" s="98"/>
      <c r="AT26" s="98"/>
      <c r="AU26" s="98"/>
      <c r="AV26" s="98"/>
      <c r="AW26" s="99"/>
      <c r="AX26" s="152"/>
      <c r="AY26" s="153"/>
      <c r="AZ26" s="150">
        <f t="shared" si="2"/>
        <v>0</v>
      </c>
      <c r="BA26" s="151"/>
      <c r="BB26" s="150">
        <f t="shared" si="3"/>
        <v>0</v>
      </c>
      <c r="BC26" s="151"/>
      <c r="BE26" s="107" t="s">
        <v>150</v>
      </c>
      <c r="BF26" s="98" t="s">
        <v>151</v>
      </c>
      <c r="BG26" s="98"/>
      <c r="BH26" s="98"/>
      <c r="BI26" s="98"/>
      <c r="BJ26" s="98"/>
      <c r="BK26" s="98"/>
      <c r="BL26" s="98"/>
      <c r="BM26" s="98"/>
      <c r="BN26" s="98"/>
      <c r="BO26" s="98"/>
      <c r="BP26" s="99"/>
      <c r="BQ26" s="152"/>
      <c r="BR26" s="153"/>
      <c r="BS26" s="150">
        <f t="shared" si="4"/>
        <v>0</v>
      </c>
      <c r="BT26" s="151"/>
      <c r="BU26" s="150">
        <f t="shared" si="5"/>
        <v>0</v>
      </c>
      <c r="BV26" s="151"/>
    </row>
    <row r="27" spans="1:74" ht="12.75" customHeight="1" x14ac:dyDescent="0.2">
      <c r="A27" s="107"/>
      <c r="B27" s="98" t="s">
        <v>152</v>
      </c>
      <c r="C27" s="98"/>
      <c r="D27" s="98"/>
      <c r="E27" s="98"/>
      <c r="F27" s="98"/>
      <c r="G27" s="98"/>
      <c r="H27" s="98"/>
      <c r="I27" s="98"/>
      <c r="J27" s="98"/>
      <c r="K27" s="98"/>
      <c r="L27" s="99"/>
      <c r="M27" s="148"/>
      <c r="N27" s="149"/>
      <c r="O27" s="150"/>
      <c r="P27" s="151"/>
      <c r="Q27" s="150"/>
      <c r="R27" s="151"/>
      <c r="T27" s="107"/>
      <c r="U27" s="98" t="s">
        <v>152</v>
      </c>
      <c r="V27" s="98"/>
      <c r="W27" s="98"/>
      <c r="X27" s="98"/>
      <c r="Y27" s="98"/>
      <c r="Z27" s="98"/>
      <c r="AA27" s="98"/>
      <c r="AB27" s="98"/>
      <c r="AC27" s="98"/>
      <c r="AD27" s="98"/>
      <c r="AE27" s="99"/>
      <c r="AF27" s="152"/>
      <c r="AG27" s="153"/>
      <c r="AH27" s="150">
        <f t="shared" si="0"/>
        <v>0</v>
      </c>
      <c r="AI27" s="151"/>
      <c r="AJ27" s="150">
        <f t="shared" si="1"/>
        <v>0</v>
      </c>
      <c r="AK27" s="151"/>
      <c r="AL27" s="107"/>
      <c r="AM27" s="98" t="s">
        <v>152</v>
      </c>
      <c r="AN27" s="98"/>
      <c r="AO27" s="98"/>
      <c r="AP27" s="98"/>
      <c r="AQ27" s="98"/>
      <c r="AR27" s="98"/>
      <c r="AS27" s="98"/>
      <c r="AT27" s="98"/>
      <c r="AU27" s="98"/>
      <c r="AV27" s="98"/>
      <c r="AW27" s="99"/>
      <c r="AX27" s="152"/>
      <c r="AY27" s="153"/>
      <c r="AZ27" s="150">
        <f t="shared" si="2"/>
        <v>0</v>
      </c>
      <c r="BA27" s="151"/>
      <c r="BB27" s="150">
        <f t="shared" si="3"/>
        <v>0</v>
      </c>
      <c r="BC27" s="151"/>
      <c r="BE27" s="107"/>
      <c r="BF27" s="98" t="s">
        <v>152</v>
      </c>
      <c r="BG27" s="98"/>
      <c r="BH27" s="98"/>
      <c r="BI27" s="98"/>
      <c r="BJ27" s="98"/>
      <c r="BK27" s="98"/>
      <c r="BL27" s="98"/>
      <c r="BM27" s="98"/>
      <c r="BN27" s="98"/>
      <c r="BO27" s="98"/>
      <c r="BP27" s="99"/>
      <c r="BQ27" s="152"/>
      <c r="BR27" s="153"/>
      <c r="BS27" s="150">
        <f t="shared" si="4"/>
        <v>0</v>
      </c>
      <c r="BT27" s="151"/>
      <c r="BU27" s="150">
        <f t="shared" si="5"/>
        <v>0</v>
      </c>
      <c r="BV27" s="151"/>
    </row>
    <row r="28" spans="1:74" ht="12.75" customHeight="1" x14ac:dyDescent="0.2">
      <c r="A28" s="107"/>
      <c r="B28" s="98"/>
      <c r="C28" s="98" t="s">
        <v>153</v>
      </c>
      <c r="D28" s="98"/>
      <c r="E28" s="98"/>
      <c r="F28" s="98"/>
      <c r="G28" s="98"/>
      <c r="H28" s="98"/>
      <c r="I28" s="98"/>
      <c r="J28" s="98"/>
      <c r="K28" s="98"/>
      <c r="L28" s="99"/>
      <c r="M28" s="148"/>
      <c r="N28" s="149"/>
      <c r="O28" s="150"/>
      <c r="P28" s="151"/>
      <c r="Q28" s="150"/>
      <c r="R28" s="151"/>
      <c r="T28" s="107"/>
      <c r="U28" s="98"/>
      <c r="V28" s="98" t="s">
        <v>153</v>
      </c>
      <c r="W28" s="98"/>
      <c r="X28" s="98"/>
      <c r="Y28" s="98"/>
      <c r="Z28" s="98"/>
      <c r="AA28" s="98"/>
      <c r="AB28" s="98"/>
      <c r="AC28" s="98"/>
      <c r="AD28" s="98"/>
      <c r="AE28" s="99"/>
      <c r="AF28" s="152"/>
      <c r="AG28" s="153"/>
      <c r="AH28" s="150">
        <f t="shared" si="0"/>
        <v>0</v>
      </c>
      <c r="AI28" s="151"/>
      <c r="AJ28" s="150">
        <f t="shared" si="1"/>
        <v>0</v>
      </c>
      <c r="AK28" s="151"/>
      <c r="AL28" s="107"/>
      <c r="AM28" s="98"/>
      <c r="AN28" s="98" t="s">
        <v>153</v>
      </c>
      <c r="AO28" s="98"/>
      <c r="AP28" s="98"/>
      <c r="AQ28" s="98"/>
      <c r="AR28" s="98"/>
      <c r="AS28" s="98"/>
      <c r="AT28" s="98"/>
      <c r="AU28" s="98"/>
      <c r="AV28" s="98"/>
      <c r="AW28" s="99"/>
      <c r="AX28" s="152"/>
      <c r="AY28" s="153"/>
      <c r="AZ28" s="150">
        <f t="shared" si="2"/>
        <v>0</v>
      </c>
      <c r="BA28" s="151"/>
      <c r="BB28" s="150">
        <f t="shared" si="3"/>
        <v>0</v>
      </c>
      <c r="BC28" s="151"/>
      <c r="BE28" s="107"/>
      <c r="BF28" s="98"/>
      <c r="BG28" s="98" t="s">
        <v>153</v>
      </c>
      <c r="BH28" s="98"/>
      <c r="BI28" s="98"/>
      <c r="BJ28" s="98"/>
      <c r="BK28" s="98"/>
      <c r="BL28" s="98"/>
      <c r="BM28" s="98"/>
      <c r="BN28" s="98"/>
      <c r="BO28" s="98"/>
      <c r="BP28" s="99"/>
      <c r="BQ28" s="152"/>
      <c r="BR28" s="153"/>
      <c r="BS28" s="150">
        <f t="shared" si="4"/>
        <v>0</v>
      </c>
      <c r="BT28" s="151"/>
      <c r="BU28" s="150">
        <f t="shared" si="5"/>
        <v>0</v>
      </c>
      <c r="BV28" s="151"/>
    </row>
    <row r="29" spans="1:74" ht="12.75" customHeight="1" x14ac:dyDescent="0.2">
      <c r="A29" s="107"/>
      <c r="B29" s="98"/>
      <c r="C29" s="98" t="s">
        <v>154</v>
      </c>
      <c r="D29" s="98"/>
      <c r="E29" s="98"/>
      <c r="F29" s="98"/>
      <c r="G29" s="98"/>
      <c r="H29" s="98"/>
      <c r="I29" s="98"/>
      <c r="J29" s="98"/>
      <c r="K29" s="98"/>
      <c r="L29" s="99"/>
      <c r="M29" s="148"/>
      <c r="N29" s="149"/>
      <c r="O29" s="150"/>
      <c r="P29" s="151"/>
      <c r="Q29" s="150"/>
      <c r="R29" s="151"/>
      <c r="T29" s="107"/>
      <c r="U29" s="98"/>
      <c r="V29" s="98" t="s">
        <v>154</v>
      </c>
      <c r="W29" s="98"/>
      <c r="X29" s="98"/>
      <c r="Y29" s="98"/>
      <c r="Z29" s="98"/>
      <c r="AA29" s="98"/>
      <c r="AB29" s="98"/>
      <c r="AC29" s="98"/>
      <c r="AD29" s="98"/>
      <c r="AE29" s="99"/>
      <c r="AF29" s="152"/>
      <c r="AG29" s="153"/>
      <c r="AH29" s="150">
        <f t="shared" si="0"/>
        <v>0</v>
      </c>
      <c r="AI29" s="151"/>
      <c r="AJ29" s="150">
        <f t="shared" si="1"/>
        <v>0</v>
      </c>
      <c r="AK29" s="151"/>
      <c r="AL29" s="107"/>
      <c r="AM29" s="98"/>
      <c r="AN29" s="98" t="s">
        <v>154</v>
      </c>
      <c r="AO29" s="98"/>
      <c r="AP29" s="98"/>
      <c r="AQ29" s="98"/>
      <c r="AR29" s="98"/>
      <c r="AS29" s="98"/>
      <c r="AT29" s="98"/>
      <c r="AU29" s="98"/>
      <c r="AV29" s="98"/>
      <c r="AW29" s="99"/>
      <c r="AX29" s="152"/>
      <c r="AY29" s="153"/>
      <c r="AZ29" s="150">
        <f t="shared" si="2"/>
        <v>0</v>
      </c>
      <c r="BA29" s="151"/>
      <c r="BB29" s="150">
        <f t="shared" si="3"/>
        <v>0</v>
      </c>
      <c r="BC29" s="151"/>
      <c r="BE29" s="107"/>
      <c r="BF29" s="98"/>
      <c r="BG29" s="98" t="s">
        <v>154</v>
      </c>
      <c r="BH29" s="98"/>
      <c r="BI29" s="98"/>
      <c r="BJ29" s="98"/>
      <c r="BK29" s="98"/>
      <c r="BL29" s="98"/>
      <c r="BM29" s="98"/>
      <c r="BN29" s="98"/>
      <c r="BO29" s="98"/>
      <c r="BP29" s="99"/>
      <c r="BQ29" s="152"/>
      <c r="BR29" s="153"/>
      <c r="BS29" s="150">
        <f t="shared" si="4"/>
        <v>0</v>
      </c>
      <c r="BT29" s="151"/>
      <c r="BU29" s="150">
        <f t="shared" si="5"/>
        <v>0</v>
      </c>
      <c r="BV29" s="151"/>
    </row>
    <row r="30" spans="1:74" ht="12.75" customHeight="1" x14ac:dyDescent="0.2">
      <c r="A30" s="107"/>
      <c r="B30" s="98"/>
      <c r="C30" s="98"/>
      <c r="D30" s="98" t="s">
        <v>155</v>
      </c>
      <c r="E30" s="98"/>
      <c r="F30" s="98"/>
      <c r="G30" s="98"/>
      <c r="H30" s="98"/>
      <c r="I30" s="98"/>
      <c r="J30" s="98"/>
      <c r="K30" s="98"/>
      <c r="L30" s="99"/>
      <c r="M30" s="148"/>
      <c r="N30" s="149"/>
      <c r="O30" s="150"/>
      <c r="P30" s="151"/>
      <c r="Q30" s="150"/>
      <c r="R30" s="151"/>
      <c r="T30" s="107"/>
      <c r="U30" s="98"/>
      <c r="V30" s="98"/>
      <c r="W30" s="98" t="s">
        <v>155</v>
      </c>
      <c r="X30" s="98"/>
      <c r="Y30" s="98"/>
      <c r="Z30" s="98"/>
      <c r="AA30" s="98"/>
      <c r="AB30" s="98"/>
      <c r="AC30" s="98"/>
      <c r="AD30" s="98"/>
      <c r="AE30" s="99"/>
      <c r="AF30" s="152"/>
      <c r="AG30" s="153"/>
      <c r="AH30" s="150">
        <f t="shared" si="0"/>
        <v>0</v>
      </c>
      <c r="AI30" s="151"/>
      <c r="AJ30" s="150">
        <f t="shared" si="1"/>
        <v>0</v>
      </c>
      <c r="AK30" s="151"/>
      <c r="AL30" s="107"/>
      <c r="AM30" s="98"/>
      <c r="AN30" s="98"/>
      <c r="AO30" s="98" t="s">
        <v>155</v>
      </c>
      <c r="AP30" s="98"/>
      <c r="AQ30" s="98"/>
      <c r="AR30" s="98"/>
      <c r="AS30" s="98"/>
      <c r="AT30" s="98"/>
      <c r="AU30" s="98"/>
      <c r="AV30" s="98"/>
      <c r="AW30" s="99"/>
      <c r="AX30" s="152"/>
      <c r="AY30" s="153"/>
      <c r="AZ30" s="150">
        <f t="shared" si="2"/>
        <v>0</v>
      </c>
      <c r="BA30" s="151"/>
      <c r="BB30" s="150">
        <f t="shared" si="3"/>
        <v>0</v>
      </c>
      <c r="BC30" s="151"/>
      <c r="BE30" s="107"/>
      <c r="BF30" s="98"/>
      <c r="BG30" s="98"/>
      <c r="BH30" s="98" t="s">
        <v>155</v>
      </c>
      <c r="BI30" s="98"/>
      <c r="BJ30" s="98"/>
      <c r="BK30" s="98"/>
      <c r="BL30" s="98"/>
      <c r="BM30" s="98"/>
      <c r="BN30" s="98"/>
      <c r="BO30" s="98"/>
      <c r="BP30" s="99"/>
      <c r="BQ30" s="152"/>
      <c r="BR30" s="153"/>
      <c r="BS30" s="150">
        <f t="shared" si="4"/>
        <v>0</v>
      </c>
      <c r="BT30" s="151"/>
      <c r="BU30" s="150">
        <f t="shared" si="5"/>
        <v>0</v>
      </c>
      <c r="BV30" s="151"/>
    </row>
    <row r="31" spans="1:74" ht="12.75" customHeight="1" x14ac:dyDescent="0.2">
      <c r="A31" s="107"/>
      <c r="B31" s="98"/>
      <c r="C31" s="98"/>
      <c r="D31" s="98" t="s">
        <v>156</v>
      </c>
      <c r="E31" s="98"/>
      <c r="F31" s="98"/>
      <c r="G31" s="98"/>
      <c r="H31" s="98"/>
      <c r="I31" s="98"/>
      <c r="J31" s="98"/>
      <c r="K31" s="98"/>
      <c r="L31" s="99"/>
      <c r="M31" s="148"/>
      <c r="N31" s="149"/>
      <c r="O31" s="150"/>
      <c r="P31" s="151"/>
      <c r="Q31" s="150"/>
      <c r="R31" s="151"/>
      <c r="T31" s="107"/>
      <c r="U31" s="98"/>
      <c r="V31" s="98"/>
      <c r="W31" s="98" t="s">
        <v>156</v>
      </c>
      <c r="X31" s="98"/>
      <c r="Y31" s="98"/>
      <c r="Z31" s="98"/>
      <c r="AA31" s="98"/>
      <c r="AB31" s="98"/>
      <c r="AC31" s="98"/>
      <c r="AD31" s="98"/>
      <c r="AE31" s="99"/>
      <c r="AF31" s="152"/>
      <c r="AG31" s="153"/>
      <c r="AH31" s="150">
        <f t="shared" si="0"/>
        <v>0</v>
      </c>
      <c r="AI31" s="151"/>
      <c r="AJ31" s="150">
        <f t="shared" si="1"/>
        <v>0</v>
      </c>
      <c r="AK31" s="151"/>
      <c r="AL31" s="107"/>
      <c r="AM31" s="98"/>
      <c r="AN31" s="98"/>
      <c r="AO31" s="98" t="s">
        <v>156</v>
      </c>
      <c r="AP31" s="98"/>
      <c r="AQ31" s="98"/>
      <c r="AR31" s="98"/>
      <c r="AS31" s="98"/>
      <c r="AT31" s="98"/>
      <c r="AU31" s="98"/>
      <c r="AV31" s="98"/>
      <c r="AW31" s="99"/>
      <c r="AX31" s="152"/>
      <c r="AY31" s="153"/>
      <c r="AZ31" s="150">
        <f t="shared" si="2"/>
        <v>0</v>
      </c>
      <c r="BA31" s="151"/>
      <c r="BB31" s="150">
        <f t="shared" si="3"/>
        <v>0</v>
      </c>
      <c r="BC31" s="151"/>
      <c r="BE31" s="107"/>
      <c r="BF31" s="98"/>
      <c r="BG31" s="98"/>
      <c r="BH31" s="98" t="s">
        <v>156</v>
      </c>
      <c r="BI31" s="98"/>
      <c r="BJ31" s="98"/>
      <c r="BK31" s="98"/>
      <c r="BL31" s="98"/>
      <c r="BM31" s="98"/>
      <c r="BN31" s="98"/>
      <c r="BO31" s="98"/>
      <c r="BP31" s="99"/>
      <c r="BQ31" s="152"/>
      <c r="BR31" s="153"/>
      <c r="BS31" s="150">
        <f t="shared" si="4"/>
        <v>0</v>
      </c>
      <c r="BT31" s="151"/>
      <c r="BU31" s="150">
        <f t="shared" si="5"/>
        <v>0</v>
      </c>
      <c r="BV31" s="151"/>
    </row>
    <row r="32" spans="1:74" ht="12.75" customHeight="1" x14ac:dyDescent="0.2">
      <c r="A32" s="107"/>
      <c r="B32" s="98"/>
      <c r="C32" s="98"/>
      <c r="D32" s="98" t="s">
        <v>157</v>
      </c>
      <c r="E32" s="98"/>
      <c r="F32" s="98"/>
      <c r="G32" s="98"/>
      <c r="H32" s="98"/>
      <c r="I32" s="98"/>
      <c r="J32" s="98"/>
      <c r="K32" s="98"/>
      <c r="L32" s="99"/>
      <c r="M32" s="148"/>
      <c r="N32" s="149"/>
      <c r="O32" s="150"/>
      <c r="P32" s="151"/>
      <c r="Q32" s="150"/>
      <c r="R32" s="151"/>
      <c r="T32" s="107"/>
      <c r="U32" s="98"/>
      <c r="V32" s="98"/>
      <c r="W32" s="98" t="s">
        <v>157</v>
      </c>
      <c r="X32" s="98"/>
      <c r="Y32" s="98"/>
      <c r="Z32" s="98"/>
      <c r="AA32" s="98"/>
      <c r="AB32" s="98"/>
      <c r="AC32" s="98"/>
      <c r="AD32" s="98"/>
      <c r="AE32" s="99"/>
      <c r="AF32" s="152"/>
      <c r="AG32" s="153"/>
      <c r="AH32" s="150">
        <f t="shared" si="0"/>
        <v>0</v>
      </c>
      <c r="AI32" s="151"/>
      <c r="AJ32" s="150">
        <f t="shared" si="1"/>
        <v>0</v>
      </c>
      <c r="AK32" s="151"/>
      <c r="AL32" s="107"/>
      <c r="AM32" s="98"/>
      <c r="AN32" s="98"/>
      <c r="AO32" s="98" t="s">
        <v>157</v>
      </c>
      <c r="AP32" s="98"/>
      <c r="AQ32" s="98"/>
      <c r="AR32" s="98"/>
      <c r="AS32" s="98"/>
      <c r="AT32" s="98"/>
      <c r="AU32" s="98"/>
      <c r="AV32" s="98"/>
      <c r="AW32" s="99"/>
      <c r="AX32" s="152"/>
      <c r="AY32" s="153"/>
      <c r="AZ32" s="150">
        <f t="shared" si="2"/>
        <v>0</v>
      </c>
      <c r="BA32" s="151"/>
      <c r="BB32" s="150">
        <f t="shared" si="3"/>
        <v>0</v>
      </c>
      <c r="BC32" s="151"/>
      <c r="BE32" s="107"/>
      <c r="BF32" s="98"/>
      <c r="BG32" s="98"/>
      <c r="BH32" s="98" t="s">
        <v>157</v>
      </c>
      <c r="BI32" s="98"/>
      <c r="BJ32" s="98"/>
      <c r="BK32" s="98"/>
      <c r="BL32" s="98"/>
      <c r="BM32" s="98"/>
      <c r="BN32" s="98"/>
      <c r="BO32" s="98"/>
      <c r="BP32" s="99"/>
      <c r="BQ32" s="152"/>
      <c r="BR32" s="153"/>
      <c r="BS32" s="150">
        <f t="shared" si="4"/>
        <v>0</v>
      </c>
      <c r="BT32" s="151"/>
      <c r="BU32" s="150">
        <f t="shared" si="5"/>
        <v>0</v>
      </c>
      <c r="BV32" s="151"/>
    </row>
    <row r="33" spans="1:74" ht="12.75" customHeight="1" x14ac:dyDescent="0.2">
      <c r="A33" s="107"/>
      <c r="B33" s="98"/>
      <c r="C33" s="98"/>
      <c r="D33" s="98" t="s">
        <v>158</v>
      </c>
      <c r="E33" s="98"/>
      <c r="F33" s="98"/>
      <c r="G33" s="108"/>
      <c r="H33" s="108"/>
      <c r="I33" s="98" t="s">
        <v>159</v>
      </c>
      <c r="J33" s="98"/>
      <c r="K33" s="98"/>
      <c r="L33" s="99"/>
      <c r="M33" s="148"/>
      <c r="N33" s="149"/>
      <c r="O33" s="150"/>
      <c r="P33" s="151"/>
      <c r="Q33" s="150"/>
      <c r="R33" s="151"/>
      <c r="T33" s="107"/>
      <c r="U33" s="98"/>
      <c r="V33" s="98"/>
      <c r="W33" s="98" t="s">
        <v>158</v>
      </c>
      <c r="X33" s="98"/>
      <c r="Y33" s="98"/>
      <c r="Z33" s="108"/>
      <c r="AA33" s="108"/>
      <c r="AB33" s="98" t="s">
        <v>159</v>
      </c>
      <c r="AC33" s="98"/>
      <c r="AD33" s="98"/>
      <c r="AE33" s="99"/>
      <c r="AF33" s="152"/>
      <c r="AG33" s="153"/>
      <c r="AH33" s="150">
        <f t="shared" si="0"/>
        <v>0</v>
      </c>
      <c r="AI33" s="151"/>
      <c r="AJ33" s="150">
        <f t="shared" si="1"/>
        <v>0</v>
      </c>
      <c r="AK33" s="151"/>
      <c r="AL33" s="107"/>
      <c r="AM33" s="98"/>
      <c r="AN33" s="98"/>
      <c r="AO33" s="98" t="s">
        <v>158</v>
      </c>
      <c r="AP33" s="98"/>
      <c r="AQ33" s="98"/>
      <c r="AR33" s="108"/>
      <c r="AS33" s="108"/>
      <c r="AT33" s="98" t="s">
        <v>159</v>
      </c>
      <c r="AU33" s="98"/>
      <c r="AV33" s="98"/>
      <c r="AW33" s="99"/>
      <c r="AX33" s="152"/>
      <c r="AY33" s="153"/>
      <c r="AZ33" s="150">
        <f t="shared" si="2"/>
        <v>0</v>
      </c>
      <c r="BA33" s="151"/>
      <c r="BB33" s="150">
        <f t="shared" si="3"/>
        <v>0</v>
      </c>
      <c r="BC33" s="151"/>
      <c r="BE33" s="107"/>
      <c r="BF33" s="98"/>
      <c r="BG33" s="98"/>
      <c r="BH33" s="98" t="s">
        <v>158</v>
      </c>
      <c r="BI33" s="98"/>
      <c r="BJ33" s="98"/>
      <c r="BK33" s="108"/>
      <c r="BL33" s="108"/>
      <c r="BM33" s="98" t="s">
        <v>159</v>
      </c>
      <c r="BN33" s="98"/>
      <c r="BO33" s="98"/>
      <c r="BP33" s="99"/>
      <c r="BQ33" s="152"/>
      <c r="BR33" s="153"/>
      <c r="BS33" s="150">
        <f t="shared" si="4"/>
        <v>0</v>
      </c>
      <c r="BT33" s="151"/>
      <c r="BU33" s="150">
        <f t="shared" si="5"/>
        <v>0</v>
      </c>
      <c r="BV33" s="151"/>
    </row>
    <row r="34" spans="1:74" ht="12.75" customHeight="1" x14ac:dyDescent="0.2">
      <c r="A34" s="107"/>
      <c r="B34" s="98"/>
      <c r="C34" s="98" t="s">
        <v>160</v>
      </c>
      <c r="D34" s="98"/>
      <c r="E34" s="98"/>
      <c r="F34" s="98"/>
      <c r="G34" s="98"/>
      <c r="H34" s="98"/>
      <c r="I34" s="98"/>
      <c r="J34" s="98"/>
      <c r="K34" s="98"/>
      <c r="L34" s="99"/>
      <c r="M34" s="148"/>
      <c r="N34" s="149"/>
      <c r="O34" s="150"/>
      <c r="P34" s="151"/>
      <c r="Q34" s="150"/>
      <c r="R34" s="151"/>
      <c r="T34" s="107"/>
      <c r="U34" s="98"/>
      <c r="V34" s="98" t="s">
        <v>160</v>
      </c>
      <c r="W34" s="98"/>
      <c r="X34" s="98"/>
      <c r="Y34" s="98"/>
      <c r="Z34" s="98"/>
      <c r="AA34" s="98"/>
      <c r="AB34" s="98"/>
      <c r="AC34" s="98"/>
      <c r="AD34" s="98"/>
      <c r="AE34" s="99"/>
      <c r="AF34" s="152"/>
      <c r="AG34" s="153"/>
      <c r="AH34" s="150">
        <f t="shared" si="0"/>
        <v>0</v>
      </c>
      <c r="AI34" s="151"/>
      <c r="AJ34" s="150">
        <f t="shared" si="1"/>
        <v>0</v>
      </c>
      <c r="AK34" s="151"/>
      <c r="AL34" s="107"/>
      <c r="AM34" s="98"/>
      <c r="AN34" s="98" t="s">
        <v>160</v>
      </c>
      <c r="AO34" s="98"/>
      <c r="AP34" s="98"/>
      <c r="AQ34" s="98"/>
      <c r="AR34" s="98"/>
      <c r="AS34" s="98"/>
      <c r="AT34" s="98"/>
      <c r="AU34" s="98"/>
      <c r="AV34" s="98"/>
      <c r="AW34" s="99"/>
      <c r="AX34" s="152"/>
      <c r="AY34" s="153"/>
      <c r="AZ34" s="150">
        <f t="shared" si="2"/>
        <v>0</v>
      </c>
      <c r="BA34" s="151"/>
      <c r="BB34" s="150">
        <f t="shared" si="3"/>
        <v>0</v>
      </c>
      <c r="BC34" s="151"/>
      <c r="BE34" s="107"/>
      <c r="BF34" s="98"/>
      <c r="BG34" s="98" t="s">
        <v>160</v>
      </c>
      <c r="BH34" s="98"/>
      <c r="BI34" s="98"/>
      <c r="BJ34" s="98"/>
      <c r="BK34" s="98"/>
      <c r="BL34" s="98"/>
      <c r="BM34" s="98"/>
      <c r="BN34" s="98"/>
      <c r="BO34" s="98"/>
      <c r="BP34" s="99"/>
      <c r="BQ34" s="152"/>
      <c r="BR34" s="153"/>
      <c r="BS34" s="150">
        <f t="shared" si="4"/>
        <v>0</v>
      </c>
      <c r="BT34" s="151"/>
      <c r="BU34" s="150">
        <f t="shared" si="5"/>
        <v>0</v>
      </c>
      <c r="BV34" s="151"/>
    </row>
    <row r="35" spans="1:74" ht="12.75" customHeight="1" x14ac:dyDescent="0.2">
      <c r="A35" s="107"/>
      <c r="B35" s="98"/>
      <c r="C35" s="98"/>
      <c r="D35" s="98" t="s">
        <v>161</v>
      </c>
      <c r="E35" s="98"/>
      <c r="F35" s="98"/>
      <c r="G35" s="98"/>
      <c r="H35" s="98"/>
      <c r="I35" s="98"/>
      <c r="J35" s="98"/>
      <c r="K35" s="98"/>
      <c r="L35" s="99"/>
      <c r="M35" s="148"/>
      <c r="N35" s="149"/>
      <c r="O35" s="150"/>
      <c r="P35" s="151"/>
      <c r="Q35" s="150"/>
      <c r="R35" s="151"/>
      <c r="T35" s="107"/>
      <c r="U35" s="98"/>
      <c r="V35" s="98"/>
      <c r="W35" s="98" t="s">
        <v>161</v>
      </c>
      <c r="X35" s="98"/>
      <c r="Y35" s="98"/>
      <c r="Z35" s="98"/>
      <c r="AA35" s="98"/>
      <c r="AB35" s="98"/>
      <c r="AC35" s="98"/>
      <c r="AD35" s="98"/>
      <c r="AE35" s="99"/>
      <c r="AF35" s="152"/>
      <c r="AG35" s="153"/>
      <c r="AH35" s="150">
        <f t="shared" si="0"/>
        <v>0</v>
      </c>
      <c r="AI35" s="151"/>
      <c r="AJ35" s="150">
        <f t="shared" si="1"/>
        <v>0</v>
      </c>
      <c r="AK35" s="151"/>
      <c r="AL35" s="107"/>
      <c r="AM35" s="98"/>
      <c r="AN35" s="98"/>
      <c r="AO35" s="98" t="s">
        <v>161</v>
      </c>
      <c r="AP35" s="98"/>
      <c r="AQ35" s="98"/>
      <c r="AR35" s="98"/>
      <c r="AS35" s="98"/>
      <c r="AT35" s="98"/>
      <c r="AU35" s="98"/>
      <c r="AV35" s="98"/>
      <c r="AW35" s="99"/>
      <c r="AX35" s="152"/>
      <c r="AY35" s="153"/>
      <c r="AZ35" s="150">
        <f t="shared" si="2"/>
        <v>0</v>
      </c>
      <c r="BA35" s="151"/>
      <c r="BB35" s="150">
        <f t="shared" si="3"/>
        <v>0</v>
      </c>
      <c r="BC35" s="151"/>
      <c r="BE35" s="107"/>
      <c r="BF35" s="98"/>
      <c r="BG35" s="98"/>
      <c r="BH35" s="98" t="s">
        <v>161</v>
      </c>
      <c r="BI35" s="98"/>
      <c r="BJ35" s="98"/>
      <c r="BK35" s="98"/>
      <c r="BL35" s="98"/>
      <c r="BM35" s="98"/>
      <c r="BN35" s="98"/>
      <c r="BO35" s="98"/>
      <c r="BP35" s="99"/>
      <c r="BQ35" s="152"/>
      <c r="BR35" s="153"/>
      <c r="BS35" s="150">
        <f t="shared" si="4"/>
        <v>0</v>
      </c>
      <c r="BT35" s="151"/>
      <c r="BU35" s="150">
        <f t="shared" si="5"/>
        <v>0</v>
      </c>
      <c r="BV35" s="151"/>
    </row>
    <row r="36" spans="1:74" ht="12.75" customHeight="1" x14ac:dyDescent="0.2">
      <c r="A36" s="107"/>
      <c r="B36" s="98"/>
      <c r="C36" s="98"/>
      <c r="D36" s="98" t="s">
        <v>162</v>
      </c>
      <c r="E36" s="98"/>
      <c r="F36" s="98"/>
      <c r="G36" s="98"/>
      <c r="H36" s="98"/>
      <c r="I36" s="98"/>
      <c r="J36" s="98"/>
      <c r="K36" s="98"/>
      <c r="L36" s="99"/>
      <c r="M36" s="148"/>
      <c r="N36" s="149"/>
      <c r="O36" s="150"/>
      <c r="P36" s="151"/>
      <c r="Q36" s="150"/>
      <c r="R36" s="151"/>
      <c r="T36" s="107"/>
      <c r="U36" s="98"/>
      <c r="V36" s="98"/>
      <c r="W36" s="98" t="s">
        <v>162</v>
      </c>
      <c r="X36" s="98"/>
      <c r="Y36" s="98"/>
      <c r="Z36" s="98"/>
      <c r="AA36" s="98"/>
      <c r="AB36" s="98"/>
      <c r="AC36" s="98"/>
      <c r="AD36" s="98"/>
      <c r="AE36" s="99"/>
      <c r="AF36" s="152"/>
      <c r="AG36" s="153"/>
      <c r="AH36" s="150">
        <f t="shared" si="0"/>
        <v>0</v>
      </c>
      <c r="AI36" s="151"/>
      <c r="AJ36" s="150">
        <f t="shared" si="1"/>
        <v>0</v>
      </c>
      <c r="AK36" s="151"/>
      <c r="AL36" s="107"/>
      <c r="AM36" s="98"/>
      <c r="AN36" s="98"/>
      <c r="AO36" s="98" t="s">
        <v>162</v>
      </c>
      <c r="AP36" s="98"/>
      <c r="AQ36" s="98"/>
      <c r="AR36" s="98"/>
      <c r="AS36" s="98"/>
      <c r="AT36" s="98"/>
      <c r="AU36" s="98"/>
      <c r="AV36" s="98"/>
      <c r="AW36" s="99"/>
      <c r="AX36" s="152"/>
      <c r="AY36" s="153"/>
      <c r="AZ36" s="150">
        <f t="shared" si="2"/>
        <v>0</v>
      </c>
      <c r="BA36" s="151"/>
      <c r="BB36" s="150">
        <f t="shared" si="3"/>
        <v>0</v>
      </c>
      <c r="BC36" s="151"/>
      <c r="BE36" s="107"/>
      <c r="BF36" s="98"/>
      <c r="BG36" s="98"/>
      <c r="BH36" s="98" t="s">
        <v>162</v>
      </c>
      <c r="BI36" s="98"/>
      <c r="BJ36" s="98"/>
      <c r="BK36" s="98"/>
      <c r="BL36" s="98"/>
      <c r="BM36" s="98"/>
      <c r="BN36" s="98"/>
      <c r="BO36" s="98"/>
      <c r="BP36" s="99"/>
      <c r="BQ36" s="152"/>
      <c r="BR36" s="153"/>
      <c r="BS36" s="150">
        <f t="shared" si="4"/>
        <v>0</v>
      </c>
      <c r="BT36" s="151"/>
      <c r="BU36" s="150">
        <f t="shared" si="5"/>
        <v>0</v>
      </c>
      <c r="BV36" s="151"/>
    </row>
    <row r="37" spans="1:74" ht="12.75" customHeight="1" x14ac:dyDescent="0.2">
      <c r="A37" s="107"/>
      <c r="B37" s="98"/>
      <c r="C37" s="98"/>
      <c r="D37" s="98"/>
      <c r="E37" s="98" t="s">
        <v>163</v>
      </c>
      <c r="F37" s="98"/>
      <c r="G37" s="98"/>
      <c r="H37" s="98"/>
      <c r="I37" s="98"/>
      <c r="J37" s="98"/>
      <c r="K37" s="98"/>
      <c r="L37" s="99"/>
      <c r="M37" s="148"/>
      <c r="N37" s="149"/>
      <c r="O37" s="150"/>
      <c r="P37" s="151"/>
      <c r="Q37" s="150"/>
      <c r="R37" s="151"/>
      <c r="T37" s="107"/>
      <c r="U37" s="98"/>
      <c r="V37" s="98"/>
      <c r="W37" s="98"/>
      <c r="X37" s="98" t="s">
        <v>163</v>
      </c>
      <c r="Y37" s="98"/>
      <c r="Z37" s="98"/>
      <c r="AA37" s="98"/>
      <c r="AB37" s="98"/>
      <c r="AC37" s="98"/>
      <c r="AD37" s="98"/>
      <c r="AE37" s="99"/>
      <c r="AF37" s="152"/>
      <c r="AG37" s="153"/>
      <c r="AH37" s="150">
        <f t="shared" si="0"/>
        <v>0</v>
      </c>
      <c r="AI37" s="151"/>
      <c r="AJ37" s="150">
        <f t="shared" si="1"/>
        <v>0</v>
      </c>
      <c r="AK37" s="151"/>
      <c r="AL37" s="107"/>
      <c r="AM37" s="98"/>
      <c r="AN37" s="98"/>
      <c r="AO37" s="98"/>
      <c r="AP37" s="98" t="s">
        <v>163</v>
      </c>
      <c r="AQ37" s="98"/>
      <c r="AR37" s="98"/>
      <c r="AS37" s="98"/>
      <c r="AT37" s="98"/>
      <c r="AU37" s="98"/>
      <c r="AV37" s="98"/>
      <c r="AW37" s="99"/>
      <c r="AX37" s="152"/>
      <c r="AY37" s="153"/>
      <c r="AZ37" s="150">
        <f t="shared" si="2"/>
        <v>0</v>
      </c>
      <c r="BA37" s="151"/>
      <c r="BB37" s="150">
        <f t="shared" si="3"/>
        <v>0</v>
      </c>
      <c r="BC37" s="151"/>
      <c r="BE37" s="107"/>
      <c r="BF37" s="98"/>
      <c r="BG37" s="98"/>
      <c r="BH37" s="98"/>
      <c r="BI37" s="98" t="s">
        <v>163</v>
      </c>
      <c r="BJ37" s="98"/>
      <c r="BK37" s="98"/>
      <c r="BL37" s="98"/>
      <c r="BM37" s="98"/>
      <c r="BN37" s="98"/>
      <c r="BO37" s="98"/>
      <c r="BP37" s="99"/>
      <c r="BQ37" s="152"/>
      <c r="BR37" s="153"/>
      <c r="BS37" s="150">
        <f t="shared" si="4"/>
        <v>0</v>
      </c>
      <c r="BT37" s="151"/>
      <c r="BU37" s="150">
        <f t="shared" si="5"/>
        <v>0</v>
      </c>
      <c r="BV37" s="151"/>
    </row>
    <row r="38" spans="1:74" ht="12.75" customHeight="1" x14ac:dyDescent="0.2">
      <c r="A38" s="107"/>
      <c r="B38" s="98"/>
      <c r="C38" s="98"/>
      <c r="D38" s="98" t="s">
        <v>164</v>
      </c>
      <c r="E38" s="98"/>
      <c r="F38" s="98"/>
      <c r="G38" s="98"/>
      <c r="H38" s="98"/>
      <c r="I38" s="98"/>
      <c r="J38" s="98"/>
      <c r="K38" s="98"/>
      <c r="L38" s="99"/>
      <c r="M38" s="148"/>
      <c r="N38" s="149"/>
      <c r="O38" s="150"/>
      <c r="P38" s="151"/>
      <c r="Q38" s="150"/>
      <c r="R38" s="151"/>
      <c r="T38" s="107"/>
      <c r="U38" s="98"/>
      <c r="V38" s="98"/>
      <c r="W38" s="98" t="s">
        <v>164</v>
      </c>
      <c r="X38" s="98"/>
      <c r="Y38" s="98"/>
      <c r="Z38" s="98"/>
      <c r="AA38" s="98"/>
      <c r="AB38" s="98"/>
      <c r="AC38" s="98"/>
      <c r="AD38" s="98"/>
      <c r="AE38" s="99"/>
      <c r="AF38" s="152"/>
      <c r="AG38" s="153"/>
      <c r="AH38" s="150">
        <f t="shared" si="0"/>
        <v>0</v>
      </c>
      <c r="AI38" s="151"/>
      <c r="AJ38" s="150">
        <f t="shared" si="1"/>
        <v>0</v>
      </c>
      <c r="AK38" s="151"/>
      <c r="AL38" s="107"/>
      <c r="AM38" s="98"/>
      <c r="AN38" s="98"/>
      <c r="AO38" s="98" t="s">
        <v>164</v>
      </c>
      <c r="AP38" s="98"/>
      <c r="AQ38" s="98"/>
      <c r="AR38" s="98"/>
      <c r="AS38" s="98"/>
      <c r="AT38" s="98"/>
      <c r="AU38" s="98"/>
      <c r="AV38" s="98"/>
      <c r="AW38" s="99"/>
      <c r="AX38" s="152"/>
      <c r="AY38" s="153"/>
      <c r="AZ38" s="150">
        <f t="shared" si="2"/>
        <v>0</v>
      </c>
      <c r="BA38" s="151"/>
      <c r="BB38" s="150">
        <f t="shared" si="3"/>
        <v>0</v>
      </c>
      <c r="BC38" s="151"/>
      <c r="BE38" s="107"/>
      <c r="BF38" s="98"/>
      <c r="BG38" s="98"/>
      <c r="BH38" s="98" t="s">
        <v>164</v>
      </c>
      <c r="BI38" s="98"/>
      <c r="BJ38" s="98"/>
      <c r="BK38" s="98"/>
      <c r="BL38" s="98"/>
      <c r="BM38" s="98"/>
      <c r="BN38" s="98"/>
      <c r="BO38" s="98"/>
      <c r="BP38" s="99"/>
      <c r="BQ38" s="152"/>
      <c r="BR38" s="153"/>
      <c r="BS38" s="150">
        <f t="shared" si="4"/>
        <v>0</v>
      </c>
      <c r="BT38" s="151"/>
      <c r="BU38" s="150">
        <f t="shared" si="5"/>
        <v>0</v>
      </c>
      <c r="BV38" s="151"/>
    </row>
    <row r="39" spans="1:74" ht="12.75" customHeight="1" x14ac:dyDescent="0.2">
      <c r="A39" s="107"/>
      <c r="B39" s="98"/>
      <c r="C39" s="98"/>
      <c r="D39" s="98"/>
      <c r="E39" s="98" t="s">
        <v>165</v>
      </c>
      <c r="F39" s="98"/>
      <c r="G39" s="98"/>
      <c r="H39" s="98"/>
      <c r="I39" s="98"/>
      <c r="J39" s="98"/>
      <c r="K39" s="98"/>
      <c r="L39" s="99"/>
      <c r="M39" s="148"/>
      <c r="N39" s="149"/>
      <c r="O39" s="150"/>
      <c r="P39" s="151"/>
      <c r="Q39" s="150"/>
      <c r="R39" s="151"/>
      <c r="T39" s="107"/>
      <c r="U39" s="98"/>
      <c r="V39" s="98"/>
      <c r="W39" s="98"/>
      <c r="X39" s="98" t="s">
        <v>165</v>
      </c>
      <c r="Y39" s="98"/>
      <c r="Z39" s="98"/>
      <c r="AA39" s="98"/>
      <c r="AB39" s="98"/>
      <c r="AC39" s="98"/>
      <c r="AD39" s="98"/>
      <c r="AE39" s="99"/>
      <c r="AF39" s="152"/>
      <c r="AG39" s="153"/>
      <c r="AH39" s="150">
        <f t="shared" si="0"/>
        <v>0</v>
      </c>
      <c r="AI39" s="151"/>
      <c r="AJ39" s="150">
        <f t="shared" si="1"/>
        <v>0</v>
      </c>
      <c r="AK39" s="151"/>
      <c r="AL39" s="107"/>
      <c r="AM39" s="98"/>
      <c r="AN39" s="98"/>
      <c r="AO39" s="98"/>
      <c r="AP39" s="98" t="s">
        <v>165</v>
      </c>
      <c r="AQ39" s="98"/>
      <c r="AR39" s="98"/>
      <c r="AS39" s="98"/>
      <c r="AT39" s="98"/>
      <c r="AU39" s="98"/>
      <c r="AV39" s="98"/>
      <c r="AW39" s="99"/>
      <c r="AX39" s="152"/>
      <c r="AY39" s="153"/>
      <c r="AZ39" s="150">
        <f t="shared" si="2"/>
        <v>0</v>
      </c>
      <c r="BA39" s="151"/>
      <c r="BB39" s="150">
        <f t="shared" si="3"/>
        <v>0</v>
      </c>
      <c r="BC39" s="151"/>
      <c r="BE39" s="107"/>
      <c r="BF39" s="98"/>
      <c r="BG39" s="98"/>
      <c r="BH39" s="98"/>
      <c r="BI39" s="98" t="s">
        <v>165</v>
      </c>
      <c r="BJ39" s="98"/>
      <c r="BK39" s="98"/>
      <c r="BL39" s="98"/>
      <c r="BM39" s="98"/>
      <c r="BN39" s="98"/>
      <c r="BO39" s="98"/>
      <c r="BP39" s="99"/>
      <c r="BQ39" s="152"/>
      <c r="BR39" s="153"/>
      <c r="BS39" s="150">
        <f t="shared" si="4"/>
        <v>0</v>
      </c>
      <c r="BT39" s="151"/>
      <c r="BU39" s="150">
        <f t="shared" si="5"/>
        <v>0</v>
      </c>
      <c r="BV39" s="151"/>
    </row>
    <row r="40" spans="1:74" ht="12.75" customHeight="1" x14ac:dyDescent="0.2">
      <c r="A40" s="107"/>
      <c r="B40" s="98"/>
      <c r="C40" s="98"/>
      <c r="D40" s="98" t="s">
        <v>166</v>
      </c>
      <c r="E40" s="98"/>
      <c r="F40" s="98"/>
      <c r="G40" s="98"/>
      <c r="H40" s="98"/>
      <c r="I40" s="98"/>
      <c r="J40" s="98"/>
      <c r="K40" s="98"/>
      <c r="L40" s="99"/>
      <c r="M40" s="148"/>
      <c r="N40" s="149"/>
      <c r="O40" s="150"/>
      <c r="P40" s="151"/>
      <c r="Q40" s="150"/>
      <c r="R40" s="151"/>
      <c r="T40" s="107"/>
      <c r="U40" s="98"/>
      <c r="V40" s="98"/>
      <c r="W40" s="98" t="s">
        <v>166</v>
      </c>
      <c r="X40" s="98"/>
      <c r="Y40" s="98"/>
      <c r="Z40" s="98"/>
      <c r="AA40" s="98"/>
      <c r="AB40" s="98"/>
      <c r="AC40" s="98"/>
      <c r="AD40" s="98"/>
      <c r="AE40" s="99"/>
      <c r="AF40" s="152"/>
      <c r="AG40" s="153"/>
      <c r="AH40" s="150">
        <f t="shared" si="0"/>
        <v>0</v>
      </c>
      <c r="AI40" s="151"/>
      <c r="AJ40" s="150">
        <f t="shared" si="1"/>
        <v>0</v>
      </c>
      <c r="AK40" s="151"/>
      <c r="AL40" s="107"/>
      <c r="AM40" s="98"/>
      <c r="AN40" s="98"/>
      <c r="AO40" s="98" t="s">
        <v>166</v>
      </c>
      <c r="AP40" s="98"/>
      <c r="AQ40" s="98"/>
      <c r="AR40" s="98"/>
      <c r="AS40" s="98"/>
      <c r="AT40" s="98"/>
      <c r="AU40" s="98"/>
      <c r="AV40" s="98"/>
      <c r="AW40" s="99"/>
      <c r="AX40" s="152"/>
      <c r="AY40" s="153"/>
      <c r="AZ40" s="150">
        <f t="shared" si="2"/>
        <v>0</v>
      </c>
      <c r="BA40" s="151"/>
      <c r="BB40" s="150">
        <f t="shared" si="3"/>
        <v>0</v>
      </c>
      <c r="BC40" s="151"/>
      <c r="BE40" s="107"/>
      <c r="BF40" s="98"/>
      <c r="BG40" s="98"/>
      <c r="BH40" s="98" t="s">
        <v>166</v>
      </c>
      <c r="BI40" s="98"/>
      <c r="BJ40" s="98"/>
      <c r="BK40" s="98"/>
      <c r="BL40" s="98"/>
      <c r="BM40" s="98"/>
      <c r="BN40" s="98"/>
      <c r="BO40" s="98"/>
      <c r="BP40" s="99"/>
      <c r="BQ40" s="152"/>
      <c r="BR40" s="153"/>
      <c r="BS40" s="150">
        <f t="shared" si="4"/>
        <v>0</v>
      </c>
      <c r="BT40" s="151"/>
      <c r="BU40" s="150">
        <f t="shared" si="5"/>
        <v>0</v>
      </c>
      <c r="BV40" s="151"/>
    </row>
    <row r="41" spans="1:74" ht="12.75" customHeight="1" x14ac:dyDescent="0.2">
      <c r="A41" s="107"/>
      <c r="B41" s="98"/>
      <c r="C41" s="98"/>
      <c r="D41" s="98" t="s">
        <v>167</v>
      </c>
      <c r="E41" s="98"/>
      <c r="F41" s="98"/>
      <c r="G41" s="108"/>
      <c r="H41" s="108"/>
      <c r="I41" s="108"/>
      <c r="J41" s="108"/>
      <c r="K41" s="108"/>
      <c r="L41" s="99"/>
      <c r="M41" s="148"/>
      <c r="N41" s="149"/>
      <c r="O41" s="150"/>
      <c r="P41" s="151"/>
      <c r="Q41" s="150"/>
      <c r="R41" s="151"/>
      <c r="T41" s="107"/>
      <c r="U41" s="98"/>
      <c r="V41" s="98"/>
      <c r="W41" s="98" t="s">
        <v>167</v>
      </c>
      <c r="X41" s="98"/>
      <c r="Y41" s="98"/>
      <c r="Z41" s="109"/>
      <c r="AA41" s="109"/>
      <c r="AB41" s="109"/>
      <c r="AC41" s="109"/>
      <c r="AD41" s="109"/>
      <c r="AE41" s="99"/>
      <c r="AF41" s="152"/>
      <c r="AG41" s="153"/>
      <c r="AH41" s="150">
        <f t="shared" si="0"/>
        <v>0</v>
      </c>
      <c r="AI41" s="151"/>
      <c r="AJ41" s="150">
        <f t="shared" si="1"/>
        <v>0</v>
      </c>
      <c r="AK41" s="151"/>
      <c r="AL41" s="107"/>
      <c r="AM41" s="98"/>
      <c r="AN41" s="98"/>
      <c r="AO41" s="98" t="s">
        <v>167</v>
      </c>
      <c r="AP41" s="98"/>
      <c r="AQ41" s="98"/>
      <c r="AR41" s="109"/>
      <c r="AS41" s="109"/>
      <c r="AT41" s="109"/>
      <c r="AU41" s="109"/>
      <c r="AV41" s="109"/>
      <c r="AW41" s="99"/>
      <c r="AX41" s="152"/>
      <c r="AY41" s="153"/>
      <c r="AZ41" s="150">
        <f t="shared" si="2"/>
        <v>0</v>
      </c>
      <c r="BA41" s="151"/>
      <c r="BB41" s="150">
        <f t="shared" si="3"/>
        <v>0</v>
      </c>
      <c r="BC41" s="151"/>
      <c r="BE41" s="107"/>
      <c r="BF41" s="98"/>
      <c r="BG41" s="98"/>
      <c r="BH41" s="98" t="s">
        <v>167</v>
      </c>
      <c r="BI41" s="98"/>
      <c r="BJ41" s="98"/>
      <c r="BK41" s="109"/>
      <c r="BL41" s="109"/>
      <c r="BM41" s="109"/>
      <c r="BN41" s="109"/>
      <c r="BO41" s="109"/>
      <c r="BP41" s="99"/>
      <c r="BQ41" s="152"/>
      <c r="BR41" s="153"/>
      <c r="BS41" s="150">
        <f t="shared" si="4"/>
        <v>0</v>
      </c>
      <c r="BT41" s="151"/>
      <c r="BU41" s="150">
        <f t="shared" si="5"/>
        <v>0</v>
      </c>
      <c r="BV41" s="151"/>
    </row>
    <row r="42" spans="1:74" ht="12.75" customHeight="1" x14ac:dyDescent="0.2">
      <c r="A42" s="107" t="s">
        <v>168</v>
      </c>
      <c r="B42" s="98" t="s">
        <v>169</v>
      </c>
      <c r="C42" s="98"/>
      <c r="D42" s="98"/>
      <c r="E42" s="98"/>
      <c r="F42" s="98"/>
      <c r="G42" s="98"/>
      <c r="H42" s="98"/>
      <c r="I42" s="98"/>
      <c r="J42" s="98"/>
      <c r="K42" s="98"/>
      <c r="L42" s="99"/>
      <c r="M42" s="148"/>
      <c r="N42" s="149"/>
      <c r="O42" s="150"/>
      <c r="P42" s="151"/>
      <c r="Q42" s="150"/>
      <c r="R42" s="151"/>
      <c r="T42" s="107" t="s">
        <v>168</v>
      </c>
      <c r="U42" s="98" t="s">
        <v>169</v>
      </c>
      <c r="V42" s="98"/>
      <c r="W42" s="98"/>
      <c r="X42" s="98"/>
      <c r="Y42" s="98"/>
      <c r="Z42" s="98"/>
      <c r="AA42" s="98"/>
      <c r="AB42" s="98"/>
      <c r="AC42" s="98"/>
      <c r="AD42" s="98"/>
      <c r="AE42" s="99"/>
      <c r="AF42" s="152"/>
      <c r="AG42" s="153"/>
      <c r="AH42" s="150">
        <f t="shared" si="0"/>
        <v>0</v>
      </c>
      <c r="AI42" s="151"/>
      <c r="AJ42" s="150">
        <f t="shared" si="1"/>
        <v>0</v>
      </c>
      <c r="AK42" s="151"/>
      <c r="AL42" s="107" t="s">
        <v>168</v>
      </c>
      <c r="AM42" s="98" t="s">
        <v>169</v>
      </c>
      <c r="AN42" s="98"/>
      <c r="AO42" s="98"/>
      <c r="AP42" s="98"/>
      <c r="AQ42" s="98"/>
      <c r="AR42" s="98"/>
      <c r="AS42" s="98"/>
      <c r="AT42" s="98"/>
      <c r="AU42" s="98"/>
      <c r="AV42" s="98"/>
      <c r="AW42" s="99"/>
      <c r="AX42" s="152"/>
      <c r="AY42" s="153"/>
      <c r="AZ42" s="150">
        <f t="shared" si="2"/>
        <v>0</v>
      </c>
      <c r="BA42" s="151"/>
      <c r="BB42" s="150">
        <f t="shared" si="3"/>
        <v>0</v>
      </c>
      <c r="BC42" s="151"/>
      <c r="BE42" s="107" t="s">
        <v>168</v>
      </c>
      <c r="BF42" s="98" t="s">
        <v>169</v>
      </c>
      <c r="BG42" s="98"/>
      <c r="BH42" s="98"/>
      <c r="BI42" s="98"/>
      <c r="BJ42" s="98"/>
      <c r="BK42" s="98"/>
      <c r="BL42" s="98"/>
      <c r="BM42" s="98"/>
      <c r="BN42" s="98"/>
      <c r="BO42" s="98"/>
      <c r="BP42" s="99"/>
      <c r="BQ42" s="152"/>
      <c r="BR42" s="153"/>
      <c r="BS42" s="150">
        <f t="shared" si="4"/>
        <v>0</v>
      </c>
      <c r="BT42" s="151"/>
      <c r="BU42" s="150">
        <f t="shared" si="5"/>
        <v>0</v>
      </c>
      <c r="BV42" s="151"/>
    </row>
    <row r="43" spans="1:74" ht="12.75" customHeight="1" x14ac:dyDescent="0.2">
      <c r="A43" s="107"/>
      <c r="B43" s="98" t="s">
        <v>170</v>
      </c>
      <c r="C43" s="98"/>
      <c r="D43" s="98"/>
      <c r="E43" s="98"/>
      <c r="F43" s="98"/>
      <c r="G43" s="98"/>
      <c r="H43" s="98"/>
      <c r="I43" s="98"/>
      <c r="J43" s="98"/>
      <c r="K43" s="98"/>
      <c r="L43" s="99"/>
      <c r="M43" s="148"/>
      <c r="N43" s="149"/>
      <c r="O43" s="150"/>
      <c r="P43" s="151"/>
      <c r="Q43" s="150"/>
      <c r="R43" s="151"/>
      <c r="T43" s="107"/>
      <c r="U43" s="98" t="s">
        <v>170</v>
      </c>
      <c r="V43" s="98"/>
      <c r="W43" s="98"/>
      <c r="X43" s="98"/>
      <c r="Y43" s="98"/>
      <c r="Z43" s="98"/>
      <c r="AA43" s="98"/>
      <c r="AB43" s="98"/>
      <c r="AC43" s="98"/>
      <c r="AD43" s="98"/>
      <c r="AE43" s="99"/>
      <c r="AF43" s="152"/>
      <c r="AG43" s="153"/>
      <c r="AH43" s="150">
        <f t="shared" si="0"/>
        <v>0</v>
      </c>
      <c r="AI43" s="151"/>
      <c r="AJ43" s="150">
        <f t="shared" si="1"/>
        <v>0</v>
      </c>
      <c r="AK43" s="151"/>
      <c r="AL43" s="107"/>
      <c r="AM43" s="98" t="s">
        <v>170</v>
      </c>
      <c r="AN43" s="98"/>
      <c r="AO43" s="98"/>
      <c r="AP43" s="98"/>
      <c r="AQ43" s="98"/>
      <c r="AR43" s="98"/>
      <c r="AS43" s="98"/>
      <c r="AT43" s="98"/>
      <c r="AU43" s="98"/>
      <c r="AV43" s="98"/>
      <c r="AW43" s="99"/>
      <c r="AX43" s="152"/>
      <c r="AY43" s="153"/>
      <c r="AZ43" s="150">
        <f t="shared" si="2"/>
        <v>0</v>
      </c>
      <c r="BA43" s="151"/>
      <c r="BB43" s="150">
        <f t="shared" si="3"/>
        <v>0</v>
      </c>
      <c r="BC43" s="151"/>
      <c r="BE43" s="107"/>
      <c r="BF43" s="98" t="s">
        <v>170</v>
      </c>
      <c r="BG43" s="98"/>
      <c r="BH43" s="98"/>
      <c r="BI43" s="98"/>
      <c r="BJ43" s="98"/>
      <c r="BK43" s="98"/>
      <c r="BL43" s="98"/>
      <c r="BM43" s="98"/>
      <c r="BN43" s="98"/>
      <c r="BO43" s="98"/>
      <c r="BP43" s="99"/>
      <c r="BQ43" s="152"/>
      <c r="BR43" s="153"/>
      <c r="BS43" s="150">
        <f t="shared" si="4"/>
        <v>0</v>
      </c>
      <c r="BT43" s="151"/>
      <c r="BU43" s="150">
        <f t="shared" si="5"/>
        <v>0</v>
      </c>
      <c r="BV43" s="151"/>
    </row>
    <row r="44" spans="1:74" ht="12.75" customHeight="1" x14ac:dyDescent="0.2">
      <c r="A44" s="107"/>
      <c r="B44" s="98" t="s">
        <v>171</v>
      </c>
      <c r="C44" s="98"/>
      <c r="D44" s="98"/>
      <c r="E44" s="98"/>
      <c r="F44" s="98"/>
      <c r="G44" s="98"/>
      <c r="H44" s="98"/>
      <c r="I44" s="98"/>
      <c r="J44" s="98"/>
      <c r="K44" s="98"/>
      <c r="L44" s="99"/>
      <c r="M44" s="148"/>
      <c r="N44" s="149"/>
      <c r="O44" s="150"/>
      <c r="P44" s="151"/>
      <c r="Q44" s="150"/>
      <c r="R44" s="151"/>
      <c r="T44" s="107"/>
      <c r="U44" s="98" t="s">
        <v>171</v>
      </c>
      <c r="V44" s="98"/>
      <c r="W44" s="98"/>
      <c r="X44" s="98"/>
      <c r="Y44" s="98"/>
      <c r="Z44" s="98"/>
      <c r="AA44" s="98"/>
      <c r="AB44" s="98"/>
      <c r="AC44" s="98"/>
      <c r="AD44" s="98"/>
      <c r="AE44" s="99"/>
      <c r="AF44" s="152"/>
      <c r="AG44" s="153"/>
      <c r="AH44" s="150">
        <f t="shared" si="0"/>
        <v>0</v>
      </c>
      <c r="AI44" s="151"/>
      <c r="AJ44" s="150">
        <f t="shared" si="1"/>
        <v>0</v>
      </c>
      <c r="AK44" s="151"/>
      <c r="AL44" s="107"/>
      <c r="AM44" s="98" t="s">
        <v>171</v>
      </c>
      <c r="AN44" s="98"/>
      <c r="AO44" s="98"/>
      <c r="AP44" s="98"/>
      <c r="AQ44" s="98"/>
      <c r="AR44" s="98"/>
      <c r="AS44" s="98"/>
      <c r="AT44" s="98"/>
      <c r="AU44" s="98"/>
      <c r="AV44" s="98"/>
      <c r="AW44" s="99"/>
      <c r="AX44" s="152"/>
      <c r="AY44" s="153"/>
      <c r="AZ44" s="150">
        <f t="shared" si="2"/>
        <v>0</v>
      </c>
      <c r="BA44" s="151"/>
      <c r="BB44" s="150">
        <f t="shared" si="3"/>
        <v>0</v>
      </c>
      <c r="BC44" s="151"/>
      <c r="BE44" s="107"/>
      <c r="BF44" s="98" t="s">
        <v>171</v>
      </c>
      <c r="BG44" s="98"/>
      <c r="BH44" s="98"/>
      <c r="BI44" s="98"/>
      <c r="BJ44" s="98"/>
      <c r="BK44" s="98"/>
      <c r="BL44" s="98"/>
      <c r="BM44" s="98"/>
      <c r="BN44" s="98"/>
      <c r="BO44" s="98"/>
      <c r="BP44" s="99"/>
      <c r="BQ44" s="152"/>
      <c r="BR44" s="153"/>
      <c r="BS44" s="150">
        <f t="shared" si="4"/>
        <v>0</v>
      </c>
      <c r="BT44" s="151"/>
      <c r="BU44" s="150">
        <f t="shared" si="5"/>
        <v>0</v>
      </c>
      <c r="BV44" s="151"/>
    </row>
    <row r="45" spans="1:74" ht="12.75" customHeight="1" x14ac:dyDescent="0.2">
      <c r="A45" s="107"/>
      <c r="B45" s="98" t="s">
        <v>172</v>
      </c>
      <c r="C45" s="98"/>
      <c r="D45" s="98"/>
      <c r="E45" s="98"/>
      <c r="F45" s="98"/>
      <c r="G45" s="98"/>
      <c r="H45" s="98"/>
      <c r="I45" s="98"/>
      <c r="J45" s="98"/>
      <c r="K45" s="98"/>
      <c r="L45" s="99"/>
      <c r="M45" s="160"/>
      <c r="N45" s="161"/>
      <c r="O45" s="150"/>
      <c r="P45" s="151"/>
      <c r="Q45" s="150">
        <f>ROUND(O45*3%,2)</f>
        <v>0</v>
      </c>
      <c r="R45" s="151"/>
      <c r="T45" s="107"/>
      <c r="U45" s="98" t="s">
        <v>172</v>
      </c>
      <c r="V45" s="98"/>
      <c r="W45" s="98"/>
      <c r="X45" s="98"/>
      <c r="Y45" s="98"/>
      <c r="Z45" s="98"/>
      <c r="AA45" s="98"/>
      <c r="AB45" s="98"/>
      <c r="AC45" s="98"/>
      <c r="AD45" s="98"/>
      <c r="AE45" s="99"/>
      <c r="AF45" s="160">
        <f>$M45</f>
        <v>0</v>
      </c>
      <c r="AG45" s="161"/>
      <c r="AH45" s="150">
        <f t="shared" si="0"/>
        <v>0</v>
      </c>
      <c r="AI45" s="151"/>
      <c r="AJ45" s="150">
        <f t="shared" si="1"/>
        <v>0</v>
      </c>
      <c r="AK45" s="151"/>
      <c r="AL45" s="107"/>
      <c r="AM45" s="98" t="s">
        <v>172</v>
      </c>
      <c r="AN45" s="98"/>
      <c r="AO45" s="98"/>
      <c r="AP45" s="98"/>
      <c r="AQ45" s="98"/>
      <c r="AR45" s="98"/>
      <c r="AS45" s="98"/>
      <c r="AT45" s="98"/>
      <c r="AU45" s="98"/>
      <c r="AV45" s="98"/>
      <c r="AW45" s="99"/>
      <c r="AX45" s="160">
        <f>$M45</f>
        <v>0</v>
      </c>
      <c r="AY45" s="161"/>
      <c r="AZ45" s="150">
        <f t="shared" si="2"/>
        <v>0</v>
      </c>
      <c r="BA45" s="151"/>
      <c r="BB45" s="150">
        <f t="shared" si="3"/>
        <v>0</v>
      </c>
      <c r="BC45" s="151"/>
      <c r="BE45" s="107"/>
      <c r="BF45" s="98" t="s">
        <v>172</v>
      </c>
      <c r="BG45" s="98"/>
      <c r="BH45" s="98"/>
      <c r="BI45" s="98"/>
      <c r="BJ45" s="98"/>
      <c r="BK45" s="98"/>
      <c r="BL45" s="98"/>
      <c r="BM45" s="98"/>
      <c r="BN45" s="98"/>
      <c r="BO45" s="98"/>
      <c r="BP45" s="99"/>
      <c r="BQ45" s="160">
        <f>$M45</f>
        <v>0</v>
      </c>
      <c r="BR45" s="161"/>
      <c r="BS45" s="150">
        <f t="shared" si="4"/>
        <v>0</v>
      </c>
      <c r="BT45" s="151"/>
      <c r="BU45" s="150">
        <f t="shared" si="5"/>
        <v>0</v>
      </c>
      <c r="BV45" s="151"/>
    </row>
    <row r="46" spans="1:74" ht="12.75" customHeight="1" x14ac:dyDescent="0.2">
      <c r="A46" s="107" t="s">
        <v>173</v>
      </c>
      <c r="B46" s="98" t="s">
        <v>174</v>
      </c>
      <c r="C46" s="98"/>
      <c r="D46" s="98"/>
      <c r="E46" s="110" t="s">
        <v>175</v>
      </c>
      <c r="F46" s="110"/>
      <c r="G46" s="110"/>
      <c r="H46" s="108"/>
      <c r="I46" s="108"/>
      <c r="J46" s="108"/>
      <c r="K46" s="108"/>
      <c r="L46" s="99"/>
      <c r="M46" s="160">
        <v>46072</v>
      </c>
      <c r="N46" s="161"/>
      <c r="O46" s="150">
        <v>118500</v>
      </c>
      <c r="P46" s="151"/>
      <c r="Q46" s="150">
        <f>ROUND(O46*3%,2)</f>
        <v>3555</v>
      </c>
      <c r="R46" s="151"/>
      <c r="T46" s="107" t="s">
        <v>173</v>
      </c>
      <c r="U46" s="98" t="s">
        <v>174</v>
      </c>
      <c r="V46" s="98"/>
      <c r="W46" s="98"/>
      <c r="X46" s="111" t="str">
        <f>$E46</f>
        <v>ค่าจ้างเหมา</v>
      </c>
      <c r="Y46" s="111"/>
      <c r="Z46" s="111"/>
      <c r="AA46" s="111"/>
      <c r="AB46" s="111"/>
      <c r="AC46" s="111"/>
      <c r="AD46" s="111"/>
      <c r="AE46" s="99"/>
      <c r="AF46" s="160">
        <f>$M46</f>
        <v>46072</v>
      </c>
      <c r="AG46" s="161"/>
      <c r="AH46" s="150">
        <f t="shared" si="0"/>
        <v>118500</v>
      </c>
      <c r="AI46" s="151"/>
      <c r="AJ46" s="150">
        <f t="shared" si="1"/>
        <v>3555</v>
      </c>
      <c r="AK46" s="151"/>
      <c r="AL46" s="107" t="s">
        <v>173</v>
      </c>
      <c r="AM46" s="98" t="s">
        <v>174</v>
      </c>
      <c r="AN46" s="98"/>
      <c r="AO46" s="98"/>
      <c r="AP46" s="111" t="str">
        <f>$E46</f>
        <v>ค่าจ้างเหมา</v>
      </c>
      <c r="AQ46" s="111"/>
      <c r="AR46" s="111"/>
      <c r="AS46" s="111"/>
      <c r="AT46" s="111"/>
      <c r="AU46" s="111"/>
      <c r="AV46" s="111"/>
      <c r="AW46" s="99"/>
      <c r="AX46" s="160">
        <f>$M46</f>
        <v>46072</v>
      </c>
      <c r="AY46" s="161"/>
      <c r="AZ46" s="150">
        <f t="shared" si="2"/>
        <v>118500</v>
      </c>
      <c r="BA46" s="151"/>
      <c r="BB46" s="150">
        <f t="shared" si="3"/>
        <v>3555</v>
      </c>
      <c r="BC46" s="151"/>
      <c r="BE46" s="107" t="s">
        <v>173</v>
      </c>
      <c r="BF46" s="98" t="s">
        <v>174</v>
      </c>
      <c r="BG46" s="98"/>
      <c r="BH46" s="98"/>
      <c r="BI46" s="111" t="str">
        <f>$E46</f>
        <v>ค่าจ้างเหมา</v>
      </c>
      <c r="BJ46" s="111"/>
      <c r="BK46" s="111"/>
      <c r="BL46" s="111"/>
      <c r="BM46" s="111"/>
      <c r="BN46" s="111"/>
      <c r="BO46" s="111"/>
      <c r="BP46" s="99"/>
      <c r="BQ46" s="160">
        <f>$M46</f>
        <v>46072</v>
      </c>
      <c r="BR46" s="161"/>
      <c r="BS46" s="150">
        <f t="shared" si="4"/>
        <v>118500</v>
      </c>
      <c r="BT46" s="151"/>
      <c r="BU46" s="150">
        <f t="shared" si="5"/>
        <v>3555</v>
      </c>
      <c r="BV46" s="151"/>
    </row>
    <row r="47" spans="1:74" ht="9.9499999999999993" customHeight="1" x14ac:dyDescent="0.2">
      <c r="A47" s="112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4"/>
      <c r="M47" s="166"/>
      <c r="N47" s="167"/>
      <c r="O47" s="164"/>
      <c r="P47" s="165"/>
      <c r="Q47" s="164"/>
      <c r="R47" s="165"/>
      <c r="T47" s="112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4"/>
      <c r="AF47" s="162"/>
      <c r="AG47" s="163"/>
      <c r="AH47" s="164"/>
      <c r="AI47" s="165"/>
      <c r="AJ47" s="164"/>
      <c r="AK47" s="165"/>
      <c r="AL47" s="112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4"/>
      <c r="AX47" s="162"/>
      <c r="AY47" s="163"/>
      <c r="AZ47" s="164"/>
      <c r="BA47" s="165"/>
      <c r="BB47" s="164"/>
      <c r="BC47" s="165"/>
      <c r="BE47" s="112"/>
      <c r="BF47" s="113"/>
      <c r="BG47" s="113"/>
      <c r="BH47" s="113"/>
      <c r="BI47" s="113"/>
      <c r="BJ47" s="113"/>
      <c r="BK47" s="113"/>
      <c r="BL47" s="113"/>
      <c r="BM47" s="113"/>
      <c r="BN47" s="113"/>
      <c r="BO47" s="113"/>
      <c r="BP47" s="114"/>
      <c r="BQ47" s="162"/>
      <c r="BR47" s="163"/>
      <c r="BS47" s="164"/>
      <c r="BT47" s="165"/>
      <c r="BU47" s="164"/>
      <c r="BV47" s="165"/>
    </row>
    <row r="48" spans="1:74" ht="15.95" customHeight="1" x14ac:dyDescent="0.2">
      <c r="A48" s="115"/>
      <c r="B48" s="98"/>
      <c r="C48" s="98"/>
      <c r="D48" s="98"/>
      <c r="E48" s="98"/>
      <c r="F48" s="98"/>
      <c r="G48" s="98"/>
      <c r="H48" s="98"/>
      <c r="I48" s="98"/>
      <c r="J48" s="98" t="s">
        <v>176</v>
      </c>
      <c r="K48" s="98"/>
      <c r="L48" s="98"/>
      <c r="M48" s="98"/>
      <c r="N48" s="98"/>
      <c r="O48" s="164">
        <f>SUM(O23:P47)</f>
        <v>118500</v>
      </c>
      <c r="P48" s="165"/>
      <c r="Q48" s="164">
        <f>SUM(Q23:R47)</f>
        <v>3555</v>
      </c>
      <c r="R48" s="165"/>
      <c r="T48" s="115"/>
      <c r="U48" s="98"/>
      <c r="V48" s="98"/>
      <c r="W48" s="98"/>
      <c r="X48" s="98"/>
      <c r="Y48" s="98"/>
      <c r="Z48" s="98"/>
      <c r="AA48" s="98"/>
      <c r="AB48" s="98"/>
      <c r="AC48" s="98" t="s">
        <v>176</v>
      </c>
      <c r="AD48" s="98"/>
      <c r="AE48" s="98"/>
      <c r="AF48" s="98"/>
      <c r="AG48" s="98"/>
      <c r="AH48" s="164">
        <f>SUM(AH23:AI47)</f>
        <v>118500</v>
      </c>
      <c r="AI48" s="165"/>
      <c r="AJ48" s="164">
        <f>SUM(AJ23:AK47)</f>
        <v>3555</v>
      </c>
      <c r="AK48" s="165"/>
      <c r="AL48" s="115"/>
      <c r="AM48" s="98"/>
      <c r="AN48" s="98"/>
      <c r="AO48" s="98"/>
      <c r="AP48" s="98"/>
      <c r="AQ48" s="98"/>
      <c r="AR48" s="98"/>
      <c r="AS48" s="98"/>
      <c r="AT48" s="98"/>
      <c r="AU48" s="98" t="s">
        <v>176</v>
      </c>
      <c r="AV48" s="98"/>
      <c r="AW48" s="98"/>
      <c r="AX48" s="98"/>
      <c r="AY48" s="98"/>
      <c r="AZ48" s="164">
        <f>SUM(AZ23:BA47)</f>
        <v>118500</v>
      </c>
      <c r="BA48" s="165"/>
      <c r="BB48" s="164">
        <f>SUM(BB23:BC47)</f>
        <v>3555</v>
      </c>
      <c r="BC48" s="165"/>
      <c r="BE48" s="115"/>
      <c r="BF48" s="98"/>
      <c r="BG48" s="98"/>
      <c r="BH48" s="98"/>
      <c r="BI48" s="98"/>
      <c r="BJ48" s="98"/>
      <c r="BK48" s="98"/>
      <c r="BL48" s="98"/>
      <c r="BM48" s="98"/>
      <c r="BN48" s="98" t="s">
        <v>176</v>
      </c>
      <c r="BO48" s="98"/>
      <c r="BP48" s="98"/>
      <c r="BQ48" s="98"/>
      <c r="BR48" s="98"/>
      <c r="BS48" s="164">
        <f>SUM(BS23:BT47)</f>
        <v>118500</v>
      </c>
      <c r="BT48" s="165"/>
      <c r="BU48" s="164">
        <f>SUM(BU23:BV47)</f>
        <v>3555</v>
      </c>
      <c r="BV48" s="165"/>
    </row>
    <row r="49" spans="1:74" ht="12.75" customHeight="1" thickBot="1" x14ac:dyDescent="0.25">
      <c r="A49" s="79"/>
      <c r="R49" s="116"/>
      <c r="T49" s="79"/>
      <c r="AK49" s="116"/>
      <c r="AL49" s="79"/>
      <c r="BC49" s="116"/>
      <c r="BE49" s="79"/>
      <c r="BV49" s="116"/>
    </row>
    <row r="50" spans="1:74" ht="20.100000000000001" customHeight="1" thickBot="1" x14ac:dyDescent="0.25">
      <c r="A50" s="117" t="s">
        <v>177</v>
      </c>
      <c r="B50" s="118"/>
      <c r="C50" s="118"/>
      <c r="D50" s="118"/>
      <c r="E50" s="118"/>
      <c r="F50" s="118"/>
      <c r="G50" s="119"/>
      <c r="H50" s="120"/>
      <c r="I50" s="120" t="str">
        <f>CONCATENATE("-- ",BAHTTEXT(Q48)," --")</f>
        <v>-- สามพันห้าร้อยห้าสิบห้าบาทถ้วน --</v>
      </c>
      <c r="J50" s="120"/>
      <c r="K50" s="120"/>
      <c r="L50" s="120"/>
      <c r="M50" s="120"/>
      <c r="N50" s="120"/>
      <c r="O50" s="120"/>
      <c r="P50" s="120"/>
      <c r="Q50" s="120"/>
      <c r="R50" s="121"/>
      <c r="T50" s="117" t="s">
        <v>177</v>
      </c>
      <c r="U50" s="118"/>
      <c r="V50" s="118"/>
      <c r="W50" s="118"/>
      <c r="X50" s="118"/>
      <c r="Y50" s="118"/>
      <c r="Z50" s="119"/>
      <c r="AA50" s="120"/>
      <c r="AB50" s="120" t="str">
        <f>$I50</f>
        <v>-- สามพันห้าร้อยห้าสิบห้าบาทถ้วน --</v>
      </c>
      <c r="AC50" s="120"/>
      <c r="AD50" s="120"/>
      <c r="AE50" s="120"/>
      <c r="AF50" s="120"/>
      <c r="AG50" s="120"/>
      <c r="AH50" s="120"/>
      <c r="AI50" s="120"/>
      <c r="AJ50" s="120"/>
      <c r="AK50" s="121"/>
      <c r="AL50" s="117" t="s">
        <v>177</v>
      </c>
      <c r="AM50" s="118"/>
      <c r="AN50" s="118"/>
      <c r="AO50" s="118"/>
      <c r="AP50" s="118"/>
      <c r="AQ50" s="118"/>
      <c r="AR50" s="119"/>
      <c r="AS50" s="120"/>
      <c r="AT50" s="120" t="str">
        <f>$I50</f>
        <v>-- สามพันห้าร้อยห้าสิบห้าบาทถ้วน --</v>
      </c>
      <c r="AU50" s="120"/>
      <c r="AV50" s="120"/>
      <c r="AW50" s="120"/>
      <c r="AX50" s="120"/>
      <c r="AY50" s="120"/>
      <c r="AZ50" s="120"/>
      <c r="BA50" s="120"/>
      <c r="BB50" s="120"/>
      <c r="BC50" s="121"/>
      <c r="BE50" s="117" t="s">
        <v>177</v>
      </c>
      <c r="BF50" s="118"/>
      <c r="BG50" s="118"/>
      <c r="BH50" s="118"/>
      <c r="BI50" s="118"/>
      <c r="BJ50" s="118"/>
      <c r="BK50" s="119"/>
      <c r="BL50" s="120"/>
      <c r="BM50" s="120" t="str">
        <f>$I50</f>
        <v>-- สามพันห้าร้อยห้าสิบห้าบาทถ้วน --</v>
      </c>
      <c r="BN50" s="120"/>
      <c r="BO50" s="120"/>
      <c r="BP50" s="120"/>
      <c r="BQ50" s="120"/>
      <c r="BR50" s="120"/>
      <c r="BS50" s="120"/>
      <c r="BT50" s="120"/>
      <c r="BU50" s="120"/>
      <c r="BV50" s="121"/>
    </row>
    <row r="51" spans="1:74" ht="12.75" customHeight="1" x14ac:dyDescent="0.2">
      <c r="A51" s="86"/>
      <c r="R51" s="89"/>
      <c r="T51" s="86"/>
      <c r="AK51" s="89"/>
      <c r="AL51" s="86"/>
      <c r="BC51" s="89"/>
      <c r="BE51" s="86"/>
      <c r="BV51" s="89"/>
    </row>
    <row r="52" spans="1:74" x14ac:dyDescent="0.2">
      <c r="A52" s="115"/>
      <c r="B52" s="122" t="s">
        <v>178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 t="s">
        <v>179</v>
      </c>
      <c r="P52" s="122"/>
      <c r="Q52" s="122"/>
      <c r="R52" s="123" t="s">
        <v>180</v>
      </c>
      <c r="T52" s="115"/>
      <c r="U52" s="122" t="s">
        <v>178</v>
      </c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 t="s">
        <v>179</v>
      </c>
      <c r="AI52" s="122"/>
      <c r="AJ52" s="122"/>
      <c r="AK52" s="123" t="s">
        <v>180</v>
      </c>
      <c r="AL52" s="115"/>
      <c r="AM52" s="122" t="s">
        <v>178</v>
      </c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 t="s">
        <v>179</v>
      </c>
      <c r="BA52" s="122"/>
      <c r="BB52" s="122"/>
      <c r="BC52" s="123" t="s">
        <v>180</v>
      </c>
      <c r="BE52" s="115"/>
      <c r="BF52" s="122" t="s">
        <v>178</v>
      </c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 t="s">
        <v>179</v>
      </c>
      <c r="BT52" s="122"/>
      <c r="BU52" s="122"/>
      <c r="BV52" s="123" t="s">
        <v>180</v>
      </c>
    </row>
    <row r="53" spans="1:74" ht="12.75" customHeight="1" x14ac:dyDescent="0.2">
      <c r="A53" s="124"/>
      <c r="B53" s="98"/>
      <c r="C53" s="98" t="s">
        <v>181</v>
      </c>
      <c r="D53" s="98"/>
      <c r="E53" s="98"/>
      <c r="F53" s="98"/>
      <c r="G53" s="98"/>
      <c r="H53" s="98"/>
      <c r="I53" s="125"/>
      <c r="J53" s="125"/>
      <c r="K53" s="125"/>
      <c r="L53" s="98" t="s">
        <v>180</v>
      </c>
      <c r="M53" s="98"/>
      <c r="N53" s="98"/>
      <c r="O53" s="98"/>
      <c r="P53" s="98"/>
      <c r="Q53" s="98"/>
      <c r="R53" s="99"/>
      <c r="T53" s="124"/>
      <c r="U53" s="98"/>
      <c r="V53" s="98" t="s">
        <v>181</v>
      </c>
      <c r="W53" s="98"/>
      <c r="X53" s="98"/>
      <c r="Y53" s="98"/>
      <c r="Z53" s="98"/>
      <c r="AA53" s="98"/>
      <c r="AB53" s="125"/>
      <c r="AC53" s="125"/>
      <c r="AD53" s="125"/>
      <c r="AE53" s="98" t="s">
        <v>180</v>
      </c>
      <c r="AF53" s="98"/>
      <c r="AG53" s="98"/>
      <c r="AH53" s="98"/>
      <c r="AI53" s="98"/>
      <c r="AJ53" s="98"/>
      <c r="AK53" s="99"/>
      <c r="AL53" s="124"/>
      <c r="AM53" s="98"/>
      <c r="AN53" s="98" t="s">
        <v>181</v>
      </c>
      <c r="AO53" s="98"/>
      <c r="AP53" s="98"/>
      <c r="AQ53" s="98"/>
      <c r="AR53" s="98"/>
      <c r="AS53" s="98"/>
      <c r="AT53" s="125"/>
      <c r="AU53" s="125"/>
      <c r="AV53" s="125"/>
      <c r="AW53" s="98" t="s">
        <v>180</v>
      </c>
      <c r="AX53" s="98"/>
      <c r="AY53" s="98"/>
      <c r="AZ53" s="98"/>
      <c r="BA53" s="98"/>
      <c r="BB53" s="98"/>
      <c r="BC53" s="99"/>
      <c r="BE53" s="124"/>
      <c r="BF53" s="98"/>
      <c r="BG53" s="98" t="s">
        <v>181</v>
      </c>
      <c r="BH53" s="98"/>
      <c r="BI53" s="98"/>
      <c r="BJ53" s="98"/>
      <c r="BK53" s="98"/>
      <c r="BL53" s="98"/>
      <c r="BM53" s="125"/>
      <c r="BN53" s="125"/>
      <c r="BO53" s="125"/>
      <c r="BP53" s="98" t="s">
        <v>180</v>
      </c>
      <c r="BQ53" s="98"/>
      <c r="BR53" s="98"/>
      <c r="BS53" s="98"/>
      <c r="BT53" s="98"/>
      <c r="BU53" s="98"/>
      <c r="BV53" s="99"/>
    </row>
    <row r="54" spans="1:74" ht="12.75" customHeight="1" x14ac:dyDescent="0.2">
      <c r="A54" s="112"/>
      <c r="B54" s="113"/>
      <c r="C54" s="113" t="s">
        <v>182</v>
      </c>
      <c r="D54" s="113"/>
      <c r="E54" s="113"/>
      <c r="F54" s="113"/>
      <c r="G54" s="113"/>
      <c r="H54" s="113"/>
      <c r="I54" s="113"/>
      <c r="J54" s="113"/>
      <c r="K54" s="113" t="s">
        <v>183</v>
      </c>
      <c r="L54" s="113"/>
      <c r="M54" s="113"/>
      <c r="N54" s="113"/>
      <c r="O54" s="113"/>
      <c r="P54" s="113"/>
      <c r="Q54" s="113"/>
      <c r="R54" s="114"/>
      <c r="T54" s="112"/>
      <c r="U54" s="113"/>
      <c r="V54" s="113" t="s">
        <v>182</v>
      </c>
      <c r="W54" s="113"/>
      <c r="X54" s="113"/>
      <c r="Y54" s="113"/>
      <c r="Z54" s="113"/>
      <c r="AA54" s="113"/>
      <c r="AB54" s="113"/>
      <c r="AC54" s="113"/>
      <c r="AD54" s="113" t="s">
        <v>183</v>
      </c>
      <c r="AE54" s="113"/>
      <c r="AF54" s="113"/>
      <c r="AG54" s="113"/>
      <c r="AH54" s="113"/>
      <c r="AI54" s="113"/>
      <c r="AJ54" s="113"/>
      <c r="AK54" s="114"/>
      <c r="AL54" s="112"/>
      <c r="AM54" s="113"/>
      <c r="AN54" s="113" t="s">
        <v>182</v>
      </c>
      <c r="AO54" s="113"/>
      <c r="AP54" s="113"/>
      <c r="AQ54" s="113"/>
      <c r="AR54" s="113"/>
      <c r="AS54" s="113"/>
      <c r="AT54" s="113"/>
      <c r="AU54" s="113"/>
      <c r="AV54" s="113" t="s">
        <v>183</v>
      </c>
      <c r="AW54" s="113"/>
      <c r="AX54" s="113"/>
      <c r="AY54" s="113"/>
      <c r="AZ54" s="113"/>
      <c r="BA54" s="113"/>
      <c r="BB54" s="113"/>
      <c r="BC54" s="114"/>
      <c r="BE54" s="112"/>
      <c r="BF54" s="113"/>
      <c r="BG54" s="113" t="s">
        <v>182</v>
      </c>
      <c r="BH54" s="113"/>
      <c r="BI54" s="113"/>
      <c r="BJ54" s="113"/>
      <c r="BK54" s="113"/>
      <c r="BL54" s="113"/>
      <c r="BM54" s="113"/>
      <c r="BN54" s="113"/>
      <c r="BO54" s="113" t="s">
        <v>183</v>
      </c>
      <c r="BP54" s="113"/>
      <c r="BQ54" s="113"/>
      <c r="BR54" s="113"/>
      <c r="BS54" s="113"/>
      <c r="BT54" s="113"/>
      <c r="BU54" s="113"/>
      <c r="BV54" s="114"/>
    </row>
    <row r="55" spans="1:74" ht="12.75" customHeight="1" x14ac:dyDescent="0.2">
      <c r="A55" s="126" t="s">
        <v>184</v>
      </c>
      <c r="B55" s="127"/>
      <c r="C55" s="127"/>
      <c r="D55" s="127"/>
      <c r="E55" s="127"/>
      <c r="F55" s="126"/>
      <c r="G55" s="127" t="s">
        <v>185</v>
      </c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16"/>
      <c r="T55" s="126" t="s">
        <v>184</v>
      </c>
      <c r="U55" s="127"/>
      <c r="V55" s="127"/>
      <c r="W55" s="127"/>
      <c r="X55" s="127"/>
      <c r="Y55" s="126"/>
      <c r="Z55" s="127" t="s">
        <v>185</v>
      </c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16"/>
      <c r="AL55" s="126" t="s">
        <v>184</v>
      </c>
      <c r="AM55" s="127"/>
      <c r="AN55" s="127"/>
      <c r="AO55" s="127"/>
      <c r="AP55" s="127"/>
      <c r="AQ55" s="126"/>
      <c r="AR55" s="127" t="s">
        <v>185</v>
      </c>
      <c r="AS55" s="127"/>
      <c r="AT55" s="127"/>
      <c r="AU55" s="127"/>
      <c r="AV55" s="127"/>
      <c r="AW55" s="127"/>
      <c r="AX55" s="127"/>
      <c r="AY55" s="127"/>
      <c r="AZ55" s="127"/>
      <c r="BA55" s="127"/>
      <c r="BB55" s="127"/>
      <c r="BC55" s="116"/>
      <c r="BE55" s="126" t="s">
        <v>184</v>
      </c>
      <c r="BF55" s="127"/>
      <c r="BG55" s="127"/>
      <c r="BH55" s="127"/>
      <c r="BI55" s="127"/>
      <c r="BJ55" s="126"/>
      <c r="BK55" s="127" t="s">
        <v>185</v>
      </c>
      <c r="BL55" s="127"/>
      <c r="BM55" s="127"/>
      <c r="BN55" s="127"/>
      <c r="BO55" s="127"/>
      <c r="BP55" s="127"/>
      <c r="BQ55" s="127"/>
      <c r="BR55" s="127"/>
      <c r="BS55" s="127"/>
      <c r="BT55" s="127"/>
      <c r="BU55" s="127"/>
      <c r="BV55" s="116"/>
    </row>
    <row r="56" spans="1:74" ht="14.45" customHeight="1" x14ac:dyDescent="0.2">
      <c r="A56" s="79"/>
      <c r="B56" s="98" t="s">
        <v>186</v>
      </c>
      <c r="C56" s="98"/>
      <c r="D56" s="98"/>
      <c r="E56" s="98"/>
      <c r="F56" s="124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9"/>
      <c r="T56" s="79"/>
      <c r="U56" s="98" t="s">
        <v>186</v>
      </c>
      <c r="V56" s="98"/>
      <c r="W56" s="98"/>
      <c r="X56" s="98"/>
      <c r="Y56" s="124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9"/>
      <c r="AL56" s="79"/>
      <c r="AM56" s="98" t="s">
        <v>186</v>
      </c>
      <c r="AN56" s="98"/>
      <c r="AO56" s="98"/>
      <c r="AP56" s="98"/>
      <c r="AQ56" s="124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9"/>
      <c r="BE56" s="79"/>
      <c r="BF56" s="98" t="s">
        <v>186</v>
      </c>
      <c r="BG56" s="98"/>
      <c r="BH56" s="98"/>
      <c r="BI56" s="98"/>
      <c r="BJ56" s="124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9"/>
    </row>
    <row r="57" spans="1:74" ht="14.45" customHeight="1" x14ac:dyDescent="0.2">
      <c r="A57" s="79"/>
      <c r="B57" s="98" t="s">
        <v>187</v>
      </c>
      <c r="C57" s="98"/>
      <c r="D57" s="98"/>
      <c r="E57" s="98"/>
      <c r="F57" s="124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9"/>
      <c r="T57" s="79"/>
      <c r="U57" s="98" t="s">
        <v>187</v>
      </c>
      <c r="V57" s="98"/>
      <c r="W57" s="98"/>
      <c r="X57" s="98"/>
      <c r="Y57" s="124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9"/>
      <c r="AL57" s="79"/>
      <c r="AM57" s="98" t="s">
        <v>187</v>
      </c>
      <c r="AN57" s="98"/>
      <c r="AO57" s="98"/>
      <c r="AP57" s="98"/>
      <c r="AQ57" s="124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9"/>
      <c r="BE57" s="79"/>
      <c r="BF57" s="98" t="s">
        <v>187</v>
      </c>
      <c r="BG57" s="98"/>
      <c r="BH57" s="98"/>
      <c r="BI57" s="98"/>
      <c r="BJ57" s="124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9"/>
    </row>
    <row r="58" spans="1:74" ht="14.45" customHeight="1" x14ac:dyDescent="0.2">
      <c r="A58" s="79"/>
      <c r="B58" s="98" t="s">
        <v>188</v>
      </c>
      <c r="C58" s="98"/>
      <c r="D58" s="98"/>
      <c r="E58" s="98"/>
      <c r="F58" s="128" t="s">
        <v>189</v>
      </c>
      <c r="G58" s="129"/>
      <c r="H58" s="129"/>
      <c r="I58" s="129"/>
      <c r="J58" s="129"/>
      <c r="K58" s="129"/>
      <c r="L58" s="98" t="s">
        <v>190</v>
      </c>
      <c r="M58" s="98"/>
      <c r="N58" s="98"/>
      <c r="O58" s="98"/>
      <c r="P58" s="98"/>
      <c r="Q58" s="98"/>
      <c r="R58" s="99"/>
      <c r="T58" s="79"/>
      <c r="U58" s="98" t="s">
        <v>188</v>
      </c>
      <c r="V58" s="98"/>
      <c r="W58" s="98"/>
      <c r="X58" s="98"/>
      <c r="Y58" s="128" t="s">
        <v>189</v>
      </c>
      <c r="Z58" s="129"/>
      <c r="AA58" s="129"/>
      <c r="AB58" s="129"/>
      <c r="AC58" s="129"/>
      <c r="AD58" s="129"/>
      <c r="AE58" s="98" t="s">
        <v>190</v>
      </c>
      <c r="AF58" s="98"/>
      <c r="AG58" s="98"/>
      <c r="AH58" s="98"/>
      <c r="AI58" s="98"/>
      <c r="AJ58" s="98"/>
      <c r="AK58" s="99"/>
      <c r="AL58" s="79"/>
      <c r="AM58" s="98" t="s">
        <v>188</v>
      </c>
      <c r="AN58" s="98"/>
      <c r="AO58" s="98"/>
      <c r="AP58" s="98"/>
      <c r="AQ58" s="128" t="s">
        <v>189</v>
      </c>
      <c r="AR58" s="129"/>
      <c r="AS58" s="129"/>
      <c r="AT58" s="129"/>
      <c r="AU58" s="129"/>
      <c r="AV58" s="129"/>
      <c r="AW58" s="98" t="s">
        <v>190</v>
      </c>
      <c r="AX58" s="98"/>
      <c r="AY58" s="98"/>
      <c r="AZ58" s="98"/>
      <c r="BA58" s="98"/>
      <c r="BB58" s="98"/>
      <c r="BC58" s="99"/>
      <c r="BE58" s="79"/>
      <c r="BF58" s="98" t="s">
        <v>188</v>
      </c>
      <c r="BG58" s="98"/>
      <c r="BH58" s="98"/>
      <c r="BI58" s="98"/>
      <c r="BJ58" s="128" t="s">
        <v>189</v>
      </c>
      <c r="BK58" s="129"/>
      <c r="BL58" s="129"/>
      <c r="BM58" s="129"/>
      <c r="BN58" s="129"/>
      <c r="BO58" s="129"/>
      <c r="BP58" s="98" t="s">
        <v>190</v>
      </c>
      <c r="BQ58" s="98"/>
      <c r="BR58" s="98"/>
      <c r="BS58" s="98"/>
      <c r="BT58" s="98"/>
      <c r="BU58" s="98"/>
      <c r="BV58" s="99"/>
    </row>
    <row r="59" spans="1:74" ht="14.45" customHeight="1" x14ac:dyDescent="0.2">
      <c r="A59" s="79"/>
      <c r="B59" s="98" t="s">
        <v>191</v>
      </c>
      <c r="C59" s="98"/>
      <c r="D59" s="98"/>
      <c r="E59" s="98"/>
      <c r="F59" s="124"/>
      <c r="G59" s="168">
        <f>M46</f>
        <v>46072</v>
      </c>
      <c r="H59" s="168"/>
      <c r="I59" s="168"/>
      <c r="J59" s="168"/>
      <c r="K59" s="168"/>
      <c r="L59" s="98" t="s">
        <v>192</v>
      </c>
      <c r="M59" s="98"/>
      <c r="N59" s="98"/>
      <c r="O59" s="98"/>
      <c r="P59" s="98"/>
      <c r="Q59" s="98"/>
      <c r="R59" s="99"/>
      <c r="T59" s="79"/>
      <c r="U59" s="98" t="s">
        <v>191</v>
      </c>
      <c r="V59" s="98"/>
      <c r="W59" s="98"/>
      <c r="X59" s="98"/>
      <c r="Y59" s="124"/>
      <c r="Z59" s="169">
        <f>$G59</f>
        <v>46072</v>
      </c>
      <c r="AA59" s="169"/>
      <c r="AB59" s="169"/>
      <c r="AC59" s="169"/>
      <c r="AD59" s="169"/>
      <c r="AE59" s="98" t="s">
        <v>192</v>
      </c>
      <c r="AF59" s="98"/>
      <c r="AG59" s="98"/>
      <c r="AH59" s="98"/>
      <c r="AI59" s="98"/>
      <c r="AJ59" s="98"/>
      <c r="AK59" s="99"/>
      <c r="AL59" s="79"/>
      <c r="AM59" s="98" t="s">
        <v>191</v>
      </c>
      <c r="AN59" s="98"/>
      <c r="AO59" s="98"/>
      <c r="AP59" s="98"/>
      <c r="AQ59" s="124"/>
      <c r="AR59" s="169">
        <f>$G59</f>
        <v>46072</v>
      </c>
      <c r="AS59" s="169"/>
      <c r="AT59" s="169"/>
      <c r="AU59" s="169"/>
      <c r="AV59" s="169"/>
      <c r="AW59" s="98" t="s">
        <v>192</v>
      </c>
      <c r="AX59" s="98"/>
      <c r="AY59" s="98"/>
      <c r="AZ59" s="98"/>
      <c r="BA59" s="98"/>
      <c r="BB59" s="98"/>
      <c r="BC59" s="99"/>
      <c r="BE59" s="79"/>
      <c r="BF59" s="98" t="s">
        <v>191</v>
      </c>
      <c r="BG59" s="98"/>
      <c r="BH59" s="98"/>
      <c r="BI59" s="98"/>
      <c r="BJ59" s="124"/>
      <c r="BK59" s="169">
        <f>$G59</f>
        <v>46072</v>
      </c>
      <c r="BL59" s="169"/>
      <c r="BM59" s="169"/>
      <c r="BN59" s="169"/>
      <c r="BO59" s="169"/>
      <c r="BP59" s="98" t="s">
        <v>192</v>
      </c>
      <c r="BQ59" s="98"/>
      <c r="BR59" s="98"/>
      <c r="BS59" s="98"/>
      <c r="BT59" s="98"/>
      <c r="BU59" s="98"/>
      <c r="BV59" s="99"/>
    </row>
    <row r="60" spans="1:74" ht="12.75" customHeight="1" x14ac:dyDescent="0.2">
      <c r="A60" s="86"/>
      <c r="B60" s="87"/>
      <c r="C60" s="87"/>
      <c r="D60" s="87"/>
      <c r="E60" s="87"/>
      <c r="F60" s="86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9"/>
      <c r="T60" s="86"/>
      <c r="U60" s="87"/>
      <c r="V60" s="87"/>
      <c r="W60" s="87"/>
      <c r="X60" s="87"/>
      <c r="Y60" s="86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9"/>
      <c r="AL60" s="86"/>
      <c r="AM60" s="87"/>
      <c r="AN60" s="87"/>
      <c r="AO60" s="87"/>
      <c r="AP60" s="87"/>
      <c r="AQ60" s="86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9"/>
      <c r="BE60" s="86"/>
      <c r="BF60" s="87"/>
      <c r="BG60" s="87"/>
      <c r="BH60" s="87"/>
      <c r="BI60" s="87"/>
      <c r="BJ60" s="86"/>
      <c r="BK60" s="87"/>
      <c r="BL60" s="87"/>
      <c r="BM60" s="87"/>
      <c r="BN60" s="87"/>
      <c r="BO60" s="87"/>
      <c r="BP60" s="87"/>
      <c r="BQ60" s="87"/>
      <c r="BR60" s="87"/>
      <c r="BS60" s="87"/>
      <c r="BT60" s="87"/>
      <c r="BU60" s="87"/>
      <c r="BV60" s="89"/>
    </row>
    <row r="61" spans="1:74" x14ac:dyDescent="0.2">
      <c r="A61" s="130" t="s">
        <v>193</v>
      </c>
      <c r="B61" s="80"/>
      <c r="C61" s="80"/>
      <c r="D61" s="80" t="s">
        <v>194</v>
      </c>
      <c r="K61" s="131" t="s">
        <v>195</v>
      </c>
      <c r="L61" s="132"/>
      <c r="M61" s="80"/>
      <c r="T61" s="130" t="s">
        <v>193</v>
      </c>
      <c r="U61" s="80"/>
      <c r="V61" s="80"/>
      <c r="W61" s="80" t="s">
        <v>194</v>
      </c>
      <c r="AD61" s="131" t="s">
        <v>195</v>
      </c>
      <c r="AE61" s="132"/>
      <c r="AF61" s="80"/>
      <c r="AL61" s="130" t="s">
        <v>193</v>
      </c>
      <c r="AM61" s="80"/>
      <c r="AN61" s="80"/>
      <c r="AO61" s="80" t="s">
        <v>194</v>
      </c>
      <c r="AV61" s="131" t="s">
        <v>195</v>
      </c>
      <c r="AW61" s="132"/>
      <c r="AX61" s="80"/>
      <c r="BE61" s="130" t="s">
        <v>193</v>
      </c>
      <c r="BF61" s="80"/>
      <c r="BG61" s="80"/>
      <c r="BH61" s="80" t="s">
        <v>194</v>
      </c>
      <c r="BO61" s="131" t="s">
        <v>195</v>
      </c>
      <c r="BP61" s="132"/>
      <c r="BQ61" s="80"/>
    </row>
    <row r="62" spans="1:74" x14ac:dyDescent="0.2">
      <c r="A62" s="80"/>
      <c r="B62" s="80"/>
      <c r="C62" s="80"/>
      <c r="D62" s="80" t="s">
        <v>196</v>
      </c>
      <c r="K62" s="132" t="s">
        <v>197</v>
      </c>
      <c r="M62" s="80"/>
      <c r="T62" s="80"/>
      <c r="U62" s="80"/>
      <c r="V62" s="80"/>
      <c r="W62" s="80" t="s">
        <v>196</v>
      </c>
      <c r="AD62" s="132" t="s">
        <v>197</v>
      </c>
      <c r="AF62" s="80"/>
      <c r="AL62" s="80"/>
      <c r="AM62" s="80"/>
      <c r="AN62" s="80"/>
      <c r="AO62" s="80" t="s">
        <v>196</v>
      </c>
      <c r="AV62" s="132" t="s">
        <v>197</v>
      </c>
      <c r="AX62" s="80"/>
      <c r="BE62" s="80"/>
      <c r="BF62" s="80"/>
      <c r="BG62" s="80"/>
      <c r="BH62" s="80" t="s">
        <v>196</v>
      </c>
      <c r="BO62" s="132" t="s">
        <v>197</v>
      </c>
      <c r="BQ62" s="80"/>
    </row>
    <row r="63" spans="1:74" x14ac:dyDescent="0.2">
      <c r="A63" s="80"/>
      <c r="B63" s="80"/>
      <c r="C63" s="80"/>
      <c r="D63" s="80" t="s">
        <v>198</v>
      </c>
      <c r="K63" s="132" t="s">
        <v>199</v>
      </c>
      <c r="M63" s="80"/>
      <c r="S63" s="49" t="s">
        <v>106</v>
      </c>
      <c r="T63" s="80"/>
      <c r="U63" s="80"/>
      <c r="V63" s="80"/>
      <c r="W63" s="80" t="s">
        <v>198</v>
      </c>
      <c r="AD63" s="132" t="s">
        <v>199</v>
      </c>
      <c r="AF63" s="80"/>
      <c r="AL63" s="80"/>
      <c r="AM63" s="80"/>
      <c r="AN63" s="80"/>
      <c r="AO63" s="80" t="s">
        <v>198</v>
      </c>
      <c r="AV63" s="132" t="s">
        <v>199</v>
      </c>
      <c r="AX63" s="80"/>
      <c r="BD63" s="49" t="s">
        <v>106</v>
      </c>
      <c r="BE63" s="80"/>
      <c r="BF63" s="80"/>
      <c r="BG63" s="80"/>
      <c r="BH63" s="80" t="s">
        <v>198</v>
      </c>
      <c r="BO63" s="132" t="s">
        <v>199</v>
      </c>
      <c r="BQ63" s="80"/>
    </row>
    <row r="64" spans="1:74" x14ac:dyDescent="0.2">
      <c r="K64" s="132" t="s">
        <v>200</v>
      </c>
      <c r="M64" s="80"/>
      <c r="AD64" s="132" t="s">
        <v>200</v>
      </c>
      <c r="AF64" s="80"/>
      <c r="AV64" s="132" t="s">
        <v>200</v>
      </c>
      <c r="AX64" s="80"/>
      <c r="BO64" s="132" t="s">
        <v>200</v>
      </c>
      <c r="BQ64" s="80"/>
    </row>
    <row r="73" spans="18:18" x14ac:dyDescent="0.2">
      <c r="R73" t="s">
        <v>201</v>
      </c>
    </row>
  </sheetData>
  <mergeCells count="324"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A17:G19"/>
    <mergeCell ref="T17:Z19"/>
    <mergeCell ref="AL17:AR19"/>
    <mergeCell ref="BE17:BK19"/>
    <mergeCell ref="A21:L22"/>
    <mergeCell ref="O21:P22"/>
    <mergeCell ref="T21:AE22"/>
    <mergeCell ref="AH21:AI22"/>
    <mergeCell ref="AL21:AW22"/>
    <mergeCell ref="AZ21:BA22"/>
  </mergeCells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10</vt:i4>
      </vt:variant>
      <vt:variant>
        <vt:lpstr>ช่วงที่มีชื่อ</vt:lpstr>
      </vt:variant>
      <vt:variant>
        <vt:i4>1</vt:i4>
      </vt:variant>
    </vt:vector>
  </HeadingPairs>
  <TitlesOfParts>
    <vt:vector size="11" baseType="lpstr">
      <vt:lpstr>โน๊ต</vt:lpstr>
      <vt:lpstr>ใบเสนอราคา</vt:lpstr>
      <vt:lpstr>รายงานใบเสนอราคา</vt:lpstr>
      <vt:lpstr>รายงานผลกระกอบการ</vt:lpstr>
      <vt:lpstr>รายงานกำไรขาดทุน</vt:lpstr>
      <vt:lpstr>รายงานใบกำกับภาษี</vt:lpstr>
      <vt:lpstr>รายงานค่าแรง</vt:lpstr>
      <vt:lpstr>รายงานใบสำคัญรับ</vt:lpstr>
      <vt:lpstr>รายงานใบสำคัญจ่าย</vt:lpstr>
      <vt:lpstr>รายงาน 50 ทวิ</vt:lpstr>
      <vt:lpstr>'รายงาน 50 ทวิ'!Print_Area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OptiPlex 5000</dc:creator>
  <cp:lastModifiedBy>NPK</cp:lastModifiedBy>
  <cp:lastPrinted>2026-02-25T02:45:10Z</cp:lastPrinted>
  <dcterms:created xsi:type="dcterms:W3CDTF">2024-07-05T03:02:01Z</dcterms:created>
  <dcterms:modified xsi:type="dcterms:W3CDTF">2026-03-03T03:31:21Z</dcterms:modified>
</cp:coreProperties>
</file>