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rujillo\Documents\School\UofO-POR-DATA-PT-08-2019-U-C\01-Excel\Homework-Instructions\"/>
    </mc:Choice>
  </mc:AlternateContent>
  <xr:revisionPtr revIDLastSave="0" documentId="13_ncr:1_{CAADA0FE-F27E-4D00-A68F-4E238C85E2C1}" xr6:coauthVersionLast="41" xr6:coauthVersionMax="41" xr10:uidLastSave="{00000000-0000-0000-0000-000000000000}"/>
  <bookViews>
    <workbookView xWindow="23880" yWindow="1530" windowWidth="24240" windowHeight="13740" xr2:uid="{00000000-000D-0000-FFFF-FFFF00000000}"/>
  </bookViews>
  <sheets>
    <sheet name="Data" sheetId="1" r:id="rId1"/>
    <sheet name="Pivot Table 1" sheetId="2" r:id="rId2"/>
    <sheet name="Pivot Table 2" sheetId="3" r:id="rId3"/>
    <sheet name="Pivot Table 3" sheetId="4" r:id="rId4"/>
    <sheet name="Bonus" sheetId="7" r:id="rId5"/>
  </sheets>
  <definedNames>
    <definedName name="_xlnm._FilterDatabase" localSheetId="0" hidden="1">Data!$A$1:$T$4115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7" l="1"/>
  <c r="D2" i="7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B13" i="7"/>
  <c r="B12" i="7"/>
  <c r="B11" i="7"/>
  <c r="B10" i="7"/>
  <c r="B9" i="7"/>
  <c r="B8" i="7"/>
  <c r="B7" i="7"/>
  <c r="B6" i="7"/>
  <c r="B5" i="7"/>
  <c r="B4" i="7"/>
  <c r="B3" i="7"/>
  <c r="B2" i="7"/>
  <c r="E10" i="7" l="1"/>
  <c r="E6" i="7"/>
  <c r="E2" i="7"/>
  <c r="F2" i="7" s="1"/>
  <c r="E13" i="7"/>
  <c r="H13" i="7" s="1"/>
  <c r="E9" i="7"/>
  <c r="G9" i="7" s="1"/>
  <c r="E5" i="7"/>
  <c r="G5" i="7" s="1"/>
  <c r="E12" i="7"/>
  <c r="E8" i="7"/>
  <c r="H8" i="7" s="1"/>
  <c r="E4" i="7"/>
  <c r="H4" i="7" s="1"/>
  <c r="E11" i="7"/>
  <c r="G11" i="7" s="1"/>
  <c r="E7" i="7"/>
  <c r="H7" i="7" s="1"/>
  <c r="E3" i="7"/>
  <c r="H3" i="7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G2" i="7" l="1"/>
  <c r="G7" i="7"/>
  <c r="F11" i="7"/>
  <c r="F5" i="7"/>
  <c r="H11" i="7"/>
  <c r="F7" i="7"/>
  <c r="H5" i="7"/>
  <c r="G8" i="7"/>
  <c r="H12" i="7"/>
  <c r="F12" i="7"/>
  <c r="G4" i="7"/>
  <c r="G12" i="7"/>
  <c r="H2" i="7"/>
  <c r="G3" i="7"/>
  <c r="F3" i="7"/>
  <c r="H9" i="7"/>
  <c r="F10" i="7"/>
  <c r="H10" i="7"/>
  <c r="F9" i="7"/>
  <c r="F4" i="7"/>
  <c r="G10" i="7"/>
  <c r="F6" i="7"/>
  <c r="H6" i="7"/>
  <c r="G6" i="7"/>
  <c r="F13" i="7"/>
  <c r="F8" i="7"/>
  <c r="G13" i="7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<sst xmlns="http://schemas.openxmlformats.org/spreadsheetml/2006/main" count="24820" uniqueCount="8403">
  <si>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</si>
  <si>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</si>
  <si>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</si>
  <si>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</si>
  <si>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</si>
  <si>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</si>
  <si>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</si>
  <si>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</si>
  <si>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</si>
  <si>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</si>
  <si>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</si>
  <si>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</si>
  <si>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</si>
  <si>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</si>
  <si>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</si>
  <si>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</si>
  <si>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</si>
  <si>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</si>
  <si>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</si>
  <si>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</si>
  <si>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</si>
  <si>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</si>
  <si>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</si>
  <si>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</si>
  <si>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</si>
  <si>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</si>
  <si>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</si>
  <si>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</si>
  <si>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</si>
  <si>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</si>
  <si>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</si>
  <si>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</si>
  <si>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</si>
  <si>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</si>
  <si>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</si>
  <si>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</si>
  <si>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</si>
  <si>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</si>
  <si>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</si>
  <si>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</si>
  <si>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</si>
  <si>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</si>
  <si>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</si>
  <si>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</si>
  <si>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</si>
  <si>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</si>
  <si>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</si>
  <si>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</si>
  <si>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</si>
  <si>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</si>
  <si>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</si>
  <si>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</si>
  <si>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</si>
  <si>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</si>
  <si>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</si>
  <si>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</si>
  <si>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</si>
  <si>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</si>
  <si>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</si>
  <si>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</si>
  <si>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</si>
  <si>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</si>
  <si>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</si>
  <si>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</si>
  <si>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</si>
  <si>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</si>
  <si>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</si>
  <si>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</si>
  <si>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</si>
  <si>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</si>
  <si>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</si>
  <si>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</si>
  <si>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</si>
  <si>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</si>
  <si>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</si>
  <si>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</si>
  <si>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</si>
  <si>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</si>
  <si>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</si>
  <si>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</si>
  <si>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</si>
  <si>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</si>
  <si>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</si>
  <si>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</si>
  <si>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</si>
  <si>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</si>
  <si>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</si>
  <si>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</si>
  <si>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</si>
  <si>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</si>
  <si>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</si>
  <si>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</si>
  <si>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</si>
  <si>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</si>
  <si>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</si>
  <si>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</si>
  <si>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</si>
  <si>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</si>
  <si>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</si>
  <si>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</si>
  <si>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</si>
  <si>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</si>
  <si>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</si>
  <si>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</si>
  <si>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</si>
  <si>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</si>
  <si>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</si>
  <si>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</si>
  <si>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</si>
  <si>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</si>
  <si>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</si>
  <si>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</si>
  <si>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</si>
  <si>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</si>
  <si>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</si>
  <si>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</si>
  <si>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</si>
  <si>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</si>
  <si>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</si>
  <si>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</si>
  <si>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</si>
  <si>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</si>
  <si>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</si>
  <si>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</si>
  <si>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</si>
  <si>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</si>
  <si>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</si>
  <si>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</si>
  <si>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</si>
  <si>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</si>
  <si>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</si>
  <si>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</si>
  <si>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</si>
  <si>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</si>
  <si>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</si>
  <si>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</si>
  <si>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</si>
  <si>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</si>
  <si>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</si>
  <si>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</si>
  <si>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</si>
  <si>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</si>
  <si>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</si>
  <si>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</si>
  <si>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</si>
  <si>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</si>
  <si>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</si>
  <si>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</si>
  <si>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</si>
  <si>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</si>
  <si>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</si>
  <si>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</si>
  <si>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</si>
  <si>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</si>
  <si>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</si>
  <si>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</si>
  <si>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</si>
  <si>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</si>
  <si>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</si>
  <si>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</si>
  <si>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</si>
  <si>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</si>
  <si>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</si>
  <si>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</si>
  <si>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</si>
  <si>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</si>
  <si>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</si>
  <si>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</si>
  <si>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</si>
  <si>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</si>
  <si>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</si>
  <si>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</si>
  <si>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</si>
  <si>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</si>
  <si>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</si>
  <si>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</si>
  <si>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</si>
  <si>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</si>
  <si>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</si>
  <si>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</si>
  <si>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</si>
  <si>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</si>
  <si>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</si>
  <si>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</si>
  <si>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</si>
  <si>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</si>
  <si>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</si>
  <si>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</si>
  <si>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</si>
  <si>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</si>
  <si>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</si>
  <si>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</si>
  <si>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</si>
  <si>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</si>
  <si>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</si>
  <si>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</si>
  <si>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</si>
  <si>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</si>
  <si>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</si>
  <si>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</si>
  <si>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</si>
  <si>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</si>
  <si>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</si>
  <si>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</si>
  <si>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</si>
  <si>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</si>
  <si>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</si>
  <si>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</si>
  <si>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</si>
  <si>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</si>
  <si>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</si>
  <si>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</si>
  <si>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</si>
  <si>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</si>
  <si>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</si>
  <si>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</si>
  <si>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</si>
  <si>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</si>
  <si>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</si>
  <si>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</si>
  <si>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</si>
  <si>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</si>
  <si>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</si>
  <si>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</si>
  <si>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</si>
  <si>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</si>
  <si>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</si>
  <si>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</si>
  <si>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</si>
  <si>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</si>
  <si>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</si>
  <si>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</si>
  <si>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</si>
  <si>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</si>
  <si>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</si>
  <si>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</si>
  <si>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</si>
  <si>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</si>
  <si>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</si>
  <si>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</si>
  <si>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</si>
  <si>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</si>
  <si>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</si>
  <si>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</si>
  <si>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</si>
  <si>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</si>
  <si>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</si>
  <si>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</si>
  <si>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</si>
  <si>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</si>
  <si>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</si>
  <si>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</si>
  <si>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</si>
  <si>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</si>
  <si>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</si>
  <si>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</si>
  <si>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</si>
  <si>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</si>
  <si>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</si>
  <si>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</si>
  <si>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</si>
  <si>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</si>
  <si>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</si>
  <si>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</si>
  <si>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</si>
  <si>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</si>
  <si>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</si>
  <si>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</si>
  <si>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</si>
  <si>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</si>
  <si>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</si>
  <si>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</si>
  <si>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</si>
  <si>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</si>
  <si>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</si>
  <si>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</si>
  <si>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</si>
  <si>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</si>
  <si>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</si>
  <si>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</si>
  <si>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</si>
  <si>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</si>
  <si>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</si>
  <si>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</si>
  <si>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</si>
  <si>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</si>
  <si>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</si>
  <si>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</si>
  <si>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</si>
  <si>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</si>
  <si>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</si>
  <si>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</si>
  <si>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</si>
  <si>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</si>
  <si>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</si>
  <si>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</si>
  <si>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</si>
  <si>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</si>
  <si>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</si>
  <si>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</si>
  <si>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</si>
  <si>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</si>
  <si>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</si>
  <si>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</si>
  <si>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</si>
  <si>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</si>
  <si>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</si>
  <si>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</si>
  <si>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</si>
  <si>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</si>
  <si>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</si>
  <si>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</si>
  <si>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</si>
  <si>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</si>
  <si>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</si>
  <si>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</si>
  <si>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</si>
  <si>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</si>
  <si>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</si>
  <si>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</si>
  <si>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</si>
  <si>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</si>
  <si>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</si>
  <si>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</si>
  <si>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</si>
  <si>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</si>
  <si>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</si>
  <si>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</si>
  <si>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</si>
  <si>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</si>
  <si>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</si>
  <si>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</si>
  <si>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</si>
  <si>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</si>
  <si>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</si>
  <si>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</si>
  <si>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</si>
  <si>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</si>
  <si>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</si>
  <si>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</si>
  <si>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</si>
  <si>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</si>
  <si>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</si>
  <si>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</si>
  <si>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</si>
  <si>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</si>
  <si>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</si>
  <si>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</si>
  <si>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</si>
  <si>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</si>
  <si>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</si>
  <si>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</si>
  <si>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</si>
  <si>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</si>
  <si>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</si>
  <si>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</si>
  <si>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</si>
  <si>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</si>
  <si>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</si>
  <si>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</si>
  <si>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</si>
  <si>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</si>
  <si>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</si>
  <si>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</si>
  <si>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</si>
  <si>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</si>
  <si>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</si>
  <si>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</si>
  <si>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</si>
  <si>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</si>
  <si>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</si>
  <si>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</si>
  <si>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</si>
  <si>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</si>
  <si>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</si>
  <si>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</si>
  <si>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</si>
  <si>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</si>
  <si>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</si>
  <si>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</si>
  <si>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</si>
  <si>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</si>
  <si>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</si>
  <si>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</si>
  <si>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</si>
  <si>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</si>
  <si>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</si>
  <si>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</si>
  <si>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</si>
  <si>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</si>
  <si>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</si>
  <si>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</si>
  <si>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</si>
  <si>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</si>
  <si>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</si>
  <si>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</si>
  <si>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</si>
  <si>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</si>
  <si>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</si>
  <si>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</si>
  <si>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</si>
  <si>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</si>
  <si>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</si>
  <si>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</si>
  <si>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</si>
  <si>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</si>
  <si>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</si>
  <si>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</si>
  <si>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</si>
  <si>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</si>
  <si>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</si>
  <si>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</si>
  <si>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</si>
  <si>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</si>
  <si>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</si>
  <si>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</si>
  <si>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</si>
  <si>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</si>
  <si>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</si>
  <si>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</si>
  <si>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</si>
  <si>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</si>
  <si>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</si>
  <si>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</si>
  <si>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</si>
  <si>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</si>
  <si>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</si>
  <si>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</si>
  <si>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</si>
  <si>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</si>
  <si>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</si>
  <si>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</si>
  <si>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</si>
  <si>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</si>
  <si>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</si>
  <si>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</si>
  <si>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</si>
  <si>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</si>
  <si>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</si>
  <si>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</si>
  <si>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</si>
  <si>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</si>
  <si>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</si>
  <si>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</si>
  <si>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</si>
  <si>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</si>
  <si>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</si>
  <si>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</si>
  <si>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</si>
  <si>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</si>
  <si>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</si>
  <si>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</si>
  <si>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</si>
  <si>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</si>
  <si>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</si>
  <si>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</si>
  <si>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</si>
  <si>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</si>
  <si>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</si>
  <si>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</si>
  <si>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</si>
  <si>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</si>
  <si>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</si>
  <si>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</si>
  <si>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</si>
  <si>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</si>
  <si>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</si>
  <si>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</si>
  <si>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</si>
  <si>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</si>
  <si>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</si>
  <si>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</si>
  <si>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</si>
  <si>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</si>
  <si>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</si>
  <si>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</si>
  <si>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</si>
  <si>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</si>
  <si>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</si>
  <si>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</si>
  <si>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</si>
  <si>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</si>
  <si>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</si>
  <si>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</si>
  <si>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</si>
  <si>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</si>
  <si>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</si>
  <si>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</si>
  <si>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</si>
  <si>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</si>
  <si>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</si>
  <si>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</si>
  <si>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</si>
  <si>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</si>
  <si>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</si>
  <si>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</si>
  <si>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</si>
  <si>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</si>
  <si>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</si>
  <si>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</si>
  <si>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</si>
  <si>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</si>
  <si>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</si>
  <si>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</si>
  <si>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</si>
  <si>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</si>
  <si>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</si>
  <si>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</si>
  <si>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</si>
  <si>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</si>
  <si>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</si>
  <si>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</si>
  <si>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</si>
  <si>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</si>
  <si>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</si>
  <si>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</si>
  <si>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</si>
  <si>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</si>
  <si>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</si>
  <si>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</si>
  <si>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</si>
  <si>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</si>
  <si>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</si>
  <si>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</si>
  <si>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</si>
  <si>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</si>
  <si>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</si>
  <si>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</si>
  <si>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</si>
  <si>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</si>
  <si>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</si>
  <si>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</si>
  <si>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</si>
  <si>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</si>
  <si>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</si>
  <si>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</si>
  <si>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</si>
  <si>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</si>
  <si>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</si>
  <si>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</si>
  <si>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</si>
  <si>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</si>
  <si>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</si>
  <si>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</si>
  <si>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</si>
  <si>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</si>
  <si>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</si>
  <si>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</si>
  <si>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</si>
  <si>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</si>
  <si>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</si>
  <si>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</si>
  <si>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</si>
  <si>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</si>
  <si>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</si>
  <si>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</si>
  <si>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</si>
  <si>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</si>
  <si>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</si>
  <si>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</si>
  <si>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</si>
  <si>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</si>
  <si>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</si>
  <si>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</si>
  <si>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</si>
  <si>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</si>
  <si>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</si>
  <si>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</si>
  <si>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</si>
  <si>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</si>
  <si>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</si>
  <si>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</si>
  <si>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</si>
  <si>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</si>
  <si>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</si>
  <si>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</si>
  <si>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</si>
  <si>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</si>
  <si>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</si>
  <si>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</si>
  <si>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</si>
  <si>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</si>
  <si>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</si>
  <si>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</si>
  <si>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</si>
  <si>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</si>
  <si>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</si>
  <si>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</si>
  <si>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</si>
  <si>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</si>
  <si>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</si>
  <si>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</si>
  <si>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</si>
  <si>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</si>
  <si>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</si>
  <si>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</si>
  <si>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</si>
  <si>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</si>
  <si>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</si>
  <si>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</si>
  <si>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</si>
  <si>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</si>
  <si>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</si>
  <si>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</si>
  <si>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</si>
  <si>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</si>
  <si>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</si>
  <si>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</si>
  <si>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</si>
  <si>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</si>
  <si>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</si>
  <si>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</si>
  <si>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</si>
  <si>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</si>
  <si>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</si>
  <si>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</si>
  <si>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</si>
  <si>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</si>
  <si>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</si>
  <si>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</si>
  <si>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</si>
  <si>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</si>
  <si>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</si>
  <si>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</si>
  <si>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</si>
  <si>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</si>
  <si>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</si>
  <si>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</si>
  <si>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</si>
  <si>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</si>
  <si>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</si>
  <si>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</si>
  <si>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</si>
  <si>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</si>
  <si>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</si>
  <si>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</si>
  <si>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</si>
  <si>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</si>
  <si>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</si>
  <si>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</si>
  <si>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</si>
  <si>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</si>
  <si>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</si>
  <si>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</si>
  <si>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</si>
  <si>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</si>
  <si>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</si>
  <si>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</si>
  <si>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</si>
  <si>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</si>
  <si>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</si>
  <si>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</si>
  <si>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</si>
  <si>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</si>
  <si>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</si>
  <si>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</si>
  <si>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</si>
  <si>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</si>
  <si>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</si>
  <si>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</si>
  <si>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</si>
  <si>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</si>
  <si>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</si>
  <si>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</si>
  <si>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</si>
  <si>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</si>
  <si>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</si>
  <si>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</si>
  <si>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</si>
  <si>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</si>
  <si>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</si>
  <si>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</si>
  <si>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</si>
  <si>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</si>
  <si>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</si>
  <si>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</si>
  <si>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</si>
  <si>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</si>
  <si>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</si>
  <si>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</si>
  <si>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</si>
  <si>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</si>
  <si>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</si>
  <si>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</si>
  <si>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</si>
  <si>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</si>
  <si>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</si>
  <si>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</si>
  <si>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</si>
  <si>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</si>
  <si>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</si>
  <si>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</si>
  <si>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</si>
  <si>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</si>
  <si>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</si>
  <si>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</si>
  <si>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</si>
  <si>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</si>
  <si>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</si>
  <si>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</si>
  <si>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</si>
  <si>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</si>
  <si>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</si>
  <si>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</si>
  <si>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</si>
  <si>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</si>
  <si>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</si>
  <si>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</si>
  <si>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</si>
  <si>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</si>
  <si>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</si>
  <si>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</si>
  <si>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</si>
  <si>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</si>
  <si>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</si>
  <si>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</si>
  <si>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</si>
  <si>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</si>
  <si>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</si>
  <si>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</si>
  <si>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</si>
  <si>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</si>
  <si>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</si>
  <si>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</si>
  <si>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</si>
  <si>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</si>
  <si>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</si>
  <si>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</si>
  <si>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</si>
  <si>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</si>
  <si>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</si>
  <si>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</si>
  <si>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</si>
  <si>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</si>
  <si>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</si>
  <si>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</si>
  <si>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</si>
  <si>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</si>
  <si>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</si>
  <si>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</si>
  <si>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</si>
  <si>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</si>
  <si>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</si>
  <si>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</si>
  <si>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</si>
  <si>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</si>
  <si>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</si>
  <si>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</si>
  <si>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</si>
  <si>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</si>
  <si>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</si>
  <si>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</si>
  <si>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</si>
  <si>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</si>
  <si>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</si>
  <si>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</si>
  <si>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</si>
  <si>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</si>
  <si>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</si>
  <si>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</si>
  <si>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</si>
  <si>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</si>
  <si>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</si>
  <si>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</si>
  <si>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</si>
  <si>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</si>
  <si>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</si>
  <si>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</si>
  <si>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</si>
  <si>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</si>
  <si>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</si>
  <si>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</si>
  <si>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</si>
  <si>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</si>
  <si>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</si>
  <si>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</si>
  <si>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</si>
  <si>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</si>
  <si>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</si>
  <si>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</si>
  <si>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</si>
  <si>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</si>
  <si>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</si>
  <si>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</si>
  <si>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</si>
  <si>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</si>
  <si>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</si>
  <si>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</si>
  <si>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</si>
  <si>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</si>
  <si>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</si>
  <si>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</si>
  <si>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</si>
  <si>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</si>
  <si>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</si>
  <si>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</si>
  <si>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</si>
  <si>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</si>
  <si>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</si>
  <si>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</si>
  <si>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</si>
  <si>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</si>
  <si>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</si>
  <si>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</si>
  <si>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</si>
  <si>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</si>
  <si>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</si>
  <si>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</si>
  <si>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</si>
  <si>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</si>
  <si>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</si>
  <si>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</si>
  <si>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</si>
  <si>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</si>
  <si>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</si>
  <si>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</si>
  <si>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</si>
  <si>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</si>
  <si>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</si>
  <si>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</si>
  <si>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</si>
  <si>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</si>
  <si>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</si>
  <si>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</si>
  <si>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</si>
  <si>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</si>
  <si>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</si>
  <si>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</si>
  <si>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</si>
  <si>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</si>
  <si>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</si>
  <si>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</si>
  <si>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</si>
  <si>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</si>
  <si>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</si>
  <si>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</si>
  <si>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</si>
  <si>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</si>
  <si>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</si>
  <si>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</si>
  <si>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</si>
  <si>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</si>
  <si>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</si>
  <si>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</si>
  <si>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</si>
  <si>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</si>
  <si>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</si>
  <si>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</si>
  <si>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</si>
  <si>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</si>
  <si>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</si>
  <si>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</si>
  <si>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</si>
  <si>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</si>
  <si>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</si>
  <si>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</si>
  <si>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</si>
  <si>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</si>
  <si>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</si>
  <si>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</si>
  <si>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</si>
  <si>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</si>
  <si>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</si>
  <si>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</si>
  <si>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</si>
  <si>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</si>
  <si>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</si>
  <si>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</si>
  <si>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</si>
  <si>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</si>
  <si>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</si>
  <si>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</si>
  <si>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</si>
  <si>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</si>
  <si>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</si>
  <si>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</si>
  <si>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</si>
  <si>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</si>
  <si>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</si>
  <si>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</si>
  <si>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</si>
  <si>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</si>
  <si>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</si>
  <si>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</si>
  <si>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</si>
  <si>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</si>
  <si>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</si>
  <si>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</si>
  <si>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</si>
  <si>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</si>
  <si>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</si>
  <si>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</si>
  <si>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</si>
  <si>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</si>
  <si>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</si>
  <si>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</si>
  <si>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</si>
  <si>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</si>
  <si>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</si>
  <si>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</si>
  <si>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</si>
  <si>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</si>
  <si>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</si>
  <si>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</si>
  <si>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</si>
  <si>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</si>
  <si>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</si>
  <si>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</si>
  <si>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</si>
  <si>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</si>
  <si>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</si>
  <si>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</si>
  <si>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</si>
  <si>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</si>
  <si>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</si>
  <si>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</si>
  <si>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</si>
  <si>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</si>
  <si>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</si>
  <si>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</si>
  <si>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</si>
  <si>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</si>
  <si>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</si>
  <si>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</si>
  <si>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</si>
  <si>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</si>
  <si>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</si>
  <si>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</si>
  <si>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</si>
  <si>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</si>
  <si>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</si>
  <si>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</si>
  <si>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</si>
  <si>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</si>
  <si>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</si>
  <si>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</si>
  <si>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</si>
  <si>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</si>
  <si>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</si>
  <si>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</si>
  <si>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</si>
  <si>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</si>
  <si>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</si>
  <si>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</si>
  <si>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</si>
  <si>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</si>
  <si>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</si>
  <si>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</si>
  <si>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</si>
  <si>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</si>
  <si>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</si>
  <si>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</si>
  <si>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</si>
  <si>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</si>
  <si>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</si>
  <si>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</si>
  <si>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</si>
  <si>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</si>
  <si>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</si>
  <si>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</si>
  <si>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</si>
  <si>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</si>
  <si>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</si>
  <si>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</si>
  <si>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</si>
  <si>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</si>
  <si>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</si>
  <si>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</si>
  <si>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</si>
  <si>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</si>
  <si>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</si>
  <si>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</si>
  <si>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</si>
  <si>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</si>
  <si>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</si>
  <si>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</si>
  <si>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</si>
  <si>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</si>
  <si>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</si>
  <si>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</si>
  <si>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</si>
  <si>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</si>
  <si>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</si>
  <si>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</si>
  <si>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</si>
  <si>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</si>
  <si>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</si>
  <si>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</si>
  <si>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</si>
  <si>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</si>
  <si>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</si>
  <si>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</si>
  <si>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</si>
  <si>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</si>
  <si>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</si>
  <si>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</si>
  <si>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</si>
  <si>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</si>
  <si>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</si>
  <si>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</si>
  <si>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</si>
  <si>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</si>
  <si>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</si>
  <si>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</si>
  <si>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</si>
  <si>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</si>
  <si>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</si>
  <si>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</si>
  <si>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</si>
  <si>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</si>
  <si>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</si>
  <si>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</si>
  <si>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</si>
  <si>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</si>
  <si>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</si>
  <si>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</si>
  <si>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</si>
  <si>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</si>
  <si>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</si>
  <si>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</si>
  <si>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</si>
  <si>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</si>
  <si>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</si>
  <si>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</si>
  <si>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</si>
  <si>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</si>
  <si>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</si>
  <si>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</si>
  <si>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</si>
  <si>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</si>
  <si>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</si>
  <si>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</si>
  <si>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</si>
  <si>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</si>
  <si>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</si>
  <si>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</si>
  <si>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</si>
  <si>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</si>
  <si>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</si>
  <si>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</si>
  <si>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</si>
  <si>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</si>
  <si>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</si>
  <si>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</si>
  <si>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</si>
  <si>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</si>
  <si>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</si>
  <si>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</si>
  <si>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</si>
  <si>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</si>
  <si>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</si>
  <si>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</si>
  <si>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</si>
  <si>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</si>
  <si>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</si>
  <si>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</si>
  <si>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</si>
  <si>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</si>
  <si>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</si>
  <si>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</si>
  <si>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</si>
  <si>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</si>
  <si>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</si>
  <si>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</si>
  <si>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</si>
  <si>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</si>
  <si>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</si>
  <si>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</si>
  <si>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</si>
  <si>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</si>
  <si>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</si>
  <si>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</si>
  <si>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</si>
  <si>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</si>
  <si>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</si>
  <si>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</si>
  <si>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</si>
  <si>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</si>
  <si>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</si>
  <si>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</si>
  <si>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</si>
  <si>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</si>
  <si>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</si>
  <si>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</si>
  <si>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</si>
  <si>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</si>
  <si>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</si>
  <si>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</si>
  <si>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</si>
  <si>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</si>
  <si>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</si>
  <si>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</si>
  <si>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</si>
  <si>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</si>
  <si>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</si>
  <si>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</si>
  <si>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</si>
  <si>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</si>
  <si>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</si>
  <si>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</si>
  <si>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</si>
  <si>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</si>
  <si>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</si>
  <si>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</si>
  <si>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</si>
  <si>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</si>
  <si>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</si>
  <si>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</si>
  <si>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</si>
  <si>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</si>
  <si>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</si>
  <si>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</si>
  <si>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</si>
  <si>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</si>
  <si>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</si>
  <si>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</si>
  <si>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</si>
  <si>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</si>
  <si>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</si>
  <si>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</si>
  <si>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</si>
  <si>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</si>
  <si>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</si>
  <si>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</si>
  <si>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</si>
  <si>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</si>
  <si>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</si>
  <si>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</si>
  <si>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</si>
  <si>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</si>
  <si>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</si>
  <si>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</si>
  <si>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</si>
  <si>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</si>
  <si>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</si>
  <si>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</si>
  <si>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</si>
  <si>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</si>
  <si>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</si>
  <si>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</si>
  <si>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</si>
  <si>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</si>
  <si>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</si>
  <si>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</si>
  <si>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</si>
  <si>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</si>
  <si>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</si>
  <si>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</si>
  <si>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</si>
  <si>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</si>
  <si>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</si>
  <si>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</si>
  <si>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</si>
  <si>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</si>
  <si>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</si>
  <si>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</si>
  <si>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</si>
  <si>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</si>
  <si>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</si>
  <si>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</si>
  <si>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</si>
  <si>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</si>
  <si>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</si>
  <si>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</si>
  <si>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</si>
  <si>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</si>
  <si>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</si>
  <si>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</si>
  <si>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</si>
  <si>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</si>
  <si>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</si>
  <si>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</si>
  <si>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</si>
  <si>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</si>
  <si>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</si>
  <si>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</si>
  <si>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</si>
  <si>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</si>
  <si>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</si>
  <si>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</si>
  <si>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</si>
  <si>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</si>
  <si>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</si>
  <si>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</si>
  <si>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</si>
  <si>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</si>
  <si>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</si>
  <si>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</si>
  <si>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</si>
  <si>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</si>
  <si>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</si>
  <si>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</si>
  <si>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</si>
  <si>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</si>
  <si>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</si>
  <si>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</si>
  <si>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</si>
  <si>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</si>
  <si>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</si>
  <si>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</si>
  <si>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</si>
  <si>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</si>
  <si>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</si>
  <si>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</si>
  <si>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</si>
  <si>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</si>
  <si>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</si>
  <si>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</si>
  <si>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</si>
  <si>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</si>
  <si>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</si>
  <si>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</si>
  <si>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</si>
  <si>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</si>
  <si>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</si>
  <si>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</si>
  <si>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</si>
  <si>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</si>
  <si>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</si>
  <si>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</si>
  <si>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</si>
  <si>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</si>
  <si>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</si>
  <si>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</si>
  <si>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</si>
  <si>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</si>
  <si>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</si>
  <si>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</si>
  <si>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</si>
  <si>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</si>
  <si>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</si>
  <si>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</si>
  <si>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</si>
  <si>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</si>
  <si>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</si>
  <si>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</si>
  <si>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</si>
  <si>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</si>
  <si>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</si>
  <si>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</si>
  <si>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</si>
  <si>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</si>
  <si>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</si>
  <si>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</si>
  <si>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</si>
  <si>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</si>
  <si>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</si>
  <si>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</si>
  <si>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</si>
  <si>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</si>
  <si>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</si>
  <si>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</si>
  <si>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</si>
  <si>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</si>
  <si>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</si>
  <si>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</si>
  <si>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</si>
  <si>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</si>
  <si>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</si>
  <si>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</si>
  <si>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</si>
  <si>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</si>
  <si>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</si>
  <si>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</si>
  <si>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</si>
  <si>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</si>
  <si>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</si>
  <si>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</si>
  <si>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</si>
  <si>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</si>
  <si>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</si>
  <si>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</si>
  <si>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</si>
  <si>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</si>
  <si>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</si>
  <si>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</si>
  <si>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</si>
  <si>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</si>
  <si>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</si>
  <si>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</si>
  <si>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</si>
  <si>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</si>
  <si>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</si>
  <si>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</si>
  <si>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</si>
  <si>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</si>
  <si>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</si>
  <si>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</si>
  <si>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</si>
  <si>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</si>
  <si>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</si>
  <si>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</si>
  <si>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</si>
  <si>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</si>
  <si>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</si>
  <si>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</si>
  <si>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</si>
  <si>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</si>
  <si>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</si>
  <si>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</si>
  <si>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</si>
  <si>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</si>
  <si>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</si>
  <si>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</si>
  <si>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</si>
  <si>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</si>
  <si>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</si>
  <si>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</si>
  <si>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</si>
  <si>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</si>
  <si>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</si>
  <si>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</si>
  <si>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</si>
  <si>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</si>
  <si>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</si>
  <si>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</si>
  <si>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</si>
  <si>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</si>
  <si>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</si>
  <si>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</si>
  <si>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</si>
  <si>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</si>
  <si>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</si>
  <si>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</si>
  <si>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</si>
  <si>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</si>
  <si>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</si>
  <si>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</si>
  <si>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</si>
  <si>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</si>
  <si>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</si>
  <si>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</si>
  <si>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</si>
  <si>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</si>
  <si>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</si>
  <si>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</si>
  <si>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</si>
  <si>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</si>
  <si>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</si>
  <si>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</si>
  <si>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</si>
  <si>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</si>
  <si>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</si>
  <si>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</si>
  <si>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</si>
  <si>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</si>
  <si>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</si>
  <si>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</si>
  <si>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</si>
  <si>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</si>
  <si>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</si>
  <si>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</si>
  <si>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</si>
  <si>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</si>
  <si>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</si>
  <si>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</si>
  <si>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</si>
  <si>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</si>
  <si>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</si>
  <si>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</si>
  <si>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</si>
  <si>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</si>
  <si>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</si>
  <si>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</si>
  <si>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</si>
  <si>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</si>
  <si>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</si>
  <si>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</si>
  <si>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</si>
  <si>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</si>
  <si>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</si>
  <si>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</si>
  <si>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</si>
  <si>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</si>
  <si>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</si>
  <si>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</si>
  <si>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</si>
  <si>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</si>
  <si>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</si>
  <si>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</si>
  <si>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</si>
  <si>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</si>
  <si>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</si>
  <si>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</si>
  <si>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</si>
  <si>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</si>
  <si>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</si>
  <si>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</si>
  <si>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</si>
  <si>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</si>
  <si>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</si>
  <si>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</si>
  <si>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</si>
  <si>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</si>
  <si>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</si>
  <si>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</si>
  <si>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</si>
  <si>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</si>
  <si>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</si>
  <si>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</si>
  <si>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</si>
  <si>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</si>
  <si>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</si>
  <si>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</si>
  <si>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</si>
  <si>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</si>
  <si>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</si>
  <si>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</si>
  <si>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</si>
  <si>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</si>
  <si>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</si>
  <si>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</si>
  <si>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</si>
  <si>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</si>
  <si>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</si>
  <si>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</si>
  <si>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</si>
  <si>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</si>
  <si>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</si>
  <si>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</si>
  <si>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</si>
  <si>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</si>
  <si>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</si>
  <si>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</si>
  <si>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</si>
  <si>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</si>
  <si>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</si>
  <si>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</si>
  <si>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</si>
  <si>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</si>
  <si>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</si>
  <si>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</si>
  <si>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</si>
  <si>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</si>
  <si>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</si>
  <si>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</si>
  <si>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</si>
  <si>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</si>
  <si>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</si>
  <si>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</si>
  <si>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</si>
  <si>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</si>
  <si>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</si>
  <si>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</si>
  <si>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</si>
  <si>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</si>
  <si>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</si>
  <si>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</si>
  <si>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</si>
  <si>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</si>
  <si>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</si>
  <si>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</si>
  <si>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</si>
  <si>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</si>
  <si>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</si>
  <si>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</si>
  <si>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</si>
  <si>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</si>
  <si>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</si>
  <si>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</si>
  <si>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</si>
  <si>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</si>
  <si>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</si>
  <si>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</si>
  <si>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</si>
  <si>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</si>
  <si>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</si>
  <si>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</si>
  <si>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</si>
  <si>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</si>
  <si>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</si>
  <si>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</si>
  <si>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</si>
  <si>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</si>
  <si>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</si>
  <si>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</si>
  <si>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</si>
  <si>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</si>
  <si>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</si>
  <si>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</si>
  <si>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</si>
  <si>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</si>
  <si>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</si>
  <si>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</si>
  <si>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</si>
  <si>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</si>
  <si>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</si>
  <si>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</si>
  <si>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</si>
  <si>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</si>
  <si>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</si>
  <si>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</si>
  <si>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</si>
  <si>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</si>
  <si>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</si>
  <si>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</si>
  <si>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</si>
  <si>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</si>
  <si>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</si>
  <si>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</si>
  <si>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</si>
  <si>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</si>
  <si>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</si>
  <si>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</si>
  <si>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</si>
  <si>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</si>
  <si>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</si>
  <si>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</si>
  <si>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</si>
  <si>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</si>
  <si>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</si>
  <si>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</si>
  <si>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</si>
  <si>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</si>
  <si>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</si>
  <si>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</si>
  <si>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</si>
  <si>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</si>
  <si>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</si>
  <si>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</si>
  <si>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</si>
  <si>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</si>
  <si>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</si>
  <si>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</si>
  <si>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</si>
  <si>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</si>
  <si>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</si>
  <si>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</si>
  <si>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</si>
  <si>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</si>
  <si>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</si>
  <si>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</si>
  <si>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</si>
  <si>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</si>
  <si>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</si>
  <si>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</si>
  <si>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</si>
  <si>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</si>
  <si>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</si>
  <si>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</si>
  <si>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</si>
  <si>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</si>
  <si>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</si>
  <si>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</si>
  <si>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</si>
  <si>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</si>
  <si>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</si>
  <si>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</si>
  <si>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</si>
  <si>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</si>
  <si>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</si>
  <si>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</si>
  <si>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</si>
  <si>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</si>
  <si>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</si>
  <si>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</si>
  <si>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</si>
  <si>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</si>
  <si>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</si>
  <si>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</si>
  <si>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</si>
  <si>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</si>
  <si>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</si>
  <si>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</si>
  <si>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</si>
  <si>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</si>
  <si>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</si>
  <si>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</si>
  <si>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</si>
  <si>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</si>
  <si>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</si>
  <si>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</si>
  <si>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</si>
  <si>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</si>
  <si>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</si>
  <si>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</si>
  <si>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</si>
  <si>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</si>
  <si>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</si>
  <si>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</si>
  <si>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</si>
  <si>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</si>
  <si>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</si>
  <si>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</si>
  <si>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</si>
  <si>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</si>
  <si>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</si>
  <si>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</si>
  <si>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</si>
  <si>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</si>
  <si>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</si>
  <si>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</si>
  <si>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</si>
  <si>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</si>
  <si>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</si>
  <si>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</si>
  <si>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</si>
  <si>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</si>
  <si>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</si>
  <si>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</si>
  <si>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</si>
  <si>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</si>
  <si>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</si>
  <si>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</si>
  <si>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</si>
  <si>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</si>
  <si>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</si>
  <si>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</si>
  <si>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</si>
  <si>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</si>
  <si>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</si>
  <si>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</si>
  <si>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</si>
  <si>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</si>
  <si>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</si>
  <si>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</si>
  <si>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</si>
  <si>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</si>
  <si>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</si>
  <si>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</si>
  <si>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</si>
  <si>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</si>
  <si>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</si>
  <si>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</si>
  <si>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</si>
  <si>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</si>
  <si>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</si>
  <si>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</si>
  <si>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</si>
  <si>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</si>
  <si>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</si>
  <si>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</si>
  <si>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</si>
  <si>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</si>
  <si>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</si>
  <si>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</si>
  <si>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</si>
  <si>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</si>
  <si>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</si>
  <si>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</si>
  <si>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</si>
  <si>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</si>
  <si>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</si>
  <si>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</si>
  <si>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</si>
  <si>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</si>
  <si>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</si>
  <si>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</si>
  <si>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</si>
  <si>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</si>
  <si>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</si>
  <si>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</si>
  <si>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</si>
  <si>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</si>
  <si>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</si>
  <si>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</si>
  <si>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</si>
  <si>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</si>
  <si>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</si>
  <si>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</si>
  <si>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</si>
  <si>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</si>
  <si>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</si>
  <si>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</si>
  <si>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</si>
  <si>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</si>
  <si>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</si>
  <si>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</si>
  <si>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</si>
  <si>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</si>
  <si>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</si>
  <si>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</si>
  <si>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</si>
  <si>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</si>
  <si>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</si>
  <si>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</si>
  <si>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</si>
  <si>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</si>
  <si>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</si>
  <si>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</si>
  <si>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</si>
  <si>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</si>
  <si>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</si>
  <si>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</si>
  <si>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</si>
  <si>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</si>
  <si>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</si>
  <si>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</si>
  <si>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</si>
  <si>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</si>
  <si>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</si>
  <si>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</si>
  <si>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</si>
  <si>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</si>
  <si>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</si>
  <si>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</si>
  <si>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</si>
  <si>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</si>
  <si>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</si>
  <si>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</si>
  <si>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</si>
  <si>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</si>
  <si>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</si>
  <si>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</si>
  <si>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</si>
  <si>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</si>
  <si>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</si>
  <si>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</si>
  <si>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</si>
  <si>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</si>
  <si>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</si>
  <si>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</si>
  <si>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</si>
  <si>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</si>
  <si>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</si>
  <si>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</si>
  <si>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</si>
  <si>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</si>
  <si>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</si>
  <si>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</si>
  <si>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</si>
  <si>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</si>
  <si>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</si>
  <si>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</si>
  <si>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</si>
  <si>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</si>
  <si>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</si>
  <si>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</si>
  <si>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</si>
  <si>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</si>
  <si>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</si>
  <si>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</si>
  <si>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</si>
  <si>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</si>
  <si>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</si>
  <si>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</si>
  <si>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</si>
  <si>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</si>
  <si>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</si>
  <si>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</si>
  <si>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</si>
  <si>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</si>
  <si>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</si>
  <si>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</si>
  <si>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</si>
  <si>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</si>
  <si>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</si>
  <si>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</si>
  <si>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</si>
  <si>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</si>
  <si>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</si>
  <si>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</si>
  <si>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</si>
  <si>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</si>
  <si>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</si>
  <si>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</si>
  <si>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</si>
  <si>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</si>
  <si>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</si>
  <si>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</si>
  <si>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</si>
  <si>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</si>
  <si>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</si>
  <si>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</si>
  <si>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</si>
  <si>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</si>
  <si>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</si>
  <si>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</si>
  <si>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</si>
  <si>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</si>
  <si>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</si>
  <si>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</si>
  <si>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</si>
  <si>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</si>
  <si>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</si>
  <si>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</si>
  <si>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</si>
  <si>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</si>
  <si>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</si>
  <si>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</si>
  <si>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</si>
  <si>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</si>
  <si>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</si>
  <si>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</si>
  <si>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</si>
  <si>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</si>
  <si>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</si>
  <si>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</si>
  <si>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</si>
  <si>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</si>
  <si>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</si>
  <si>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</si>
  <si>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</si>
  <si>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</si>
  <si>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</si>
  <si>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</si>
  <si>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</si>
  <si>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</si>
  <si>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</si>
  <si>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</si>
  <si>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</si>
  <si>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</si>
  <si>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</si>
  <si>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</si>
  <si>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</si>
  <si>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</si>
  <si>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</si>
  <si>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</si>
  <si>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</si>
  <si>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</si>
  <si>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</si>
  <si>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</si>
  <si>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</si>
  <si>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</si>
  <si>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</si>
  <si>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</si>
  <si>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</si>
  <si>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</si>
  <si>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</si>
  <si>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</si>
  <si>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</si>
  <si>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</si>
  <si>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</si>
  <si>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</si>
  <si>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</si>
  <si>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</si>
  <si>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</si>
  <si>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</si>
  <si>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</si>
  <si>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</si>
  <si>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</si>
  <si>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</si>
  <si>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</si>
  <si>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</si>
  <si>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</si>
  <si>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</si>
  <si>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</si>
  <si>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</si>
  <si>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</si>
  <si>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</si>
  <si>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</si>
  <si>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</si>
  <si>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</si>
  <si>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</si>
  <si>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</si>
  <si>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</si>
  <si>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</si>
  <si>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</si>
  <si>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</si>
  <si>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</si>
  <si>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</si>
  <si>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</si>
  <si>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</si>
  <si>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</si>
  <si>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</si>
  <si>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</si>
  <si>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</si>
  <si>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</si>
  <si>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</si>
  <si>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</si>
  <si>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</si>
  <si>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</si>
  <si>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</si>
  <si>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</si>
  <si>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</si>
  <si>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</si>
  <si>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</si>
  <si>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</si>
  <si>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</si>
  <si>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</si>
  <si>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</si>
  <si>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</si>
  <si>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</si>
  <si>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</si>
  <si>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</si>
  <si>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</si>
  <si>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</si>
  <si>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</si>
  <si>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</si>
  <si>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</si>
  <si>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</si>
  <si>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</si>
  <si>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</si>
  <si>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</si>
  <si>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</si>
  <si>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</si>
  <si>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</si>
  <si>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</si>
  <si>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</si>
  <si>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</si>
  <si>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</si>
  <si>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</si>
  <si>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</si>
  <si>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</si>
  <si>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</si>
  <si>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</si>
  <si>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</si>
  <si>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</si>
  <si>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</si>
  <si>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</si>
  <si>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</si>
  <si>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</si>
  <si>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</si>
  <si>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</si>
  <si>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</si>
  <si>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</si>
  <si>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</si>
  <si>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</si>
  <si>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</si>
  <si>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</si>
  <si>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</si>
  <si>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</si>
  <si>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</si>
  <si>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</si>
  <si>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</si>
  <si>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</si>
  <si>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</si>
  <si>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</si>
  <si>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</si>
  <si>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</si>
  <si>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</si>
  <si>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</si>
  <si>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</si>
  <si>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</si>
  <si>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</si>
  <si>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</si>
  <si>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</si>
  <si>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</si>
  <si>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</si>
  <si>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</si>
  <si>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</si>
  <si>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</si>
  <si>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</si>
  <si>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</si>
  <si>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</si>
  <si>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</si>
  <si>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</si>
  <si>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</si>
  <si>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</si>
  <si>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</si>
  <si>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</si>
  <si>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</si>
  <si>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</si>
  <si>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</si>
  <si>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</si>
  <si>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</si>
  <si>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</si>
  <si>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</si>
  <si>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</si>
  <si>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</si>
  <si>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</si>
  <si>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</si>
  <si>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</si>
  <si>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</si>
  <si>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</si>
  <si>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</si>
  <si>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</si>
  <si>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</si>
  <si>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</si>
  <si>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</si>
  <si>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</si>
  <si>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</si>
  <si>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</si>
  <si>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</si>
  <si>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</si>
  <si>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</si>
  <si>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</si>
  <si>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</si>
  <si>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</si>
  <si>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</si>
  <si>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</si>
  <si>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</si>
  <si>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</si>
  <si>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</si>
  <si>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</si>
  <si>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</si>
  <si>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</si>
  <si>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</si>
  <si>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</si>
  <si>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</si>
  <si>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</si>
  <si>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</si>
  <si>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</si>
  <si>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</si>
  <si>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</si>
  <si>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</si>
  <si>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</si>
  <si>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</si>
  <si>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</si>
  <si>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</si>
  <si>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</si>
  <si>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</si>
  <si>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</si>
  <si>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</si>
  <si>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</si>
  <si>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</si>
  <si>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</si>
  <si>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</si>
  <si>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</si>
  <si>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</si>
  <si>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</si>
  <si>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</si>
  <si>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</si>
  <si>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</si>
  <si>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</si>
  <si>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</si>
  <si>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</si>
  <si>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</si>
  <si>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</si>
  <si>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</si>
  <si>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</si>
  <si>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</si>
  <si>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</si>
  <si>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</si>
  <si>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</si>
  <si>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</si>
  <si>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</si>
  <si>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</si>
  <si>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</si>
  <si>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</si>
  <si>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</si>
  <si>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</si>
  <si>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</si>
  <si>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</si>
  <si>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</si>
  <si>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</si>
  <si>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</si>
  <si>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</si>
  <si>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</si>
  <si>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</si>
  <si>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</si>
  <si>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</si>
  <si>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</si>
  <si>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</si>
  <si>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</si>
  <si>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</si>
  <si>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</si>
  <si>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</si>
  <si>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</si>
  <si>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</si>
  <si>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</si>
  <si>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</si>
  <si>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</si>
  <si>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</si>
  <si>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</si>
  <si>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</si>
  <si>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</si>
  <si>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</si>
  <si>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</si>
  <si>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</si>
  <si>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</si>
  <si>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</si>
  <si>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</si>
  <si>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</si>
  <si>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</si>
  <si>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</si>
  <si>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</si>
  <si>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</si>
  <si>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</si>
  <si>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</si>
  <si>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</si>
  <si>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</si>
  <si>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</si>
  <si>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</si>
  <si>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</si>
  <si>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</si>
  <si>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</si>
  <si>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</si>
  <si>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</si>
  <si>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</si>
  <si>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</si>
  <si>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</si>
  <si>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</si>
  <si>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</si>
  <si>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</si>
  <si>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</si>
  <si>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</si>
  <si>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</si>
  <si>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</si>
  <si>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</si>
  <si>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</si>
  <si>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</si>
  <si>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</si>
  <si>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</si>
  <si>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</si>
  <si>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</si>
  <si>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</si>
  <si>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</si>
  <si>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</si>
  <si>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</si>
  <si>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</si>
  <si>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</si>
  <si>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</si>
  <si>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</si>
  <si>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</si>
  <si>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</si>
  <si>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</si>
  <si>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</si>
  <si>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</si>
  <si>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</si>
  <si>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</si>
  <si>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</si>
  <si>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</si>
  <si>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</si>
  <si>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</si>
  <si>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</si>
  <si>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</si>
  <si>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</si>
  <si>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</si>
  <si>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</si>
  <si>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</si>
  <si>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</si>
  <si>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</si>
  <si>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</si>
  <si>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</si>
  <si>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</si>
  <si>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</si>
  <si>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</si>
  <si>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</si>
  <si>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</si>
  <si>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</si>
  <si>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</si>
  <si>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</si>
  <si>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</si>
  <si>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</si>
  <si>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</si>
  <si>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</si>
  <si>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</si>
  <si>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</si>
  <si>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</si>
  <si>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</si>
  <si>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</si>
  <si>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</si>
  <si>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</si>
  <si>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</si>
  <si>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</si>
  <si>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</si>
  <si>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</si>
  <si>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</si>
  <si>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</si>
  <si>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</si>
  <si>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</si>
  <si>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</si>
  <si>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</si>
  <si>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</si>
  <si>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</si>
  <si>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</si>
  <si>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</si>
  <si>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</si>
  <si>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</si>
  <si>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</si>
  <si>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</si>
  <si>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</si>
  <si>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</si>
  <si>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</si>
  <si>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</si>
  <si>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</si>
  <si>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</si>
  <si>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</si>
  <si>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</si>
  <si>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</si>
  <si>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</si>
  <si>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</si>
  <si>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</si>
  <si>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</si>
  <si>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</si>
  <si>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</si>
  <si>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</si>
  <si>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</si>
  <si>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</si>
  <si>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</si>
  <si>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</si>
  <si>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</si>
  <si>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</si>
  <si>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</si>
  <si>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</si>
  <si>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</si>
  <si>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</si>
  <si>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</si>
  <si>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</si>
  <si>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</si>
  <si>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</si>
  <si>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</si>
  <si>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</si>
  <si>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</si>
  <si>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</si>
  <si>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</si>
  <si>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</si>
  <si>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</si>
  <si>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</si>
  <si>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</si>
  <si>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</si>
  <si>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</si>
  <si>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</si>
  <si>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</si>
  <si>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</si>
  <si>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</si>
  <si>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</si>
  <si>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</si>
  <si>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</si>
  <si>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</si>
  <si>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</si>
  <si>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</si>
  <si>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</si>
  <si>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</si>
  <si>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</si>
  <si>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</si>
  <si>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</si>
  <si>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</si>
  <si>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</si>
  <si>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</si>
  <si>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</si>
  <si>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</si>
  <si>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</si>
  <si>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</si>
  <si>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</si>
  <si>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</si>
  <si>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</si>
  <si>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</si>
  <si>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</si>
  <si>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</si>
  <si>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</si>
  <si>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</si>
  <si>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</si>
  <si>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</si>
  <si>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</si>
  <si>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</si>
  <si>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</si>
  <si>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</si>
  <si>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</si>
  <si>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</si>
  <si>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</si>
  <si>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</si>
  <si>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</si>
  <si>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</si>
  <si>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</si>
  <si>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</si>
  <si>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</si>
  <si>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</si>
  <si>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</si>
  <si>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</si>
  <si>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</si>
  <si>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</si>
  <si>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</si>
  <si>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</si>
  <si>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</si>
  <si>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</si>
  <si>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</si>
  <si>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</si>
  <si>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</si>
  <si>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</si>
  <si>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</si>
  <si>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</si>
  <si>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</si>
  <si>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</si>
  <si>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</si>
  <si>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</si>
  <si>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</si>
  <si>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</si>
  <si>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</si>
  <si>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</si>
  <si>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</si>
  <si>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</si>
  <si>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</si>
  <si>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</si>
  <si>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</si>
  <si>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</si>
  <si>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</si>
  <si>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</si>
  <si>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</si>
  <si>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</si>
  <si>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</si>
  <si>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</si>
  <si>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</si>
  <si>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</si>
  <si>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</si>
  <si>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</si>
  <si>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</si>
  <si>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</si>
  <si>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</si>
  <si>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</si>
  <si>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</si>
  <si>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</si>
  <si>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</si>
  <si>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</si>
  <si>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</si>
  <si>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</si>
  <si>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</si>
  <si>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</si>
  <si>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</si>
  <si>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</si>
  <si>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</si>
  <si>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</si>
  <si>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</si>
  <si>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</si>
  <si>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</si>
  <si>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</si>
  <si>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</si>
  <si>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</si>
  <si>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</si>
  <si>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</si>
  <si>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</si>
  <si>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</si>
  <si>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</si>
  <si>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</si>
  <si>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</si>
  <si>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</si>
  <si>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</si>
  <si>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</si>
  <si>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</si>
  <si>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</si>
  <si>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</si>
  <si>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</si>
  <si>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</si>
  <si>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</si>
  <si>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</si>
  <si>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</si>
  <si>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</si>
  <si>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</si>
  <si>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</si>
  <si>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</si>
  <si>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</si>
  <si>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</si>
  <si>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</si>
  <si>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</si>
  <si>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</si>
  <si>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</si>
  <si>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</si>
  <si>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</si>
  <si>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</si>
  <si>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</si>
  <si>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</si>
  <si>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</si>
  <si>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</si>
  <si>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</si>
  <si>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</si>
  <si>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</si>
  <si>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</si>
  <si>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</si>
  <si>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</si>
  <si>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</si>
  <si>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</si>
  <si>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</si>
  <si>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</si>
  <si>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</si>
  <si>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</si>
  <si>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</si>
  <si>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</si>
  <si>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</si>
  <si>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</si>
  <si>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</si>
  <si>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</si>
  <si>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</si>
  <si>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</si>
  <si>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</si>
  <si>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</si>
  <si>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</si>
  <si>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</si>
  <si>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</si>
  <si>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</si>
  <si>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</si>
  <si>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</si>
  <si>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</si>
  <si>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</si>
  <si>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</si>
  <si>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</si>
  <si>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</si>
  <si>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</si>
  <si>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</si>
  <si>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</si>
  <si>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</si>
  <si>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</si>
  <si>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</si>
  <si>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</si>
  <si>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</si>
  <si>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</si>
  <si>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</si>
  <si>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</si>
  <si>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</si>
  <si>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</si>
  <si>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</si>
  <si>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</si>
  <si>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</si>
  <si>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</si>
  <si>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</si>
  <si>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</si>
  <si>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</si>
  <si>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</si>
  <si>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</si>
  <si>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</si>
  <si>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</si>
  <si>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</si>
  <si>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</si>
  <si>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</si>
  <si>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</si>
  <si>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</si>
  <si>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</si>
  <si>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</si>
  <si>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</si>
  <si>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</si>
  <si>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</si>
  <si>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</si>
  <si>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</si>
  <si>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</si>
  <si>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</si>
  <si>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</si>
  <si>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</si>
  <si>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</si>
  <si>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</si>
  <si>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</si>
  <si>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</si>
  <si>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</si>
  <si>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</si>
  <si>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</si>
  <si>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</si>
  <si>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</si>
  <si>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</si>
  <si>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</si>
  <si>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</si>
  <si>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</si>
  <si>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</si>
  <si>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</si>
  <si>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</si>
  <si>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</si>
  <si>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</si>
  <si>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</si>
  <si>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</si>
  <si>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</si>
  <si>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</si>
  <si>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</si>
  <si>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</si>
  <si>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</si>
  <si>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</si>
  <si>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</si>
  <si>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</si>
  <si>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</si>
  <si>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</si>
  <si>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</si>
  <si>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</si>
  <si>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</si>
  <si>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</si>
  <si>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</si>
  <si>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</si>
  <si>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</si>
  <si>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</si>
  <si>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</si>
  <si>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</si>
  <si>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</si>
  <si>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</si>
  <si>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</si>
  <si>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</si>
  <si>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</si>
  <si>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</si>
  <si>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</si>
  <si>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</si>
  <si>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</si>
  <si>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</si>
  <si>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</si>
  <si>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</si>
  <si>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</si>
  <si>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</si>
  <si>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</si>
  <si>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</si>
  <si>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</si>
  <si>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</si>
  <si>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</si>
  <si>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</si>
  <si>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</si>
  <si>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</si>
  <si>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</si>
  <si>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</si>
  <si>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</si>
  <si>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</si>
  <si>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</si>
  <si>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</si>
  <si>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</si>
  <si>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</si>
  <si>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</si>
  <si>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</si>
  <si>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</si>
  <si>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</si>
  <si>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</si>
  <si>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</si>
  <si>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</si>
  <si>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</si>
  <si>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</si>
  <si>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</si>
  <si>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</si>
  <si>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</si>
  <si>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</si>
  <si>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</si>
  <si>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</si>
  <si>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</si>
  <si>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</si>
  <si>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</si>
  <si>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</si>
  <si>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</si>
  <si>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</si>
  <si>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</si>
  <si>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</si>
  <si>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</si>
  <si>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</si>
  <si>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</si>
  <si>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</si>
  <si>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</si>
  <si>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</si>
  <si>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</si>
  <si>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</si>
  <si>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</si>
  <si>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</si>
  <si>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</si>
  <si>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</si>
  <si>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</si>
  <si>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</si>
  <si>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</si>
  <si>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</si>
  <si>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</si>
  <si>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</si>
  <si>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</si>
  <si>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</si>
  <si>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</si>
  <si>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</si>
  <si>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</si>
  <si>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</si>
  <si>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</si>
  <si>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</si>
  <si>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</si>
  <si>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</si>
  <si>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</si>
  <si>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</si>
  <si>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</si>
  <si>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</si>
  <si>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</si>
  <si>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</si>
  <si>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</si>
  <si>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</si>
  <si>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</si>
  <si>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</si>
  <si>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</si>
  <si>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</si>
  <si>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</si>
  <si>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</si>
  <si>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</si>
  <si>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</si>
  <si>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</si>
  <si>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</si>
  <si>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</si>
  <si>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</si>
  <si>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</si>
  <si>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</si>
  <si>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</si>
  <si>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</si>
  <si>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</si>
  <si>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</si>
  <si>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</si>
  <si>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</si>
  <si>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</si>
  <si>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</si>
  <si>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</si>
  <si>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</si>
  <si>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</si>
  <si>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</si>
  <si>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</si>
  <si>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</si>
  <si>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</si>
  <si>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</si>
  <si>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</si>
  <si>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</si>
  <si>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</si>
  <si>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</si>
  <si>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</si>
  <si>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</si>
  <si>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</si>
  <si>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</si>
  <si>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</si>
  <si>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</si>
  <si>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</si>
  <si>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</si>
  <si>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</si>
  <si>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</si>
  <si>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</si>
  <si>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</si>
  <si>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</si>
  <si>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</si>
  <si>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</si>
  <si>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</si>
  <si>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</si>
  <si>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</si>
  <si>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</si>
  <si>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</si>
  <si>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</si>
  <si>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</si>
  <si>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</si>
  <si>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</si>
  <si>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</si>
  <si>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</si>
  <si>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</si>
  <si>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</si>
  <si>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</si>
  <si>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</si>
  <si>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</si>
  <si>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</si>
  <si>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</si>
  <si>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</si>
  <si>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</si>
  <si>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</si>
  <si>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</si>
  <si>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</si>
  <si>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</si>
  <si>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</si>
  <si>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</si>
  <si>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</si>
  <si>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</si>
  <si>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</si>
  <si>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</si>
  <si>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</si>
  <si>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</si>
  <si>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</si>
  <si>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</si>
  <si>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</si>
  <si>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</si>
  <si>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</si>
  <si>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</si>
  <si>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</si>
  <si>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</si>
  <si>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</si>
  <si>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</si>
  <si>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</si>
  <si>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</si>
  <si>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</si>
  <si>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</si>
  <si>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</si>
  <si>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</si>
  <si>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</si>
  <si>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</si>
  <si>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</si>
  <si>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</si>
  <si>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</si>
  <si>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</si>
  <si>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</si>
  <si>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</si>
  <si>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</si>
  <si>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</si>
  <si>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</si>
  <si>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</si>
  <si>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</si>
  <si>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</si>
  <si>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</si>
  <si>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</si>
  <si>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</si>
  <si>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</si>
  <si>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</si>
  <si>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</si>
  <si>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</si>
  <si>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</si>
  <si>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</si>
  <si>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</si>
  <si>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</si>
  <si>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</si>
  <si>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</si>
  <si>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</si>
  <si>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</si>
  <si>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</si>
  <si>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</si>
  <si>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</si>
  <si>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</si>
  <si>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</si>
  <si>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</si>
  <si>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</si>
  <si>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</si>
  <si>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</si>
  <si>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</si>
  <si>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</si>
  <si>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</si>
  <si>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</si>
  <si>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</si>
  <si>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</si>
  <si>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</si>
  <si>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</si>
  <si>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</si>
  <si>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</si>
  <si>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</si>
  <si>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</si>
  <si>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</si>
  <si>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</si>
  <si>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</si>
  <si>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</si>
  <si>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</si>
  <si>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</si>
  <si>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</si>
  <si>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</si>
  <si>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</si>
  <si>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</si>
  <si>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</si>
  <si>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</si>
  <si>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</si>
  <si>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</si>
  <si>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</si>
  <si>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</si>
  <si>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</si>
  <si>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</si>
  <si>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</si>
  <si>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</si>
  <si>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</si>
  <si>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</si>
  <si>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</si>
  <si>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</si>
  <si>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</si>
  <si>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</si>
  <si>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</si>
  <si>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</si>
  <si>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</si>
  <si>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</si>
  <si>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</si>
  <si>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</si>
  <si>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</si>
  <si>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</si>
  <si>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</si>
  <si>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</si>
  <si>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</si>
  <si>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</si>
  <si>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</si>
  <si>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</si>
  <si>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</si>
  <si>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</si>
  <si>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</si>
  <si>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</si>
  <si>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</si>
  <si>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</si>
  <si>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</si>
  <si>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</si>
  <si>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</si>
  <si>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</si>
  <si>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</si>
  <si>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</si>
  <si>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</si>
  <si>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</si>
  <si>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</si>
  <si>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</si>
  <si>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</si>
  <si>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</si>
  <si>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</si>
  <si>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</si>
  <si>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</si>
  <si>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</si>
  <si>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</si>
  <si>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</si>
  <si>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</si>
  <si>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</si>
  <si>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</si>
  <si>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</si>
  <si>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</si>
  <si>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</si>
  <si>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</si>
  <si>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</si>
  <si>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</si>
  <si>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</si>
  <si>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</si>
  <si>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</si>
  <si>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</si>
  <si>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</si>
  <si>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</si>
  <si>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</si>
  <si>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</si>
  <si>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</si>
  <si>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</si>
  <si>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</si>
  <si>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</si>
  <si>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</si>
  <si>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</si>
  <si>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</si>
  <si>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</si>
  <si>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</si>
  <si>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</si>
  <si>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</si>
  <si>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</si>
  <si>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</si>
  <si>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</si>
  <si>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</si>
  <si>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</si>
  <si>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</si>
  <si>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</si>
  <si>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</si>
  <si>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</si>
  <si>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</si>
  <si>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</si>
  <si>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</si>
  <si>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</si>
  <si>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</si>
  <si>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</si>
  <si>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</si>
  <si>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</si>
  <si>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</si>
  <si>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</si>
  <si>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</si>
  <si>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</si>
  <si>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</si>
  <si>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</si>
  <si>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</si>
  <si>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</si>
  <si>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</si>
  <si>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</si>
  <si>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</si>
  <si>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</si>
  <si>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</si>
  <si>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</si>
  <si>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</si>
  <si>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</si>
  <si>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</si>
  <si>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</si>
  <si>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</si>
  <si>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</si>
  <si>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</si>
  <si>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</si>
  <si>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</si>
  <si>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</si>
  <si>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</si>
  <si>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</si>
  <si>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</si>
  <si>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</si>
  <si>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</si>
  <si>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</si>
  <si>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</si>
  <si>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</si>
  <si>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</si>
  <si>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</si>
  <si>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</si>
  <si>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</si>
  <si>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</si>
  <si>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</si>
  <si>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</si>
  <si>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</si>
  <si>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</si>
  <si>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</si>
  <si>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</si>
  <si>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</si>
  <si>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</si>
  <si>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</si>
  <si>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</si>
  <si>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</si>
  <si>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</si>
  <si>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</si>
  <si>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</si>
  <si>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</si>
  <si>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</si>
  <si>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</si>
  <si>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</si>
  <si>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</si>
  <si>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</si>
  <si>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</si>
  <si>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</si>
  <si>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</si>
  <si>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</si>
  <si>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</si>
  <si>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</si>
  <si>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</si>
  <si>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</si>
  <si>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</si>
  <si>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</si>
  <si>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</si>
  <si>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</si>
  <si>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</si>
  <si>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</si>
  <si>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</si>
  <si>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</si>
  <si>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</si>
  <si>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</si>
  <si>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</si>
  <si>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</si>
  <si>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</si>
  <si>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</si>
  <si>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</si>
  <si>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</si>
  <si>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</si>
  <si>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</si>
  <si>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</si>
  <si>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</si>
  <si>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</si>
  <si>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</si>
  <si>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</si>
  <si>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</si>
  <si>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</si>
  <si>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</si>
  <si>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</si>
  <si>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</si>
  <si>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</si>
  <si>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</si>
  <si>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</si>
  <si>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</si>
  <si>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</si>
  <si>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</si>
  <si>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</si>
  <si>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</si>
  <si>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</si>
  <si>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</si>
  <si>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</si>
  <si>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</si>
  <si>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</si>
  <si>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</si>
  <si>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</si>
  <si>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</si>
  <si>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</si>
  <si>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</si>
  <si>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</si>
  <si>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</si>
  <si>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</si>
  <si>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</si>
  <si>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</si>
  <si>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</si>
  <si>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</si>
  <si>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</si>
  <si>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</si>
  <si>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</si>
  <si>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</si>
  <si>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</si>
  <si>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</si>
  <si>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</si>
  <si>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</si>
  <si>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</si>
  <si>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</si>
  <si>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</si>
  <si>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</si>
  <si>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</si>
  <si>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</si>
  <si>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</si>
  <si>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</si>
  <si>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</si>
  <si>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</si>
  <si>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</si>
  <si>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</si>
  <si>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</si>
  <si>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</si>
  <si>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</si>
  <si>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</si>
  <si>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</si>
  <si>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</si>
  <si>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</si>
  <si>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</si>
  <si>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</si>
  <si>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</si>
  <si>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</si>
  <si>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</si>
  <si>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</si>
  <si>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</si>
  <si>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</si>
  <si>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</si>
  <si>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</si>
  <si>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</si>
  <si>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</si>
  <si>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</si>
  <si>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</si>
  <si>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</si>
  <si>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</si>
  <si>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</si>
  <si>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</si>
  <si>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</si>
  <si>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</si>
  <si>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</si>
  <si>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</si>
  <si>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</si>
  <si>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</si>
  <si>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</si>
  <si>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</si>
  <si>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</si>
  <si>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</si>
  <si>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</si>
  <si>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</si>
  <si>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</si>
  <si>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</si>
  <si>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</si>
  <si>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</si>
  <si>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</si>
  <si>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</si>
  <si>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</si>
  <si>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</si>
  <si>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</si>
  <si>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</si>
  <si>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</si>
  <si>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</si>
  <si>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</si>
  <si>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</si>
  <si>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</si>
  <si>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</si>
  <si>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</si>
  <si>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</si>
  <si>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</si>
  <si>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</si>
  <si>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</si>
  <si>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</si>
  <si>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</si>
  <si>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</si>
  <si>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</si>
  <si>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</si>
  <si>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</si>
  <si>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</si>
  <si>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</si>
  <si>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</si>
  <si>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</si>
  <si>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</si>
  <si>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</si>
  <si>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</si>
  <si>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</si>
  <si>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</si>
  <si>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</si>
  <si>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</si>
  <si>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</si>
  <si>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</si>
  <si>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</si>
  <si>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</si>
  <si>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</si>
  <si>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</si>
  <si>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</si>
  <si>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</si>
  <si>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</si>
  <si>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</si>
  <si>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</si>
  <si>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</si>
  <si>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</si>
  <si>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</si>
  <si>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</si>
  <si>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</si>
  <si>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</si>
  <si>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</si>
  <si>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</si>
  <si>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</si>
  <si>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</si>
  <si>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</si>
  <si>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</si>
  <si>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</si>
  <si>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</si>
  <si>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</si>
  <si>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</si>
  <si>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</si>
  <si>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</si>
  <si>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</si>
  <si>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</si>
  <si>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</si>
  <si>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</si>
  <si>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</si>
  <si>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</si>
  <si>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</si>
  <si>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</si>
  <si>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</si>
  <si>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</si>
  <si>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</si>
  <si>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</si>
  <si>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</si>
  <si>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</si>
  <si>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</si>
  <si>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</si>
  <si>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</si>
  <si>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</si>
  <si>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</si>
  <si>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</si>
  <si>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</si>
  <si>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</si>
  <si>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</si>
  <si>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</si>
  <si>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</si>
  <si>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</si>
  <si>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</si>
  <si>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</si>
  <si>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</si>
  <si>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</si>
  <si>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</si>
  <si>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</si>
  <si>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</si>
  <si>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</si>
  <si>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</si>
  <si>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</si>
  <si>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</si>
  <si>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</si>
  <si>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</si>
  <si>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</si>
  <si>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</si>
  <si>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</si>
  <si>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</si>
  <si>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</si>
  <si>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</si>
  <si>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</si>
  <si>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</si>
  <si>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</si>
  <si>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</si>
  <si>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</si>
  <si>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</si>
  <si>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</si>
  <si>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</si>
  <si>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</si>
  <si>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</si>
  <si>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</si>
  <si>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</si>
  <si>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</si>
  <si>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</si>
  <si>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</si>
  <si>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</si>
  <si>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</si>
  <si>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</si>
  <si>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</si>
  <si>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</si>
  <si>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</si>
  <si>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</si>
  <si>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</si>
  <si>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</si>
  <si>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</si>
  <si>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</si>
  <si>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</si>
  <si>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</si>
  <si>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</si>
  <si>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</si>
  <si>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</si>
  <si>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</si>
  <si>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</si>
  <si>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</si>
  <si>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</si>
  <si>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</si>
  <si>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</si>
  <si>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</si>
  <si>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</si>
  <si>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</si>
  <si>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</si>
  <si>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</si>
  <si>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</si>
  <si>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</si>
  <si>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</si>
  <si>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</si>
  <si>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</si>
  <si>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</si>
  <si>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</si>
  <si>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</si>
  <si>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</si>
  <si>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</si>
  <si>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</si>
  <si>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</si>
  <si>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</si>
  <si>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</si>
  <si>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</si>
  <si>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</si>
  <si>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</si>
  <si>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</si>
  <si>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</si>
  <si>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</si>
  <si>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</si>
  <si>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</si>
  <si>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</si>
  <si>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</si>
  <si>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</si>
  <si>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</si>
  <si>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</si>
  <si>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</si>
  <si>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</si>
  <si>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</si>
  <si>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</si>
  <si>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</si>
  <si>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</si>
  <si>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</si>
  <si>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</si>
  <si>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</si>
  <si>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</si>
  <si>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</si>
  <si>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</si>
  <si>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</si>
  <si>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</si>
  <si>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</si>
  <si>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</si>
  <si>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</si>
  <si>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</si>
  <si>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</si>
  <si>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</si>
  <si>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</si>
  <si>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</si>
  <si>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</si>
  <si>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</si>
  <si>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</si>
  <si>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</si>
  <si>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</si>
  <si>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</si>
  <si>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</si>
  <si>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</si>
  <si>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</si>
  <si>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</si>
  <si>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</si>
  <si>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</si>
  <si>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</si>
  <si>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</si>
  <si>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</si>
  <si>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</si>
  <si>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</si>
  <si>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</si>
  <si>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</si>
  <si>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</si>
  <si>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</si>
  <si>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</si>
  <si>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</si>
  <si>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</si>
  <si>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</si>
  <si>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</si>
  <si>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</si>
  <si>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</si>
  <si>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</si>
  <si>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</si>
  <si>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</si>
  <si>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</si>
  <si>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</si>
  <si>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</si>
  <si>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</si>
  <si>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</si>
  <si>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</si>
  <si>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</si>
  <si>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</si>
  <si>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</si>
  <si>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</si>
  <si>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</si>
  <si>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</si>
  <si>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</si>
  <si>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</si>
  <si>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</si>
  <si>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</si>
  <si>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</si>
  <si>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</si>
  <si>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</si>
  <si>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</si>
  <si>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</si>
  <si>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</si>
  <si>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</si>
  <si>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</si>
  <si>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</si>
  <si>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</si>
  <si>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</si>
  <si>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</si>
  <si>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</si>
  <si>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</si>
  <si>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</si>
  <si>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</si>
  <si>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</si>
  <si>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</si>
  <si>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</si>
  <si>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</si>
  <si>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</si>
  <si>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</si>
  <si>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</si>
  <si>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</si>
  <si>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</si>
  <si>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</si>
  <si>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</si>
  <si>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</si>
  <si>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</si>
  <si>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</si>
  <si>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</si>
  <si>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</si>
  <si>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</si>
  <si>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</si>
  <si>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</si>
  <si>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</si>
  <si>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</si>
  <si>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</si>
  <si>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</si>
  <si>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</si>
  <si>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</si>
  <si>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</si>
  <si>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</si>
  <si>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</si>
  <si>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</si>
  <si>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</si>
  <si>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</si>
  <si>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</si>
  <si>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</si>
  <si>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</si>
  <si>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</si>
  <si>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</si>
  <si>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</si>
  <si>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</si>
  <si>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</si>
  <si>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</si>
  <si>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</si>
  <si>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</si>
  <si>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</si>
  <si>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</si>
  <si>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</si>
  <si>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</si>
  <si>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</si>
  <si>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</si>
  <si>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</si>
  <si>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</si>
  <si>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</si>
  <si>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</si>
  <si>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</si>
  <si>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</si>
  <si>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</si>
  <si>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</si>
  <si>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</si>
  <si>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</si>
  <si>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</si>
  <si>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</si>
  <si>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</si>
  <si>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</si>
  <si>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</si>
  <si>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</si>
  <si>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</si>
  <si>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</si>
  <si>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</si>
  <si>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</si>
  <si>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</si>
  <si>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</si>
  <si>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</si>
  <si>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</si>
  <si>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</si>
  <si>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</si>
  <si>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</si>
  <si>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</si>
  <si>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</si>
  <si>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</si>
  <si>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</si>
  <si>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</si>
  <si>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</si>
  <si>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</si>
  <si>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</si>
  <si>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</si>
  <si>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</si>
  <si>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</si>
  <si>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</si>
  <si>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</si>
  <si>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</si>
  <si>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</si>
  <si>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</si>
  <si>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</si>
  <si>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</si>
  <si>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</si>
  <si>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</si>
  <si>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</si>
  <si>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</si>
  <si>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</si>
  <si>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</si>
  <si>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</si>
  <si>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</si>
  <si>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</si>
  <si>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</si>
  <si>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</si>
  <si>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</si>
  <si>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</si>
  <si>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</si>
  <si>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</si>
  <si>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</si>
  <si>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</si>
  <si>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</si>
  <si>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</si>
  <si>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</si>
  <si>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</si>
  <si>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</si>
  <si>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</si>
  <si>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</si>
  <si>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</si>
  <si>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</si>
  <si>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</si>
  <si>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</si>
  <si>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</si>
  <si>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</si>
  <si>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</si>
  <si>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</si>
  <si>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</si>
  <si>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</si>
  <si>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</si>
  <si>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</si>
  <si>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</si>
  <si>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</si>
  <si>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</si>
  <si>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</si>
  <si>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</si>
  <si>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</si>
  <si>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</si>
  <si>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</si>
  <si>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</si>
  <si>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</si>
  <si>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</si>
  <si>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</si>
  <si>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</si>
  <si>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</si>
  <si>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</si>
  <si>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</si>
  <si>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</si>
  <si>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</si>
  <si>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</si>
  <si>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</si>
  <si>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</si>
  <si>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</si>
  <si>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</si>
  <si>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</si>
  <si>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</si>
  <si>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</si>
  <si>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</si>
  <si>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</si>
  <si>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</si>
  <si>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</si>
  <si>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</si>
  <si>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</si>
  <si>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</si>
  <si>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</si>
  <si>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</si>
  <si>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</si>
  <si>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</si>
  <si>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</si>
  <si>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</si>
  <si>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</si>
  <si>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</si>
  <si>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</si>
  <si>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</si>
  <si>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</si>
  <si>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</si>
  <si>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</si>
  <si>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</si>
  <si>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</si>
  <si>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</si>
  <si>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</si>
  <si>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</si>
  <si>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</si>
  <si>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</si>
  <si>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</si>
  <si>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</si>
  <si>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</si>
  <si>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</si>
  <si>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</si>
  <si>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</si>
  <si>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</si>
  <si>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</si>
  <si>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</si>
  <si>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</si>
  <si>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</si>
  <si>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</si>
  <si>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</si>
  <si>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</si>
  <si>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</si>
  <si>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</si>
  <si>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</si>
  <si>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</si>
  <si>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</si>
  <si>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</si>
  <si>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</si>
  <si>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</si>
  <si>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</si>
  <si>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</si>
  <si>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</si>
  <si>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</si>
  <si>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</si>
  <si>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</si>
  <si>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</si>
  <si>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</si>
  <si>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</si>
  <si>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</si>
  <si>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</si>
  <si>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</si>
  <si>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</si>
  <si>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</si>
  <si>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</si>
  <si>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</si>
  <si>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</si>
  <si>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</si>
  <si>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</si>
  <si>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</si>
  <si>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</si>
  <si>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</si>
  <si>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</si>
  <si>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</si>
  <si>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</si>
  <si>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</si>
  <si>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</si>
  <si>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</si>
  <si>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</si>
  <si>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</si>
  <si>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</si>
  <si>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</si>
  <si>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</si>
  <si>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</si>
  <si>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</si>
  <si>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</si>
  <si>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</si>
  <si>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</si>
  <si>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</si>
  <si>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</si>
  <si>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</si>
  <si>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</si>
  <si>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</si>
  <si>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</si>
  <si>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</si>
  <si>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</si>
  <si>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</si>
  <si>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</si>
  <si>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</si>
  <si>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</si>
  <si>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</si>
  <si>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</si>
  <si>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</si>
  <si>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</si>
  <si>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</si>
  <si>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</si>
  <si>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</si>
  <si>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</si>
  <si>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</si>
  <si>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</si>
  <si>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</si>
  <si>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</si>
  <si>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</si>
  <si>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</si>
  <si>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</si>
  <si>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</si>
  <si>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</si>
  <si>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</si>
  <si>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</si>
  <si>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</si>
  <si>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</si>
  <si>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</si>
  <si>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</si>
  <si>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</si>
  <si>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</si>
  <si>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</si>
  <si>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</si>
  <si>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</si>
  <si>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</si>
  <si>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</si>
  <si>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</si>
  <si>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</si>
  <si>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</si>
  <si>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</si>
  <si>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</si>
  <si>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</si>
  <si>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</si>
  <si>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</si>
  <si>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</si>
  <si>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</si>
  <si>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</si>
  <si>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</si>
  <si>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</si>
  <si>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</si>
  <si>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</si>
  <si>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</si>
  <si>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</si>
  <si>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</si>
  <si>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</si>
  <si>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</si>
  <si>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</si>
  <si>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</si>
  <si>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</si>
  <si>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</si>
  <si>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</si>
  <si>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</si>
  <si>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</si>
  <si>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</si>
  <si>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</si>
  <si>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</si>
  <si>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</si>
  <si>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</si>
  <si>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</si>
  <si>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</si>
  <si>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</si>
  <si>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</si>
  <si>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</si>
  <si>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</si>
  <si>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</si>
  <si>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</si>
  <si>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</si>
  <si>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</si>
  <si>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</si>
  <si>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</si>
  <si>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</si>
  <si>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</si>
  <si>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</si>
  <si>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</si>
  <si>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</si>
  <si>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</si>
  <si>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</si>
  <si>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</si>
  <si>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</si>
  <si>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</si>
  <si>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</si>
  <si>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</si>
  <si>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</si>
  <si>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</si>
  <si>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</si>
  <si>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</si>
  <si>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</si>
  <si>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</si>
  <si>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</si>
  <si>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</si>
  <si>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</si>
  <si>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</si>
  <si>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</si>
  <si>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</si>
  <si>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</si>
  <si>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</si>
  <si>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</si>
  <si>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</si>
  <si>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</si>
  <si>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</si>
  <si>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</si>
  <si>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</si>
  <si>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</si>
  <si>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</si>
  <si>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</si>
  <si>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</si>
  <si>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</si>
  <si>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</si>
  <si>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</si>
  <si>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</si>
  <si>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</si>
  <si>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</si>
  <si>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</si>
  <si>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</si>
  <si>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</si>
  <si>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</si>
  <si>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</si>
  <si>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</si>
  <si>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</si>
  <si>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</si>
  <si>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</si>
  <si>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</si>
  <si>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</si>
  <si>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</si>
  <si>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</si>
  <si>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</si>
  <si>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</si>
  <si>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</si>
  <si>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</si>
  <si>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</si>
  <si>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</si>
  <si>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</si>
  <si>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</si>
  <si>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</si>
  <si>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</si>
  <si>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</si>
  <si>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</si>
  <si>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</si>
  <si>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</si>
  <si>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</si>
  <si>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</si>
  <si>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</si>
  <si>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</si>
  <si>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</si>
  <si>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</si>
  <si>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</si>
  <si>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</si>
  <si>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</si>
  <si>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</si>
  <si>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</si>
  <si>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</si>
  <si>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</si>
  <si>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</si>
  <si>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</si>
  <si>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</si>
  <si>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</si>
  <si>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</si>
  <si>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</si>
  <si>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</si>
  <si>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</si>
  <si>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</si>
  <si>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</si>
  <si>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</si>
  <si>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</si>
  <si>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</si>
  <si>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</si>
  <si>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</si>
  <si>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</si>
  <si>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</si>
  <si>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</si>
  <si>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</si>
  <si>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</si>
  <si>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</si>
  <si>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</si>
  <si>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</si>
  <si>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</si>
  <si>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</si>
  <si>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</si>
  <si>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</si>
  <si>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</si>
  <si>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</si>
  <si>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</si>
  <si>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</si>
  <si>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</si>
  <si>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</si>
  <si>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</si>
  <si>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</si>
  <si>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</si>
  <si>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</si>
  <si>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</si>
  <si>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</si>
  <si>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</si>
  <si>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</si>
  <si>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</si>
  <si>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</si>
  <si>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</si>
  <si>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</si>
  <si>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</si>
  <si>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</si>
  <si>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</si>
  <si>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</si>
  <si>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</si>
  <si>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</si>
  <si>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</si>
  <si>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</si>
  <si>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</si>
  <si>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</si>
  <si>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</si>
  <si>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</si>
  <si>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</si>
  <si>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</si>
  <si>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</si>
  <si>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</si>
  <si>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</si>
  <si>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</si>
  <si>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</si>
  <si>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</si>
  <si>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</si>
  <si>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</si>
  <si>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</si>
  <si>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</si>
  <si>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</si>
  <si>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</si>
  <si>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</si>
  <si>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</si>
  <si>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</si>
  <si>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</si>
  <si>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</si>
  <si>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</si>
  <si>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</si>
  <si>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</si>
  <si>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</si>
  <si>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</si>
  <si>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</si>
  <si>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</si>
  <si>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</si>
  <si>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</si>
  <si>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</si>
  <si>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</si>
  <si>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</si>
  <si>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</si>
  <si>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</si>
  <si>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</si>
  <si>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</si>
  <si>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</si>
  <si>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</si>
  <si>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</si>
  <si>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</si>
  <si>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</si>
  <si>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</si>
  <si>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</si>
  <si>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</si>
  <si>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</si>
  <si>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</si>
  <si>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</si>
  <si>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</si>
  <si>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</si>
  <si>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</si>
  <si>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</si>
  <si>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</si>
  <si>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</si>
  <si>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</si>
  <si>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</si>
  <si>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</si>
  <si>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</si>
  <si>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</si>
  <si>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</si>
  <si>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</si>
  <si>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</si>
  <si>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</si>
  <si>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</si>
  <si>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</si>
  <si>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</si>
  <si>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</si>
  <si>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</si>
  <si>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</si>
  <si>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</si>
  <si>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</si>
  <si>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</si>
  <si>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</si>
  <si>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</si>
  <si>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</si>
  <si>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</si>
  <si>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</si>
  <si>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</si>
  <si>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</si>
  <si>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</si>
  <si>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</si>
  <si>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</si>
  <si>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</si>
  <si>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</si>
  <si>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</si>
  <si>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</si>
  <si>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</si>
  <si>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</si>
  <si>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</si>
  <si>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</si>
  <si>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</si>
  <si>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</si>
  <si>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</si>
  <si>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</si>
  <si>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</si>
  <si>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</si>
  <si>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</si>
  <si>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</si>
  <si>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</si>
  <si>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</si>
  <si>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</si>
  <si>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</si>
  <si>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</si>
  <si>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</si>
  <si>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</si>
  <si>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</si>
  <si>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</si>
  <si>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</si>
  <si>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</si>
  <si>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</si>
  <si>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</si>
  <si>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</si>
  <si>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</si>
  <si>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</si>
  <si>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</si>
  <si>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</si>
  <si>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</si>
  <si>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</si>
  <si>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</si>
  <si>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</si>
  <si>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</si>
  <si>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</si>
  <si>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</si>
  <si>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</si>
  <si>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</si>
  <si>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</si>
  <si>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</si>
  <si>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</si>
  <si>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</si>
  <si>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</si>
  <si>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</si>
  <si>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</si>
  <si>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</si>
  <si>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</si>
  <si>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</si>
  <si>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</si>
  <si>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</si>
  <si>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</si>
  <si>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</si>
  <si>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</si>
  <si>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</si>
  <si>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</si>
  <si>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</si>
  <si>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</si>
  <si>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</si>
  <si>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</si>
  <si>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</si>
  <si>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</si>
  <si>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</si>
  <si>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</si>
  <si>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</si>
  <si>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</si>
  <si>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</si>
  <si>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</si>
  <si>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</si>
  <si>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</si>
  <si>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</si>
  <si>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</si>
  <si>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</si>
  <si>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</si>
  <si>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</si>
  <si>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</si>
  <si>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</si>
  <si>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</si>
  <si>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</si>
  <si>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</si>
  <si>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</si>
  <si>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</si>
  <si>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</si>
  <si>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</si>
  <si>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</si>
  <si>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</si>
  <si>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</si>
  <si>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</si>
  <si>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</si>
  <si>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</si>
  <si>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</si>
  <si>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</si>
  <si>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</si>
  <si>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</si>
  <si>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</si>
  <si>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</si>
  <si>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</si>
  <si>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</si>
  <si>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</si>
  <si>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</si>
  <si>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</si>
  <si>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</si>
  <si>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</si>
  <si>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</si>
  <si>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</si>
  <si>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</si>
  <si>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</si>
  <si>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</si>
  <si>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</si>
  <si>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</si>
  <si>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</si>
  <si>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</si>
  <si>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</si>
  <si>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</si>
  <si>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</si>
  <si>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</si>
  <si>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</si>
  <si>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</si>
  <si>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</si>
  <si>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</si>
  <si>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</si>
  <si>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</si>
  <si>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</si>
  <si>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</si>
  <si>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</si>
  <si>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</si>
  <si>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</si>
  <si>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</si>
  <si>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</si>
  <si>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</si>
  <si>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</si>
  <si>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</si>
  <si>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</si>
  <si>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</si>
  <si>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</si>
  <si>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</si>
  <si>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</si>
  <si>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</si>
  <si>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</si>
  <si>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</si>
  <si>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</si>
  <si>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</si>
  <si>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</si>
  <si>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</si>
  <si>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</si>
  <si>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</si>
  <si>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</si>
  <si>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</si>
  <si>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</si>
  <si>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</si>
  <si>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</si>
  <si>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</si>
  <si>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</si>
  <si>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</si>
  <si>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</si>
  <si>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</si>
  <si>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</si>
  <si>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</si>
  <si>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</si>
  <si>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</si>
  <si>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</si>
  <si>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</si>
  <si>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</si>
  <si>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</si>
  <si>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</si>
  <si>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</si>
  <si>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</si>
  <si>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</si>
  <si>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</si>
  <si>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</si>
  <si>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</si>
  <si>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</si>
  <si>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</si>
  <si>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</si>
  <si>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</si>
  <si>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</si>
  <si>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</si>
  <si>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</si>
  <si>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</si>
  <si>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</si>
  <si>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</si>
  <si>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</si>
  <si>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</si>
  <si>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</si>
  <si>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</si>
  <si>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</si>
  <si>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</si>
  <si>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</si>
  <si>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</si>
  <si>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</si>
  <si>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</si>
  <si>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</si>
  <si>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</si>
  <si>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</si>
  <si>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</si>
  <si>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</si>
  <si>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</si>
  <si>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</si>
  <si>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</si>
  <si>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</si>
  <si>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</si>
  <si>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</si>
  <si>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</si>
  <si>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</si>
  <si>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</si>
  <si>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</si>
  <si>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</si>
  <si>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</si>
  <si>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</si>
  <si>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</si>
  <si>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</si>
  <si>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</si>
  <si>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</si>
  <si>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</si>
  <si>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</si>
  <si>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</si>
  <si>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</si>
  <si>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</si>
  <si>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</si>
  <si>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</si>
  <si>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</si>
  <si>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</si>
  <si>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</si>
  <si>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</si>
  <si>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</si>
  <si>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</si>
  <si>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</si>
  <si>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</si>
  <si>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</si>
  <si>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</si>
  <si>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</si>
  <si>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</si>
  <si>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</si>
  <si>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</si>
  <si>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</si>
  <si>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</si>
  <si>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</si>
  <si>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</si>
  <si>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</si>
  <si>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</si>
  <si>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</si>
  <si>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</si>
  <si>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</si>
  <si>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</si>
  <si>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</si>
  <si>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</si>
  <si>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</si>
  <si>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</si>
  <si>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</si>
  <si>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</si>
  <si>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</si>
  <si>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</si>
  <si>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</si>
  <si>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</si>
  <si>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</si>
  <si>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</si>
  <si>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</si>
  <si>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</si>
  <si>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</si>
  <si>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</si>
  <si>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</si>
  <si>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</si>
  <si>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</si>
  <si>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</si>
  <si>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</si>
  <si>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</si>
  <si>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</si>
  <si>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</si>
  <si>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</si>
  <si>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</si>
  <si>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</si>
  <si>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</si>
  <si>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</si>
  <si>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</si>
  <si>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</si>
  <si>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</si>
  <si>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</si>
  <si>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</si>
  <si>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</si>
  <si>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</si>
  <si>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</si>
  <si>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</si>
  <si>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</si>
  <si>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</si>
  <si>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</si>
  <si>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</si>
  <si>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</si>
  <si>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</si>
  <si>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</si>
  <si>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</si>
  <si>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</si>
  <si>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</si>
  <si>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</si>
  <si>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</si>
  <si>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</si>
  <si>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</si>
  <si>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</si>
  <si>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</si>
  <si>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</si>
  <si>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</si>
  <si>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</si>
  <si>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</si>
  <si>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</si>
  <si>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</si>
  <si>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</si>
  <si>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</si>
  <si>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</si>
  <si>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</si>
  <si>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</si>
  <si>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</si>
  <si>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</si>
  <si>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</si>
  <si>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</si>
  <si>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</si>
  <si>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</si>
  <si>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</si>
  <si>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</si>
  <si>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</si>
  <si>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</si>
  <si>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</si>
  <si>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</si>
  <si>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</si>
  <si>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</si>
  <si>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</si>
  <si>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</si>
  <si>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</si>
  <si>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</si>
  <si>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</si>
  <si>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</si>
  <si>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</si>
  <si>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</si>
  <si>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</si>
  <si>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</si>
  <si>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</si>
  <si>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</si>
  <si>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</si>
  <si>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</si>
  <si>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</si>
  <si>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</si>
  <si>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</si>
  <si>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</si>
  <si>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</si>
  <si>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</si>
  <si>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</si>
  <si>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</si>
  <si>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</si>
  <si>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</si>
  <si>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</si>
  <si>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</si>
  <si>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</si>
  <si>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</si>
  <si>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</si>
  <si>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</si>
  <si>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</si>
  <si>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</si>
  <si>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</si>
  <si>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</si>
  <si>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</si>
  <si>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</si>
  <si>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</si>
  <si>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</si>
  <si>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</si>
  <si>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</si>
  <si>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</si>
  <si>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</si>
  <si>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</si>
  <si>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</si>
  <si>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</si>
  <si>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</si>
  <si>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</si>
  <si>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</si>
  <si>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</si>
  <si>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</si>
  <si>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</si>
  <si>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</si>
  <si>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</si>
  <si>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</si>
  <si>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</si>
  <si>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</si>
  <si>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</si>
  <si>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</si>
  <si>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</si>
  <si>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</si>
  <si>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</si>
  <si>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</si>
  <si>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</si>
  <si>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</si>
  <si>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</si>
  <si>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</si>
  <si>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</si>
  <si>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</si>
  <si>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</si>
  <si>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</si>
  <si>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</si>
  <si>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</si>
  <si>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</si>
  <si>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</si>
  <si>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</si>
  <si>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</si>
  <si>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</si>
  <si>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</si>
  <si>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</si>
  <si>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</si>
  <si>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</si>
  <si>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</si>
  <si>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</si>
  <si>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</si>
  <si>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</si>
  <si>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</si>
  <si>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</si>
  <si>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</si>
  <si>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</si>
  <si>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</si>
  <si>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</si>
  <si>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</si>
  <si>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</si>
  <si>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</si>
  <si>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</si>
  <si>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</si>
  <si>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</si>
  <si>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</si>
  <si>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</si>
  <si>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</si>
  <si>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</si>
  <si>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</si>
  <si>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</si>
  <si>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</si>
  <si>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</si>
  <si>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</si>
  <si>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</si>
  <si>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</si>
  <si>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</si>
  <si>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</si>
  <si>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</si>
  <si>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</si>
  <si>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</si>
  <si>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</si>
  <si>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</si>
  <si>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</si>
  <si>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</si>
  <si>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</si>
  <si>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</si>
  <si>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</si>
  <si>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</si>
  <si>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</si>
  <si>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</si>
  <si>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</si>
  <si>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</si>
  <si>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</si>
  <si>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</si>
  <si>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</si>
  <si>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</si>
  <si>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</si>
  <si>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</si>
  <si>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</si>
  <si>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</si>
  <si>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</si>
  <si>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</si>
  <si>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</si>
  <si>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</si>
  <si>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</si>
  <si>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</si>
  <si>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</si>
  <si>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</si>
  <si>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</si>
  <si>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</si>
  <si>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</si>
  <si>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</si>
  <si>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</si>
  <si>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</si>
  <si>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</si>
  <si>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</si>
  <si>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</si>
  <si>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</si>
  <si>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</si>
  <si>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</si>
  <si>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</si>
  <si>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</si>
  <si>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</si>
  <si>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</si>
  <si>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</si>
  <si>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</si>
  <si>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</si>
  <si>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</si>
  <si>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</si>
  <si>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</si>
  <si>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</si>
  <si>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</si>
  <si>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</si>
  <si>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</si>
  <si>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</si>
  <si>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</si>
  <si>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</si>
  <si>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</si>
  <si>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</si>
  <si>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</si>
  <si>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</si>
  <si>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</si>
  <si>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</si>
  <si>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</si>
  <si>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</si>
  <si>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</si>
  <si>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</si>
  <si>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</si>
  <si>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</si>
  <si>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</si>
  <si>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</si>
  <si>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</si>
  <si>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</si>
  <si>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</si>
  <si>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</si>
  <si>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</si>
  <si>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</si>
  <si>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</si>
  <si>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</si>
  <si>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</si>
  <si>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</si>
  <si>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</si>
  <si>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</si>
  <si>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</si>
  <si>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</si>
  <si>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</si>
  <si>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</si>
  <si>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</si>
  <si>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</si>
  <si>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</si>
  <si>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</si>
  <si>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</si>
  <si>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</si>
  <si>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</si>
  <si>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</si>
  <si>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</si>
  <si>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</si>
  <si>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</si>
  <si>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</si>
  <si>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</si>
  <si>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</si>
  <si>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</si>
  <si>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</si>
  <si>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</si>
  <si>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</si>
  <si>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</si>
  <si>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</si>
  <si>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</si>
  <si>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</si>
  <si>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</si>
  <si>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</si>
  <si>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</si>
  <si>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</si>
  <si>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</si>
  <si>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</si>
  <si>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</si>
  <si>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</si>
  <si>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</si>
  <si>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</si>
  <si>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</si>
  <si>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</si>
  <si>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</si>
  <si>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</si>
  <si>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</si>
  <si>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</si>
  <si>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</si>
  <si>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</si>
  <si>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</si>
  <si>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</si>
  <si>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</si>
  <si>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</si>
  <si>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</si>
  <si>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</si>
  <si>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</si>
  <si>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</si>
  <si>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</si>
  <si>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</si>
  <si>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</si>
  <si>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</si>
  <si>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</si>
  <si>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</si>
  <si>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</si>
  <si>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</si>
  <si>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</si>
  <si>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</si>
  <si>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</si>
  <si>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</si>
  <si>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</si>
  <si>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</si>
  <si>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</si>
  <si>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</si>
  <si>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</si>
  <si>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</si>
  <si>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</si>
  <si>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</si>
  <si>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</si>
  <si>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</si>
  <si>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</si>
  <si>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</si>
  <si>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</si>
  <si>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</si>
  <si>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</si>
  <si>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</si>
  <si>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</si>
  <si>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</si>
  <si>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</si>
  <si>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</si>
  <si>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</si>
  <si>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</si>
  <si>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</si>
  <si>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</si>
  <si>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</si>
  <si>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</si>
  <si>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</si>
  <si>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</si>
  <si>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</si>
  <si>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</si>
  <si>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</si>
  <si>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</si>
  <si>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</si>
  <si>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</si>
  <si>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</si>
  <si>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</si>
  <si>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</si>
  <si>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</si>
  <si>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</si>
  <si>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</si>
  <si>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</si>
  <si>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</si>
  <si>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</si>
  <si>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</si>
  <si>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</si>
  <si>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</si>
  <si>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</si>
  <si>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</si>
  <si>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</si>
  <si>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</si>
  <si>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</si>
  <si>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</si>
  <si>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</si>
  <si>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</si>
  <si>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</si>
  <si>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</si>
  <si>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</si>
  <si>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</si>
  <si>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</si>
  <si>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</si>
  <si>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</si>
  <si>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</si>
  <si>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</si>
  <si>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</si>
  <si>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</si>
  <si>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</si>
  <si>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</si>
  <si>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</si>
  <si>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</si>
  <si>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</si>
  <si>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</si>
  <si>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</si>
  <si>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</si>
  <si>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</si>
  <si>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</si>
  <si>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</si>
  <si>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</si>
  <si>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</si>
  <si>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</si>
  <si>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</si>
  <si>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</si>
  <si>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</si>
  <si>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</si>
  <si>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</si>
  <si>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</si>
  <si>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</si>
  <si>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</si>
  <si>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</si>
  <si>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</si>
  <si>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</si>
  <si>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</si>
  <si>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</si>
  <si>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</si>
  <si>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</si>
  <si>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</si>
  <si>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</si>
  <si>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</si>
  <si>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</si>
  <si>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</si>
  <si>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</si>
  <si>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</si>
  <si>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</si>
  <si>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</si>
  <si>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</si>
  <si>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</si>
  <si>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</si>
  <si>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</si>
  <si>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</si>
  <si>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</si>
  <si>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</si>
  <si>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</si>
  <si>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</si>
  <si>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</si>
  <si>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</si>
  <si>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</si>
  <si>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</si>
  <si>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</si>
  <si>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</si>
  <si>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</si>
  <si>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</si>
  <si>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</si>
  <si>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</si>
  <si>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</si>
  <si>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</si>
  <si>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</si>
  <si>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</si>
  <si>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</si>
  <si>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</si>
  <si>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</si>
  <si>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</si>
  <si>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</si>
  <si>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</si>
  <si>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</si>
  <si>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</si>
  <si>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</si>
  <si>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</si>
  <si>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</si>
  <si>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</si>
  <si>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</si>
  <si>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</si>
  <si>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</si>
  <si>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</si>
  <si>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</si>
  <si>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</si>
  <si>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</si>
  <si>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</si>
  <si>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</si>
  <si>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</si>
  <si>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</si>
  <si>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</si>
  <si>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</si>
  <si>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</si>
  <si>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</si>
  <si>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</si>
  <si>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</si>
  <si>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</si>
  <si>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</si>
  <si>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</si>
  <si>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</si>
  <si>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</si>
  <si>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</si>
  <si>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</si>
  <si>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</si>
  <si>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</si>
  <si>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</si>
  <si>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</si>
  <si>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</si>
  <si>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</si>
  <si>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</si>
  <si>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</si>
  <si>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</si>
  <si>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</si>
  <si>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</si>
  <si>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</si>
  <si>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</si>
  <si>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</si>
  <si>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</si>
  <si>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</si>
  <si>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</si>
  <si>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</si>
  <si>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</si>
  <si>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</si>
  <si>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</si>
  <si>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</si>
  <si>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</si>
  <si>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</si>
  <si>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</si>
  <si>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</si>
  <si>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</si>
  <si>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</si>
  <si>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</si>
  <si>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</si>
  <si>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</si>
  <si>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</si>
  <si>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</si>
  <si>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</si>
  <si>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</si>
  <si>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</si>
  <si>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</si>
  <si>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</si>
  <si>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</si>
  <si>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</si>
  <si>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</si>
  <si>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</si>
  <si>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</si>
  <si>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</si>
  <si>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</si>
  <si>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</si>
  <si>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</si>
  <si>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</si>
  <si>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</si>
  <si>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</si>
  <si>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</si>
  <si>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</si>
  <si>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</si>
  <si>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</si>
  <si>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</si>
  <si>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</si>
  <si>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</si>
  <si>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</si>
  <si>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</si>
  <si>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</si>
  <si>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</si>
  <si>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</si>
  <si>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</si>
  <si>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</si>
  <si>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</si>
  <si>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</si>
  <si>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</si>
  <si>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</si>
  <si>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</si>
  <si>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</si>
  <si>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</si>
  <si>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</si>
  <si>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</si>
  <si>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</si>
  <si>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</si>
  <si>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</si>
  <si>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</si>
  <si>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</si>
  <si>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</si>
  <si>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</si>
  <si>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</si>
  <si>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</si>
  <si>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</si>
  <si>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</si>
  <si>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</si>
  <si>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</si>
  <si>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</si>
  <si>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</si>
  <si>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</si>
  <si>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</si>
  <si>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</si>
  <si>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</si>
  <si>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</si>
  <si>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</si>
  <si>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</si>
  <si>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</si>
  <si>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</si>
  <si>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</si>
  <si>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</si>
  <si>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</si>
  <si>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</si>
  <si>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</si>
  <si>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</si>
  <si>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</si>
  <si>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</si>
  <si>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</si>
  <si>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</si>
  <si>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</si>
  <si>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</si>
  <si>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</si>
  <si>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</si>
  <si>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</si>
  <si>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</si>
  <si>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</si>
  <si>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</si>
  <si>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</si>
  <si>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</si>
  <si>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</si>
  <si>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</si>
  <si>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</si>
  <si>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</si>
  <si>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</si>
  <si>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</si>
  <si>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</si>
  <si>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</si>
  <si>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</si>
  <si>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</si>
  <si>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</si>
  <si>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</si>
  <si>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</si>
  <si>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</si>
  <si>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</si>
  <si>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</si>
  <si>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</si>
  <si>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</si>
  <si>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</si>
  <si>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</si>
  <si>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</si>
  <si>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</si>
  <si>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</si>
  <si>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</si>
  <si>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</si>
  <si>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</si>
  <si>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</si>
  <si>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</si>
  <si>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</si>
  <si>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</si>
  <si>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</si>
  <si>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</si>
  <si>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</si>
  <si>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</si>
  <si>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</si>
  <si>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</si>
  <si>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</si>
  <si>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</si>
  <si>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</si>
  <si>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</si>
  <si>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</si>
  <si>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</si>
  <si>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</si>
  <si>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</si>
  <si>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</si>
  <si>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</si>
  <si>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</si>
  <si>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</si>
  <si>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</si>
  <si>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</si>
  <si>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</si>
  <si>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</si>
  <si>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</si>
  <si>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</si>
  <si>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</si>
  <si>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</si>
  <si>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</si>
  <si>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</si>
  <si>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</si>
  <si>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</si>
  <si>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</si>
  <si>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</si>
  <si>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</si>
  <si>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</si>
  <si>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</si>
  <si>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</si>
  <si>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</si>
  <si>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</si>
  <si>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</si>
  <si>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</si>
  <si>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</si>
  <si>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</si>
  <si>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</si>
  <si>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</si>
  <si>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</si>
  <si>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</si>
  <si>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</si>
  <si>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</si>
  <si>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</si>
  <si>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</si>
  <si>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</si>
  <si>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</si>
  <si>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</si>
  <si>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</si>
  <si>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</si>
  <si>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</si>
  <si>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</si>
  <si>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</si>
  <si>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</si>
  <si>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</si>
  <si>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</si>
  <si>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</si>
  <si>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</si>
  <si>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</si>
  <si>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</si>
  <si>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</si>
  <si>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</si>
  <si>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</si>
  <si>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</si>
  <si>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</si>
  <si>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</si>
  <si>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</si>
  <si>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</si>
  <si>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</si>
  <si>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</si>
  <si>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</si>
  <si>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</si>
  <si>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</si>
  <si>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</si>
  <si>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</si>
  <si>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</si>
  <si>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</si>
  <si>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</si>
  <si>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</si>
  <si>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</si>
  <si>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</si>
  <si>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</si>
  <si>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</si>
  <si>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</si>
  <si>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</si>
  <si>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</si>
  <si>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</si>
  <si>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</si>
  <si>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</si>
  <si>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</si>
  <si>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</si>
  <si>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</si>
  <si>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</si>
  <si>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</si>
  <si>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</si>
  <si>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</si>
  <si>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</si>
  <si>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</si>
  <si>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</si>
  <si>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</si>
  <si>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</si>
  <si>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</si>
  <si>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</si>
  <si>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</si>
  <si>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</si>
  <si>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</si>
  <si>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</si>
  <si>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</si>
  <si>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</si>
  <si>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</si>
  <si>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</si>
  <si>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</si>
  <si>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</si>
  <si>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</si>
  <si>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</si>
  <si>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</si>
  <si>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</si>
  <si>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</si>
  <si>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</si>
  <si>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</si>
  <si>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</si>
  <si>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</si>
  <si>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</si>
  <si>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</si>
  <si>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</si>
  <si>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</si>
  <si>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</si>
  <si>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</si>
  <si>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</si>
  <si>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</si>
  <si>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</si>
  <si>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</si>
  <si>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</si>
  <si>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</si>
  <si>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</si>
  <si>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</si>
  <si>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</si>
  <si>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</si>
  <si>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</si>
  <si>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</si>
  <si>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</si>
  <si>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</si>
  <si>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</si>
  <si>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</si>
  <si>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</si>
  <si>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</si>
  <si>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</si>
  <si>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</si>
  <si>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</si>
  <si>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</si>
  <si>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</si>
  <si>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</si>
  <si>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</si>
  <si>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</si>
  <si>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</si>
  <si>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</si>
  <si>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</si>
  <si>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</si>
  <si>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</si>
  <si>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</si>
  <si>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</si>
  <si>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</si>
  <si>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</si>
  <si>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</si>
  <si>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</si>
  <si>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</si>
  <si>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</si>
  <si>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</si>
  <si>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</si>
  <si>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</si>
  <si>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</si>
  <si>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</si>
  <si>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</si>
  <si>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</si>
  <si>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</si>
  <si>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</si>
  <si>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</si>
  <si>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</si>
  <si>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</si>
  <si>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</si>
  <si>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</si>
  <si>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</si>
  <si>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</si>
  <si>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</si>
  <si>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</si>
  <si>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</si>
  <si>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</si>
  <si>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</si>
  <si>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</si>
  <si>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</si>
  <si>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</si>
  <si>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</si>
  <si>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</si>
  <si>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</si>
  <si>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</si>
  <si>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</si>
  <si>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</si>
  <si>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</si>
  <si>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</si>
  <si>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</si>
  <si>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</si>
  <si>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</si>
  <si>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</si>
  <si>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</si>
  <si>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</si>
  <si>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</si>
  <si>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</si>
  <si>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</si>
  <si>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</si>
  <si>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</si>
  <si>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</si>
  <si>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</si>
  <si>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</si>
  <si>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</si>
  <si>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</si>
  <si>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</si>
  <si>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</si>
  <si>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</si>
  <si>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</si>
  <si>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</si>
  <si>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</si>
  <si>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</si>
  <si>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</si>
  <si>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</si>
  <si>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</si>
  <si>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</si>
  <si>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</si>
  <si>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</si>
  <si>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</si>
  <si>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</si>
  <si>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</si>
  <si>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</si>
  <si>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</si>
  <si>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</si>
  <si>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</si>
  <si>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</si>
  <si>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</si>
  <si>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</si>
  <si>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</si>
  <si>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</si>
  <si>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</si>
  <si>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</si>
  <si>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</si>
  <si>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</si>
  <si>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</si>
  <si>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</si>
  <si>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</si>
  <si>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</si>
  <si>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</si>
  <si>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</si>
  <si>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</si>
  <si>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</si>
  <si>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</si>
  <si>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</si>
  <si>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</si>
  <si>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</si>
  <si>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</si>
  <si>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</si>
  <si>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</si>
  <si>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</si>
  <si>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</si>
  <si>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</si>
  <si>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</si>
  <si>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</si>
  <si>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</si>
  <si>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</si>
  <si>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</si>
  <si>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</si>
  <si>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</si>
  <si>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</si>
  <si>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</si>
  <si>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</si>
  <si>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</si>
  <si>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</si>
  <si>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</si>
  <si>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</si>
  <si>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</si>
  <si>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</si>
  <si>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</si>
  <si>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</si>
  <si>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</si>
  <si>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</si>
  <si>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</si>
  <si>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</si>
  <si>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</si>
  <si>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</si>
  <si>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</si>
  <si>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</si>
  <si>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</si>
  <si>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</si>
  <si>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</si>
  <si>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</si>
  <si>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</si>
  <si>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</si>
  <si>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</si>
  <si>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</si>
  <si>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</si>
  <si>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</si>
  <si>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</si>
  <si>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</si>
  <si>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</si>
  <si>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</si>
  <si>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</si>
  <si>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</si>
  <si>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</si>
  <si>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</si>
  <si>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</si>
  <si>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</si>
  <si>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</si>
  <si>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</si>
  <si>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</si>
  <si>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</si>
  <si>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</si>
  <si>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</si>
  <si>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</si>
  <si>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</si>
  <si>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</si>
  <si>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</si>
  <si>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</si>
  <si>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</si>
  <si>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</si>
  <si>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</si>
  <si>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</si>
  <si>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</si>
  <si>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</si>
  <si>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</si>
  <si>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</si>
  <si>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</si>
  <si>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</si>
  <si>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</si>
  <si>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</si>
  <si>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</si>
  <si>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</si>
  <si>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</si>
  <si>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</si>
  <si>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</si>
  <si>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</si>
  <si>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</si>
  <si>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</si>
  <si>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</si>
  <si>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</si>
  <si>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</si>
  <si>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</si>
  <si>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</si>
  <si>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</si>
  <si>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</si>
  <si>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</si>
  <si>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</si>
  <si>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</si>
  <si>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</si>
  <si>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</si>
  <si>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</si>
  <si>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</si>
  <si>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</si>
  <si>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</si>
  <si>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</si>
  <si>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</si>
  <si>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</si>
  <si>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</si>
  <si>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</si>
  <si>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</si>
  <si>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</si>
  <si>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</si>
  <si>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</si>
  <si>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</si>
  <si>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</si>
  <si>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</si>
  <si>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</si>
  <si>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</si>
  <si>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</si>
  <si>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</si>
  <si>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</si>
  <si>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</si>
  <si>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</si>
  <si>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</si>
  <si>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</si>
  <si>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</si>
  <si>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</si>
  <si>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</si>
  <si>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</si>
  <si>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</si>
  <si>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</si>
  <si>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</si>
  <si>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</si>
  <si>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</si>
  <si>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</si>
  <si>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</si>
  <si>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</si>
  <si>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</si>
  <si>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</si>
  <si>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</si>
  <si>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</si>
  <si>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</si>
  <si>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</si>
  <si>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</si>
  <si>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</si>
  <si>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</si>
  <si>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</si>
  <si>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</si>
  <si>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</si>
  <si>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</si>
  <si>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</si>
  <si>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</si>
  <si>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</si>
  <si>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</si>
  <si>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</si>
  <si>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</si>
  <si>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</si>
  <si>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</si>
  <si>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</si>
  <si>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</si>
  <si>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</si>
  <si>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</si>
  <si>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</si>
  <si>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</si>
  <si>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</si>
  <si>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</si>
  <si>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</si>
  <si>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</si>
  <si>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</si>
  <si>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</si>
  <si>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</si>
  <si>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</si>
  <si>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</si>
  <si>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</si>
  <si>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</si>
  <si>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</si>
  <si>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</si>
  <si>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</si>
  <si>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</si>
  <si>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</si>
  <si>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</si>
  <si>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</si>
  <si>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</si>
  <si>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</si>
  <si>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</si>
  <si>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</si>
  <si>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</si>
  <si>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</si>
  <si>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</si>
  <si>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</si>
  <si>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</si>
  <si>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</si>
  <si>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</si>
  <si>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</si>
  <si>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</si>
  <si>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</si>
  <si>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</si>
  <si>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</si>
  <si>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</si>
  <si>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</si>
  <si>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</si>
  <si>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</si>
  <si>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</si>
  <si>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</si>
  <si>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</si>
  <si>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</si>
  <si>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</si>
  <si>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</si>
  <si>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</si>
  <si>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</si>
  <si>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</si>
  <si>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</si>
  <si>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</si>
  <si>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</si>
  <si>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</si>
  <si>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</si>
  <si>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</si>
  <si>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</si>
  <si>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</si>
  <si>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</si>
  <si>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</si>
  <si>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</si>
  <si>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</si>
  <si>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</si>
  <si>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</si>
  <si>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</si>
  <si>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</si>
  <si>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</si>
  <si>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</si>
  <si>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</si>
  <si>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</si>
  <si>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</si>
  <si>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</si>
  <si>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</si>
  <si>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</si>
  <si>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</si>
  <si>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</si>
  <si>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</si>
  <si>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</si>
  <si>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</si>
  <si>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</si>
  <si>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</si>
  <si>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</si>
  <si>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</si>
  <si>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</si>
  <si>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</si>
  <si>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</si>
  <si>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</si>
  <si>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</si>
  <si>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</si>
  <si>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</si>
  <si>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</si>
  <si>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</si>
  <si>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</si>
  <si>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</si>
  <si>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</si>
  <si>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</si>
  <si>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</si>
  <si>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</si>
  <si>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</si>
  <si>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</si>
  <si>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</si>
  <si>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</si>
  <si>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</si>
  <si>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</si>
  <si>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</si>
  <si>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</si>
  <si>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</si>
  <si>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</si>
  <si>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</si>
  <si>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</si>
  <si>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</si>
  <si>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</si>
  <si>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</si>
  <si>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</si>
  <si>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</si>
  <si>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</si>
  <si>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</si>
  <si>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</si>
  <si>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</si>
  <si>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</si>
  <si>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</si>
  <si>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</si>
  <si>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</si>
  <si>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</si>
  <si>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</si>
  <si>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</si>
  <si>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</si>
  <si>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</si>
  <si>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</si>
  <si>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</si>
  <si>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</si>
  <si>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</si>
  <si>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</si>
  <si>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</si>
  <si>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</si>
  <si>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</si>
  <si>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</si>
  <si>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</si>
  <si>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</si>
  <si>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</si>
  <si>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</si>
  <si>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</si>
  <si>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</si>
  <si>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</si>
  <si>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</si>
  <si>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</si>
  <si>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</si>
  <si>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</si>
  <si>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</si>
  <si>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</si>
  <si>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</si>
  <si>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</si>
  <si>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</si>
  <si>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</si>
  <si>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</si>
  <si>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</si>
  <si>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</si>
  <si>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</si>
  <si>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</si>
  <si>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</si>
  <si>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</si>
  <si>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</si>
  <si>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</si>
  <si>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</si>
  <si>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</si>
  <si>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</si>
  <si>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</si>
  <si>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</si>
  <si>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</si>
  <si>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</si>
  <si>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</si>
  <si>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</si>
  <si>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</si>
  <si>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</si>
  <si>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</si>
  <si>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</si>
  <si>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</si>
  <si>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</si>
  <si>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</si>
  <si>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</si>
  <si>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</si>
  <si>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</si>
  <si>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</si>
  <si>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</si>
  <si>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</si>
  <si>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</si>
  <si>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</si>
  <si>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</si>
  <si>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</si>
  <si>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</si>
  <si>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</si>
  <si>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</si>
  <si>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</si>
  <si>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</si>
  <si>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</si>
  <si>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</si>
  <si>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</si>
  <si>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</si>
  <si>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</si>
  <si>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</si>
  <si>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</si>
  <si>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</si>
  <si>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</si>
  <si>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</si>
  <si>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</si>
  <si>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</si>
  <si>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</si>
  <si>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</si>
  <si>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</si>
  <si>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</si>
  <si>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</si>
  <si>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</si>
  <si>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</si>
  <si>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</si>
  <si>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</si>
  <si>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</si>
  <si>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</si>
  <si>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</si>
  <si>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</si>
  <si>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</si>
  <si>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</si>
  <si>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</si>
  <si>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</si>
  <si>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</si>
  <si>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</si>
  <si>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</si>
  <si>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</si>
  <si>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</si>
  <si>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</si>
  <si>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</si>
  <si>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</si>
  <si>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</si>
  <si>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</si>
  <si>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</si>
  <si>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</si>
  <si>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</si>
  <si>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</si>
  <si>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</si>
  <si>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</si>
  <si>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</si>
  <si>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</si>
  <si>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</si>
  <si>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</si>
  <si>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</si>
  <si>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</si>
  <si>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</si>
  <si>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</si>
  <si>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</si>
  <si>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</si>
  <si>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</si>
  <si>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</si>
  <si>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</si>
  <si>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</si>
  <si>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</si>
  <si>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</si>
  <si>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</si>
  <si>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</si>
  <si>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</si>
  <si>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</si>
  <si>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</si>
  <si>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</si>
  <si>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</si>
  <si>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</si>
  <si>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</si>
  <si>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</si>
  <si>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</si>
  <si>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</si>
  <si>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</si>
  <si>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</si>
  <si>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</si>
  <si>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</si>
  <si>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</si>
  <si>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</si>
  <si>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</si>
  <si>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</si>
  <si>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</si>
  <si>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</si>
  <si>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</si>
  <si>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</si>
  <si>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</si>
  <si>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</si>
  <si>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</si>
  <si>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</si>
  <si>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</si>
  <si>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</si>
  <si>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</si>
  <si>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</si>
  <si>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</si>
  <si>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</si>
  <si>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</si>
  <si>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</si>
  <si>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</si>
  <si>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</si>
  <si>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</si>
  <si>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</si>
  <si>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</si>
  <si>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</si>
  <si>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</si>
  <si>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</si>
  <si>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</si>
  <si>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</si>
  <si>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</si>
  <si>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</si>
  <si>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</si>
  <si>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</si>
  <si>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</si>
  <si>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</si>
  <si>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</si>
  <si>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</si>
  <si>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</si>
  <si>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</si>
  <si>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</si>
  <si>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</si>
  <si>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</si>
  <si>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</si>
  <si>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</si>
  <si>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</si>
  <si>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</si>
  <si>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</si>
  <si>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</si>
  <si>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</si>
  <si>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</si>
  <si>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</si>
  <si>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</si>
  <si>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</si>
  <si>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</si>
  <si>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</si>
  <si>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</si>
  <si>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</si>
  <si>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</si>
  <si>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</si>
  <si>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</si>
  <si>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</si>
  <si>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</si>
  <si>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</si>
  <si>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</si>
  <si>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</si>
  <si>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</si>
  <si>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</si>
  <si>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</si>
  <si>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</si>
  <si>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</si>
  <si>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</si>
  <si>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</si>
  <si>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</si>
  <si>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</si>
  <si>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</si>
  <si>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</si>
  <si>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</si>
  <si>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</si>
  <si>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</si>
  <si>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</si>
  <si>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</si>
  <si>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</si>
  <si>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</si>
  <si>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</si>
  <si>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</si>
  <si>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</si>
  <si>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</si>
  <si>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</si>
  <si>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</si>
  <si>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</si>
  <si>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</si>
  <si>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</si>
  <si>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</si>
  <si>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</si>
  <si>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</si>
  <si>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</si>
  <si>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</si>
  <si>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</si>
  <si>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</si>
  <si>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</si>
  <si>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</si>
  <si>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</si>
  <si>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</si>
  <si>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</si>
  <si>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</si>
  <si>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</si>
  <si>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</si>
  <si>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</si>
  <si>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</si>
  <si>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</si>
  <si>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</si>
  <si>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</si>
  <si>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</si>
  <si>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</si>
  <si>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</si>
  <si>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</si>
  <si>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</si>
  <si>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</si>
  <si>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</si>
  <si>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</si>
  <si>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</si>
  <si>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</si>
  <si>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</si>
  <si>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</si>
  <si>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</si>
  <si>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</si>
  <si>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</si>
  <si>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</si>
  <si>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</si>
  <si>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</si>
  <si>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</si>
  <si>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</si>
  <si>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</si>
  <si>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</si>
  <si>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</si>
  <si>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</si>
  <si>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</si>
  <si>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</si>
  <si>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</si>
  <si>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</si>
  <si>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</si>
  <si>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</si>
  <si>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</si>
  <si>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</si>
  <si>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</si>
  <si>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</si>
  <si>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</si>
  <si>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</si>
  <si>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</si>
  <si>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</si>
  <si>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</si>
  <si>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</si>
  <si>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</si>
  <si>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</si>
  <si>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</si>
  <si>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</si>
  <si>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</si>
  <si>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</si>
  <si>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</si>
  <si>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</si>
  <si>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</si>
  <si>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</si>
  <si>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</si>
  <si>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</si>
  <si>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</si>
  <si>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</si>
  <si>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</si>
  <si>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</si>
  <si>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</si>
  <si>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</si>
  <si>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</si>
  <si>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</si>
  <si>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</si>
  <si>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</si>
  <si>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</si>
  <si>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</si>
  <si>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</si>
  <si>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</si>
  <si>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</si>
  <si>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</si>
  <si>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</si>
  <si>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</si>
  <si>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</si>
  <si>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</si>
  <si>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</si>
  <si>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</si>
  <si>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</si>
  <si>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</si>
  <si>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</si>
  <si>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</si>
  <si>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</si>
  <si>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</si>
  <si>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</si>
  <si>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</si>
  <si>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</si>
  <si>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</si>
  <si>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</si>
  <si>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</si>
  <si>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</si>
  <si>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</si>
  <si>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</si>
  <si>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</si>
  <si>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</si>
  <si>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</si>
  <si>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</si>
  <si>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</si>
  <si>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</si>
  <si>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</si>
  <si>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</si>
  <si>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</si>
  <si>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</si>
  <si>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</si>
  <si>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</si>
  <si>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</si>
  <si>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</si>
  <si>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</si>
  <si>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</si>
  <si>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</si>
  <si>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</si>
  <si>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</si>
  <si>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</si>
  <si>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</si>
  <si>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</si>
  <si>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</si>
  <si>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</si>
  <si>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</si>
  <si>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</si>
  <si>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</si>
  <si>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</si>
  <si>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</si>
  <si>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</si>
  <si>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</si>
  <si>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</si>
  <si>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</si>
  <si>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</si>
  <si>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</si>
  <si>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</si>
  <si>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</si>
  <si>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</si>
  <si>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</si>
  <si>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</si>
  <si>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</si>
  <si>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</si>
  <si>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</si>
  <si>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</si>
  <si>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</si>
  <si>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</si>
  <si>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</si>
  <si>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</si>
  <si>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</si>
  <si>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</si>
  <si>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</si>
  <si>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</si>
  <si>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</si>
  <si>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</si>
  <si>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</si>
  <si>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</si>
  <si>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</si>
  <si>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</si>
  <si>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</si>
  <si>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</si>
  <si>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</si>
  <si>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</si>
  <si>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</si>
  <si>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</si>
  <si>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</si>
  <si>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</si>
  <si>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</si>
  <si>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</si>
  <si>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</si>
  <si>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</si>
  <si>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</si>
  <si>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</si>
  <si>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</si>
  <si>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</si>
  <si>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</si>
  <si>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</si>
  <si>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</si>
  <si>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</si>
  <si>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</si>
  <si>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</si>
  <si>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</si>
  <si>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</si>
  <si>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</si>
  <si>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</si>
  <si>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</si>
  <si>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</si>
  <si>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</si>
  <si>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</si>
  <si>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</si>
  <si>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</si>
  <si>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</si>
  <si>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</si>
  <si>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</si>
  <si>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</si>
  <si>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</si>
  <si>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</si>
  <si>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</si>
  <si>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</si>
  <si>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</si>
  <si>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</si>
  <si>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</si>
  <si>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</si>
  <si>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</si>
  <si>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</si>
  <si>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</si>
  <si>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</si>
  <si>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</si>
  <si>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</si>
  <si>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</si>
  <si>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</si>
  <si>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</si>
  <si>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</si>
  <si>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</si>
  <si>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</si>
  <si>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</si>
  <si>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</si>
  <si>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</si>
  <si>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</si>
  <si>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</si>
  <si>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</si>
  <si>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</si>
  <si>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</si>
  <si>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</si>
  <si>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</si>
  <si>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</si>
  <si>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</si>
  <si>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</si>
  <si>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</si>
  <si>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</si>
  <si>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</si>
  <si>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</si>
  <si>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</si>
  <si>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</si>
  <si>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</si>
  <si>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</si>
  <si>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</si>
  <si>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</si>
  <si>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</si>
  <si>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</si>
  <si>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</si>
  <si>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</si>
  <si>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</si>
  <si>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</si>
  <si>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</si>
  <si>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</si>
  <si>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</si>
  <si>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</si>
  <si>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</si>
  <si>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</si>
  <si>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</si>
  <si>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</si>
  <si>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</si>
  <si>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</si>
  <si>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</si>
  <si>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</si>
  <si>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</si>
  <si>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</si>
  <si>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</si>
  <si>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</si>
  <si>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</si>
  <si>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</si>
  <si>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</si>
  <si>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</si>
  <si>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</si>
  <si>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</si>
  <si>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</si>
  <si>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</si>
  <si>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</si>
  <si>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</si>
  <si>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</si>
  <si>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</si>
  <si>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</si>
  <si>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</si>
  <si>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</si>
  <si>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</si>
  <si>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</si>
  <si>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</si>
  <si>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</si>
  <si>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</si>
  <si>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</si>
  <si>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</si>
  <si>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</si>
  <si>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</si>
  <si>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</si>
  <si>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</si>
  <si>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</si>
  <si>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</si>
  <si>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</si>
  <si>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</si>
  <si>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</si>
  <si>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</si>
  <si>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</si>
  <si>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</si>
  <si>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</si>
  <si>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</si>
  <si>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</si>
  <si>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</si>
  <si>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</si>
  <si>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</si>
  <si>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</si>
  <si>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</si>
  <si>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</si>
  <si>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</si>
  <si>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</si>
  <si>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</si>
  <si>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</si>
  <si>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</si>
  <si>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</si>
  <si>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</si>
  <si>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</si>
  <si>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</si>
  <si>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</si>
  <si>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</si>
  <si>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</si>
  <si>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</si>
  <si>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</si>
  <si>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</si>
  <si>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</si>
  <si>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</si>
  <si>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</si>
  <si>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</si>
  <si>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</si>
  <si>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</si>
  <si>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</si>
  <si>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</si>
  <si>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</si>
  <si>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</si>
  <si>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</si>
  <si>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</si>
  <si>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</si>
  <si>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</si>
  <si>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</si>
  <si>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</si>
  <si>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</si>
  <si>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</si>
  <si>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</si>
  <si>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</si>
  <si>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</si>
  <si>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</si>
  <si>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</si>
  <si>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</si>
  <si>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</si>
  <si>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</si>
  <si>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</si>
  <si>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</si>
  <si>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</si>
  <si>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</si>
  <si>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</si>
  <si>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</si>
  <si>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</si>
  <si>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</si>
  <si>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</si>
  <si>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</si>
  <si>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</si>
  <si>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</si>
  <si>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</si>
  <si>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</si>
  <si>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</si>
  <si>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</si>
  <si>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</si>
  <si>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</si>
  <si>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</si>
  <si>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</si>
  <si>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</si>
  <si>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</si>
  <si>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</si>
  <si>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</si>
  <si>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</si>
  <si>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</si>
  <si>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</si>
  <si>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</si>
  <si>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</si>
  <si>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</si>
  <si>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</si>
  <si>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</si>
  <si>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</si>
  <si>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</si>
  <si>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</si>
  <si>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</si>
  <si>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</si>
  <si>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</si>
  <si>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</si>
  <si>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</si>
  <si>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</si>
  <si>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</si>
  <si>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</si>
  <si>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</si>
  <si>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</si>
  <si>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</si>
  <si>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</si>
  <si>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</si>
  <si>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</si>
  <si>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</si>
  <si>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</si>
  <si>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</si>
  <si>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</si>
  <si>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</si>
  <si>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</si>
  <si>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</si>
  <si>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</si>
  <si>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</si>
  <si>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</si>
  <si>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</si>
  <si>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</si>
  <si>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</si>
  <si>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</si>
  <si>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</si>
  <si>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</si>
  <si>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</si>
  <si>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</si>
  <si>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</si>
  <si>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</si>
  <si>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</si>
  <si>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</si>
  <si>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</si>
  <si>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</si>
  <si>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</si>
  <si>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</si>
  <si>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</si>
  <si>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</si>
  <si>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</si>
  <si>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</si>
  <si>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</si>
  <si>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</si>
  <si>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</si>
  <si>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</si>
  <si>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</si>
  <si>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</si>
  <si>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</si>
  <si>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</si>
  <si>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</si>
  <si>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</si>
  <si>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</si>
  <si>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</si>
  <si>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</si>
  <si>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</si>
  <si>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</si>
  <si>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</si>
  <si>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</si>
  <si>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</si>
  <si>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</si>
  <si>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</si>
  <si>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</si>
  <si>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</si>
  <si>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</si>
  <si>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</si>
  <si>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</si>
  <si>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</si>
  <si>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</si>
  <si>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</si>
  <si>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</si>
  <si>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</si>
  <si>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</si>
  <si>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</si>
  <si>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</si>
  <si>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</si>
  <si>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</si>
  <si>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</si>
  <si>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</si>
  <si>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</si>
  <si>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</si>
  <si>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</si>
  <si>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</si>
  <si>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</si>
  <si>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</si>
  <si>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</si>
  <si>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</si>
  <si>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</si>
  <si>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</si>
  <si>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</si>
  <si>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</si>
  <si>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</si>
  <si>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</si>
  <si>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</si>
  <si>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</si>
  <si>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</si>
  <si>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</si>
  <si>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</si>
  <si>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</si>
  <si>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</si>
  <si>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</si>
  <si>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</si>
  <si>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</si>
  <si>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</si>
  <si>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</si>
  <si>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</si>
  <si>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</si>
  <si>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</si>
  <si>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</si>
  <si>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</si>
  <si>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</si>
  <si>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</si>
  <si>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</si>
  <si>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</si>
  <si>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</si>
  <si>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</si>
  <si>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</si>
  <si>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</si>
  <si>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</si>
  <si>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</si>
  <si>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</si>
  <si>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</si>
  <si>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</si>
  <si>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</si>
  <si>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</si>
  <si>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</si>
  <si>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</si>
  <si>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</si>
  <si>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</si>
  <si>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</si>
  <si>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</si>
  <si>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</si>
  <si>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</si>
  <si>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</si>
  <si>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</si>
  <si>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</si>
  <si>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</si>
  <si>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</si>
  <si>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</si>
  <si>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</si>
  <si>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</si>
  <si>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</si>
  <si>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</si>
  <si>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</si>
  <si>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</si>
  <si>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</si>
  <si>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</si>
  <si>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</si>
  <si>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</si>
  <si>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</si>
  <si>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</si>
  <si>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</si>
  <si>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</si>
  <si>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</si>
  <si>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</si>
  <si>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</si>
  <si>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</si>
  <si>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</si>
  <si>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</si>
  <si>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</si>
  <si>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</si>
  <si>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</si>
  <si>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</si>
  <si>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</si>
  <si>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</si>
  <si>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</si>
  <si>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</si>
  <si>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</si>
  <si>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</si>
  <si>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</si>
  <si>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</si>
  <si>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</si>
  <si>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</si>
  <si>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</si>
  <si>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</si>
  <si>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</si>
  <si>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</si>
  <si>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</si>
  <si>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</si>
  <si>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</si>
  <si>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</si>
  <si>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</si>
  <si>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</si>
  <si>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</si>
  <si>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</si>
  <si>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</si>
  <si>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</si>
  <si>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</si>
  <si>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</si>
  <si>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</si>
  <si>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</si>
  <si>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</si>
  <si>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</si>
  <si>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</si>
  <si>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</si>
  <si>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</si>
  <si>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</si>
  <si>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</si>
  <si>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</si>
  <si>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</si>
  <si>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</si>
  <si>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</si>
  <si>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</si>
  <si>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</si>
  <si>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</si>
  <si>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</si>
  <si>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</si>
  <si>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</si>
  <si>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</si>
  <si>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</si>
  <si>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</si>
  <si>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</si>
  <si>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</si>
  <si>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</si>
  <si>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</si>
  <si>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</si>
  <si>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</si>
  <si>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</si>
  <si>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</si>
  <si>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</si>
  <si>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</si>
  <si>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</si>
  <si>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</si>
  <si>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</si>
  <si>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</si>
  <si>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</si>
  <si>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</si>
  <si>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</si>
  <si>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</si>
  <si>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</si>
  <si>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</si>
  <si>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</si>
  <si>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</si>
  <si>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</si>
  <si>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</si>
  <si>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</si>
  <si>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</si>
  <si>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</si>
  <si>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</si>
  <si>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</si>
  <si>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</si>
  <si>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</si>
  <si>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</si>
  <si>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</si>
  <si>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</si>
  <si>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</si>
  <si>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</si>
  <si>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</si>
  <si>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</si>
  <si>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</si>
  <si>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</si>
  <si>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</si>
  <si>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</si>
  <si>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</si>
  <si>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</si>
  <si>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</si>
  <si>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</si>
  <si>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</si>
  <si>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</si>
  <si>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</si>
  <si>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</si>
  <si>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</si>
  <si>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</si>
  <si>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</si>
  <si>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</si>
  <si>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</si>
  <si>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</si>
  <si>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</si>
  <si>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</si>
  <si>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</si>
  <si>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</si>
  <si>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</si>
  <si>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</si>
  <si>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</si>
  <si>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</si>
  <si>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</si>
  <si>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</si>
  <si>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</si>
  <si>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</si>
  <si>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</si>
  <si>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</si>
  <si>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</si>
  <si>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</si>
  <si>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</si>
  <si>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</si>
  <si>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</si>
  <si>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</si>
  <si>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</si>
  <si>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</si>
  <si>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</si>
  <si>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</si>
  <si>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</si>
  <si>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</si>
  <si>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</si>
  <si>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</si>
  <si>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</si>
  <si>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</si>
  <si>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</si>
  <si>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</si>
  <si>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</si>
  <si>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</si>
  <si>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</si>
  <si>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</si>
  <si>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</si>
  <si>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</si>
  <si>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</si>
  <si>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</si>
  <si>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</si>
  <si>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</si>
  <si>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</si>
  <si>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</si>
  <si>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</si>
  <si>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</si>
  <si>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</si>
  <si>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</si>
  <si>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</si>
  <si>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</si>
  <si>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</si>
  <si>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</si>
  <si>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</si>
  <si>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</si>
  <si>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</si>
  <si>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</si>
  <si>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</si>
  <si>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</si>
  <si>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</si>
  <si>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</si>
  <si>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</si>
  <si>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</si>
  <si>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</si>
  <si>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</si>
  <si>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</si>
  <si>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</si>
  <si>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</si>
  <si>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</si>
  <si>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</si>
  <si>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</si>
  <si>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</si>
  <si>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</si>
  <si>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</si>
  <si>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</si>
  <si>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</si>
  <si>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</si>
  <si>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</si>
  <si>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</si>
  <si>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</si>
  <si>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</si>
  <si>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</si>
  <si>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</si>
  <si>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</si>
  <si>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</si>
  <si>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</si>
  <si>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</si>
  <si>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</si>
  <si>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</si>
  <si>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</si>
  <si>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</si>
  <si>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</si>
  <si>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</si>
  <si>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</si>
  <si>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</si>
  <si>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</si>
  <si>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</si>
  <si>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</si>
  <si>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</si>
  <si>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</si>
  <si>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</si>
  <si>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</si>
  <si>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</si>
  <si>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</si>
  <si>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</si>
  <si>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</si>
  <si>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</si>
  <si>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</si>
  <si>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</si>
  <si>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</si>
  <si>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</si>
  <si>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</si>
  <si>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</si>
  <si>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</si>
  <si>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</si>
  <si>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</si>
  <si>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</si>
  <si>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</si>
  <si>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</si>
  <si>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</si>
  <si>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</si>
  <si>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</si>
  <si>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</si>
  <si>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</si>
  <si>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</si>
  <si>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</si>
  <si>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</si>
  <si>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</si>
  <si>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</si>
  <si>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</si>
  <si>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</si>
  <si>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</si>
  <si>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</si>
  <si>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</si>
  <si>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</si>
  <si>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</si>
  <si>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</si>
  <si>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</si>
  <si>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</si>
  <si>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</si>
  <si>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</si>
  <si>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</si>
  <si>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</si>
  <si>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</si>
  <si>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</si>
  <si>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</si>
  <si>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</si>
  <si>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</si>
  <si>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</si>
  <si>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</si>
  <si>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</si>
  <si>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</si>
  <si>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</si>
  <si>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</si>
  <si>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</si>
  <si>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</si>
  <si>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</si>
  <si>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</si>
  <si>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</si>
  <si>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</si>
  <si>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</si>
  <si>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</si>
  <si>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</si>
  <si>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</si>
  <si>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</si>
  <si>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</si>
  <si>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</si>
  <si>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</si>
  <si>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</si>
  <si>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</si>
  <si>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</si>
  <si>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</si>
  <si>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</si>
  <si>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</si>
  <si>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</si>
  <si>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</si>
  <si>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</si>
  <si>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</si>
  <si>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</si>
  <si>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</si>
  <si>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</si>
  <si>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</si>
  <si>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</si>
  <si>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</si>
  <si>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</si>
  <si>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</si>
  <si>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</si>
  <si>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</si>
  <si>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</si>
  <si>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</si>
  <si>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</si>
  <si>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</si>
  <si>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</si>
  <si>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</si>
  <si>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</si>
  <si>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</si>
  <si>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</si>
  <si>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</si>
  <si>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</si>
  <si>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</si>
  <si>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</si>
  <si>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</si>
  <si>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</si>
  <si>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</si>
  <si>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</si>
  <si>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</si>
  <si>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</si>
  <si>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</si>
  <si>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</si>
  <si>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</si>
  <si>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</si>
  <si>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</si>
  <si>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</si>
  <si>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</si>
  <si>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</si>
  <si>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</si>
  <si>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</si>
  <si>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</si>
  <si>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</si>
  <si>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</si>
  <si>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</si>
  <si>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</si>
  <si>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</si>
  <si>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</si>
  <si>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</si>
  <si>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</si>
  <si>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</si>
  <si>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</si>
  <si>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</si>
  <si>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</si>
  <si>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</si>
  <si>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</si>
  <si>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</si>
  <si>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</si>
  <si>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</si>
  <si>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</si>
  <si>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</si>
  <si>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</si>
  <si>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</si>
  <si>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</si>
  <si>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</si>
  <si>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</si>
  <si>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</si>
  <si>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</si>
  <si>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</si>
  <si>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</si>
  <si>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</si>
  <si>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</si>
  <si>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</si>
  <si>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</si>
  <si>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</si>
  <si>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</si>
  <si>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</si>
  <si>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</si>
  <si>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</si>
  <si>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</si>
  <si>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</si>
  <si>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</si>
  <si>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</si>
  <si>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</si>
  <si>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</si>
  <si>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</si>
  <si>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</si>
  <si>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</si>
  <si>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</si>
  <si>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</si>
  <si>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</si>
  <si>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</si>
  <si>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</si>
  <si>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</si>
  <si>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</si>
  <si>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</si>
  <si>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</si>
  <si>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</si>
  <si>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</si>
  <si>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</si>
  <si>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</si>
  <si>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</si>
  <si>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</si>
  <si>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</si>
  <si>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</si>
  <si>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</si>
  <si>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</si>
  <si>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</si>
  <si>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</si>
  <si>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</si>
  <si>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</si>
  <si>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</si>
  <si>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</si>
  <si>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</si>
  <si>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</si>
  <si>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</si>
  <si>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</si>
  <si>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</si>
  <si>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</si>
  <si>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</si>
  <si>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</si>
  <si>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</si>
  <si>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</si>
  <si>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</si>
  <si>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</si>
  <si>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</si>
  <si>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</si>
  <si>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</si>
  <si>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</si>
  <si>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</si>
  <si>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</si>
  <si>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</si>
  <si>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</si>
  <si>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</si>
  <si>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</si>
  <si>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</si>
  <si>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</si>
  <si>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</si>
  <si>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</si>
  <si>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</si>
  <si>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</si>
  <si>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</si>
  <si>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</si>
  <si>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</si>
  <si>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</si>
  <si>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</si>
  <si>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</si>
  <si>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</si>
  <si>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</si>
  <si>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</si>
  <si>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</si>
  <si>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</si>
  <si>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</si>
  <si>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</si>
  <si>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</si>
  <si>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</si>
  <si>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</si>
  <si>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</si>
  <si>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</si>
  <si>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</si>
  <si>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</si>
  <si>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</si>
  <si>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</si>
  <si>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</si>
  <si>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</si>
  <si>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</si>
  <si>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</si>
  <si>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</si>
  <si>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</si>
  <si>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</si>
  <si>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</si>
  <si>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</si>
  <si>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</si>
  <si>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</si>
  <si>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</si>
  <si>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</si>
  <si>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</si>
  <si>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</si>
  <si>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</si>
  <si>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</si>
  <si>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</si>
  <si>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</si>
  <si>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</si>
  <si>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</si>
  <si>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</si>
  <si>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</si>
  <si>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</si>
  <si>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</si>
  <si>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</si>
  <si>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</si>
  <si>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</si>
  <si>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</si>
  <si>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</si>
  <si>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</si>
  <si>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</si>
  <si>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</si>
  <si>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</si>
  <si>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</si>
  <si>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</si>
  <si>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</si>
  <si>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</si>
  <si>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</si>
  <si>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</si>
  <si>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</si>
  <si>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</si>
  <si>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</si>
  <si>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</si>
  <si>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</si>
  <si>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</si>
  <si>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</si>
  <si>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</si>
  <si>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</si>
  <si>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</si>
  <si>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</si>
  <si>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</si>
  <si>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</si>
  <si>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</si>
  <si>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</si>
  <si>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</si>
  <si>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</si>
  <si>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</si>
  <si>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</si>
  <si>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</si>
  <si>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</si>
  <si>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</si>
  <si>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</si>
  <si>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</si>
  <si>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</si>
  <si>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</si>
  <si>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</si>
  <si>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</si>
  <si>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</si>
  <si>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</si>
  <si>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</si>
  <si>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</si>
  <si>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</si>
  <si>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</si>
  <si>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</si>
  <si>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</si>
  <si>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</si>
  <si>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</si>
  <si>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</si>
  <si>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</si>
  <si>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</si>
  <si>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</si>
  <si>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</si>
  <si>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</si>
  <si>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</si>
  <si>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</si>
  <si>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</si>
  <si>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</si>
  <si>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</si>
  <si>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</si>
  <si>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</si>
  <si>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</si>
  <si>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</si>
  <si>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</si>
  <si>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</si>
  <si>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</si>
  <si>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</si>
  <si>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</si>
  <si>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</si>
  <si>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</si>
  <si>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</si>
  <si>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</si>
  <si>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</si>
  <si>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</si>
  <si>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</si>
  <si>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</si>
  <si>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</si>
  <si>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</si>
  <si>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</si>
  <si>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</si>
  <si>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</si>
  <si>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</si>
  <si>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</si>
  <si>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</si>
  <si>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</si>
  <si>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</si>
  <si>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</si>
  <si>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</si>
  <si>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</si>
  <si>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</si>
  <si>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</si>
  <si>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</si>
  <si>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</si>
  <si>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</si>
  <si>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</si>
  <si>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</si>
  <si>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</si>
  <si>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</si>
  <si>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</si>
  <si>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</si>
  <si>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</si>
  <si>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</si>
  <si>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</si>
  <si>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</si>
  <si>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</si>
  <si>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</si>
  <si>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</si>
  <si>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</si>
  <si>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</si>
  <si>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</si>
  <si>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</si>
  <si>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</si>
  <si>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</si>
  <si>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</si>
  <si>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</si>
  <si>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</si>
  <si>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</si>
  <si>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</si>
  <si>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</si>
  <si>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</si>
  <si>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</si>
  <si>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</si>
  <si>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</si>
  <si>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</si>
  <si>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</si>
  <si>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</si>
  <si>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</si>
  <si>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</si>
  <si>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</si>
  <si>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</si>
  <si>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</si>
  <si>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</si>
  <si>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</si>
  <si>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</si>
  <si>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</si>
  <si>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</si>
  <si>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</si>
  <si>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</si>
  <si>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</si>
  <si>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</si>
  <si>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</si>
  <si>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</si>
  <si>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</si>
  <si>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</si>
  <si>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</si>
  <si>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</si>
  <si>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</si>
  <si>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</si>
  <si>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</si>
  <si>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</si>
  <si>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</si>
  <si>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</si>
  <si>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</si>
  <si>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</si>
  <si>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</si>
  <si>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</si>
  <si>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</si>
  <si>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</si>
  <si>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</si>
  <si>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</si>
  <si>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</si>
  <si>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</si>
  <si>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</si>
  <si>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</si>
  <si>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</si>
  <si>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</si>
  <si>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</si>
  <si>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</si>
  <si>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</si>
  <si>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</si>
  <si>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</si>
  <si>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</si>
  <si>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</si>
  <si>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</si>
  <si>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</si>
  <si>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</si>
  <si>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</si>
  <si>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</si>
  <si>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</si>
  <si>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</si>
  <si>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</si>
  <si>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</si>
  <si>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</si>
  <si>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</si>
  <si>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</si>
  <si>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</si>
  <si>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</si>
  <si>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</si>
  <si>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</si>
  <si>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</si>
  <si>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</si>
  <si>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</si>
  <si>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</si>
  <si>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</si>
  <si>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</si>
  <si>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</si>
  <si>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</si>
  <si>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</si>
  <si>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</si>
  <si>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</si>
  <si>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</si>
  <si>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</si>
  <si>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</si>
  <si>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</si>
  <si>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</si>
  <si>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</si>
  <si>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</si>
  <si>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</si>
  <si>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</si>
  <si>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</si>
  <si>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</si>
  <si>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</si>
  <si>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</si>
  <si>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</si>
  <si>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</si>
  <si>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</si>
  <si>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</si>
  <si>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</si>
  <si>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</si>
  <si>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</si>
  <si>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</si>
  <si>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</si>
  <si>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</si>
  <si>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</si>
  <si>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</si>
  <si>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</si>
  <si>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</si>
  <si>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</si>
  <si>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</si>
  <si>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</si>
  <si>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</si>
  <si>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</si>
  <si>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</si>
  <si>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</si>
  <si>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</si>
  <si>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</si>
  <si>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</si>
  <si>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</si>
  <si>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</si>
  <si>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</si>
  <si>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</si>
  <si>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</si>
  <si>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</si>
  <si>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</si>
  <si>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</si>
  <si>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</si>
  <si>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</si>
  <si>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</si>
  <si>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</si>
  <si>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</si>
  <si>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</si>
  <si>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</si>
  <si>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</si>
  <si>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</si>
  <si>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</si>
  <si>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</si>
  <si>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</si>
  <si>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</si>
  <si>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</si>
  <si>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</si>
  <si>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</si>
  <si>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</si>
  <si>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</si>
  <si>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</si>
  <si>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</si>
  <si>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</si>
  <si>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</si>
  <si>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</si>
  <si>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</si>
  <si>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</si>
  <si>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</si>
  <si>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</si>
  <si>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</si>
  <si>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</si>
  <si>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</si>
  <si>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</si>
  <si>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</si>
  <si>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</si>
  <si>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</si>
  <si>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</si>
  <si>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</si>
  <si>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</si>
  <si>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</si>
  <si>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</si>
  <si>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</si>
  <si>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</si>
  <si>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</si>
  <si>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</si>
  <si>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</si>
  <si>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</si>
  <si>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</si>
  <si>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</si>
  <si>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</si>
  <si>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</si>
  <si>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</si>
  <si>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</si>
  <si>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</si>
  <si>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</si>
  <si>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</si>
  <si>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</si>
  <si>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</si>
  <si>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</si>
  <si>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</si>
  <si>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</si>
  <si>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</si>
  <si>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</si>
  <si>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</si>
  <si>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</si>
  <si>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</si>
  <si>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</si>
  <si>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</si>
  <si>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</si>
  <si>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</si>
  <si>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</si>
  <si>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</si>
  <si>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</si>
  <si>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</si>
  <si>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</si>
  <si>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</si>
  <si>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</si>
  <si>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</si>
  <si>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</si>
  <si>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</si>
  <si>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</si>
  <si>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</si>
  <si>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</si>
  <si>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</si>
  <si>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</si>
  <si>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</si>
  <si>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</si>
  <si>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</si>
  <si>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</si>
  <si>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</si>
  <si>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</si>
  <si>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</si>
  <si>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</si>
  <si>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</si>
  <si>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</si>
  <si>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</si>
  <si>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</si>
  <si>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</si>
  <si>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</si>
  <si>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</si>
  <si>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</si>
  <si>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</si>
  <si>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</si>
  <si>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</si>
  <si>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</si>
  <si>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</si>
  <si>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</si>
  <si>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</si>
  <si>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</si>
  <si>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</si>
  <si>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</si>
  <si>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</si>
  <si>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</si>
  <si>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</si>
  <si>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</si>
  <si>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</si>
  <si>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</si>
  <si>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</si>
  <si>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</si>
  <si>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</si>
  <si>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</si>
  <si>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</si>
  <si>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</si>
  <si>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</si>
  <si>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</si>
  <si>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</si>
  <si>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</si>
  <si>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</si>
  <si>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</si>
  <si>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</si>
  <si>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</si>
  <si>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</si>
  <si>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</si>
  <si>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</si>
  <si>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</si>
  <si>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</si>
  <si>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</si>
  <si>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</si>
  <si>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</si>
  <si>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</si>
  <si>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</si>
  <si>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</si>
  <si>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</si>
  <si>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</si>
  <si>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</si>
  <si>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</si>
  <si>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</si>
  <si>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</si>
  <si>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</si>
  <si>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</si>
  <si>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</si>
  <si>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</si>
  <si>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</si>
  <si>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</si>
  <si>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</si>
  <si>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</si>
  <si>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</si>
  <si>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</si>
  <si>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</si>
  <si>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</si>
  <si>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</si>
  <si>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</si>
  <si>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</si>
  <si>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</si>
  <si>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</si>
  <si>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</si>
  <si>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</si>
  <si>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</si>
  <si>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</si>
  <si>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</si>
  <si>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</si>
  <si>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</si>
  <si>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</si>
  <si>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</si>
  <si>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</si>
  <si>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</si>
  <si>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</si>
  <si>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</si>
  <si>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</si>
  <si>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</si>
  <si>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</si>
  <si>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</si>
  <si>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</si>
  <si>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</si>
  <si>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</si>
  <si>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</si>
  <si>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</si>
  <si>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</si>
  <si>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</si>
  <si>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</si>
  <si>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</si>
  <si>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</si>
  <si>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</si>
  <si>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</si>
  <si>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</si>
  <si>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</si>
  <si>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</si>
  <si>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</si>
  <si>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</si>
  <si>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</si>
  <si>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</si>
  <si>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</si>
  <si>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</si>
  <si>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</si>
  <si>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</si>
  <si>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</si>
  <si>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</si>
  <si>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</si>
  <si>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</si>
  <si>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</si>
  <si>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</si>
  <si>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</si>
  <si>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</si>
  <si>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</si>
  <si>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</si>
  <si>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</si>
  <si>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</si>
  <si>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</si>
  <si>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</si>
  <si>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</si>
  <si>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</si>
  <si>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</si>
  <si>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</si>
  <si>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</si>
  <si>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</si>
  <si>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</si>
  <si>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</si>
  <si>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</si>
  <si>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</si>
  <si>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</si>
  <si>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</si>
  <si>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</si>
  <si>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</si>
  <si>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</si>
  <si>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</si>
  <si>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</si>
  <si>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</si>
  <si>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</si>
  <si>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</si>
  <si>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</si>
  <si>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</si>
  <si>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</si>
  <si>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</si>
  <si>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</si>
  <si>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</si>
  <si>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</si>
  <si>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</si>
  <si>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</si>
  <si>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</si>
  <si>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</si>
  <si>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</si>
  <si>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</si>
  <si>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</si>
  <si>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</si>
  <si>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</si>
  <si>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</si>
  <si>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</si>
  <si>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</si>
  <si>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</si>
  <si>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</si>
  <si>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</si>
  <si>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</si>
  <si>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</si>
  <si>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</si>
  <si>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</si>
  <si>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</si>
  <si>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</si>
  <si>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</si>
  <si>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</si>
  <si>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</si>
  <si>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</si>
  <si>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</si>
  <si>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</si>
  <si>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</si>
  <si>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</si>
  <si>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</si>
  <si>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</si>
  <si>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</si>
  <si>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</si>
  <si>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</si>
  <si>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</si>
  <si>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</si>
  <si>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</si>
  <si>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</si>
  <si>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</si>
  <si>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</si>
  <si>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</si>
  <si>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</si>
  <si>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</si>
  <si>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</si>
  <si>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</si>
  <si>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</si>
  <si>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</si>
  <si>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</si>
  <si>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</si>
  <si>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</si>
  <si>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</si>
  <si>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</si>
  <si>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</si>
  <si>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</si>
  <si>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</si>
  <si>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</si>
  <si>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</si>
  <si>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</si>
  <si>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</si>
  <si>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</si>
  <si>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</si>
  <si>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</si>
  <si>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</si>
  <si>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</si>
  <si>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</si>
  <si>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</si>
  <si>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</si>
  <si>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</si>
  <si>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</si>
  <si>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</si>
  <si>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</si>
  <si>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</si>
  <si>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</si>
  <si>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</si>
  <si>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</si>
  <si>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</si>
  <si>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</si>
  <si>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</si>
  <si>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</si>
  <si>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</si>
  <si>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</si>
  <si>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</si>
  <si>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</si>
  <si>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</si>
  <si>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</si>
  <si>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</si>
  <si>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</si>
  <si>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</si>
  <si>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</si>
  <si>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</si>
  <si>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</si>
  <si>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</si>
  <si>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</si>
  <si>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</si>
  <si>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</si>
  <si>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</si>
  <si>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</si>
  <si>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</si>
  <si>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</si>
  <si>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</si>
  <si>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</si>
  <si>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</si>
  <si>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</si>
  <si>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</si>
  <si>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</si>
  <si>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</si>
  <si>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</si>
  <si>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</si>
  <si>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</si>
  <si>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</si>
  <si>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</si>
  <si>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</si>
  <si>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</si>
  <si>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</si>
  <si>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</si>
  <si>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</si>
  <si>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</si>
  <si>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</si>
  <si>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</si>
  <si>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</si>
  <si>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</si>
  <si>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</si>
  <si>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</si>
  <si>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</si>
  <si>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</si>
  <si>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</si>
  <si>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</si>
  <si>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</si>
  <si>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</si>
  <si>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</si>
  <si>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</si>
  <si>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</si>
  <si>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</si>
  <si>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</si>
  <si>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</si>
  <si>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</si>
  <si>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</si>
  <si>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</si>
  <si>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</si>
  <si>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</si>
  <si>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</si>
  <si>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</si>
  <si>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</si>
  <si>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</si>
  <si>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</si>
  <si>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</si>
  <si>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</si>
  <si>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</si>
  <si>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</si>
  <si>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</si>
  <si>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</si>
  <si>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</si>
  <si>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</si>
  <si>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</si>
  <si>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</si>
  <si>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</si>
  <si>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</si>
  <si>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</si>
  <si>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</si>
  <si>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</si>
  <si>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</si>
  <si>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</si>
  <si>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</si>
  <si>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</si>
  <si>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</si>
  <si>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</si>
  <si>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</si>
  <si>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</si>
  <si>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</si>
  <si>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</si>
  <si>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</si>
  <si>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</si>
  <si>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</si>
  <si>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</si>
  <si>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</si>
  <si>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</si>
  <si>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</si>
  <si>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</si>
  <si>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</si>
  <si>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</si>
  <si>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</si>
  <si>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</si>
  <si>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</si>
  <si>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</si>
  <si>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</si>
  <si>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</si>
  <si>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</si>
  <si>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</si>
  <si>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</si>
  <si>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</si>
  <si>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</si>
  <si>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</si>
  <si>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</si>
  <si>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</si>
  <si>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</si>
  <si>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</si>
  <si>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</si>
  <si>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</si>
  <si>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</si>
  <si>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</si>
  <si>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</si>
  <si>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</si>
  <si>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</si>
  <si>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</si>
  <si>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</si>
  <si>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</si>
  <si>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</si>
  <si>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</si>
  <si>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</si>
  <si>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</si>
  <si>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</si>
  <si>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</si>
  <si>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</si>
  <si>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</si>
  <si>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</si>
  <si>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</si>
  <si>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</si>
  <si>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</si>
  <si>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</si>
  <si>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</si>
  <si>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</si>
  <si>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</si>
  <si>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</si>
  <si>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</si>
  <si>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</si>
  <si>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</si>
  <si>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</si>
  <si>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</si>
  <si>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</si>
  <si>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</si>
  <si>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</si>
  <si>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</si>
  <si>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</si>
  <si>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</si>
  <si>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</si>
  <si>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</si>
  <si>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</si>
  <si>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</si>
  <si>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</si>
  <si>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</si>
  <si>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</si>
  <si>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</si>
  <si>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</si>
  <si>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</si>
  <si>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</si>
  <si>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</si>
  <si>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</si>
  <si>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</si>
  <si>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</si>
  <si>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</si>
  <si>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</si>
  <si>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</si>
  <si>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</si>
  <si>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</si>
  <si>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</si>
  <si>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</si>
  <si>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</si>
  <si>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</si>
  <si>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</si>
  <si>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</si>
  <si>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</si>
  <si>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</si>
  <si>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</si>
  <si>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</si>
  <si>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</si>
  <si>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</si>
  <si>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</si>
  <si>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</si>
  <si>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</si>
  <si>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</si>
  <si>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</si>
  <si>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</si>
  <si>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</si>
  <si>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</si>
  <si>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</si>
  <si>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</si>
  <si>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</si>
  <si>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</si>
  <si>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</si>
  <si>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</si>
  <si>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</si>
  <si>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</si>
  <si>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</si>
  <si>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</si>
  <si>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</si>
  <si>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</si>
  <si>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</si>
  <si>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</si>
  <si>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</si>
  <si>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</si>
  <si>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</si>
  <si>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</si>
  <si>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</si>
  <si>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</si>
  <si>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</si>
  <si>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</si>
  <si>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</si>
  <si>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</si>
  <si>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</si>
  <si>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</si>
  <si>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</si>
  <si>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</si>
  <si>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</si>
  <si>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</si>
  <si>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</si>
  <si>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</si>
  <si>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</si>
  <si>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</si>
  <si>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</si>
  <si>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</si>
  <si>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</si>
  <si>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</si>
  <si>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</si>
  <si>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</si>
  <si>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</si>
  <si>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</si>
  <si>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</si>
  <si>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</si>
  <si>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</si>
  <si>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</si>
  <si>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</si>
  <si>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</si>
  <si>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</si>
  <si>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</si>
  <si>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</si>
  <si>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</si>
  <si>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</si>
  <si>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</si>
  <si>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</si>
  <si>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</si>
  <si>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</si>
  <si>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</si>
  <si>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</si>
  <si>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</si>
  <si>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</si>
  <si>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</si>
  <si>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</si>
  <si>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</si>
  <si>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</si>
  <si>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</si>
  <si>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</si>
  <si>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</si>
  <si>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</si>
  <si>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</si>
  <si>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</si>
  <si>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</si>
  <si>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</si>
  <si>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</si>
  <si>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</si>
  <si>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</si>
  <si>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</si>
  <si>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</si>
  <si>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</si>
  <si>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</si>
  <si>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</si>
  <si>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</si>
  <si>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</si>
  <si>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</si>
  <si>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</si>
  <si>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</si>
  <si>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</si>
  <si>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</si>
  <si>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</si>
  <si>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</si>
  <si>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</si>
  <si>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</si>
  <si>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</si>
  <si>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</si>
  <si>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</si>
  <si>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</si>
  <si>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</si>
  <si>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</si>
  <si>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</si>
  <si>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</si>
  <si>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</si>
  <si>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</si>
  <si>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</si>
  <si>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</si>
  <si>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</si>
  <si>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</si>
  <si>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</si>
  <si>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</si>
  <si>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</si>
  <si>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</si>
  <si>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</si>
  <si>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</si>
  <si>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</si>
  <si>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</si>
  <si>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</si>
  <si>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</si>
  <si>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</si>
  <si>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</si>
  <si>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</si>
  <si>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</si>
  <si>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</si>
  <si>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</si>
  <si>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</si>
  <si>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</si>
  <si>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</si>
  <si>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</si>
  <si>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</si>
  <si>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</si>
  <si>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</si>
  <si>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</si>
  <si>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</si>
  <si>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</si>
  <si>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</si>
  <si>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</si>
  <si>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</si>
  <si>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</si>
  <si>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</si>
  <si>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</si>
  <si>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</si>
  <si>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</si>
  <si>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</si>
  <si>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</si>
  <si>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</si>
  <si>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</si>
  <si>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</si>
  <si>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</si>
  <si>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</si>
  <si>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</si>
  <si>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</si>
  <si>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</si>
  <si>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</si>
  <si>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</si>
  <si>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</si>
  <si>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</si>
  <si>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</si>
  <si>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</si>
  <si>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</si>
  <si>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</si>
  <si>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</si>
  <si>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</si>
  <si>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</si>
  <si>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</si>
  <si>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</si>
  <si>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</si>
  <si>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</si>
  <si>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</si>
  <si>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</si>
  <si>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</si>
  <si>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</si>
  <si>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</si>
  <si>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</si>
  <si>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</si>
  <si>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</si>
  <si>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</si>
  <si>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</si>
  <si>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</si>
  <si>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</si>
  <si>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</si>
  <si>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</si>
  <si>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</si>
  <si>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</si>
  <si>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</si>
  <si>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</si>
  <si>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</si>
  <si>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</si>
  <si>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</si>
  <si>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</si>
  <si>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</si>
  <si>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</si>
  <si>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</si>
  <si>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</si>
  <si>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</si>
  <si>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</si>
  <si>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</si>
  <si>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</si>
  <si>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</si>
  <si>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</si>
  <si>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</si>
  <si>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</si>
  <si>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</si>
  <si>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</si>
  <si>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</si>
  <si>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</si>
  <si>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</si>
  <si>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</si>
  <si>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</si>
  <si>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</si>
  <si>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</si>
  <si>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</si>
  <si>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</si>
  <si>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</si>
  <si>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</si>
  <si>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</si>
  <si>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</si>
  <si>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</si>
  <si>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</si>
  <si>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</si>
  <si>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</si>
  <si>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</si>
  <si>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</si>
  <si>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</si>
  <si>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</si>
  <si>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</si>
  <si>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</si>
  <si>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</si>
  <si>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</si>
  <si>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</si>
  <si>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</si>
  <si>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</si>
  <si>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</si>
  <si>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</si>
  <si>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</si>
  <si>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</si>
  <si>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</si>
  <si>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</si>
  <si>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</si>
  <si>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</si>
  <si>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</si>
  <si>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</si>
  <si>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</si>
  <si>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</si>
  <si>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</si>
  <si>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</si>
  <si>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</si>
  <si>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</si>
  <si>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</si>
  <si>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</si>
  <si>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</si>
  <si>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</si>
  <si>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</si>
  <si>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</si>
  <si>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</si>
  <si>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</si>
  <si>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</si>
  <si>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</si>
  <si>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</si>
  <si>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</si>
  <si>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</si>
  <si>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</si>
  <si>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</si>
  <si>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</si>
  <si>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</si>
  <si>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</si>
  <si>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</si>
  <si>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</si>
  <si>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</si>
  <si>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</si>
  <si>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</si>
  <si>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</si>
  <si>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</si>
  <si>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</si>
  <si>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</si>
  <si>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</si>
  <si>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</si>
  <si>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</si>
  <si>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</si>
  <si>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</si>
  <si>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</si>
  <si>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</si>
  <si>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</si>
  <si>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</si>
  <si>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</si>
  <si>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</si>
  <si>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</si>
  <si>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</si>
  <si>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</si>
  <si>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</si>
  <si>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</si>
  <si>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</si>
  <si>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</si>
  <si>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</si>
  <si>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</si>
  <si>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</si>
  <si>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</si>
  <si>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</si>
  <si>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</si>
  <si>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</si>
  <si>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</si>
  <si>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</si>
  <si>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</si>
  <si>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</si>
  <si>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</si>
  <si>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</si>
  <si>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</si>
  <si>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</si>
  <si>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</si>
  <si>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</si>
  <si>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</si>
  <si>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</si>
  <si>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</si>
  <si>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</si>
  <si>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</si>
  <si>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</si>
  <si>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</si>
  <si>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</si>
  <si>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</si>
  <si>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</si>
  <si>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</si>
  <si>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</si>
  <si>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</si>
  <si>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</si>
  <si>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</si>
  <si>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</si>
  <si>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</si>
  <si>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</si>
  <si>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</si>
  <si>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</si>
  <si>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</si>
  <si>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</si>
  <si>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</si>
  <si>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</si>
  <si>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</si>
  <si>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</si>
  <si>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</si>
  <si>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</si>
  <si>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</si>
  <si>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</si>
  <si>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</si>
  <si>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</si>
  <si>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</si>
  <si>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</si>
  <si>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</si>
  <si>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</si>
  <si>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</si>
  <si>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</si>
  <si>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</si>
  <si>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</si>
  <si>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</si>
  <si>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</si>
  <si>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</si>
  <si>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</si>
  <si>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</si>
  <si>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</si>
  <si>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</si>
  <si>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</si>
  <si>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</si>
  <si>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</si>
  <si>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</si>
  <si>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</si>
  <si>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</si>
  <si>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</si>
  <si>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</si>
  <si>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</si>
  <si>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</si>
  <si>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</si>
  <si>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</si>
  <si>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</si>
  <si>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</si>
  <si>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</si>
  <si>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</si>
  <si>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</si>
  <si>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</si>
  <si>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</si>
  <si>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</si>
  <si>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</si>
  <si>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</si>
  <si>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</si>
  <si>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</si>
  <si>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</si>
  <si>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</si>
  <si>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</si>
  <si>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</si>
  <si>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</si>
  <si>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</si>
  <si>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</si>
  <si>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</si>
  <si>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</si>
  <si>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</si>
  <si>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</si>
  <si>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</si>
  <si>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</si>
  <si>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</si>
  <si>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</si>
  <si>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</si>
  <si>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</si>
  <si>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</si>
  <si>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</si>
  <si>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</si>
  <si>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</si>
  <si>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</si>
  <si>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</si>
  <si>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</si>
  <si>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</si>
  <si>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</si>
  <si>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</si>
  <si>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</si>
  <si>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</si>
  <si>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</si>
  <si>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</si>
  <si>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</si>
  <si>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</si>
  <si>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</si>
  <si>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</si>
  <si>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</si>
  <si>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</si>
  <si>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</si>
  <si>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</si>
  <si>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</si>
  <si>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</si>
  <si>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</si>
  <si>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</si>
  <si>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</si>
  <si>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</si>
  <si>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</si>
  <si>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</si>
  <si>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</si>
  <si>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</si>
  <si>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</si>
  <si>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</si>
  <si>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</si>
  <si>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</si>
  <si>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</si>
  <si>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</si>
  <si>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</si>
  <si>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</si>
  <si>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</si>
  <si>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</si>
  <si>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</si>
  <si>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</si>
  <si>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</si>
  <si>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</si>
  <si>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</si>
  <si>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</si>
  <si>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</si>
  <si>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</si>
  <si>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</si>
  <si>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</si>
  <si>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</si>
  <si>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</si>
  <si>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</si>
  <si>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</si>
  <si>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</si>
  <si>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</si>
  <si>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</si>
  <si>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</si>
  <si>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</si>
  <si>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</si>
  <si>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</si>
  <si>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</si>
  <si>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</si>
  <si>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</si>
  <si>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</si>
  <si>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</si>
  <si>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</si>
  <si>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</si>
  <si>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</si>
  <si>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</si>
  <si>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</si>
  <si>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</si>
  <si>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</si>
  <si>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</si>
  <si>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</si>
  <si>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</si>
  <si>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</si>
  <si>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</si>
  <si>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</si>
  <si>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</si>
  <si>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</si>
  <si>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</si>
  <si>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</si>
  <si>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</si>
  <si>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</si>
  <si>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</si>
  <si>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</si>
  <si>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</si>
  <si>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</si>
  <si>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</si>
  <si>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</si>
  <si>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</si>
  <si>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</si>
  <si>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</si>
  <si>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</si>
  <si>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</si>
  <si>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</si>
  <si>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</si>
  <si>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</si>
  <si>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</si>
  <si>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</si>
  <si>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</si>
  <si>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</si>
  <si>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</si>
  <si>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</si>
  <si>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</si>
  <si>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</si>
  <si>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</si>
  <si>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</si>
  <si>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</si>
  <si>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</si>
  <si>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</si>
  <si>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</si>
  <si>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</si>
  <si>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</si>
  <si>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</si>
  <si>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</si>
  <si>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</si>
  <si>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</si>
  <si>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</si>
  <si>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</si>
  <si>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</si>
  <si>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</si>
  <si>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</si>
  <si>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</si>
  <si>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</si>
  <si>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</si>
  <si>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</si>
  <si>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</si>
  <si>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</si>
  <si>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</si>
  <si>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</si>
  <si>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</si>
  <si>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</si>
  <si>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</si>
  <si>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</si>
  <si>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</si>
  <si>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</si>
  <si>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</si>
  <si>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</si>
  <si>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</si>
  <si>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</si>
  <si>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</si>
  <si>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</si>
  <si>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</si>
  <si>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</si>
  <si>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</si>
  <si>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</si>
  <si>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</si>
  <si>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</si>
  <si>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</si>
  <si>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</si>
  <si>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</si>
  <si>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</si>
  <si>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</si>
  <si>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</si>
  <si>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</si>
  <si>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</si>
  <si>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</si>
  <si>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</si>
  <si>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</si>
  <si>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</si>
  <si>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</si>
  <si>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</si>
  <si>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</si>
  <si>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</si>
  <si>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</si>
  <si>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</si>
  <si>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</si>
  <si>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</si>
  <si>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</si>
  <si>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</si>
  <si>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</si>
  <si>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</si>
  <si>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</si>
  <si>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</si>
  <si>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</si>
  <si>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</si>
  <si>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</si>
  <si>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</si>
  <si>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</si>
  <si>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</si>
  <si>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</si>
  <si>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</si>
  <si>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</si>
  <si>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</si>
  <si>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</si>
  <si>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</si>
  <si>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</si>
  <si>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</si>
  <si>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</si>
  <si>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</si>
  <si>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</si>
  <si>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</si>
  <si>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</si>
  <si>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</si>
  <si>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</si>
  <si>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</si>
  <si>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</si>
  <si>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</si>
  <si>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</si>
  <si>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</si>
  <si>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</si>
  <si>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</si>
  <si>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</si>
  <si>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</si>
  <si>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</si>
  <si>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</si>
  <si>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</si>
  <si>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</si>
  <si>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</si>
  <si>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</si>
  <si>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</si>
  <si>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</si>
  <si>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</si>
  <si>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</si>
  <si>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</si>
  <si>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</si>
  <si>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</si>
  <si>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</si>
  <si>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</si>
  <si>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</si>
  <si>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</si>
  <si>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</si>
  <si>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</si>
  <si>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</si>
  <si>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</si>
  <si>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</si>
  <si>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</si>
  <si>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</si>
  <si>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</si>
  <si>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</si>
  <si>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</si>
  <si>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</si>
  <si>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</si>
  <si>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</si>
  <si>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</si>
  <si>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</si>
  <si>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</si>
  <si>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</si>
  <si>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</si>
  <si>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</si>
  <si>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</si>
  <si>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</si>
  <si>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</si>
  <si>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</si>
  <si>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</si>
  <si>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</si>
  <si>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</si>
  <si>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</si>
  <si>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</si>
  <si>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</si>
  <si>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</si>
  <si>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</si>
  <si>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</si>
  <si>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</si>
  <si>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</si>
  <si>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</si>
  <si>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</si>
  <si>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</si>
  <si>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</si>
  <si>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</si>
  <si>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</si>
  <si>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</si>
  <si>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</si>
  <si>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</si>
  <si>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</si>
  <si>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</si>
  <si>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</si>
  <si>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</si>
  <si>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</si>
  <si>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</si>
  <si>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</si>
  <si>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</si>
  <si>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</si>
  <si>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</si>
  <si>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</si>
  <si>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</si>
  <si>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</si>
  <si>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</si>
  <si>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</si>
  <si>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</si>
  <si>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</si>
  <si>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</si>
  <si>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</si>
  <si>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</si>
  <si>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</si>
  <si>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</si>
  <si>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</si>
  <si>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</si>
  <si>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</si>
  <si>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</si>
  <si>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</si>
  <si>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</si>
  <si>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</si>
  <si>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</si>
  <si>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</si>
  <si>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</si>
  <si>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</si>
  <si>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</si>
  <si>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</si>
  <si>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</si>
  <si>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</si>
  <si>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</si>
  <si>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</si>
  <si>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</si>
  <si>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</si>
  <si>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</si>
  <si>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</si>
  <si>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</si>
  <si>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</si>
  <si>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</si>
  <si>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</si>
  <si>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</si>
  <si>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</si>
  <si>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</si>
  <si>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</si>
  <si>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</si>
  <si>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</si>
  <si>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</si>
  <si>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</si>
  <si>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</si>
  <si>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</si>
  <si>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</si>
  <si>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</si>
  <si>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</si>
  <si>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</si>
  <si>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</si>
  <si>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</si>
  <si>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</si>
  <si>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</si>
  <si>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</si>
  <si>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</si>
  <si>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</si>
  <si>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</si>
  <si>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</si>
  <si>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</si>
  <si>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</si>
  <si>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</si>
  <si>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</si>
  <si>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</si>
  <si>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</si>
  <si>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</si>
  <si>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</si>
  <si>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</si>
  <si>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</si>
  <si>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</si>
  <si>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</si>
  <si>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</si>
  <si>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</si>
  <si>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</si>
  <si>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</si>
  <si>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</si>
  <si>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</si>
  <si>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</si>
  <si>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</si>
  <si>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</si>
  <si>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</si>
  <si>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</si>
  <si>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</si>
  <si>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</si>
  <si>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</si>
  <si>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</si>
  <si>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</si>
  <si>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</si>
  <si>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</si>
  <si>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</si>
  <si>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</si>
  <si>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</si>
  <si>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</si>
  <si>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</si>
  <si>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</si>
  <si>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</si>
  <si>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</si>
  <si>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</si>
  <si>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</si>
  <si>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</si>
  <si>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</si>
  <si>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</si>
  <si>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</si>
  <si>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</si>
  <si>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</si>
  <si>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</si>
  <si>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</si>
  <si>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</si>
  <si>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</si>
  <si>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</si>
  <si>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</si>
  <si>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</si>
  <si>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</si>
  <si>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</si>
  <si>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</si>
  <si>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</si>
  <si>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</si>
  <si>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</si>
  <si>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</si>
  <si>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</si>
  <si>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</si>
  <si>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</si>
  <si>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</si>
  <si>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</si>
  <si>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</si>
  <si>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</si>
  <si>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</si>
  <si>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</si>
  <si>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</si>
  <si>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</si>
  <si>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</si>
  <si>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</si>
  <si>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</si>
  <si>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</si>
  <si>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</si>
  <si>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</si>
  <si>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</si>
  <si>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</si>
  <si>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</si>
  <si>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</si>
  <si>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</si>
  <si>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</si>
  <si>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</si>
  <si>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</si>
  <si>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</si>
  <si>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</si>
  <si>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</si>
  <si>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</si>
  <si>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</si>
  <si>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</si>
  <si>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</si>
  <si>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</si>
  <si>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</si>
  <si>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</si>
  <si>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</si>
  <si>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</si>
  <si>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</si>
  <si>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</si>
  <si>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</si>
  <si>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</si>
  <si>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</si>
  <si>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</si>
  <si>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</si>
  <si>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</si>
  <si>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</si>
  <si>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</si>
  <si>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</si>
  <si>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</si>
  <si>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</si>
  <si>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</si>
  <si>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</si>
  <si>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</si>
  <si>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</si>
  <si>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</si>
  <si>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</si>
  <si>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</si>
  <si>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</si>
  <si>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</si>
  <si>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</si>
  <si>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</si>
  <si>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</si>
  <si>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</si>
  <si>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</si>
  <si>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</si>
  <si>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</si>
  <si>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</si>
  <si>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</si>
  <si>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</si>
  <si>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</si>
  <si>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</si>
  <si>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</si>
  <si>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</si>
  <si>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</si>
  <si>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</si>
  <si>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</si>
  <si>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</si>
  <si>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</si>
  <si>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</si>
  <si>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</si>
  <si>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</si>
  <si>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</si>
  <si>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</si>
  <si>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</si>
  <si>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</si>
  <si>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</si>
  <si>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</si>
  <si>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</si>
  <si>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</si>
  <si>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</si>
  <si>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</si>
  <si>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</si>
  <si>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</si>
  <si>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</si>
  <si>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</si>
  <si>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</si>
  <si>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</si>
  <si>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</si>
  <si>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</si>
  <si>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</si>
  <si>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</si>
  <si>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</si>
  <si>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</si>
  <si>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</si>
  <si>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</si>
  <si>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</si>
  <si>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</si>
  <si>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</si>
  <si>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</si>
  <si>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</si>
  <si>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</si>
  <si>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</si>
  <si>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</si>
  <si>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</si>
  <si>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</si>
  <si>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</si>
  <si>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</si>
  <si>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</si>
  <si>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</si>
  <si>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</si>
  <si>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</si>
  <si>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</si>
  <si>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</si>
  <si>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</si>
  <si>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</si>
  <si>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</si>
  <si>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</si>
  <si>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</si>
  <si>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</si>
  <si>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</si>
  <si>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</si>
  <si>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</si>
  <si>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</si>
  <si>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</si>
  <si>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</si>
  <si>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</si>
  <si>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</si>
  <si>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</si>
  <si>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</si>
  <si>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</si>
  <si>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</si>
  <si>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</si>
  <si>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</si>
  <si>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</si>
  <si>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</si>
  <si>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</si>
  <si>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</si>
  <si>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</si>
  <si>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</si>
  <si>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</si>
  <si>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</si>
  <si>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</si>
  <si>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</si>
  <si>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</si>
  <si>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</si>
  <si>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</si>
  <si>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</si>
  <si>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</si>
  <si>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</si>
  <si>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</si>
  <si>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</si>
  <si>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</si>
  <si>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</si>
  <si>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</si>
  <si>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</si>
  <si>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</si>
  <si>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</si>
  <si>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</si>
  <si>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</si>
  <si>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</si>
  <si>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</si>
  <si>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</si>
  <si>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</si>
  <si>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</si>
  <si>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</si>
  <si>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</si>
  <si>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</si>
  <si>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</si>
  <si>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</si>
  <si>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</si>
  <si>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</si>
  <si>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</si>
  <si>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</si>
  <si>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</si>
  <si>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</si>
  <si>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</si>
  <si>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</si>
  <si>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</si>
  <si>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</si>
  <si>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</si>
  <si>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</si>
  <si>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</si>
  <si>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</si>
  <si>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</si>
  <si>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</si>
  <si>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</si>
  <si>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</si>
  <si>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</si>
  <si>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</si>
  <si>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</si>
  <si>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</si>
  <si>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</si>
  <si>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</si>
  <si>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</si>
  <si>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</si>
  <si>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</si>
  <si>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</si>
  <si>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</si>
  <si>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</si>
  <si>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</si>
  <si>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</si>
  <si>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</si>
  <si>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</si>
  <si>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</si>
  <si>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</si>
  <si>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</si>
  <si>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</si>
  <si>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</si>
  <si>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</si>
  <si>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</si>
  <si>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</si>
  <si>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</si>
  <si>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</si>
  <si>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</si>
  <si>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</si>
  <si>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</si>
  <si>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</si>
  <si>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</si>
  <si>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</si>
  <si>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</si>
  <si>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</si>
  <si>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</si>
  <si>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</si>
  <si>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</si>
  <si>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</si>
  <si>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</si>
  <si>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</si>
  <si>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</si>
  <si>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</si>
  <si>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</si>
  <si>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</si>
  <si>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</si>
  <si>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</si>
  <si>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</si>
  <si>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</si>
  <si>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</si>
  <si>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</si>
  <si>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</si>
  <si>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</si>
  <si>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</si>
  <si>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</si>
  <si>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</si>
  <si>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</si>
  <si>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</si>
  <si>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</si>
  <si>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</si>
  <si>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</si>
  <si>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</si>
  <si>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</si>
  <si>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</si>
  <si>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</si>
  <si>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</si>
  <si>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</si>
  <si>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</si>
  <si>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</si>
  <si>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</si>
  <si>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</si>
  <si>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</si>
  <si>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</si>
  <si>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</si>
  <si>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</si>
  <si>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</si>
  <si>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</si>
  <si>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</si>
  <si>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Row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</si>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</sst>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MTrujillo.xlsx]Pivot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7-47DB-8574-55C73193A8D2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7-47DB-8574-55C73193A8D2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537-47DB-8574-55C73193A8D2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537-47DB-8574-55C73193A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4190832"/>
        <c:axId val="761843424"/>
      </c:barChart>
      <c:catAx>
        <c:axId val="71419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843424"/>
        <c:crosses val="autoZero"/>
        <c:auto val="1"/>
        <c:lblAlgn val="ctr"/>
        <c:lblOffset val="100"/>
        <c:noMultiLvlLbl val="0"/>
      </c:catAx>
      <c:valAx>
        <c:axId val="76184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19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MTrujillo.xlsx]Pivot Table 2!PivotTable1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2-417A-95E5-B33C8879890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2-417A-95E5-B33C8879890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2-417A-95E5-B33C8879890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2-417A-95E5-B33C88798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094944"/>
        <c:axId val="517436608"/>
      </c:barChart>
      <c:catAx>
        <c:axId val="51709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436608"/>
        <c:crosses val="autoZero"/>
        <c:auto val="1"/>
        <c:lblAlgn val="ctr"/>
        <c:lblOffset val="100"/>
        <c:noMultiLvlLbl val="0"/>
      </c:catAx>
      <c:valAx>
        <c:axId val="51743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0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- MTrujillo.xlsx]Pivot Table 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</c:pivotFmt>
      <c:pivotFmt>
        <c:idx val="1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8F-4036-ADF4-53320E74361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8F-4036-ADF4-53320E743619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8F-4036-ADF4-53320E7436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781760"/>
        <c:axId val="598112560"/>
      </c:lineChart>
      <c:catAx>
        <c:axId val="51478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112560"/>
        <c:crosses val="autoZero"/>
        <c:auto val="1"/>
        <c:lblAlgn val="ctr"/>
        <c:lblOffset val="100"/>
        <c:noMultiLvlLbl val="0"/>
      </c:catAx>
      <c:valAx>
        <c:axId val="59811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176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6-467B-8142-065E326D77F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6-467B-8142-065E326D77F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96-467B-8142-065E326D7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414976"/>
        <c:axId val="529010464"/>
      </c:lineChart>
      <c:catAx>
        <c:axId val="52841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10464"/>
        <c:crosses val="autoZero"/>
        <c:auto val="1"/>
        <c:lblAlgn val="ctr"/>
        <c:lblOffset val="100"/>
        <c:noMultiLvlLbl val="0"/>
      </c:catAx>
      <c:valAx>
        <c:axId val="5290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1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309562</xdr:colOff>
      <xdr:row>1</xdr:row>
      <xdr:rowOff>119062</xdr:rowOff>
    </xdr:from>
    <xdr:to>
      <xdr:col>14</xdr:col>
      <xdr:colOff>4762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5255DB-F801-4A20-A8AC-6E144AC0C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504824</xdr:colOff>
      <xdr:row>2</xdr:row>
      <xdr:rowOff>180974</xdr:rowOff>
    </xdr:from>
    <xdr:to>
      <xdr:col>17</xdr:col>
      <xdr:colOff>609599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CDA98-8BC1-4C5E-B589-47C071144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157161</xdr:colOff>
      <xdr:row>0</xdr:row>
      <xdr:rowOff>0</xdr:rowOff>
    </xdr:from>
    <xdr:to>
      <xdr:col>15</xdr:col>
      <xdr:colOff>571499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20695-6AE1-4D13-B34B-2CEF4648C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13</xdr:row>
      <xdr:rowOff>190499</xdr:rowOff>
    </xdr:from>
    <xdr:to>
      <xdr:col>7</xdr:col>
      <xdr:colOff>1038225</xdr:colOff>
      <xdr:row>40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1FE-FF86-4AC5-B1D9-BA5610722D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A. Trujillo" refreshedDate="43717.744474884261" createdVersion="6" refreshedVersion="6" minRefreshableVersion="3" recordCount="4114" xr:uid="{0048BB49-EA82-47DC-B3D6-052A683F0C4C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A. Trujillo" refreshedDate="43718.459483101855" createdVersion="6" refreshedVersion="6" minRefreshableVersion="3" recordCount="4114" xr:uid="{839D91D8-9CBD-4A54-93FB-9CAC465592D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8A522-96AD-4480-AB87-151417319F3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7CFC97-49AB-4FA4-8986-22BB386FAD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B2605-A1B4-4E9F-B650-46127AA04FE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5" baseItem="0"/>
  </dataFields>
  <chartFormats count="3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5" bestFit="1" customWidth="1"/>
    <col min="16" max="16" width="17.28515625" bestFit="1" customWidth="1"/>
    <col min="17" max="18" width="16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BBDB135B-3EAE-4F59-BB32-2ABF223B7092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E59AA-EE9C-4725-AA6A-17103BEAF838}">
  <dimension ref="A1:F14"/>
  <sheetViews>
    <sheetView workbookViewId="0">
      <selection activeCell="G31" sqref="G31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3" spans="1:6" x14ac:dyDescent="0.25">
      <c r="A3" s="8" t="s">
        <v>8323</v>
      </c>
      <c r="B3" s="8" t="s">
        <v>8321</v>
      </c>
    </row>
    <row r="4" spans="1:6" x14ac:dyDescent="0.25">
      <c r="A4" s="8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D276-32A5-403E-A41F-4031FD4F94AA}">
  <dimension ref="A1:F47"/>
  <sheetViews>
    <sheetView workbookViewId="0">
      <selection activeCell="P31" sqref="P31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8322</v>
      </c>
    </row>
    <row r="2" spans="1:6" x14ac:dyDescent="0.25">
      <c r="A2" s="8" t="s">
        <v>8366</v>
      </c>
      <c r="B2" t="s">
        <v>8322</v>
      </c>
    </row>
    <row r="4" spans="1:6" x14ac:dyDescent="0.25">
      <c r="A4" s="8" t="s">
        <v>8365</v>
      </c>
      <c r="B4" s="8" t="s">
        <v>8321</v>
      </c>
    </row>
    <row r="5" spans="1:6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7842D-94C0-4F8E-87C5-F0F13629A0F4}">
  <dimension ref="A1:E18"/>
  <sheetViews>
    <sheetView workbookViewId="0">
      <selection activeCell="A3" sqref="A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8366</v>
      </c>
      <c r="B1" t="s">
        <v>8322</v>
      </c>
    </row>
    <row r="2" spans="1:5" x14ac:dyDescent="0.25">
      <c r="A2" s="8" t="s">
        <v>8381</v>
      </c>
      <c r="B2" t="s">
        <v>8322</v>
      </c>
    </row>
    <row r="4" spans="1:5" x14ac:dyDescent="0.25">
      <c r="A4" s="8" t="s">
        <v>8382</v>
      </c>
      <c r="B4" s="8" t="s">
        <v>8321</v>
      </c>
    </row>
    <row r="5" spans="1:5" x14ac:dyDescent="0.25">
      <c r="A5" s="8" t="s">
        <v>8311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B6A8D-66FB-47F8-B1A0-555071AFB916}">
  <dimension ref="A1:H13"/>
  <sheetViews>
    <sheetView workbookViewId="0">
      <selection activeCell="B2" sqref="B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8402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COUNTIFS(Data!$F:$F,RIGHT(B1,LEN(B1)-7),Data!$D:$D,"&lt;1000")</f>
        <v>322</v>
      </c>
      <c r="C2">
        <f>COUNTIFS(Data!$F:$F,RIGHT(C1,LEN(C1)-7),Data!$D:$D,"&lt;1000")</f>
        <v>113</v>
      </c>
      <c r="D2">
        <f>COUNTIFS(Data!$F:$F,RIGHT(D1,LEN(D1)-7),Data!$D:$D,"&lt;1000")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25">
      <c r="A3" t="s">
        <v>8391</v>
      </c>
      <c r="B3">
        <f>COUNTIFS(Data!$F:$F,RIGHT(B$1,LEN(B$1)-7),Data!$D:$D,"&lt;5000",Data!$D:$D,"&gt;999")</f>
        <v>932</v>
      </c>
      <c r="C3">
        <f>COUNTIFS(Data!$F:$F,RIGHT(C$1,LEN(C$1)-7),Data!$D:$D,"&lt;5000",Data!$D:$D,"&gt;999")</f>
        <v>420</v>
      </c>
      <c r="D3">
        <f>COUNTIFS(Data!$F:$F,RIGHT(D$1,LEN(D$1)-7),Data!$D:$D,"&lt;5000",Data!$D:$D,"&gt;999")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25">
      <c r="A4" t="s">
        <v>8392</v>
      </c>
      <c r="B4">
        <f>COUNTIFS(Data!$F:$F,RIGHT(B$1,LEN(B$1)-7),Data!$D:$D,"&lt;10000",Data!$D:$D,"&gt;4999")</f>
        <v>381</v>
      </c>
      <c r="C4">
        <f>COUNTIFS(Data!$F:$F,RIGHT(C$1,LEN(C$1)-7),Data!$D:$D,"&lt;10000",Data!$D:$D,"&gt;4999")</f>
        <v>283</v>
      </c>
      <c r="D4">
        <f>COUNTIFS(Data!$F:$F,RIGHT(D$1,LEN(D$1)-7),Data!$D:$D,"&lt;10000",Data!$D:$D,"&gt;4999")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25">
      <c r="A5" t="s">
        <v>8393</v>
      </c>
      <c r="B5">
        <f>COUNTIFS(Data!$F:$F,RIGHT(B$1,LEN(B$1)-7),Data!$D:$D,"&lt;15000",Data!$D:$D,"&gt;9999")</f>
        <v>168</v>
      </c>
      <c r="C5">
        <f>COUNTIFS(Data!$F:$F,RIGHT(C$1,LEN(C$1)-7),Data!$D:$D,"&lt;15000",Data!$D:$D,"&gt;9999")</f>
        <v>144</v>
      </c>
      <c r="D5">
        <f>COUNTIFS(Data!$F:$F,RIGHT(D$1,LEN(D$1)-7),Data!$D:$D,"&lt;15000",Data!$D:$D,"&gt;9999")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25">
      <c r="A6" t="s">
        <v>8394</v>
      </c>
      <c r="B6">
        <f>COUNTIFS(Data!$F:$F,RIGHT(B$1,LEN(B$1)-7),Data!$D:$D,"&lt;20000",Data!$D:$D,"&gt;14999")</f>
        <v>94</v>
      </c>
      <c r="C6">
        <f>COUNTIFS(Data!$F:$F,RIGHT(C$1,LEN(C$1)-7),Data!$D:$D,"&lt;20000",Data!$D:$D,"&gt;14999")</f>
        <v>90</v>
      </c>
      <c r="D6">
        <f>COUNTIFS(Data!$F:$F,RIGHT(D$1,LEN(D$1)-7),Data!$D:$D,"&lt;20000",Data!$D:$D,"&gt;14999")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25">
      <c r="A7" t="s">
        <v>8395</v>
      </c>
      <c r="B7">
        <f>COUNTIFS(Data!$F:$F,RIGHT(B$1,LEN(B$1)-7),Data!$D:$D,"&lt;25000",Data!$D:$D,"&gt;19999")</f>
        <v>62</v>
      </c>
      <c r="C7">
        <f>COUNTIFS(Data!$F:$F,RIGHT(C$1,LEN(C$1)-7),Data!$D:$D,"&lt;25000",Data!$D:$D,"&gt;19999")</f>
        <v>72</v>
      </c>
      <c r="D7">
        <f>COUNTIFS(Data!$F:$F,RIGHT(D$1,LEN(D$1)-7),Data!$D:$D,"&lt;25000",Data!$D:$D,"&gt;19999")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25">
      <c r="A8" t="s">
        <v>8396</v>
      </c>
      <c r="B8">
        <f>COUNTIFS(Data!$F:$F,RIGHT(B$1,LEN(B$1)-7),Data!$D:$D,"&lt;30000",Data!$D:$D,"&gt;24999")</f>
        <v>55</v>
      </c>
      <c r="C8">
        <f>COUNTIFS(Data!$F:$F,RIGHT(C$1,LEN(C$1)-7),Data!$D:$D,"&lt;30000",Data!$D:$D,"&gt;24999")</f>
        <v>64</v>
      </c>
      <c r="D8">
        <f>COUNTIFS(Data!$F:$F,RIGHT(D$1,LEN(D$1)-7),Data!$D:$D,"&lt;30000",Data!$D:$D,"&gt;24999")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25">
      <c r="A9" t="s">
        <v>8397</v>
      </c>
      <c r="B9">
        <f>COUNTIFS(Data!$F:$F,RIGHT(B$1,LEN(B$1)-7),Data!$D:$D,"&lt;35000",Data!$D:$D,"&gt;29999")</f>
        <v>32</v>
      </c>
      <c r="C9">
        <f>COUNTIFS(Data!$F:$F,RIGHT(C$1,LEN(C$1)-7),Data!$D:$D,"&lt;35000",Data!$D:$D,"&gt;29999")</f>
        <v>37</v>
      </c>
      <c r="D9">
        <f>COUNTIFS(Data!$F:$F,RIGHT(D$1,LEN(D$1)-7),Data!$D:$D,"&lt;35000",Data!$D:$D,"&gt;29999")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25">
      <c r="A10" t="s">
        <v>8398</v>
      </c>
      <c r="B10">
        <f>COUNTIFS(Data!$F:$F,RIGHT(B$1,LEN(B$1)-7),Data!$D:$D,"&lt;40000",Data!$D:$D,"&gt;34999")</f>
        <v>26</v>
      </c>
      <c r="C10">
        <f>COUNTIFS(Data!$F:$F,RIGHT(C$1,LEN(C$1)-7),Data!$D:$D,"&lt;40000",Data!$D:$D,"&gt;34999")</f>
        <v>22</v>
      </c>
      <c r="D10">
        <f>COUNTIFS(Data!$F:$F,RIGHT(D$1,LEN(D$1)-7),Data!$D:$D,"&lt;40000",Data!$D:$D,"&gt;34999")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25">
      <c r="A11" t="s">
        <v>8399</v>
      </c>
      <c r="B11">
        <f>COUNTIFS(Data!$F:$F,RIGHT(B$1,LEN(B$1)-7),Data!$D:$D,"&lt;45000",Data!$D:$D,"&gt;39999")</f>
        <v>21</v>
      </c>
      <c r="C11">
        <f>COUNTIFS(Data!$F:$F,RIGHT(C$1,LEN(C$1)-7),Data!$D:$D,"&lt;45000",Data!$D:$D,"&gt;39999")</f>
        <v>16</v>
      </c>
      <c r="D11">
        <f>COUNTIFS(Data!$F:$F,RIGHT(D$1,LEN(D$1)-7),Data!$D:$D,"&lt;45000",Data!$D:$D,"&gt;39999")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25">
      <c r="A12" t="s">
        <v>8400</v>
      </c>
      <c r="B12">
        <f>COUNTIFS(Data!$F:$F,RIGHT(B$1,LEN(B$1)-7),Data!$D:$D,"&lt;50000",Data!$D:$D,"&gt;44999")</f>
        <v>6</v>
      </c>
      <c r="C12">
        <f>COUNTIFS(Data!$F:$F,RIGHT(C$1,LEN(C$1)-7),Data!$D:$D,"&lt;50000",Data!$D:$D,"&gt;44999")</f>
        <v>11</v>
      </c>
      <c r="D12">
        <f>COUNTIFS(Data!$F:$F,RIGHT(D$1,LEN(D$1)-7),Data!$D:$D,"&lt;50000",Data!$D:$D,"&gt;44999")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25">
      <c r="A13" t="s">
        <v>8401</v>
      </c>
      <c r="B13">
        <f>COUNTIFS(Data!$F:$F,RIGHT(B$1,LEN(B$1)-7),Data!$D:$D,"&gt;49999")</f>
        <v>86</v>
      </c>
      <c r="C13">
        <f>COUNTIFS(Data!$F:$F,RIGHT(C$1,LEN(C$1)-7),Data!$D:$D,"&gt;49999")</f>
        <v>258</v>
      </c>
      <c r="D13">
        <f>COUNTIFS(Data!$F:$F,RIGHT(D$1,LEN(D$1)-7),Data!$D:$D,"&gt;49999")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1</vt:lpstr>
      <vt:lpstr>Pivot Table 2</vt:lpstr>
      <vt:lpstr>Pivot Table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A. Trujillo</cp:lastModifiedBy>
  <dcterms:created xsi:type="dcterms:W3CDTF">2017-04-20T15:17:24Z</dcterms:created>
  <dcterms:modified xsi:type="dcterms:W3CDTF">2019-09-10T21:09:25Z</dcterms:modified>
</cp:coreProperties>
</file>